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S\Desktop\VOC_Data_PostProcessing\Raw_data\"/>
    </mc:Choice>
  </mc:AlternateContent>
  <xr:revisionPtr revIDLastSave="0" documentId="8_{B0824060-9D63-45BD-8C90-3D15CDE2F89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CCV1" sheetId="1" r:id="rId1"/>
    <sheet name="CCV2" sheetId="2" r:id="rId2"/>
    <sheet name="Samp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0dt6S+Adyb/a+ZvglpenQExF+vrtM99JvnOpyeAgF20="/>
    </ext>
  </extLst>
</workbook>
</file>

<file path=xl/calcChain.xml><?xml version="1.0" encoding="utf-8"?>
<calcChain xmlns="http://schemas.openxmlformats.org/spreadsheetml/2006/main">
  <c r="L88" i="2" l="1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B11" i="2"/>
  <c r="L10" i="2"/>
  <c r="K10" i="2"/>
  <c r="I10" i="2"/>
  <c r="B10" i="2"/>
  <c r="L9" i="2"/>
  <c r="K9" i="2"/>
  <c r="I9" i="2"/>
  <c r="B9" i="2"/>
  <c r="L8" i="2"/>
  <c r="K8" i="2"/>
  <c r="I8" i="2"/>
  <c r="L7" i="2"/>
  <c r="K7" i="2"/>
  <c r="I7" i="2"/>
  <c r="L6" i="2"/>
  <c r="K6" i="2"/>
  <c r="I6" i="2"/>
  <c r="F6" i="2"/>
  <c r="C6" i="2"/>
  <c r="G6" i="2" s="1"/>
  <c r="B6" i="2"/>
  <c r="A6" i="2"/>
  <c r="L5" i="2"/>
  <c r="K5" i="2"/>
  <c r="I5" i="2"/>
  <c r="F5" i="2"/>
  <c r="C5" i="2"/>
  <c r="G5" i="2" s="1"/>
  <c r="B5" i="2"/>
  <c r="A5" i="2"/>
  <c r="L4" i="2"/>
  <c r="K4" i="2"/>
  <c r="I4" i="2"/>
  <c r="F4" i="2"/>
  <c r="C4" i="2"/>
  <c r="G4" i="2" s="1"/>
  <c r="B4" i="2"/>
  <c r="A4" i="2"/>
  <c r="G3" i="2"/>
  <c r="C3" i="2"/>
  <c r="B3" i="2"/>
  <c r="F3" i="2" s="1"/>
  <c r="A3" i="2"/>
  <c r="L88" i="1"/>
  <c r="K88" i="1"/>
  <c r="I88" i="1"/>
  <c r="L87" i="1"/>
  <c r="K87" i="1"/>
  <c r="I87" i="1"/>
  <c r="L86" i="1"/>
  <c r="K86" i="1"/>
  <c r="I86" i="1"/>
  <c r="L85" i="1"/>
  <c r="K85" i="1"/>
  <c r="I85" i="1"/>
  <c r="L84" i="1"/>
  <c r="K84" i="1"/>
  <c r="I84" i="1"/>
  <c r="L83" i="1"/>
  <c r="K83" i="1"/>
  <c r="I83" i="1"/>
  <c r="L82" i="1"/>
  <c r="K82" i="1"/>
  <c r="I82" i="1"/>
  <c r="L81" i="1"/>
  <c r="K81" i="1"/>
  <c r="I81" i="1"/>
  <c r="L80" i="1"/>
  <c r="K80" i="1"/>
  <c r="I80" i="1"/>
  <c r="L79" i="1"/>
  <c r="K79" i="1"/>
  <c r="I79" i="1"/>
  <c r="L78" i="1"/>
  <c r="K78" i="1"/>
  <c r="I78" i="1"/>
  <c r="L77" i="1"/>
  <c r="K77" i="1"/>
  <c r="I77" i="1"/>
  <c r="L76" i="1"/>
  <c r="K76" i="1"/>
  <c r="I76" i="1"/>
  <c r="L75" i="1"/>
  <c r="K75" i="1"/>
  <c r="I75" i="1"/>
  <c r="L74" i="1"/>
  <c r="K74" i="1"/>
  <c r="I74" i="1"/>
  <c r="L73" i="1"/>
  <c r="K73" i="1"/>
  <c r="I73" i="1"/>
  <c r="L72" i="1"/>
  <c r="K72" i="1"/>
  <c r="I72" i="1"/>
  <c r="L71" i="1"/>
  <c r="K71" i="1"/>
  <c r="I71" i="1"/>
  <c r="L70" i="1"/>
  <c r="K70" i="1"/>
  <c r="I70" i="1"/>
  <c r="L69" i="1"/>
  <c r="K69" i="1"/>
  <c r="I69" i="1"/>
  <c r="L68" i="1"/>
  <c r="K68" i="1"/>
  <c r="I68" i="1"/>
  <c r="L67" i="1"/>
  <c r="K67" i="1"/>
  <c r="I67" i="1"/>
  <c r="L66" i="1"/>
  <c r="K66" i="1"/>
  <c r="I66" i="1"/>
  <c r="L65" i="1"/>
  <c r="K65" i="1"/>
  <c r="I65" i="1"/>
  <c r="L64" i="1"/>
  <c r="K64" i="1"/>
  <c r="I64" i="1"/>
  <c r="L63" i="1"/>
  <c r="K63" i="1"/>
  <c r="I63" i="1"/>
  <c r="L62" i="1"/>
  <c r="K62" i="1"/>
  <c r="I62" i="1"/>
  <c r="L61" i="1"/>
  <c r="K61" i="1"/>
  <c r="I61" i="1"/>
  <c r="L60" i="1"/>
  <c r="K60" i="1"/>
  <c r="I60" i="1"/>
  <c r="L59" i="1"/>
  <c r="K59" i="1"/>
  <c r="I59" i="1"/>
  <c r="L58" i="1"/>
  <c r="K58" i="1"/>
  <c r="I58" i="1"/>
  <c r="L57" i="1"/>
  <c r="K57" i="1"/>
  <c r="I57" i="1"/>
  <c r="L56" i="1"/>
  <c r="K56" i="1"/>
  <c r="I56" i="1"/>
  <c r="L55" i="1"/>
  <c r="K55" i="1"/>
  <c r="I55" i="1"/>
  <c r="L54" i="1"/>
  <c r="K54" i="1"/>
  <c r="I54" i="1"/>
  <c r="L53" i="1"/>
  <c r="K53" i="1"/>
  <c r="I53" i="1"/>
  <c r="L52" i="1"/>
  <c r="K52" i="1"/>
  <c r="I52" i="1"/>
  <c r="L51" i="1"/>
  <c r="K51" i="1"/>
  <c r="I51" i="1"/>
  <c r="L50" i="1"/>
  <c r="K50" i="1"/>
  <c r="I50" i="1"/>
  <c r="L49" i="1"/>
  <c r="K49" i="1"/>
  <c r="I49" i="1"/>
  <c r="L48" i="1"/>
  <c r="K48" i="1"/>
  <c r="I48" i="1"/>
  <c r="L47" i="1"/>
  <c r="K47" i="1"/>
  <c r="I47" i="1"/>
  <c r="L46" i="1"/>
  <c r="K46" i="1"/>
  <c r="I46" i="1"/>
  <c r="L45" i="1"/>
  <c r="K45" i="1"/>
  <c r="I45" i="1"/>
  <c r="L44" i="1"/>
  <c r="K44" i="1"/>
  <c r="I44" i="1"/>
  <c r="L43" i="1"/>
  <c r="K43" i="1"/>
  <c r="I43" i="1"/>
  <c r="L42" i="1"/>
  <c r="K42" i="1"/>
  <c r="I42" i="1"/>
  <c r="L41" i="1"/>
  <c r="K41" i="1"/>
  <c r="I41" i="1"/>
  <c r="L40" i="1"/>
  <c r="K40" i="1"/>
  <c r="I40" i="1"/>
  <c r="L39" i="1"/>
  <c r="K39" i="1"/>
  <c r="I39" i="1"/>
  <c r="L38" i="1"/>
  <c r="K38" i="1"/>
  <c r="I38" i="1"/>
  <c r="L37" i="1"/>
  <c r="K37" i="1"/>
  <c r="I37" i="1"/>
  <c r="L36" i="1"/>
  <c r="K36" i="1"/>
  <c r="I36" i="1"/>
  <c r="L35" i="1"/>
  <c r="K35" i="1"/>
  <c r="I35" i="1"/>
  <c r="L34" i="1"/>
  <c r="K34" i="1"/>
  <c r="I34" i="1"/>
  <c r="L33" i="1"/>
  <c r="K33" i="1"/>
  <c r="I33" i="1"/>
  <c r="L32" i="1"/>
  <c r="K32" i="1"/>
  <c r="I32" i="1"/>
  <c r="L31" i="1"/>
  <c r="K31" i="1"/>
  <c r="I31" i="1"/>
  <c r="L30" i="1"/>
  <c r="K30" i="1"/>
  <c r="I30" i="1"/>
  <c r="L29" i="1"/>
  <c r="K29" i="1"/>
  <c r="I29" i="1"/>
  <c r="L28" i="1"/>
  <c r="K28" i="1"/>
  <c r="I28" i="1"/>
  <c r="L27" i="1"/>
  <c r="K27" i="1"/>
  <c r="I27" i="1"/>
  <c r="L26" i="1"/>
  <c r="K26" i="1"/>
  <c r="I26" i="1"/>
  <c r="L25" i="1"/>
  <c r="K25" i="1"/>
  <c r="I25" i="1"/>
  <c r="L24" i="1"/>
  <c r="K24" i="1"/>
  <c r="I24" i="1"/>
  <c r="L23" i="1"/>
  <c r="K23" i="1"/>
  <c r="I23" i="1"/>
  <c r="L22" i="1"/>
  <c r="K22" i="1"/>
  <c r="I22" i="1"/>
  <c r="L21" i="1"/>
  <c r="K21" i="1"/>
  <c r="I21" i="1"/>
  <c r="L20" i="1"/>
  <c r="K20" i="1"/>
  <c r="I20" i="1"/>
  <c r="L19" i="1"/>
  <c r="K19" i="1"/>
  <c r="I19" i="1"/>
  <c r="L18" i="1"/>
  <c r="K18" i="1"/>
  <c r="I18" i="1"/>
  <c r="L17" i="1"/>
  <c r="K17" i="1"/>
  <c r="I17" i="1"/>
  <c r="L16" i="1"/>
  <c r="K16" i="1"/>
  <c r="I16" i="1"/>
  <c r="L15" i="1"/>
  <c r="K15" i="1"/>
  <c r="I15" i="1"/>
  <c r="L14" i="1"/>
  <c r="K14" i="1"/>
  <c r="I14" i="1"/>
  <c r="L13" i="1"/>
  <c r="K13" i="1"/>
  <c r="I13" i="1"/>
  <c r="L12" i="1"/>
  <c r="K12" i="1"/>
  <c r="I12" i="1"/>
  <c r="L11" i="1"/>
  <c r="K11" i="1"/>
  <c r="I11" i="1"/>
  <c r="B11" i="1"/>
  <c r="L10" i="1"/>
  <c r="K10" i="1"/>
  <c r="I10" i="1"/>
  <c r="B10" i="1"/>
  <c r="L9" i="1"/>
  <c r="K9" i="1"/>
  <c r="I9" i="1"/>
  <c r="B9" i="1"/>
  <c r="L8" i="1"/>
  <c r="K8" i="1"/>
  <c r="I8" i="1"/>
  <c r="L7" i="1"/>
  <c r="K7" i="1"/>
  <c r="I7" i="1"/>
  <c r="L6" i="1"/>
  <c r="K6" i="1"/>
  <c r="I6" i="1"/>
  <c r="C6" i="1"/>
  <c r="G6" i="1" s="1"/>
  <c r="B6" i="1"/>
  <c r="F6" i="1" s="1"/>
  <c r="A6" i="1"/>
  <c r="L5" i="1"/>
  <c r="K5" i="1"/>
  <c r="I5" i="1"/>
  <c r="C5" i="1"/>
  <c r="G5" i="1" s="1"/>
  <c r="B5" i="1"/>
  <c r="F5" i="1" s="1"/>
  <c r="A5" i="1"/>
  <c r="L4" i="1"/>
  <c r="K4" i="1"/>
  <c r="I4" i="1"/>
  <c r="C4" i="1"/>
  <c r="G4" i="1" s="1"/>
  <c r="B4" i="1"/>
  <c r="F4" i="1" s="1"/>
  <c r="A4" i="1"/>
  <c r="C3" i="1"/>
  <c r="G3" i="1" s="1"/>
  <c r="B3" i="1"/>
  <c r="F3" i="1" s="1"/>
  <c r="A3" i="1"/>
</calcChain>
</file>

<file path=xl/sharedStrings.xml><?xml version="1.0" encoding="utf-8"?>
<sst xmlns="http://schemas.openxmlformats.org/spreadsheetml/2006/main" count="1954" uniqueCount="146">
  <si>
    <t>Peak Name</t>
  </si>
  <si>
    <t>Ret. Time</t>
  </si>
  <si>
    <t>Area</t>
  </si>
  <si>
    <t>Rel Area</t>
  </si>
  <si>
    <t>Amount</t>
  </si>
  <si>
    <t>Overall Ion Ratio</t>
  </si>
  <si>
    <t>Quant. Ion</t>
  </si>
  <si>
    <t>Conf. Ion #1</t>
  </si>
  <si>
    <t>Ion Ratio #1</t>
  </si>
  <si>
    <t>Conf.Ion #2</t>
  </si>
  <si>
    <t>Ion Ratio #2</t>
  </si>
  <si>
    <t>RT</t>
  </si>
  <si>
    <t>ICAL Rt</t>
  </si>
  <si>
    <t>ICAL Area</t>
  </si>
  <si>
    <t>Pass_RT?</t>
  </si>
  <si>
    <t>Pass_Area?</t>
  </si>
  <si>
    <t>70-130</t>
  </si>
  <si>
    <t>80-120</t>
  </si>
  <si>
    <t>min</t>
  </si>
  <si>
    <t>counts*min</t>
  </si>
  <si>
    <t>%</t>
  </si>
  <si>
    <t>ppb</t>
  </si>
  <si>
    <t>Confirmation</t>
  </si>
  <si>
    <t>m/z</t>
  </si>
  <si>
    <t>(Expected)</t>
  </si>
  <si>
    <t>(Observed)</t>
  </si>
  <si>
    <t>Within Window</t>
  </si>
  <si>
    <t>% of TV</t>
  </si>
  <si>
    <t>True Value</t>
  </si>
  <si>
    <t>Pass?</t>
  </si>
  <si>
    <t>Warn</t>
  </si>
  <si>
    <t>MS Quantitation Peak</t>
  </si>
  <si>
    <t>Chloromethane (methyl chloride)</t>
  </si>
  <si>
    <t>Confirmed</t>
  </si>
  <si>
    <t>Chloroethene (vinyl chloride)</t>
  </si>
  <si>
    <t>Bromomethane (methyl bromide)</t>
  </si>
  <si>
    <t>Chloroethane (ethyl chloride)</t>
  </si>
  <si>
    <t>Trichlorofluoromethane</t>
  </si>
  <si>
    <t>Total Analytes</t>
  </si>
  <si>
    <t>Diethyl ether</t>
  </si>
  <si>
    <t>Failed</t>
  </si>
  <si>
    <t>1,1-Dichloroethene</t>
  </si>
  <si>
    <t>Warning</t>
  </si>
  <si>
    <t>Acetone</t>
  </si>
  <si>
    <t>n.a.</t>
  </si>
  <si>
    <t>Iodomethane</t>
  </si>
  <si>
    <t>Carbon disulfide</t>
  </si>
  <si>
    <t>3-Chloropropene (allyl chloride)</t>
  </si>
  <si>
    <t>Methylene chloride (DCM)</t>
  </si>
  <si>
    <t>trans-1,2-Dichloroethene</t>
  </si>
  <si>
    <t>Methyl tert-butyl ether (MTBE)</t>
  </si>
  <si>
    <t>1,1-Dichloroethane</t>
  </si>
  <si>
    <t>2,2-Dichloropropane</t>
  </si>
  <si>
    <t>cis-1,2-Dichloroethene</t>
  </si>
  <si>
    <t>2-Butanone (MEK)</t>
  </si>
  <si>
    <t>Methyl acrylate</t>
  </si>
  <si>
    <t>Methacrylonitrile</t>
  </si>
  <si>
    <t>Bromochloromethane</t>
  </si>
  <si>
    <t>Tetrahydrofuran</t>
  </si>
  <si>
    <t>Trichloromethane (chloroform)</t>
  </si>
  <si>
    <t>1,1,1-Trichloroethane</t>
  </si>
  <si>
    <t>Dibromofluoromethane [SS1]</t>
  </si>
  <si>
    <t>Pentafluorobenzene [IS1]</t>
  </si>
  <si>
    <t>1-Chlorobutane (butyl chloride)</t>
  </si>
  <si>
    <t>Carbon tetrachloride</t>
  </si>
  <si>
    <t>1,1-Dichloropropene</t>
  </si>
  <si>
    <t>Benzene</t>
  </si>
  <si>
    <t>1,2-Dichloroethane</t>
  </si>
  <si>
    <t>1,4-Difluorobenzene [IS2]</t>
  </si>
  <si>
    <t>Trichloroethene</t>
  </si>
  <si>
    <t>1,2-Dichloropropane</t>
  </si>
  <si>
    <t>Dibromomethane</t>
  </si>
  <si>
    <t>Methyl methacrylate</t>
  </si>
  <si>
    <t>Bromodichloromethane</t>
  </si>
  <si>
    <t>2-Nitropropane</t>
  </si>
  <si>
    <t>cis-1,3-Dichloropropene</t>
  </si>
  <si>
    <t>4-Methyl-2-pentanone (MIBK)</t>
  </si>
  <si>
    <t>Toluene-d8 [SS2]</t>
  </si>
  <si>
    <t>Toluene</t>
  </si>
  <si>
    <t>trans-1,3-Dichloropropene</t>
  </si>
  <si>
    <t>Ethyl methacrylate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</si>
  <si>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</si>
  <si>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</si>
  <si>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</si>
  <si>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</si>
  <si>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</si>
  <si>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</si>
  <si>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Chlorobenzene-d5 [IS3]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</si>
  <si>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</si>
  <si>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</si>
  <si>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</si>
  <si>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</si>
  <si>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</si>
  <si>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</si>
  <si>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</si>
  <si>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Isopropylbenzene (cumene)</t>
  </si>
  <si>
    <t>1-Bromo-4-fluorobenzene (BFB) [SS3]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</si>
  <si>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</si>
  <si>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</si>
  <si>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</si>
  <si>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</si>
  <si>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</si>
  <si>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</si>
  <si>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1,3,5-Trimethylbenzene</t>
  </si>
  <si>
    <t>4-Chlorotoluene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</si>
  <si>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</si>
  <si>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</si>
  <si>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</si>
  <si>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</si>
  <si>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</si>
  <si>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4-Isopropyltoluene (p-cymene)</t>
  </si>
  <si>
    <t>1,4-Dichlorobenzene-d4 [IS4]</t>
  </si>
  <si>
    <t>1,4-Dichlorobenzene</t>
  </si>
  <si>
    <t>n-Butylbenzene</t>
  </si>
  <si>
    <t>1,2-Dichlorobenzene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</si>
  <si>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</si>
  <si>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</si>
  <si>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</si>
  <si>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</si>
  <si>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</si>
  <si>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</si>
  <si>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</si>
  <si>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Instrument Data\GC_MS-PT\2024</t>
  </si>
  <si>
    <t>Results&gt;MRL in red text. Results&lt;MRL in black text. Non-detects in gray text.</t>
  </si>
  <si>
    <t xml:space="preserve">Amount </t>
  </si>
  <si>
    <t>First Injection</t>
  </si>
  <si>
    <t>CCV1</t>
  </si>
  <si>
    <t>V4</t>
  </si>
  <si>
    <t>V5</t>
  </si>
  <si>
    <t>6-11-24-01-JI</t>
  </si>
  <si>
    <t>7-25-24-JI-01</t>
  </si>
  <si>
    <t>7-25-24-JI-02</t>
  </si>
  <si>
    <t>V6</t>
  </si>
  <si>
    <t>DI Blank 1</t>
  </si>
  <si>
    <t>DI Blank 2</t>
  </si>
  <si>
    <t>HCL Blank 1</t>
  </si>
  <si>
    <t>HCL Blank 2</t>
  </si>
  <si>
    <t>08-02-KDP-01</t>
  </si>
  <si>
    <t>08-02-KDP-02</t>
  </si>
  <si>
    <t>08-02-KDP-03</t>
  </si>
  <si>
    <t>08-01-KDP-04</t>
  </si>
  <si>
    <t>08-02-KDP-05</t>
  </si>
  <si>
    <t>08-02-KDP-06</t>
  </si>
  <si>
    <t>CCV2</t>
  </si>
  <si>
    <t>MRL</t>
  </si>
  <si>
    <t>n.a./n.r.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</si>
</sst>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/>
    <xf numFmtId="0" fontId="1" fillId="2" borderId="1" xfId="0" applyFont="1" applyFill="1" applyBorder="1"/>
    <xf numFmtId="9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17">
    <dxf>
      <font>
        <color rgb="FF00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A5A5A5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color rgb="FFFF0000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solid">
          <fgColor rgb="FFFFCCCC"/>
          <bgColor rgb="FFFF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color rgb="FFFF0000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solid">
          <fgColor rgb="FFFFCCCC"/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/>
  </sheetViews>
  <sheetFormatPr defaultColWidth="14.453125" defaultRowHeight="15" customHeight="1" x14ac:dyDescent="0.35"/>
  <cols>
    <col min="1" max="1" width="27.26953125" customWidth="1"/>
    <col min="2" max="2" width="6" customWidth="1"/>
    <col min="3" max="3" width="7" customWidth="1"/>
    <col min="4" max="4" width="7.08984375" customWidth="1"/>
    <col min="5" max="6" width="8.7265625" customWidth="1"/>
    <col min="7" max="7" width="11" customWidth="1"/>
    <col min="8" max="8" width="8.7265625" customWidth="1"/>
    <col min="9" max="9" width="9.08984375" customWidth="1"/>
    <col min="10" max="10" width="10.54296875" customWidth="1"/>
    <col min="11" max="11" width="8.26953125" customWidth="1"/>
    <col min="12" max="12" width="6.08984375" customWidth="1"/>
    <col min="13" max="13" width="41.08984375" customWidth="1"/>
    <col min="14" max="17" width="8.7265625" customWidth="1"/>
    <col min="18" max="18" width="15.81640625" customWidth="1"/>
    <col min="19" max="22" width="8.7265625" customWidth="1"/>
    <col min="23" max="23" width="11.26953125" customWidth="1"/>
    <col min="24" max="25" width="8.7265625" customWidth="1"/>
    <col min="26" max="26" width="9.08984375" customWidth="1"/>
    <col min="27" max="27" width="11.453125" customWidth="1"/>
  </cols>
  <sheetData>
    <row r="1" spans="1:27" ht="14.5" x14ac:dyDescent="0.35">
      <c r="A1" s="1"/>
      <c r="B1" s="1"/>
      <c r="C1" s="1"/>
      <c r="D1" s="1"/>
      <c r="E1" s="1"/>
      <c r="F1" s="1"/>
      <c r="G1" s="1"/>
      <c r="H1" s="1"/>
      <c r="I1" s="2"/>
      <c r="J1" s="3"/>
      <c r="K1" s="3"/>
      <c r="L1" s="3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8</v>
      </c>
      <c r="W1" s="4" t="s">
        <v>8</v>
      </c>
      <c r="X1" s="4" t="s">
        <v>9</v>
      </c>
      <c r="Y1" s="4" t="s">
        <v>10</v>
      </c>
      <c r="Z1" s="4" t="s">
        <v>10</v>
      </c>
      <c r="AA1" s="4" t="s">
        <v>10</v>
      </c>
    </row>
    <row r="2" spans="1:27" ht="14.5" x14ac:dyDescent="0.35">
      <c r="A2" s="1"/>
      <c r="B2" s="1" t="s">
        <v>11</v>
      </c>
      <c r="C2" s="1" t="s">
        <v>2</v>
      </c>
      <c r="D2" s="1" t="s">
        <v>12</v>
      </c>
      <c r="E2" s="1" t="s">
        <v>13</v>
      </c>
      <c r="F2" s="5" t="s">
        <v>14</v>
      </c>
      <c r="G2" s="5" t="s">
        <v>15</v>
      </c>
      <c r="H2" s="1"/>
      <c r="I2" s="2"/>
      <c r="J2" s="3"/>
      <c r="K2" s="3" t="s">
        <v>16</v>
      </c>
      <c r="L2" s="3" t="s">
        <v>17</v>
      </c>
      <c r="M2" s="1"/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27" ht="14.5" x14ac:dyDescent="0.35">
      <c r="A3" s="1" t="str">
        <f t="shared" ref="A3:C3" si="0">M29</f>
        <v>Pentafluorobenzene [IS1]</v>
      </c>
      <c r="B3" s="1">
        <f t="shared" si="0"/>
        <v>5.4</v>
      </c>
      <c r="C3" s="1">
        <f t="shared" si="0"/>
        <v>739896</v>
      </c>
      <c r="D3" s="1">
        <v>5.41</v>
      </c>
      <c r="E3" s="1">
        <v>821992</v>
      </c>
      <c r="F3" s="6" t="b">
        <f t="shared" ref="F3:F6" si="1">ABS(D3-B3)&lt;=0.5</f>
        <v>1</v>
      </c>
      <c r="G3" s="6" t="b">
        <f>AND(C3&gt;E3*0.5,C3&lt;E3*1.5)</f>
        <v>1</v>
      </c>
      <c r="H3" s="1"/>
      <c r="I3" s="2" t="s">
        <v>27</v>
      </c>
      <c r="J3" s="3" t="s">
        <v>28</v>
      </c>
      <c r="K3" s="7" t="s">
        <v>29</v>
      </c>
      <c r="L3" s="7" t="s">
        <v>30</v>
      </c>
      <c r="M3" s="4" t="s">
        <v>31</v>
      </c>
      <c r="N3" s="4" t="s">
        <v>31</v>
      </c>
      <c r="O3" s="4" t="s">
        <v>31</v>
      </c>
      <c r="P3" s="4" t="s">
        <v>31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s="4" t="s">
        <v>31</v>
      </c>
      <c r="X3" s="4" t="s">
        <v>31</v>
      </c>
      <c r="Y3" s="4" t="s">
        <v>31</v>
      </c>
      <c r="Z3" s="4" t="s">
        <v>31</v>
      </c>
      <c r="AA3" s="4" t="s">
        <v>31</v>
      </c>
    </row>
    <row r="4" spans="1:27" ht="14.5" x14ac:dyDescent="0.35">
      <c r="A4" s="1" t="str">
        <f t="shared" ref="A4:C4" si="2">M35</f>
        <v>1,4-Difluorobenzene [IS2]</v>
      </c>
      <c r="B4" s="1">
        <f t="shared" si="2"/>
        <v>6.15</v>
      </c>
      <c r="C4" s="1">
        <f t="shared" si="2"/>
        <v>1172555</v>
      </c>
      <c r="D4" s="1">
        <v>6.16</v>
      </c>
      <c r="E4" s="1">
        <v>1232189</v>
      </c>
      <c r="F4" s="6" t="b">
        <f t="shared" si="1"/>
        <v>1</v>
      </c>
      <c r="G4" s="6" t="b">
        <f t="shared" ref="G4:G6" si="3">AND(C4&gt;=E4*0.5,C4&lt;=E4*1.5)</f>
        <v>1</v>
      </c>
      <c r="H4" s="1"/>
      <c r="I4" s="2">
        <f t="shared" ref="I4:I88" si="4">Q4/J4*100</f>
        <v>100.97</v>
      </c>
      <c r="J4" s="3">
        <v>10</v>
      </c>
      <c r="K4" s="8" t="b">
        <f t="shared" ref="K4:K88" si="5">AND(Q4&gt;J4*0.7,Q4&lt;J4*1.3)</f>
        <v>1</v>
      </c>
      <c r="L4" s="8" t="b">
        <f t="shared" ref="L4:L88" si="6">AND(Q4&gt;J4*0.8,Q4&lt;J4*1.2)</f>
        <v>1</v>
      </c>
      <c r="M4" s="4" t="s">
        <v>32</v>
      </c>
      <c r="N4" s="4">
        <v>1.45</v>
      </c>
      <c r="O4" s="4">
        <v>81202</v>
      </c>
      <c r="P4" s="4">
        <v>0.11</v>
      </c>
      <c r="Q4" s="4">
        <v>10.097</v>
      </c>
      <c r="R4" s="4" t="s">
        <v>33</v>
      </c>
      <c r="S4" s="4">
        <v>50</v>
      </c>
      <c r="T4" s="4">
        <v>52</v>
      </c>
      <c r="U4" s="4">
        <v>33.729999999999997</v>
      </c>
      <c r="V4" s="4">
        <v>33.130000000000003</v>
      </c>
      <c r="W4" s="4" t="s">
        <v>33</v>
      </c>
      <c r="X4" s="4">
        <v>49</v>
      </c>
      <c r="Y4" s="4">
        <v>10.44</v>
      </c>
      <c r="Z4" s="4">
        <v>10.039999999999999</v>
      </c>
      <c r="AA4" s="4" t="s">
        <v>33</v>
      </c>
    </row>
    <row r="5" spans="1:27" ht="14.5" x14ac:dyDescent="0.35">
      <c r="A5" s="1" t="str">
        <f t="shared" ref="A5:C5" si="7">M54</f>
        <v>Chlorobenzene-d5 [IS3]</v>
      </c>
      <c r="B5" s="1">
        <f t="shared" si="7"/>
        <v>8.8800000000000008</v>
      </c>
      <c r="C5" s="1">
        <f t="shared" si="7"/>
        <v>1161663</v>
      </c>
      <c r="D5" s="1">
        <v>8.89</v>
      </c>
      <c r="E5" s="1">
        <v>1210395</v>
      </c>
      <c r="F5" s="6" t="b">
        <f t="shared" si="1"/>
        <v>1</v>
      </c>
      <c r="G5" s="6" t="b">
        <f t="shared" si="3"/>
        <v>1</v>
      </c>
      <c r="H5" s="1"/>
      <c r="I5" s="2">
        <f t="shared" si="4"/>
        <v>104.33999999999999</v>
      </c>
      <c r="J5" s="3">
        <v>10</v>
      </c>
      <c r="K5" s="8" t="b">
        <f t="shared" si="5"/>
        <v>1</v>
      </c>
      <c r="L5" s="8" t="b">
        <f t="shared" si="6"/>
        <v>1</v>
      </c>
      <c r="M5" s="4" t="s">
        <v>34</v>
      </c>
      <c r="N5" s="4">
        <v>1.55</v>
      </c>
      <c r="O5" s="4">
        <v>156202</v>
      </c>
      <c r="P5" s="4">
        <v>0.21</v>
      </c>
      <c r="Q5" s="4">
        <v>10.433999999999999</v>
      </c>
      <c r="R5" s="4" t="s">
        <v>33</v>
      </c>
      <c r="S5" s="4">
        <v>62</v>
      </c>
      <c r="T5" s="4">
        <v>64</v>
      </c>
      <c r="U5" s="4">
        <v>31.56</v>
      </c>
      <c r="V5" s="4">
        <v>31.57</v>
      </c>
      <c r="W5" s="4" t="s">
        <v>33</v>
      </c>
      <c r="X5" s="4">
        <v>61</v>
      </c>
      <c r="Y5" s="4">
        <v>8.11</v>
      </c>
      <c r="Z5" s="4">
        <v>8</v>
      </c>
      <c r="AA5" s="4" t="s">
        <v>33</v>
      </c>
    </row>
    <row r="6" spans="1:27" ht="14.5" x14ac:dyDescent="0.35">
      <c r="A6" s="1" t="str">
        <f t="shared" ref="A6:C6" si="8">M78</f>
        <v>1,4-Dichlorobenzene-d4 [IS4]</v>
      </c>
      <c r="B6" s="1">
        <f t="shared" si="8"/>
        <v>10.63</v>
      </c>
      <c r="C6" s="1">
        <f t="shared" si="8"/>
        <v>642705</v>
      </c>
      <c r="D6" s="1">
        <v>10.63</v>
      </c>
      <c r="E6" s="1">
        <v>663773</v>
      </c>
      <c r="F6" s="6" t="b">
        <f t="shared" si="1"/>
        <v>1</v>
      </c>
      <c r="G6" s="6" t="b">
        <f t="shared" si="3"/>
        <v>1</v>
      </c>
      <c r="H6" s="1"/>
      <c r="I6" s="2">
        <f t="shared" si="4"/>
        <v>119.59</v>
      </c>
      <c r="J6" s="3">
        <v>10</v>
      </c>
      <c r="K6" s="8" t="b">
        <f t="shared" si="5"/>
        <v>1</v>
      </c>
      <c r="L6" s="8" t="b">
        <f t="shared" si="6"/>
        <v>1</v>
      </c>
      <c r="M6" s="4" t="s">
        <v>35</v>
      </c>
      <c r="N6" s="4">
        <v>1.83</v>
      </c>
      <c r="O6" s="4">
        <v>250715</v>
      </c>
      <c r="P6" s="4">
        <v>0.34</v>
      </c>
      <c r="Q6" s="4">
        <v>11.959</v>
      </c>
      <c r="R6" s="4" t="s">
        <v>33</v>
      </c>
      <c r="S6" s="4">
        <v>94</v>
      </c>
      <c r="T6" s="4">
        <v>96</v>
      </c>
      <c r="U6" s="4">
        <v>92.86</v>
      </c>
      <c r="V6" s="4">
        <v>92.19</v>
      </c>
      <c r="W6" s="4" t="s">
        <v>33</v>
      </c>
      <c r="X6" s="4">
        <v>93</v>
      </c>
      <c r="Y6" s="4">
        <v>20.170000000000002</v>
      </c>
      <c r="Z6" s="4">
        <v>20.55</v>
      </c>
      <c r="AA6" s="4" t="s">
        <v>33</v>
      </c>
    </row>
    <row r="7" spans="1:27" ht="14.5" x14ac:dyDescent="0.35">
      <c r="A7" s="1"/>
      <c r="B7" s="1"/>
      <c r="C7" s="1"/>
      <c r="D7" s="1"/>
      <c r="E7" s="1"/>
      <c r="F7" s="1"/>
      <c r="G7" s="1"/>
      <c r="H7" s="1"/>
      <c r="I7" s="2">
        <f t="shared" si="4"/>
        <v>107.25</v>
      </c>
      <c r="J7" s="3">
        <v>10</v>
      </c>
      <c r="K7" s="8" t="b">
        <f t="shared" si="5"/>
        <v>1</v>
      </c>
      <c r="L7" s="8" t="b">
        <f t="shared" si="6"/>
        <v>1</v>
      </c>
      <c r="M7" s="4" t="s">
        <v>36</v>
      </c>
      <c r="N7" s="4">
        <v>1.94</v>
      </c>
      <c r="O7" s="4">
        <v>163508</v>
      </c>
      <c r="P7" s="4">
        <v>0.22</v>
      </c>
      <c r="Q7" s="4">
        <v>10.725</v>
      </c>
      <c r="R7" s="4" t="s">
        <v>33</v>
      </c>
      <c r="S7" s="4">
        <v>64</v>
      </c>
      <c r="T7" s="4">
        <v>66</v>
      </c>
      <c r="U7" s="4">
        <v>32.35</v>
      </c>
      <c r="V7" s="4">
        <v>32.229999999999997</v>
      </c>
      <c r="W7" s="4" t="s">
        <v>33</v>
      </c>
      <c r="X7" s="4">
        <v>49</v>
      </c>
      <c r="Y7" s="4">
        <v>25.14</v>
      </c>
      <c r="Z7" s="4">
        <v>24.75</v>
      </c>
      <c r="AA7" s="4" t="s">
        <v>33</v>
      </c>
    </row>
    <row r="8" spans="1:27" ht="14.5" x14ac:dyDescent="0.35">
      <c r="A8" s="1"/>
      <c r="B8" s="1"/>
      <c r="C8" s="1"/>
      <c r="D8" s="1"/>
      <c r="E8" s="1"/>
      <c r="F8" s="1"/>
      <c r="G8" s="1"/>
      <c r="H8" s="1"/>
      <c r="I8" s="2">
        <f t="shared" si="4"/>
        <v>107.02000000000001</v>
      </c>
      <c r="J8" s="3">
        <v>10</v>
      </c>
      <c r="K8" s="8" t="b">
        <f t="shared" si="5"/>
        <v>1</v>
      </c>
      <c r="L8" s="8" t="b">
        <f t="shared" si="6"/>
        <v>1</v>
      </c>
      <c r="M8" s="4" t="s">
        <v>37</v>
      </c>
      <c r="N8" s="4">
        <v>2.1800000000000002</v>
      </c>
      <c r="O8" s="4">
        <v>283196</v>
      </c>
      <c r="P8" s="4">
        <v>0.38</v>
      </c>
      <c r="Q8" s="4">
        <v>10.702</v>
      </c>
      <c r="R8" s="4" t="s">
        <v>33</v>
      </c>
      <c r="S8" s="4">
        <v>101</v>
      </c>
      <c r="T8" s="4">
        <v>103</v>
      </c>
      <c r="U8" s="4">
        <v>64.819999999999993</v>
      </c>
      <c r="V8" s="4">
        <v>64.56</v>
      </c>
      <c r="W8" s="4" t="s">
        <v>33</v>
      </c>
      <c r="X8" s="4">
        <v>105</v>
      </c>
      <c r="Y8" s="4">
        <v>10.47</v>
      </c>
      <c r="Z8" s="4">
        <v>10.46</v>
      </c>
      <c r="AA8" s="4" t="s">
        <v>33</v>
      </c>
    </row>
    <row r="9" spans="1:27" ht="14.5" x14ac:dyDescent="0.35">
      <c r="A9" s="9" t="s">
        <v>38</v>
      </c>
      <c r="B9" s="1">
        <f>85-4</f>
        <v>81</v>
      </c>
      <c r="C9" s="1"/>
      <c r="D9" s="1"/>
      <c r="E9" s="1"/>
      <c r="F9" s="1"/>
      <c r="G9" s="1"/>
      <c r="H9" s="1"/>
      <c r="I9" s="2">
        <f t="shared" si="4"/>
        <v>97.399999999999991</v>
      </c>
      <c r="J9" s="3">
        <v>10</v>
      </c>
      <c r="K9" s="8" t="b">
        <f t="shared" si="5"/>
        <v>1</v>
      </c>
      <c r="L9" s="8" t="b">
        <f t="shared" si="6"/>
        <v>1</v>
      </c>
      <c r="M9" s="4" t="s">
        <v>39</v>
      </c>
      <c r="N9" s="4">
        <v>2.4900000000000002</v>
      </c>
      <c r="O9" s="4">
        <v>200088</v>
      </c>
      <c r="P9" s="4">
        <v>0.27</v>
      </c>
      <c r="Q9" s="4">
        <v>9.74</v>
      </c>
      <c r="R9" s="4" t="s">
        <v>33</v>
      </c>
      <c r="S9" s="4">
        <v>59</v>
      </c>
      <c r="T9" s="4">
        <v>74</v>
      </c>
      <c r="U9" s="4">
        <v>70.34</v>
      </c>
      <c r="V9" s="4">
        <v>69.05</v>
      </c>
      <c r="W9" s="4" t="s">
        <v>33</v>
      </c>
      <c r="X9" s="4">
        <v>45</v>
      </c>
      <c r="Y9" s="4">
        <v>76.319999999999993</v>
      </c>
      <c r="Z9" s="4">
        <v>77.02</v>
      </c>
      <c r="AA9" s="4" t="s">
        <v>33</v>
      </c>
    </row>
    <row r="10" spans="1:27" ht="14.5" x14ac:dyDescent="0.35">
      <c r="A10" s="6" t="s">
        <v>40</v>
      </c>
      <c r="B10" s="6">
        <f>COUNTIF(K4:K88,"FALSE")</f>
        <v>1</v>
      </c>
      <c r="C10" s="1"/>
      <c r="D10" s="1"/>
      <c r="E10" s="1"/>
      <c r="F10" s="1"/>
      <c r="G10" s="1"/>
      <c r="H10" s="1"/>
      <c r="I10" s="2">
        <f t="shared" si="4"/>
        <v>103.25</v>
      </c>
      <c r="J10" s="3">
        <v>10</v>
      </c>
      <c r="K10" s="8" t="b">
        <f t="shared" si="5"/>
        <v>1</v>
      </c>
      <c r="L10" s="8" t="b">
        <f t="shared" si="6"/>
        <v>1</v>
      </c>
      <c r="M10" s="4" t="s">
        <v>41</v>
      </c>
      <c r="N10" s="4">
        <v>2.73</v>
      </c>
      <c r="O10" s="4">
        <v>334533</v>
      </c>
      <c r="P10" s="4">
        <v>0.45</v>
      </c>
      <c r="Q10" s="4">
        <v>10.324999999999999</v>
      </c>
      <c r="R10" s="4" t="s">
        <v>33</v>
      </c>
      <c r="S10" s="4">
        <v>61</v>
      </c>
      <c r="T10" s="4">
        <v>96</v>
      </c>
      <c r="U10" s="4">
        <v>63.24</v>
      </c>
      <c r="V10" s="4">
        <v>61.65</v>
      </c>
      <c r="W10" s="4" t="s">
        <v>33</v>
      </c>
      <c r="X10" s="4">
        <v>98</v>
      </c>
      <c r="Y10" s="4">
        <v>39.86</v>
      </c>
      <c r="Z10" s="4">
        <v>38.82</v>
      </c>
      <c r="AA10" s="4" t="s">
        <v>33</v>
      </c>
    </row>
    <row r="11" spans="1:27" ht="14.5" x14ac:dyDescent="0.35">
      <c r="A11" s="1" t="s">
        <v>42</v>
      </c>
      <c r="B11" s="1">
        <f>COUNTIF(L4:L88,"FALSE")</f>
        <v>13</v>
      </c>
      <c r="C11" s="1"/>
      <c r="D11" s="1"/>
      <c r="E11" s="1"/>
      <c r="F11" s="1"/>
      <c r="G11" s="1"/>
      <c r="H11" s="1"/>
      <c r="I11" s="2">
        <f t="shared" si="4"/>
        <v>96.605000000000004</v>
      </c>
      <c r="J11" s="10">
        <v>20</v>
      </c>
      <c r="K11" s="8" t="b">
        <f t="shared" si="5"/>
        <v>1</v>
      </c>
      <c r="L11" s="8" t="b">
        <f t="shared" si="6"/>
        <v>1</v>
      </c>
      <c r="M11" s="4" t="s">
        <v>43</v>
      </c>
      <c r="N11" s="4">
        <v>2.82</v>
      </c>
      <c r="O11" s="4">
        <v>119262</v>
      </c>
      <c r="P11" s="4">
        <v>0.16</v>
      </c>
      <c r="Q11" s="4">
        <v>19.321000000000002</v>
      </c>
      <c r="R11" s="4" t="s">
        <v>33</v>
      </c>
      <c r="S11" s="4">
        <v>43</v>
      </c>
      <c r="T11" s="4">
        <v>58</v>
      </c>
      <c r="U11" s="4">
        <v>34.4</v>
      </c>
      <c r="V11" s="4">
        <v>37.909999999999997</v>
      </c>
      <c r="W11" s="4" t="s">
        <v>33</v>
      </c>
      <c r="X11" s="4" t="s">
        <v>44</v>
      </c>
      <c r="Y11" s="4" t="s">
        <v>44</v>
      </c>
      <c r="Z11" s="4" t="s">
        <v>44</v>
      </c>
      <c r="AA11" s="4" t="s">
        <v>44</v>
      </c>
    </row>
    <row r="12" spans="1:27" ht="14.5" x14ac:dyDescent="0.35">
      <c r="A12" s="1"/>
      <c r="B12" s="1"/>
      <c r="C12" s="1"/>
      <c r="D12" s="1"/>
      <c r="E12" s="1"/>
      <c r="F12" s="1"/>
      <c r="G12" s="1"/>
      <c r="H12" s="1"/>
      <c r="I12" s="2">
        <f t="shared" si="4"/>
        <v>99.689999999999984</v>
      </c>
      <c r="J12" s="3">
        <v>10</v>
      </c>
      <c r="K12" s="8" t="b">
        <f t="shared" si="5"/>
        <v>1</v>
      </c>
      <c r="L12" s="8" t="b">
        <f t="shared" si="6"/>
        <v>1</v>
      </c>
      <c r="M12" s="4" t="s">
        <v>45</v>
      </c>
      <c r="N12" s="4">
        <v>2.88</v>
      </c>
      <c r="O12" s="4">
        <v>210513</v>
      </c>
      <c r="P12" s="4">
        <v>0.28999999999999998</v>
      </c>
      <c r="Q12" s="4">
        <v>9.9689999999999994</v>
      </c>
      <c r="R12" s="4" t="s">
        <v>33</v>
      </c>
      <c r="S12" s="4">
        <v>142</v>
      </c>
      <c r="T12" s="4">
        <v>127</v>
      </c>
      <c r="U12" s="4">
        <v>33.479999999999997</v>
      </c>
      <c r="V12" s="4">
        <v>34.700000000000003</v>
      </c>
      <c r="W12" s="4" t="s">
        <v>33</v>
      </c>
      <c r="X12" s="4">
        <v>141</v>
      </c>
      <c r="Y12" s="4">
        <v>13.35</v>
      </c>
      <c r="Z12" s="4">
        <v>13.56</v>
      </c>
      <c r="AA12" s="4" t="s">
        <v>33</v>
      </c>
    </row>
    <row r="13" spans="1:27" ht="14.5" x14ac:dyDescent="0.35">
      <c r="A13" s="1"/>
      <c r="B13" s="1"/>
      <c r="C13" s="1"/>
      <c r="D13" s="1"/>
      <c r="E13" s="1"/>
      <c r="F13" s="1"/>
      <c r="G13" s="1"/>
      <c r="H13" s="1"/>
      <c r="I13" s="2">
        <f t="shared" si="4"/>
        <v>96.54</v>
      </c>
      <c r="J13" s="3">
        <v>10</v>
      </c>
      <c r="K13" s="8" t="b">
        <f t="shared" si="5"/>
        <v>1</v>
      </c>
      <c r="L13" s="8" t="b">
        <f t="shared" si="6"/>
        <v>1</v>
      </c>
      <c r="M13" s="4" t="s">
        <v>46</v>
      </c>
      <c r="N13" s="4">
        <v>2.94</v>
      </c>
      <c r="O13" s="4">
        <v>575905</v>
      </c>
      <c r="P13" s="4">
        <v>0.78</v>
      </c>
      <c r="Q13" s="4">
        <v>9.6539999999999999</v>
      </c>
      <c r="R13" s="4" t="s">
        <v>33</v>
      </c>
      <c r="S13" s="4">
        <v>76</v>
      </c>
      <c r="T13" s="4">
        <v>78</v>
      </c>
      <c r="U13" s="4">
        <v>9.0399999999999991</v>
      </c>
      <c r="V13" s="4">
        <v>8.75</v>
      </c>
      <c r="W13" s="4" t="s">
        <v>33</v>
      </c>
      <c r="X13" s="4" t="s">
        <v>44</v>
      </c>
      <c r="Y13" s="4" t="s">
        <v>44</v>
      </c>
      <c r="Z13" s="4" t="s">
        <v>44</v>
      </c>
      <c r="AA13" s="4" t="s">
        <v>44</v>
      </c>
    </row>
    <row r="14" spans="1:27" ht="14.5" x14ac:dyDescent="0.35">
      <c r="A14" s="1"/>
      <c r="B14" s="1"/>
      <c r="C14" s="1"/>
      <c r="D14" s="1"/>
      <c r="E14" s="1"/>
      <c r="F14" s="1"/>
      <c r="G14" s="1"/>
      <c r="H14" s="1"/>
      <c r="I14" s="2">
        <f t="shared" si="4"/>
        <v>95.94</v>
      </c>
      <c r="J14" s="3">
        <v>10</v>
      </c>
      <c r="K14" s="8" t="b">
        <f t="shared" si="5"/>
        <v>1</v>
      </c>
      <c r="L14" s="8" t="b">
        <f t="shared" si="6"/>
        <v>1</v>
      </c>
      <c r="M14" s="4" t="s">
        <v>47</v>
      </c>
      <c r="N14" s="4">
        <v>3.18</v>
      </c>
      <c r="O14" s="4">
        <v>243921</v>
      </c>
      <c r="P14" s="4">
        <v>0.33</v>
      </c>
      <c r="Q14" s="4">
        <v>9.5939999999999994</v>
      </c>
      <c r="R14" s="4" t="s">
        <v>33</v>
      </c>
      <c r="S14" s="4">
        <v>41</v>
      </c>
      <c r="T14" s="4">
        <v>39</v>
      </c>
      <c r="U14" s="4">
        <v>61.7</v>
      </c>
      <c r="V14" s="4">
        <v>61.29</v>
      </c>
      <c r="W14" s="4" t="s">
        <v>33</v>
      </c>
      <c r="X14" s="4">
        <v>76</v>
      </c>
      <c r="Y14" s="4">
        <v>32.1</v>
      </c>
      <c r="Z14" s="4">
        <v>30.17</v>
      </c>
      <c r="AA14" s="4" t="s">
        <v>33</v>
      </c>
    </row>
    <row r="15" spans="1:27" ht="14.5" x14ac:dyDescent="0.35">
      <c r="A15" s="1"/>
      <c r="B15" s="1"/>
      <c r="C15" s="1"/>
      <c r="D15" s="1"/>
      <c r="E15" s="1"/>
      <c r="F15" s="1"/>
      <c r="G15" s="1"/>
      <c r="H15" s="1"/>
      <c r="I15" s="2">
        <f t="shared" si="4"/>
        <v>106.85</v>
      </c>
      <c r="J15" s="3">
        <v>10</v>
      </c>
      <c r="K15" s="8" t="b">
        <f t="shared" si="5"/>
        <v>1</v>
      </c>
      <c r="L15" s="8" t="b">
        <f t="shared" si="6"/>
        <v>1</v>
      </c>
      <c r="M15" s="4" t="s">
        <v>48</v>
      </c>
      <c r="N15" s="4">
        <v>3.35</v>
      </c>
      <c r="O15" s="4">
        <v>391619</v>
      </c>
      <c r="P15" s="4">
        <v>0.53</v>
      </c>
      <c r="Q15" s="4">
        <v>10.685</v>
      </c>
      <c r="R15" s="4" t="s">
        <v>33</v>
      </c>
      <c r="S15" s="4">
        <v>49</v>
      </c>
      <c r="T15" s="4">
        <v>84</v>
      </c>
      <c r="U15" s="4">
        <v>79.17</v>
      </c>
      <c r="V15" s="4">
        <v>78.47</v>
      </c>
      <c r="W15" s="4" t="s">
        <v>33</v>
      </c>
      <c r="X15" s="4">
        <v>86</v>
      </c>
      <c r="Y15" s="4">
        <v>50.11</v>
      </c>
      <c r="Z15" s="4">
        <v>49.09</v>
      </c>
      <c r="AA15" s="4" t="s">
        <v>33</v>
      </c>
    </row>
    <row r="16" spans="1:27" ht="14.5" x14ac:dyDescent="0.35">
      <c r="A16" s="1"/>
      <c r="B16" s="1"/>
      <c r="C16" s="1"/>
      <c r="D16" s="1"/>
      <c r="E16" s="1"/>
      <c r="F16" s="1"/>
      <c r="G16" s="1"/>
      <c r="H16" s="1"/>
      <c r="I16" s="2">
        <f t="shared" si="4"/>
        <v>97.249999999999986</v>
      </c>
      <c r="J16" s="3">
        <v>10</v>
      </c>
      <c r="K16" s="8" t="b">
        <f t="shared" si="5"/>
        <v>1</v>
      </c>
      <c r="L16" s="8" t="b">
        <f t="shared" si="6"/>
        <v>1</v>
      </c>
      <c r="M16" s="4" t="s">
        <v>49</v>
      </c>
      <c r="N16" s="4">
        <v>3.67</v>
      </c>
      <c r="O16" s="4">
        <v>326305</v>
      </c>
      <c r="P16" s="4">
        <v>0.44</v>
      </c>
      <c r="Q16" s="4">
        <v>9.7249999999999996</v>
      </c>
      <c r="R16" s="4" t="s">
        <v>33</v>
      </c>
      <c r="S16" s="4">
        <v>61</v>
      </c>
      <c r="T16" s="4">
        <v>96</v>
      </c>
      <c r="U16" s="4">
        <v>67.34</v>
      </c>
      <c r="V16" s="4">
        <v>65.569999999999993</v>
      </c>
      <c r="W16" s="4" t="s">
        <v>33</v>
      </c>
      <c r="X16" s="4">
        <v>98</v>
      </c>
      <c r="Y16" s="4">
        <v>42.34</v>
      </c>
      <c r="Z16" s="4">
        <v>40.409999999999997</v>
      </c>
      <c r="AA16" s="4" t="s">
        <v>33</v>
      </c>
    </row>
    <row r="17" spans="1:27" ht="14.5" x14ac:dyDescent="0.35">
      <c r="A17" s="1"/>
      <c r="B17" s="1"/>
      <c r="C17" s="1"/>
      <c r="D17" s="1"/>
      <c r="E17" s="1"/>
      <c r="F17" s="1"/>
      <c r="G17" s="1"/>
      <c r="H17" s="1"/>
      <c r="I17" s="2">
        <f t="shared" si="4"/>
        <v>90.250000000000014</v>
      </c>
      <c r="J17" s="3">
        <v>10</v>
      </c>
      <c r="K17" s="8" t="b">
        <f t="shared" si="5"/>
        <v>1</v>
      </c>
      <c r="L17" s="8" t="b">
        <f t="shared" si="6"/>
        <v>1</v>
      </c>
      <c r="M17" s="4" t="s">
        <v>50</v>
      </c>
      <c r="N17" s="4">
        <v>3.68</v>
      </c>
      <c r="O17" s="4">
        <v>374907</v>
      </c>
      <c r="P17" s="4">
        <v>0.51</v>
      </c>
      <c r="Q17" s="4">
        <v>9.0250000000000004</v>
      </c>
      <c r="R17" s="4" t="s">
        <v>33</v>
      </c>
      <c r="S17" s="4">
        <v>73</v>
      </c>
      <c r="T17" s="4">
        <v>41</v>
      </c>
      <c r="U17" s="4">
        <v>40.69</v>
      </c>
      <c r="V17" s="4">
        <v>46</v>
      </c>
      <c r="W17" s="4" t="s">
        <v>33</v>
      </c>
      <c r="X17" s="4">
        <v>57</v>
      </c>
      <c r="Y17" s="4">
        <v>24.13</v>
      </c>
      <c r="Z17" s="4">
        <v>25.22</v>
      </c>
      <c r="AA17" s="4" t="s">
        <v>33</v>
      </c>
    </row>
    <row r="18" spans="1:27" ht="14.5" x14ac:dyDescent="0.35">
      <c r="A18" s="1"/>
      <c r="B18" s="1"/>
      <c r="C18" s="1"/>
      <c r="D18" s="1"/>
      <c r="E18" s="1"/>
      <c r="F18" s="1"/>
      <c r="G18" s="1"/>
      <c r="H18" s="1"/>
      <c r="I18" s="2">
        <f t="shared" si="4"/>
        <v>94.399999999999991</v>
      </c>
      <c r="J18" s="3">
        <v>10</v>
      </c>
      <c r="K18" s="8" t="b">
        <f t="shared" si="5"/>
        <v>1</v>
      </c>
      <c r="L18" s="8" t="b">
        <f t="shared" si="6"/>
        <v>1</v>
      </c>
      <c r="M18" s="4" t="s">
        <v>51</v>
      </c>
      <c r="N18" s="4">
        <v>4.17</v>
      </c>
      <c r="O18" s="4">
        <v>402662</v>
      </c>
      <c r="P18" s="4">
        <v>0.55000000000000004</v>
      </c>
      <c r="Q18" s="4">
        <v>9.44</v>
      </c>
      <c r="R18" s="4" t="s">
        <v>33</v>
      </c>
      <c r="S18" s="4">
        <v>63</v>
      </c>
      <c r="T18" s="4">
        <v>65</v>
      </c>
      <c r="U18" s="4">
        <v>31.53</v>
      </c>
      <c r="V18" s="4">
        <v>31.25</v>
      </c>
      <c r="W18" s="4" t="s">
        <v>33</v>
      </c>
      <c r="X18" s="4">
        <v>83</v>
      </c>
      <c r="Y18" s="4">
        <v>11.73</v>
      </c>
      <c r="Z18" s="4">
        <v>11.64</v>
      </c>
      <c r="AA18" s="4" t="s">
        <v>33</v>
      </c>
    </row>
    <row r="19" spans="1:27" ht="14.5" x14ac:dyDescent="0.35">
      <c r="A19" s="1"/>
      <c r="B19" s="1"/>
      <c r="C19" s="1"/>
      <c r="D19" s="1"/>
      <c r="E19" s="1"/>
      <c r="F19" s="1"/>
      <c r="G19" s="1"/>
      <c r="H19" s="1"/>
      <c r="I19" s="2">
        <f t="shared" si="4"/>
        <v>85.54</v>
      </c>
      <c r="J19" s="3">
        <v>10</v>
      </c>
      <c r="K19" s="8" t="b">
        <f t="shared" si="5"/>
        <v>1</v>
      </c>
      <c r="L19" s="8" t="b">
        <f t="shared" si="6"/>
        <v>1</v>
      </c>
      <c r="M19" s="4" t="s">
        <v>52</v>
      </c>
      <c r="N19" s="4">
        <v>4.8</v>
      </c>
      <c r="O19" s="4">
        <v>104947</v>
      </c>
      <c r="P19" s="4">
        <v>0.14000000000000001</v>
      </c>
      <c r="Q19" s="4">
        <v>8.5540000000000003</v>
      </c>
      <c r="R19" s="4" t="s">
        <v>33</v>
      </c>
      <c r="S19" s="4">
        <v>77</v>
      </c>
      <c r="T19" s="4">
        <v>97</v>
      </c>
      <c r="U19" s="4">
        <v>29.61</v>
      </c>
      <c r="V19" s="4">
        <v>29.28</v>
      </c>
      <c r="W19" s="4" t="s">
        <v>33</v>
      </c>
      <c r="X19" s="4">
        <v>79</v>
      </c>
      <c r="Y19" s="4">
        <v>32.07</v>
      </c>
      <c r="Z19" s="4">
        <v>31.55</v>
      </c>
      <c r="AA19" s="4" t="s">
        <v>33</v>
      </c>
    </row>
    <row r="20" spans="1:27" ht="14.5" x14ac:dyDescent="0.35">
      <c r="A20" s="1"/>
      <c r="B20" s="1"/>
      <c r="C20" s="1"/>
      <c r="D20" s="1"/>
      <c r="E20" s="1"/>
      <c r="F20" s="1"/>
      <c r="G20" s="1"/>
      <c r="H20" s="1"/>
      <c r="I20" s="2">
        <f t="shared" si="4"/>
        <v>93.829999999999984</v>
      </c>
      <c r="J20" s="3">
        <v>10</v>
      </c>
      <c r="K20" s="8" t="b">
        <f t="shared" si="5"/>
        <v>1</v>
      </c>
      <c r="L20" s="8" t="b">
        <f t="shared" si="6"/>
        <v>1</v>
      </c>
      <c r="M20" s="4" t="s">
        <v>53</v>
      </c>
      <c r="N20" s="4">
        <v>4.8099999999999996</v>
      </c>
      <c r="O20" s="4">
        <v>375206</v>
      </c>
      <c r="P20" s="4">
        <v>0.51</v>
      </c>
      <c r="Q20" s="4">
        <v>9.3829999999999991</v>
      </c>
      <c r="R20" s="4" t="s">
        <v>33</v>
      </c>
      <c r="S20" s="4">
        <v>61</v>
      </c>
      <c r="T20" s="4">
        <v>96</v>
      </c>
      <c r="U20" s="4">
        <v>70.790000000000006</v>
      </c>
      <c r="V20" s="4">
        <v>68.91</v>
      </c>
      <c r="W20" s="4" t="s">
        <v>33</v>
      </c>
      <c r="X20" s="4">
        <v>98</v>
      </c>
      <c r="Y20" s="4">
        <v>44.62</v>
      </c>
      <c r="Z20" s="4">
        <v>44.71</v>
      </c>
      <c r="AA20" s="4" t="s">
        <v>33</v>
      </c>
    </row>
    <row r="21" spans="1:27" ht="15.75" customHeight="1" x14ac:dyDescent="0.35">
      <c r="A21" s="1"/>
      <c r="B21" s="1"/>
      <c r="C21" s="1"/>
      <c r="D21" s="1"/>
      <c r="E21" s="1"/>
      <c r="F21" s="1"/>
      <c r="G21" s="1"/>
      <c r="H21" s="1"/>
      <c r="I21" s="2">
        <f t="shared" si="4"/>
        <v>91.149999999999991</v>
      </c>
      <c r="J21" s="10">
        <v>20</v>
      </c>
      <c r="K21" s="8" t="b">
        <f t="shared" si="5"/>
        <v>1</v>
      </c>
      <c r="L21" s="8" t="b">
        <f t="shared" si="6"/>
        <v>1</v>
      </c>
      <c r="M21" s="4" t="s">
        <v>54</v>
      </c>
      <c r="N21" s="4">
        <v>4.82</v>
      </c>
      <c r="O21" s="4">
        <v>150182</v>
      </c>
      <c r="P21" s="4">
        <v>0.2</v>
      </c>
      <c r="Q21" s="4">
        <v>18.23</v>
      </c>
      <c r="R21" s="4" t="s">
        <v>33</v>
      </c>
      <c r="S21" s="4">
        <v>43</v>
      </c>
      <c r="T21" s="4">
        <v>72</v>
      </c>
      <c r="U21" s="4">
        <v>24.02</v>
      </c>
      <c r="V21" s="4">
        <v>23.25</v>
      </c>
      <c r="W21" s="4" t="s">
        <v>33</v>
      </c>
      <c r="X21" s="4">
        <v>57</v>
      </c>
      <c r="Y21" s="4">
        <v>7.29</v>
      </c>
      <c r="Z21" s="4">
        <v>7.39</v>
      </c>
      <c r="AA21" s="4" t="s">
        <v>33</v>
      </c>
    </row>
    <row r="22" spans="1:27" ht="15.75" customHeight="1" x14ac:dyDescent="0.35">
      <c r="A22" s="1"/>
      <c r="B22" s="1"/>
      <c r="C22" s="1"/>
      <c r="D22" s="1"/>
      <c r="E22" s="1"/>
      <c r="F22" s="1"/>
      <c r="G22" s="1"/>
      <c r="H22" s="1"/>
      <c r="I22" s="2">
        <f t="shared" si="4"/>
        <v>95.72</v>
      </c>
      <c r="J22" s="3">
        <v>10</v>
      </c>
      <c r="K22" s="8" t="b">
        <f t="shared" si="5"/>
        <v>1</v>
      </c>
      <c r="L22" s="8" t="b">
        <f t="shared" si="6"/>
        <v>1</v>
      </c>
      <c r="M22" s="4" t="s">
        <v>55</v>
      </c>
      <c r="N22" s="4">
        <v>4.92</v>
      </c>
      <c r="O22" s="4">
        <v>60914</v>
      </c>
      <c r="P22" s="4">
        <v>0.08</v>
      </c>
      <c r="Q22" s="4">
        <v>9.5719999999999992</v>
      </c>
      <c r="R22" s="4" t="s">
        <v>33</v>
      </c>
      <c r="S22" s="4">
        <v>55</v>
      </c>
      <c r="T22" s="4">
        <v>85</v>
      </c>
      <c r="U22" s="4">
        <v>14.67</v>
      </c>
      <c r="V22" s="4">
        <v>12.61</v>
      </c>
      <c r="W22" s="4" t="s">
        <v>33</v>
      </c>
      <c r="X22" s="4" t="s">
        <v>44</v>
      </c>
      <c r="Y22" s="4" t="s">
        <v>44</v>
      </c>
      <c r="Z22" s="4" t="s">
        <v>44</v>
      </c>
      <c r="AA22" s="4" t="s">
        <v>44</v>
      </c>
    </row>
    <row r="23" spans="1:27" ht="15.75" customHeight="1" x14ac:dyDescent="0.35">
      <c r="A23" s="1"/>
      <c r="B23" s="1"/>
      <c r="C23" s="1"/>
      <c r="D23" s="1"/>
      <c r="E23" s="1"/>
      <c r="F23" s="1"/>
      <c r="G23" s="1"/>
      <c r="H23" s="1"/>
      <c r="I23" s="2">
        <f t="shared" si="4"/>
        <v>99.06</v>
      </c>
      <c r="J23" s="3">
        <v>10</v>
      </c>
      <c r="K23" s="8" t="b">
        <f t="shared" si="5"/>
        <v>1</v>
      </c>
      <c r="L23" s="8" t="b">
        <f t="shared" si="6"/>
        <v>1</v>
      </c>
      <c r="M23" s="4" t="s">
        <v>56</v>
      </c>
      <c r="N23" s="4">
        <v>5.04</v>
      </c>
      <c r="O23" s="4">
        <v>90944</v>
      </c>
      <c r="P23" s="4">
        <v>0.12</v>
      </c>
      <c r="Q23" s="4">
        <v>9.9060000000000006</v>
      </c>
      <c r="R23" s="4" t="s">
        <v>33</v>
      </c>
      <c r="S23" s="4">
        <v>67</v>
      </c>
      <c r="T23" s="4">
        <v>52</v>
      </c>
      <c r="U23" s="4">
        <v>34.56</v>
      </c>
      <c r="V23" s="4">
        <v>36.200000000000003</v>
      </c>
      <c r="W23" s="4" t="s">
        <v>33</v>
      </c>
      <c r="X23" s="4">
        <v>40</v>
      </c>
      <c r="Y23" s="4">
        <v>41.64</v>
      </c>
      <c r="Z23" s="4">
        <v>41.9</v>
      </c>
      <c r="AA23" s="4" t="s">
        <v>33</v>
      </c>
    </row>
    <row r="24" spans="1:27" ht="15.75" customHeight="1" x14ac:dyDescent="0.35">
      <c r="A24" s="1"/>
      <c r="B24" s="1"/>
      <c r="C24" s="1"/>
      <c r="D24" s="1"/>
      <c r="E24" s="1"/>
      <c r="F24" s="1"/>
      <c r="G24" s="1"/>
      <c r="H24" s="1"/>
      <c r="I24" s="2">
        <f t="shared" si="4"/>
        <v>101.54</v>
      </c>
      <c r="J24" s="3">
        <v>10</v>
      </c>
      <c r="K24" s="8" t="b">
        <f t="shared" si="5"/>
        <v>1</v>
      </c>
      <c r="L24" s="8" t="b">
        <f t="shared" si="6"/>
        <v>1</v>
      </c>
      <c r="M24" s="4" t="s">
        <v>57</v>
      </c>
      <c r="N24" s="4">
        <v>5.05</v>
      </c>
      <c r="O24" s="4">
        <v>233137</v>
      </c>
      <c r="P24" s="4">
        <v>0.32</v>
      </c>
      <c r="Q24" s="4">
        <v>10.154</v>
      </c>
      <c r="R24" s="4" t="s">
        <v>33</v>
      </c>
      <c r="S24" s="4">
        <v>49</v>
      </c>
      <c r="T24" s="4">
        <v>130</v>
      </c>
      <c r="U24" s="4">
        <v>70.11</v>
      </c>
      <c r="V24" s="4">
        <v>66.59</v>
      </c>
      <c r="W24" s="4" t="s">
        <v>33</v>
      </c>
      <c r="X24" s="4">
        <v>128</v>
      </c>
      <c r="Y24" s="4">
        <v>55.53</v>
      </c>
      <c r="Z24" s="4">
        <v>52.75</v>
      </c>
      <c r="AA24" s="4" t="s">
        <v>33</v>
      </c>
    </row>
    <row r="25" spans="1:27" ht="15.75" customHeight="1" x14ac:dyDescent="0.35">
      <c r="A25" s="1"/>
      <c r="B25" s="1"/>
      <c r="C25" s="1"/>
      <c r="D25" s="1"/>
      <c r="E25" s="1"/>
      <c r="F25" s="1"/>
      <c r="G25" s="1"/>
      <c r="H25" s="1"/>
      <c r="I25" s="2">
        <f t="shared" si="4"/>
        <v>94.27</v>
      </c>
      <c r="J25" s="3">
        <v>10</v>
      </c>
      <c r="K25" s="8" t="b">
        <f t="shared" si="5"/>
        <v>1</v>
      </c>
      <c r="L25" s="8" t="b">
        <f t="shared" si="6"/>
        <v>1</v>
      </c>
      <c r="M25" s="4" t="s">
        <v>58</v>
      </c>
      <c r="N25" s="4">
        <v>5.07</v>
      </c>
      <c r="O25" s="4">
        <v>69815</v>
      </c>
      <c r="P25" s="4">
        <v>0.09</v>
      </c>
      <c r="Q25" s="4">
        <v>9.4269999999999996</v>
      </c>
      <c r="R25" s="4" t="s">
        <v>33</v>
      </c>
      <c r="S25" s="4">
        <v>42</v>
      </c>
      <c r="T25" s="4">
        <v>72</v>
      </c>
      <c r="U25" s="4">
        <v>36.68</v>
      </c>
      <c r="V25" s="4">
        <v>37.369999999999997</v>
      </c>
      <c r="W25" s="4" t="s">
        <v>33</v>
      </c>
      <c r="X25" s="4">
        <v>71</v>
      </c>
      <c r="Y25" s="4">
        <v>39.549999999999997</v>
      </c>
      <c r="Z25" s="4">
        <v>35.99</v>
      </c>
      <c r="AA25" s="4" t="s">
        <v>33</v>
      </c>
    </row>
    <row r="26" spans="1:27" ht="15.75" customHeight="1" x14ac:dyDescent="0.35">
      <c r="A26" s="1"/>
      <c r="B26" s="1"/>
      <c r="C26" s="1"/>
      <c r="D26" s="1"/>
      <c r="E26" s="1"/>
      <c r="F26" s="1"/>
      <c r="G26" s="1"/>
      <c r="H26" s="1"/>
      <c r="I26" s="2">
        <f t="shared" si="4"/>
        <v>94.02</v>
      </c>
      <c r="J26" s="3">
        <v>10</v>
      </c>
      <c r="K26" s="8" t="b">
        <f t="shared" si="5"/>
        <v>1</v>
      </c>
      <c r="L26" s="8" t="b">
        <f t="shared" si="6"/>
        <v>1</v>
      </c>
      <c r="M26" s="4" t="s">
        <v>59</v>
      </c>
      <c r="N26" s="4">
        <v>5.18</v>
      </c>
      <c r="O26" s="4">
        <v>388518</v>
      </c>
      <c r="P26" s="4">
        <v>0.53</v>
      </c>
      <c r="Q26" s="4">
        <v>9.4019999999999992</v>
      </c>
      <c r="R26" s="4" t="s">
        <v>33</v>
      </c>
      <c r="S26" s="4">
        <v>83</v>
      </c>
      <c r="T26" s="4">
        <v>85</v>
      </c>
      <c r="U26" s="4">
        <v>64.010000000000005</v>
      </c>
      <c r="V26" s="4">
        <v>64.94</v>
      </c>
      <c r="W26" s="4" t="s">
        <v>33</v>
      </c>
      <c r="X26" s="4">
        <v>47</v>
      </c>
      <c r="Y26" s="4">
        <v>20.52</v>
      </c>
      <c r="Z26" s="4">
        <v>20.93</v>
      </c>
      <c r="AA26" s="4" t="s">
        <v>33</v>
      </c>
    </row>
    <row r="27" spans="1:27" ht="15.75" customHeight="1" x14ac:dyDescent="0.35">
      <c r="A27" s="1"/>
      <c r="B27" s="1"/>
      <c r="C27" s="1"/>
      <c r="D27" s="1"/>
      <c r="E27" s="1"/>
      <c r="F27" s="1"/>
      <c r="G27" s="1"/>
      <c r="H27" s="1"/>
      <c r="I27" s="2">
        <f t="shared" si="4"/>
        <v>78.73</v>
      </c>
      <c r="J27" s="3">
        <v>10</v>
      </c>
      <c r="K27" s="8" t="b">
        <f t="shared" si="5"/>
        <v>1</v>
      </c>
      <c r="L27" s="8" t="b">
        <f t="shared" si="6"/>
        <v>0</v>
      </c>
      <c r="M27" s="4" t="s">
        <v>60</v>
      </c>
      <c r="N27" s="4">
        <v>5.32</v>
      </c>
      <c r="O27" s="4">
        <v>176817</v>
      </c>
      <c r="P27" s="4">
        <v>0.24</v>
      </c>
      <c r="Q27" s="4">
        <v>7.8730000000000002</v>
      </c>
      <c r="R27" s="4" t="s">
        <v>33</v>
      </c>
      <c r="S27" s="4">
        <v>97</v>
      </c>
      <c r="T27" s="4">
        <v>99</v>
      </c>
      <c r="U27" s="4">
        <v>63.74</v>
      </c>
      <c r="V27" s="4">
        <v>63.28</v>
      </c>
      <c r="W27" s="4" t="s">
        <v>33</v>
      </c>
      <c r="X27" s="4">
        <v>61</v>
      </c>
      <c r="Y27" s="4">
        <v>67.150000000000006</v>
      </c>
      <c r="Z27" s="4">
        <v>73.64</v>
      </c>
      <c r="AA27" s="4" t="s">
        <v>33</v>
      </c>
    </row>
    <row r="28" spans="1:27" ht="15.75" customHeight="1" x14ac:dyDescent="0.35">
      <c r="A28" s="1"/>
      <c r="B28" s="1"/>
      <c r="C28" s="1"/>
      <c r="D28" s="1"/>
      <c r="E28" s="1"/>
      <c r="F28" s="1"/>
      <c r="G28" s="1"/>
      <c r="H28" s="1"/>
      <c r="I28" s="2">
        <f t="shared" si="4"/>
        <v>108.78999999999999</v>
      </c>
      <c r="J28" s="3">
        <v>20</v>
      </c>
      <c r="K28" s="8" t="b">
        <f t="shared" si="5"/>
        <v>1</v>
      </c>
      <c r="L28" s="8" t="b">
        <f t="shared" si="6"/>
        <v>1</v>
      </c>
      <c r="M28" s="4" t="s">
        <v>61</v>
      </c>
      <c r="N28" s="4">
        <v>5.34</v>
      </c>
      <c r="O28" s="4">
        <v>352071</v>
      </c>
      <c r="P28" s="4">
        <v>0.48</v>
      </c>
      <c r="Q28" s="4">
        <v>21.757999999999999</v>
      </c>
      <c r="R28" s="4" t="s">
        <v>33</v>
      </c>
      <c r="S28" s="4">
        <v>113</v>
      </c>
      <c r="T28" s="4">
        <v>111</v>
      </c>
      <c r="U28" s="4">
        <v>102.51</v>
      </c>
      <c r="V28" s="4">
        <v>103.82</v>
      </c>
      <c r="W28" s="4" t="s">
        <v>33</v>
      </c>
      <c r="X28" s="4" t="s">
        <v>44</v>
      </c>
      <c r="Y28" s="4" t="s">
        <v>44</v>
      </c>
      <c r="Z28" s="4" t="s">
        <v>44</v>
      </c>
      <c r="AA28" s="4" t="s">
        <v>44</v>
      </c>
    </row>
    <row r="29" spans="1:27" ht="15.75" customHeight="1" x14ac:dyDescent="0.35">
      <c r="A29" s="1"/>
      <c r="B29" s="1"/>
      <c r="C29" s="1"/>
      <c r="D29" s="1"/>
      <c r="E29" s="1"/>
      <c r="F29" s="1"/>
      <c r="G29" s="1"/>
      <c r="H29" s="1"/>
      <c r="I29" s="2">
        <f t="shared" si="4"/>
        <v>100</v>
      </c>
      <c r="J29" s="3">
        <v>20</v>
      </c>
      <c r="K29" s="8" t="b">
        <f t="shared" si="5"/>
        <v>1</v>
      </c>
      <c r="L29" s="8" t="b">
        <f t="shared" si="6"/>
        <v>1</v>
      </c>
      <c r="M29" s="4" t="s">
        <v>62</v>
      </c>
      <c r="N29" s="4">
        <v>5.4</v>
      </c>
      <c r="O29" s="4">
        <v>739896</v>
      </c>
      <c r="P29" s="4">
        <v>1.01</v>
      </c>
      <c r="Q29" s="4">
        <v>20</v>
      </c>
      <c r="R29" s="4" t="s">
        <v>33</v>
      </c>
      <c r="S29" s="4">
        <v>168</v>
      </c>
      <c r="T29" s="4">
        <v>99</v>
      </c>
      <c r="U29" s="4">
        <v>53.92</v>
      </c>
      <c r="V29" s="4">
        <v>55.05</v>
      </c>
      <c r="W29" s="4" t="s">
        <v>33</v>
      </c>
      <c r="X29" s="4" t="s">
        <v>44</v>
      </c>
      <c r="Y29" s="4" t="s">
        <v>44</v>
      </c>
      <c r="Z29" s="4" t="s">
        <v>44</v>
      </c>
      <c r="AA29" s="4" t="s">
        <v>44</v>
      </c>
    </row>
    <row r="30" spans="1:27" ht="15.75" customHeight="1" x14ac:dyDescent="0.35">
      <c r="A30" s="1"/>
      <c r="B30" s="1"/>
      <c r="C30" s="1"/>
      <c r="D30" s="1"/>
      <c r="E30" s="1"/>
      <c r="F30" s="1"/>
      <c r="G30" s="1"/>
      <c r="H30" s="1"/>
      <c r="I30" s="2">
        <f t="shared" si="4"/>
        <v>84.97999999999999</v>
      </c>
      <c r="J30" s="3">
        <v>10</v>
      </c>
      <c r="K30" s="8" t="b">
        <f t="shared" si="5"/>
        <v>1</v>
      </c>
      <c r="L30" s="8" t="b">
        <f t="shared" si="6"/>
        <v>1</v>
      </c>
      <c r="M30" s="4" t="s">
        <v>63</v>
      </c>
      <c r="N30" s="4">
        <v>5.46</v>
      </c>
      <c r="O30" s="4">
        <v>357933</v>
      </c>
      <c r="P30" s="4">
        <v>0.49</v>
      </c>
      <c r="Q30" s="4">
        <v>8.4979999999999993</v>
      </c>
      <c r="R30" s="4" t="s">
        <v>33</v>
      </c>
      <c r="S30" s="4">
        <v>56</v>
      </c>
      <c r="T30" s="4">
        <v>41</v>
      </c>
      <c r="U30" s="4">
        <v>65.040000000000006</v>
      </c>
      <c r="V30" s="4">
        <v>65.959999999999994</v>
      </c>
      <c r="W30" s="4" t="s">
        <v>33</v>
      </c>
      <c r="X30" s="4">
        <v>43</v>
      </c>
      <c r="Y30" s="4">
        <v>25.73</v>
      </c>
      <c r="Z30" s="4">
        <v>25.37</v>
      </c>
      <c r="AA30" s="4" t="s">
        <v>33</v>
      </c>
    </row>
    <row r="31" spans="1:27" ht="15.75" customHeight="1" x14ac:dyDescent="0.35">
      <c r="A31" s="1"/>
      <c r="B31" s="1"/>
      <c r="C31" s="1"/>
      <c r="D31" s="1"/>
      <c r="E31" s="1"/>
      <c r="F31" s="1"/>
      <c r="G31" s="1"/>
      <c r="H31" s="1"/>
      <c r="I31" s="2">
        <f t="shared" si="4"/>
        <v>93.11999999999999</v>
      </c>
      <c r="J31" s="3">
        <v>10</v>
      </c>
      <c r="K31" s="8" t="b">
        <f t="shared" si="5"/>
        <v>1</v>
      </c>
      <c r="L31" s="8" t="b">
        <f t="shared" si="6"/>
        <v>1</v>
      </c>
      <c r="M31" s="4" t="s">
        <v>64</v>
      </c>
      <c r="N31" s="4">
        <v>5.47</v>
      </c>
      <c r="O31" s="4">
        <v>133928</v>
      </c>
      <c r="P31" s="4">
        <v>0.18</v>
      </c>
      <c r="Q31" s="4">
        <v>9.3119999999999994</v>
      </c>
      <c r="R31" s="4" t="s">
        <v>33</v>
      </c>
      <c r="S31" s="4">
        <v>119</v>
      </c>
      <c r="T31" s="4">
        <v>121</v>
      </c>
      <c r="U31" s="4">
        <v>31.52</v>
      </c>
      <c r="V31" s="4">
        <v>31.78</v>
      </c>
      <c r="W31" s="4" t="s">
        <v>33</v>
      </c>
      <c r="X31" s="4" t="s">
        <v>44</v>
      </c>
      <c r="Y31" s="4" t="s">
        <v>44</v>
      </c>
      <c r="Z31" s="4" t="s">
        <v>44</v>
      </c>
      <c r="AA31" s="4" t="s">
        <v>44</v>
      </c>
    </row>
    <row r="32" spans="1:27" ht="15.75" customHeight="1" x14ac:dyDescent="0.35">
      <c r="A32" s="1"/>
      <c r="B32" s="1"/>
      <c r="C32" s="1"/>
      <c r="D32" s="1"/>
      <c r="E32" s="1"/>
      <c r="F32" s="1"/>
      <c r="G32" s="1"/>
      <c r="H32" s="1"/>
      <c r="I32" s="2">
        <f t="shared" si="4"/>
        <v>92.179999999999993</v>
      </c>
      <c r="J32" s="3">
        <v>10</v>
      </c>
      <c r="K32" s="8" t="b">
        <f t="shared" si="5"/>
        <v>1</v>
      </c>
      <c r="L32" s="8" t="b">
        <f t="shared" si="6"/>
        <v>1</v>
      </c>
      <c r="M32" s="4" t="s">
        <v>65</v>
      </c>
      <c r="N32" s="4">
        <v>5.49</v>
      </c>
      <c r="O32" s="4">
        <v>279352</v>
      </c>
      <c r="P32" s="4">
        <v>0.38</v>
      </c>
      <c r="Q32" s="4">
        <v>9.218</v>
      </c>
      <c r="R32" s="4" t="s">
        <v>33</v>
      </c>
      <c r="S32" s="4">
        <v>75</v>
      </c>
      <c r="T32" s="4">
        <v>77</v>
      </c>
      <c r="U32" s="4">
        <v>31.3</v>
      </c>
      <c r="V32" s="4">
        <v>30.64</v>
      </c>
      <c r="W32" s="4" t="s">
        <v>33</v>
      </c>
      <c r="X32" s="4">
        <v>110</v>
      </c>
      <c r="Y32" s="4">
        <v>37.69</v>
      </c>
      <c r="Z32" s="4">
        <v>35.75</v>
      </c>
      <c r="AA32" s="4" t="s">
        <v>33</v>
      </c>
    </row>
    <row r="33" spans="1:27" ht="15.75" customHeight="1" x14ac:dyDescent="0.35">
      <c r="A33" s="1"/>
      <c r="B33" s="1"/>
      <c r="C33" s="1"/>
      <c r="D33" s="1"/>
      <c r="E33" s="1"/>
      <c r="F33" s="1"/>
      <c r="G33" s="1"/>
      <c r="H33" s="1"/>
      <c r="I33" s="2">
        <f t="shared" si="4"/>
        <v>84.88</v>
      </c>
      <c r="J33" s="3">
        <v>10</v>
      </c>
      <c r="K33" s="8" t="b">
        <f t="shared" si="5"/>
        <v>1</v>
      </c>
      <c r="L33" s="8" t="b">
        <f t="shared" si="6"/>
        <v>1</v>
      </c>
      <c r="M33" s="4" t="s">
        <v>66</v>
      </c>
      <c r="N33" s="4">
        <v>5.68</v>
      </c>
      <c r="O33" s="4">
        <v>973741</v>
      </c>
      <c r="P33" s="4">
        <v>1.32</v>
      </c>
      <c r="Q33" s="4">
        <v>8.4879999999999995</v>
      </c>
      <c r="R33" s="4" t="s">
        <v>33</v>
      </c>
      <c r="S33" s="4">
        <v>78</v>
      </c>
      <c r="T33" s="4">
        <v>77</v>
      </c>
      <c r="U33" s="4">
        <v>24.89</v>
      </c>
      <c r="V33" s="4">
        <v>24.51</v>
      </c>
      <c r="W33" s="4" t="s">
        <v>33</v>
      </c>
      <c r="X33" s="4">
        <v>52</v>
      </c>
      <c r="Y33" s="4">
        <v>16.34</v>
      </c>
      <c r="Z33" s="4">
        <v>16.95</v>
      </c>
      <c r="AA33" s="4" t="s">
        <v>33</v>
      </c>
    </row>
    <row r="34" spans="1:27" ht="15.75" customHeight="1" x14ac:dyDescent="0.35">
      <c r="A34" s="1"/>
      <c r="B34" s="1"/>
      <c r="C34" s="1"/>
      <c r="D34" s="1"/>
      <c r="E34" s="1"/>
      <c r="F34" s="1"/>
      <c r="G34" s="1"/>
      <c r="H34" s="1"/>
      <c r="I34" s="2">
        <f t="shared" si="4"/>
        <v>96.789999999999992</v>
      </c>
      <c r="J34" s="3">
        <v>10</v>
      </c>
      <c r="K34" s="8" t="b">
        <f t="shared" si="5"/>
        <v>1</v>
      </c>
      <c r="L34" s="8" t="b">
        <f t="shared" si="6"/>
        <v>1</v>
      </c>
      <c r="M34" s="4" t="s">
        <v>67</v>
      </c>
      <c r="N34" s="4">
        <v>5.75</v>
      </c>
      <c r="O34" s="4">
        <v>290188</v>
      </c>
      <c r="P34" s="4">
        <v>0.39</v>
      </c>
      <c r="Q34" s="4">
        <v>9.6790000000000003</v>
      </c>
      <c r="R34" s="4" t="s">
        <v>33</v>
      </c>
      <c r="S34" s="4">
        <v>62</v>
      </c>
      <c r="T34" s="4">
        <v>64</v>
      </c>
      <c r="U34" s="4">
        <v>32.22</v>
      </c>
      <c r="V34" s="4">
        <v>31.88</v>
      </c>
      <c r="W34" s="4" t="s">
        <v>33</v>
      </c>
      <c r="X34" s="4">
        <v>49</v>
      </c>
      <c r="Y34" s="4">
        <v>29.63</v>
      </c>
      <c r="Z34" s="4">
        <v>30.87</v>
      </c>
      <c r="AA34" s="4" t="s">
        <v>33</v>
      </c>
    </row>
    <row r="35" spans="1:27" ht="15.75" customHeight="1" x14ac:dyDescent="0.35">
      <c r="A35" s="1"/>
      <c r="B35" s="1"/>
      <c r="C35" s="1"/>
      <c r="D35" s="1"/>
      <c r="E35" s="1"/>
      <c r="F35" s="1"/>
      <c r="G35" s="1"/>
      <c r="H35" s="1"/>
      <c r="I35" s="2">
        <f t="shared" si="4"/>
        <v>100</v>
      </c>
      <c r="J35" s="3">
        <v>20</v>
      </c>
      <c r="K35" s="8" t="b">
        <f t="shared" si="5"/>
        <v>1</v>
      </c>
      <c r="L35" s="8" t="b">
        <f t="shared" si="6"/>
        <v>1</v>
      </c>
      <c r="M35" s="4" t="s">
        <v>68</v>
      </c>
      <c r="N35" s="4">
        <v>6.15</v>
      </c>
      <c r="O35" s="4">
        <v>1172555</v>
      </c>
      <c r="P35" s="4">
        <v>1.59</v>
      </c>
      <c r="Q35" s="4">
        <v>20</v>
      </c>
      <c r="R35" s="4" t="s">
        <v>33</v>
      </c>
      <c r="S35" s="4">
        <v>114</v>
      </c>
      <c r="T35" s="4">
        <v>88</v>
      </c>
      <c r="U35" s="4">
        <v>19.55</v>
      </c>
      <c r="V35" s="4">
        <v>19.5</v>
      </c>
      <c r="W35" s="4" t="s">
        <v>33</v>
      </c>
      <c r="X35" s="4">
        <v>63</v>
      </c>
      <c r="Y35" s="4">
        <v>20.92</v>
      </c>
      <c r="Z35" s="4">
        <v>21.4</v>
      </c>
      <c r="AA35" s="4" t="s">
        <v>33</v>
      </c>
    </row>
    <row r="36" spans="1:27" ht="15.75" customHeight="1" x14ac:dyDescent="0.35">
      <c r="A36" s="1"/>
      <c r="B36" s="1"/>
      <c r="C36" s="1"/>
      <c r="D36" s="1"/>
      <c r="E36" s="1"/>
      <c r="F36" s="1"/>
      <c r="G36" s="1"/>
      <c r="H36" s="1"/>
      <c r="I36" s="2">
        <f t="shared" si="4"/>
        <v>81.06</v>
      </c>
      <c r="J36" s="3">
        <v>10</v>
      </c>
      <c r="K36" s="8" t="b">
        <f t="shared" si="5"/>
        <v>1</v>
      </c>
      <c r="L36" s="8" t="b">
        <f t="shared" si="6"/>
        <v>1</v>
      </c>
      <c r="M36" s="4" t="s">
        <v>69</v>
      </c>
      <c r="N36" s="4">
        <v>6.36</v>
      </c>
      <c r="O36" s="4">
        <v>211775</v>
      </c>
      <c r="P36" s="4">
        <v>0.28999999999999998</v>
      </c>
      <c r="Q36" s="4">
        <v>8.1059999999999999</v>
      </c>
      <c r="R36" s="4" t="s">
        <v>33</v>
      </c>
      <c r="S36" s="4">
        <v>130</v>
      </c>
      <c r="T36" s="4">
        <v>132</v>
      </c>
      <c r="U36" s="4">
        <v>96.35</v>
      </c>
      <c r="V36" s="4">
        <v>95.25</v>
      </c>
      <c r="W36" s="4" t="s">
        <v>33</v>
      </c>
      <c r="X36" s="4">
        <v>95</v>
      </c>
      <c r="Y36" s="4">
        <v>102.63</v>
      </c>
      <c r="Z36" s="4">
        <v>104.64</v>
      </c>
      <c r="AA36" s="4" t="s">
        <v>33</v>
      </c>
    </row>
    <row r="37" spans="1:27" ht="15.75" customHeight="1" x14ac:dyDescent="0.35">
      <c r="A37" s="1"/>
      <c r="B37" s="1"/>
      <c r="C37" s="1"/>
      <c r="D37" s="1"/>
      <c r="E37" s="1"/>
      <c r="F37" s="1"/>
      <c r="G37" s="1"/>
      <c r="H37" s="1"/>
      <c r="I37" s="2">
        <f t="shared" si="4"/>
        <v>81.709999999999994</v>
      </c>
      <c r="J37" s="3">
        <v>10</v>
      </c>
      <c r="K37" s="8" t="b">
        <f t="shared" si="5"/>
        <v>1</v>
      </c>
      <c r="L37" s="8" t="b">
        <f t="shared" si="6"/>
        <v>1</v>
      </c>
      <c r="M37" s="4" t="s">
        <v>70</v>
      </c>
      <c r="N37" s="4">
        <v>6.62</v>
      </c>
      <c r="O37" s="4">
        <v>203898</v>
      </c>
      <c r="P37" s="4">
        <v>0.28000000000000003</v>
      </c>
      <c r="Q37" s="4">
        <v>8.1709999999999994</v>
      </c>
      <c r="R37" s="4" t="s">
        <v>33</v>
      </c>
      <c r="S37" s="4">
        <v>63</v>
      </c>
      <c r="T37" s="4">
        <v>62</v>
      </c>
      <c r="U37" s="4">
        <v>69.819999999999993</v>
      </c>
      <c r="V37" s="4">
        <v>69.2</v>
      </c>
      <c r="W37" s="4" t="s">
        <v>33</v>
      </c>
      <c r="X37" s="4">
        <v>41</v>
      </c>
      <c r="Y37" s="4">
        <v>57.61</v>
      </c>
      <c r="Z37" s="4">
        <v>61.7</v>
      </c>
      <c r="AA37" s="4" t="s">
        <v>33</v>
      </c>
    </row>
    <row r="38" spans="1:27" ht="15.75" customHeight="1" x14ac:dyDescent="0.35">
      <c r="A38" s="1"/>
      <c r="B38" s="1"/>
      <c r="C38" s="1"/>
      <c r="D38" s="1"/>
      <c r="E38" s="1"/>
      <c r="F38" s="1"/>
      <c r="G38" s="1"/>
      <c r="H38" s="1"/>
      <c r="I38" s="2">
        <f t="shared" si="4"/>
        <v>82.289999999999992</v>
      </c>
      <c r="J38" s="3">
        <v>10</v>
      </c>
      <c r="K38" s="8" t="b">
        <f t="shared" si="5"/>
        <v>1</v>
      </c>
      <c r="L38" s="8" t="b">
        <f t="shared" si="6"/>
        <v>1</v>
      </c>
      <c r="M38" s="4" t="s">
        <v>71</v>
      </c>
      <c r="N38" s="4">
        <v>6.7</v>
      </c>
      <c r="O38" s="4">
        <v>140791</v>
      </c>
      <c r="P38" s="4">
        <v>0.19</v>
      </c>
      <c r="Q38" s="4">
        <v>8.2289999999999992</v>
      </c>
      <c r="R38" s="4" t="s">
        <v>33</v>
      </c>
      <c r="S38" s="4">
        <v>174</v>
      </c>
      <c r="T38" s="4">
        <v>93</v>
      </c>
      <c r="U38" s="4">
        <v>93.78</v>
      </c>
      <c r="V38" s="4">
        <v>96.15</v>
      </c>
      <c r="W38" s="4" t="s">
        <v>33</v>
      </c>
      <c r="X38" s="4">
        <v>95</v>
      </c>
      <c r="Y38" s="4">
        <v>78.069999999999993</v>
      </c>
      <c r="Z38" s="4">
        <v>82.67</v>
      </c>
      <c r="AA38" s="4" t="s">
        <v>33</v>
      </c>
    </row>
    <row r="39" spans="1:27" ht="15.75" customHeight="1" x14ac:dyDescent="0.35">
      <c r="A39" s="1"/>
      <c r="B39" s="1"/>
      <c r="C39" s="1"/>
      <c r="D39" s="1"/>
      <c r="E39" s="1"/>
      <c r="F39" s="1"/>
      <c r="G39" s="1"/>
      <c r="H39" s="1"/>
      <c r="I39" s="2">
        <f t="shared" si="4"/>
        <v>74.14</v>
      </c>
      <c r="J39" s="3">
        <v>10</v>
      </c>
      <c r="K39" s="8" t="b">
        <f t="shared" si="5"/>
        <v>1</v>
      </c>
      <c r="L39" s="8" t="b">
        <f t="shared" si="6"/>
        <v>0</v>
      </c>
      <c r="M39" s="4" t="s">
        <v>72</v>
      </c>
      <c r="N39" s="4">
        <v>6.72</v>
      </c>
      <c r="O39" s="4">
        <v>53626</v>
      </c>
      <c r="P39" s="4">
        <v>7.0000000000000007E-2</v>
      </c>
      <c r="Q39" s="4">
        <v>7.4139999999999997</v>
      </c>
      <c r="R39" s="4" t="s">
        <v>33</v>
      </c>
      <c r="S39" s="4">
        <v>41</v>
      </c>
      <c r="T39" s="4">
        <v>69</v>
      </c>
      <c r="U39" s="4">
        <v>82.2</v>
      </c>
      <c r="V39" s="4">
        <v>81.37</v>
      </c>
      <c r="W39" s="4" t="s">
        <v>33</v>
      </c>
      <c r="X39" s="4">
        <v>39</v>
      </c>
      <c r="Y39" s="4">
        <v>48.41</v>
      </c>
      <c r="Z39" s="4">
        <v>44.72</v>
      </c>
      <c r="AA39" s="4" t="s">
        <v>33</v>
      </c>
    </row>
    <row r="40" spans="1:27" ht="15.75" customHeight="1" x14ac:dyDescent="0.35">
      <c r="A40" s="1"/>
      <c r="B40" s="1"/>
      <c r="C40" s="1"/>
      <c r="D40" s="1"/>
      <c r="E40" s="1"/>
      <c r="F40" s="1"/>
      <c r="G40" s="1"/>
      <c r="H40" s="1"/>
      <c r="I40" s="2">
        <f t="shared" si="4"/>
        <v>80.850000000000009</v>
      </c>
      <c r="J40" s="3">
        <v>10</v>
      </c>
      <c r="K40" s="8" t="b">
        <f t="shared" si="5"/>
        <v>1</v>
      </c>
      <c r="L40" s="8" t="b">
        <f t="shared" si="6"/>
        <v>1</v>
      </c>
      <c r="M40" s="4" t="s">
        <v>73</v>
      </c>
      <c r="N40" s="4">
        <v>6.89</v>
      </c>
      <c r="O40" s="4">
        <v>192168</v>
      </c>
      <c r="P40" s="4">
        <v>0.26</v>
      </c>
      <c r="Q40" s="4">
        <v>8.0850000000000009</v>
      </c>
      <c r="R40" s="4" t="s">
        <v>33</v>
      </c>
      <c r="S40" s="4">
        <v>83</v>
      </c>
      <c r="T40" s="4">
        <v>85</v>
      </c>
      <c r="U40" s="4">
        <v>62.17</v>
      </c>
      <c r="V40" s="4">
        <v>64.040000000000006</v>
      </c>
      <c r="W40" s="4" t="s">
        <v>33</v>
      </c>
      <c r="X40" s="4">
        <v>47</v>
      </c>
      <c r="Y40" s="4">
        <v>16.95</v>
      </c>
      <c r="Z40" s="4">
        <v>18</v>
      </c>
      <c r="AA40" s="4" t="s">
        <v>33</v>
      </c>
    </row>
    <row r="41" spans="1:27" ht="15.75" customHeight="1" x14ac:dyDescent="0.35">
      <c r="A41" s="1"/>
      <c r="B41" s="1"/>
      <c r="C41" s="1"/>
      <c r="D41" s="1"/>
      <c r="E41" s="1"/>
      <c r="F41" s="1"/>
      <c r="G41" s="1"/>
      <c r="H41" s="1"/>
      <c r="I41" s="2">
        <f t="shared" si="4"/>
        <v>81.319999999999993</v>
      </c>
      <c r="J41" s="3">
        <v>10</v>
      </c>
      <c r="K41" s="8" t="b">
        <f t="shared" si="5"/>
        <v>1</v>
      </c>
      <c r="L41" s="8" t="b">
        <f t="shared" si="6"/>
        <v>1</v>
      </c>
      <c r="M41" s="4" t="s">
        <v>74</v>
      </c>
      <c r="N41" s="4">
        <v>7.12</v>
      </c>
      <c r="O41" s="4">
        <v>15950</v>
      </c>
      <c r="P41" s="4">
        <v>0.02</v>
      </c>
      <c r="Q41" s="4">
        <v>8.1319999999999997</v>
      </c>
      <c r="R41" s="4" t="s">
        <v>33</v>
      </c>
      <c r="S41" s="4">
        <v>43</v>
      </c>
      <c r="T41" s="4">
        <v>41</v>
      </c>
      <c r="U41" s="4">
        <v>86.3</v>
      </c>
      <c r="V41" s="4">
        <v>96.52</v>
      </c>
      <c r="W41" s="4" t="s">
        <v>33</v>
      </c>
      <c r="X41" s="4">
        <v>39</v>
      </c>
      <c r="Y41" s="4">
        <v>24.28</v>
      </c>
      <c r="Z41" s="4">
        <v>27.82</v>
      </c>
      <c r="AA41" s="4" t="s">
        <v>33</v>
      </c>
    </row>
    <row r="42" spans="1:27" ht="15.75" customHeight="1" x14ac:dyDescent="0.35">
      <c r="A42" s="1"/>
      <c r="B42" s="1"/>
      <c r="C42" s="1"/>
      <c r="D42" s="1"/>
      <c r="E42" s="1"/>
      <c r="F42" s="1"/>
      <c r="G42" s="1"/>
      <c r="H42" s="1"/>
      <c r="I42" s="2">
        <f t="shared" si="4"/>
        <v>75.22999999999999</v>
      </c>
      <c r="J42" s="3">
        <v>10</v>
      </c>
      <c r="K42" s="8" t="b">
        <f t="shared" si="5"/>
        <v>1</v>
      </c>
      <c r="L42" s="8" t="b">
        <f t="shared" si="6"/>
        <v>0</v>
      </c>
      <c r="M42" s="4" t="s">
        <v>75</v>
      </c>
      <c r="N42" s="4">
        <v>7.33</v>
      </c>
      <c r="O42" s="4">
        <v>153300</v>
      </c>
      <c r="P42" s="4">
        <v>0.21</v>
      </c>
      <c r="Q42" s="4">
        <v>7.5229999999999997</v>
      </c>
      <c r="R42" s="4" t="s">
        <v>33</v>
      </c>
      <c r="S42" s="4">
        <v>75</v>
      </c>
      <c r="T42" s="4">
        <v>39</v>
      </c>
      <c r="U42" s="4">
        <v>46.09</v>
      </c>
      <c r="V42" s="4">
        <v>47.77</v>
      </c>
      <c r="W42" s="4" t="s">
        <v>33</v>
      </c>
      <c r="X42" s="4">
        <v>77</v>
      </c>
      <c r="Y42" s="4">
        <v>31.2</v>
      </c>
      <c r="Z42" s="4">
        <v>31.05</v>
      </c>
      <c r="AA42" s="4" t="s">
        <v>33</v>
      </c>
    </row>
    <row r="43" spans="1:27" ht="15.75" customHeight="1" x14ac:dyDescent="0.35">
      <c r="A43" s="1"/>
      <c r="B43" s="1"/>
      <c r="C43" s="1"/>
      <c r="D43" s="1"/>
      <c r="E43" s="1"/>
      <c r="F43" s="1"/>
      <c r="G43" s="1"/>
      <c r="H43" s="1"/>
      <c r="I43" s="2">
        <f t="shared" si="4"/>
        <v>79.424999999999997</v>
      </c>
      <c r="J43" s="10">
        <v>20</v>
      </c>
      <c r="K43" s="8" t="b">
        <f t="shared" si="5"/>
        <v>1</v>
      </c>
      <c r="L43" s="8" t="b">
        <f t="shared" si="6"/>
        <v>0</v>
      </c>
      <c r="M43" s="4" t="s">
        <v>76</v>
      </c>
      <c r="N43" s="4">
        <v>7.49</v>
      </c>
      <c r="O43" s="4">
        <v>290434</v>
      </c>
      <c r="P43" s="4">
        <v>0.39</v>
      </c>
      <c r="Q43" s="4">
        <v>15.885</v>
      </c>
      <c r="R43" s="4" t="s">
        <v>33</v>
      </c>
      <c r="S43" s="4">
        <v>43</v>
      </c>
      <c r="T43" s="4">
        <v>58</v>
      </c>
      <c r="U43" s="4">
        <v>37.65</v>
      </c>
      <c r="V43" s="4">
        <v>37.130000000000003</v>
      </c>
      <c r="W43" s="4" t="s">
        <v>33</v>
      </c>
      <c r="X43" s="4">
        <v>41</v>
      </c>
      <c r="Y43" s="4">
        <v>23.6</v>
      </c>
      <c r="Z43" s="4">
        <v>22.78</v>
      </c>
      <c r="AA43" s="4" t="s">
        <v>33</v>
      </c>
    </row>
    <row r="44" spans="1:27" ht="15.75" customHeight="1" x14ac:dyDescent="0.35">
      <c r="A44" s="1"/>
      <c r="B44" s="1"/>
      <c r="C44" s="1"/>
      <c r="D44" s="1"/>
      <c r="E44" s="1"/>
      <c r="F44" s="1"/>
      <c r="G44" s="1"/>
      <c r="H44" s="1"/>
      <c r="I44" s="2">
        <f t="shared" si="4"/>
        <v>96.864999999999995</v>
      </c>
      <c r="J44" s="3">
        <v>20</v>
      </c>
      <c r="K44" s="8" t="b">
        <f t="shared" si="5"/>
        <v>1</v>
      </c>
      <c r="L44" s="8" t="b">
        <f t="shared" si="6"/>
        <v>1</v>
      </c>
      <c r="M44" s="4" t="s">
        <v>77</v>
      </c>
      <c r="N44" s="4">
        <v>7.58</v>
      </c>
      <c r="O44" s="4">
        <v>1637857</v>
      </c>
      <c r="P44" s="4">
        <v>2.23</v>
      </c>
      <c r="Q44" s="4">
        <v>19.373000000000001</v>
      </c>
      <c r="R44" s="4" t="s">
        <v>33</v>
      </c>
      <c r="S44" s="4">
        <v>98</v>
      </c>
      <c r="T44" s="4">
        <v>100</v>
      </c>
      <c r="U44" s="4">
        <v>60.47</v>
      </c>
      <c r="V44" s="4">
        <v>62.61</v>
      </c>
      <c r="W44" s="4" t="s">
        <v>33</v>
      </c>
      <c r="X44" s="4">
        <v>70</v>
      </c>
      <c r="Y44" s="4">
        <v>12.05</v>
      </c>
      <c r="Z44" s="4">
        <v>12.36</v>
      </c>
      <c r="AA44" s="4" t="s">
        <v>33</v>
      </c>
    </row>
    <row r="45" spans="1:27" ht="15.75" customHeight="1" x14ac:dyDescent="0.35">
      <c r="A45" s="1"/>
      <c r="B45" s="1"/>
      <c r="C45" s="1"/>
      <c r="D45" s="1"/>
      <c r="E45" s="1"/>
      <c r="F45" s="1"/>
      <c r="G45" s="1"/>
      <c r="H45" s="1"/>
      <c r="I45" s="2">
        <f t="shared" si="4"/>
        <v>93.41</v>
      </c>
      <c r="J45" s="3">
        <v>10</v>
      </c>
      <c r="K45" s="8" t="b">
        <f t="shared" si="5"/>
        <v>1</v>
      </c>
      <c r="L45" s="8" t="b">
        <f t="shared" si="6"/>
        <v>1</v>
      </c>
      <c r="M45" s="4" t="s">
        <v>78</v>
      </c>
      <c r="N45" s="4">
        <v>7.64</v>
      </c>
      <c r="O45" s="4">
        <v>1081668</v>
      </c>
      <c r="P45" s="4">
        <v>1.47</v>
      </c>
      <c r="Q45" s="4">
        <v>9.3409999999999993</v>
      </c>
      <c r="R45" s="4" t="s">
        <v>33</v>
      </c>
      <c r="S45" s="4">
        <v>91</v>
      </c>
      <c r="T45" s="4">
        <v>92</v>
      </c>
      <c r="U45" s="4">
        <v>54.6</v>
      </c>
      <c r="V45" s="4">
        <v>54.55</v>
      </c>
      <c r="W45" s="4" t="s">
        <v>33</v>
      </c>
      <c r="X45" s="4">
        <v>65</v>
      </c>
      <c r="Y45" s="4">
        <v>12.47</v>
      </c>
      <c r="Z45" s="4">
        <v>12.7</v>
      </c>
      <c r="AA45" s="4" t="s">
        <v>33</v>
      </c>
    </row>
    <row r="46" spans="1:27" ht="15.75" customHeight="1" x14ac:dyDescent="0.35">
      <c r="A46" s="1"/>
      <c r="B46" s="1"/>
      <c r="C46" s="1"/>
      <c r="D46" s="1"/>
      <c r="E46" s="1"/>
      <c r="F46" s="1"/>
      <c r="G46" s="1"/>
      <c r="H46" s="1"/>
      <c r="I46" s="2">
        <f t="shared" si="4"/>
        <v>72.819999999999993</v>
      </c>
      <c r="J46" s="3">
        <v>10</v>
      </c>
      <c r="K46" s="8" t="b">
        <f t="shared" si="5"/>
        <v>1</v>
      </c>
      <c r="L46" s="8" t="b">
        <f t="shared" si="6"/>
        <v>0</v>
      </c>
      <c r="M46" s="4" t="s">
        <v>79</v>
      </c>
      <c r="N46" s="4">
        <v>7.89</v>
      </c>
      <c r="O46" s="4">
        <v>96325</v>
      </c>
      <c r="P46" s="4">
        <v>0.13</v>
      </c>
      <c r="Q46" s="4">
        <v>7.282</v>
      </c>
      <c r="R46" s="4" t="s">
        <v>33</v>
      </c>
      <c r="S46" s="4">
        <v>75</v>
      </c>
      <c r="T46" s="4">
        <v>39</v>
      </c>
      <c r="U46" s="4">
        <v>47.37</v>
      </c>
      <c r="V46" s="4">
        <v>47.49</v>
      </c>
      <c r="W46" s="4" t="s">
        <v>33</v>
      </c>
      <c r="X46" s="4">
        <v>77</v>
      </c>
      <c r="Y46" s="4">
        <v>31.35</v>
      </c>
      <c r="Z46" s="4">
        <v>31.24</v>
      </c>
      <c r="AA46" s="4" t="s">
        <v>33</v>
      </c>
    </row>
    <row r="47" spans="1:27" ht="15.75" customHeight="1" x14ac:dyDescent="0.35">
      <c r="A47" s="1"/>
      <c r="B47" s="1"/>
      <c r="C47" s="1"/>
      <c r="D47" s="1"/>
      <c r="E47" s="1"/>
      <c r="F47" s="1"/>
      <c r="G47" s="1"/>
      <c r="H47" s="1"/>
      <c r="I47" s="2">
        <f t="shared" si="4"/>
        <v>69.080000000000013</v>
      </c>
      <c r="J47" s="3">
        <v>10</v>
      </c>
      <c r="K47" s="8" t="b">
        <f t="shared" si="5"/>
        <v>0</v>
      </c>
      <c r="L47" s="8" t="b">
        <f t="shared" si="6"/>
        <v>0</v>
      </c>
      <c r="M47" s="4" t="s">
        <v>80</v>
      </c>
      <c r="N47" s="4">
        <v>7.96</v>
      </c>
      <c r="O47" s="4">
        <v>75469</v>
      </c>
      <c r="P47" s="4">
        <v>0.1</v>
      </c>
      <c r="Q47" s="4">
        <v>6.9080000000000004</v>
      </c>
      <c r="R47" s="4" t="s">
        <v>33</v>
      </c>
      <c r="S47" s="4">
        <v>69</v>
      </c>
      <c r="T47" s="4">
        <v>41</v>
      </c>
      <c r="U47" s="4">
        <v>68.05</v>
      </c>
      <c r="V47" s="4">
        <v>68.599999999999994</v>
      </c>
      <c r="W47" s="4" t="s">
        <v>33</v>
      </c>
      <c r="X47" s="4">
        <v>99</v>
      </c>
      <c r="Y47" s="4">
        <v>22.09</v>
      </c>
      <c r="Z47" s="4">
        <v>21.62</v>
      </c>
      <c r="AA47" s="4" t="s">
        <v>33</v>
      </c>
    </row>
    <row r="48" spans="1:27" ht="15.75" customHeight="1" x14ac:dyDescent="0.35">
      <c r="A48" s="1"/>
      <c r="B48" s="1"/>
      <c r="C48" s="1"/>
      <c r="D48" s="1"/>
      <c r="E48" s="1"/>
      <c r="F48" s="1"/>
      <c r="G48" s="1"/>
      <c r="H48" s="1"/>
      <c r="I48" s="2">
        <f t="shared" si="4"/>
        <v>79</v>
      </c>
      <c r="J48" s="3">
        <v>10</v>
      </c>
      <c r="K48" s="8" t="b">
        <f t="shared" si="5"/>
        <v>1</v>
      </c>
      <c r="L48" s="8" t="b">
        <f t="shared" si="6"/>
        <v>0</v>
      </c>
      <c r="M48" s="4" t="s">
        <v>81</v>
      </c>
      <c r="N48" s="4">
        <v>8.07</v>
      </c>
      <c r="O48" s="4">
        <v>163164</v>
      </c>
      <c r="P48" s="4">
        <v>0.22</v>
      </c>
      <c r="Q48" s="4">
        <v>7.9</v>
      </c>
      <c r="R48" s="4" t="s">
        <v>33</v>
      </c>
      <c r="S48" s="4">
        <v>97</v>
      </c>
      <c r="T48" s="4">
        <v>83</v>
      </c>
      <c r="U48" s="4">
        <v>91.74</v>
      </c>
      <c r="V48" s="4">
        <v>89.72</v>
      </c>
      <c r="W48" s="4" t="s">
        <v>33</v>
      </c>
      <c r="X48" s="4">
        <v>99</v>
      </c>
      <c r="Y48" s="4">
        <v>61.93</v>
      </c>
      <c r="Z48" s="4">
        <v>63.32</v>
      </c>
      <c r="AA48" s="4" t="s">
        <v>33</v>
      </c>
    </row>
    <row r="49" spans="1:27" ht="15.75" customHeight="1" x14ac:dyDescent="0.35">
      <c r="A49" s="1"/>
      <c r="B49" s="1"/>
      <c r="C49" s="1"/>
      <c r="D49" s="1"/>
      <c r="E49" s="1"/>
      <c r="F49" s="1"/>
      <c r="G49" s="1"/>
      <c r="H49" s="1"/>
      <c r="I49" s="2">
        <f t="shared" si="4"/>
        <v>89.2</v>
      </c>
      <c r="J49" s="3">
        <v>10</v>
      </c>
      <c r="K49" s="8" t="b">
        <f t="shared" si="5"/>
        <v>1</v>
      </c>
      <c r="L49" s="8" t="b">
        <f t="shared" si="6"/>
        <v>1</v>
      </c>
      <c r="M49" s="4" t="s">
        <v>82</v>
      </c>
      <c r="N49" s="4">
        <v>8.1199999999999992</v>
      </c>
      <c r="O49" s="4">
        <v>293366</v>
      </c>
      <c r="P49" s="4">
        <v>0.4</v>
      </c>
      <c r="Q49" s="4">
        <v>8.92</v>
      </c>
      <c r="R49" s="4" t="s">
        <v>33</v>
      </c>
      <c r="S49" s="4">
        <v>166</v>
      </c>
      <c r="T49" s="4">
        <v>164</v>
      </c>
      <c r="U49" s="4">
        <v>77.52</v>
      </c>
      <c r="V49" s="4">
        <v>78.180000000000007</v>
      </c>
      <c r="W49" s="4" t="s">
        <v>33</v>
      </c>
      <c r="X49" s="4">
        <v>129</v>
      </c>
      <c r="Y49" s="4">
        <v>73</v>
      </c>
      <c r="Z49" s="4">
        <v>75.91</v>
      </c>
      <c r="AA49" s="4" t="s">
        <v>33</v>
      </c>
    </row>
    <row r="50" spans="1:27" ht="15.75" customHeight="1" x14ac:dyDescent="0.35">
      <c r="A50" s="1"/>
      <c r="B50" s="1"/>
      <c r="C50" s="1"/>
      <c r="D50" s="1"/>
      <c r="E50" s="1"/>
      <c r="F50" s="1"/>
      <c r="G50" s="1"/>
      <c r="H50" s="1"/>
      <c r="I50" s="2">
        <f t="shared" si="4"/>
        <v>79.97</v>
      </c>
      <c r="J50" s="3">
        <v>10</v>
      </c>
      <c r="K50" s="8" t="b">
        <f t="shared" si="5"/>
        <v>1</v>
      </c>
      <c r="L50" s="8" t="b">
        <f t="shared" si="6"/>
        <v>0</v>
      </c>
      <c r="M50" s="4" t="s">
        <v>83</v>
      </c>
      <c r="N50" s="4">
        <v>8.2100000000000009</v>
      </c>
      <c r="O50" s="4">
        <v>291806</v>
      </c>
      <c r="P50" s="4">
        <v>0.4</v>
      </c>
      <c r="Q50" s="4">
        <v>7.9969999999999999</v>
      </c>
      <c r="R50" s="4" t="s">
        <v>33</v>
      </c>
      <c r="S50" s="4">
        <v>76</v>
      </c>
      <c r="T50" s="4">
        <v>41</v>
      </c>
      <c r="U50" s="4">
        <v>65.63</v>
      </c>
      <c r="V50" s="4">
        <v>67.400000000000006</v>
      </c>
      <c r="W50" s="4" t="s">
        <v>33</v>
      </c>
      <c r="X50" s="4">
        <v>78</v>
      </c>
      <c r="Y50" s="4">
        <v>31.59</v>
      </c>
      <c r="Z50" s="4">
        <v>31.57</v>
      </c>
      <c r="AA50" s="4" t="s">
        <v>33</v>
      </c>
    </row>
    <row r="51" spans="1:27" ht="15.75" customHeight="1" x14ac:dyDescent="0.35">
      <c r="A51" s="1"/>
      <c r="B51" s="1"/>
      <c r="C51" s="1"/>
      <c r="D51" s="1"/>
      <c r="E51" s="1"/>
      <c r="F51" s="1"/>
      <c r="G51" s="1"/>
      <c r="H51" s="1"/>
      <c r="I51" s="2">
        <f t="shared" si="4"/>
        <v>75.91</v>
      </c>
      <c r="J51" s="10">
        <v>20</v>
      </c>
      <c r="K51" s="8" t="b">
        <f t="shared" si="5"/>
        <v>1</v>
      </c>
      <c r="L51" s="8" t="b">
        <f t="shared" si="6"/>
        <v>0</v>
      </c>
      <c r="M51" s="4" t="s">
        <v>84</v>
      </c>
      <c r="N51" s="4">
        <v>8.2799999999999994</v>
      </c>
      <c r="O51" s="4">
        <v>174433</v>
      </c>
      <c r="P51" s="4">
        <v>0.24</v>
      </c>
      <c r="Q51" s="4">
        <v>15.182</v>
      </c>
      <c r="R51" s="4" t="s">
        <v>33</v>
      </c>
      <c r="S51" s="4">
        <v>43</v>
      </c>
      <c r="T51" s="4">
        <v>58</v>
      </c>
      <c r="U51" s="4">
        <v>50.34</v>
      </c>
      <c r="V51" s="4">
        <v>50.2</v>
      </c>
      <c r="W51" s="4" t="s">
        <v>33</v>
      </c>
      <c r="X51" s="4">
        <v>57</v>
      </c>
      <c r="Y51" s="4">
        <v>17.82</v>
      </c>
      <c r="Z51" s="4">
        <v>18.399999999999999</v>
      </c>
      <c r="AA51" s="4" t="s">
        <v>33</v>
      </c>
    </row>
    <row r="52" spans="1:27" ht="15.75" customHeight="1" x14ac:dyDescent="0.35">
      <c r="A52" s="1"/>
      <c r="B52" s="1"/>
      <c r="C52" s="1"/>
      <c r="D52" s="1"/>
      <c r="E52" s="1"/>
      <c r="F52" s="1"/>
      <c r="G52" s="1"/>
      <c r="H52" s="1"/>
      <c r="I52" s="2">
        <f t="shared" si="4"/>
        <v>75.2</v>
      </c>
      <c r="J52" s="3">
        <v>10</v>
      </c>
      <c r="K52" s="8" t="b">
        <f t="shared" si="5"/>
        <v>1</v>
      </c>
      <c r="L52" s="8" t="b">
        <f t="shared" si="6"/>
        <v>0</v>
      </c>
      <c r="M52" s="4" t="s">
        <v>85</v>
      </c>
      <c r="N52" s="4">
        <v>8.39</v>
      </c>
      <c r="O52" s="4">
        <v>102050</v>
      </c>
      <c r="P52" s="4">
        <v>0.14000000000000001</v>
      </c>
      <c r="Q52" s="4">
        <v>7.52</v>
      </c>
      <c r="R52" s="4" t="s">
        <v>33</v>
      </c>
      <c r="S52" s="4">
        <v>129</v>
      </c>
      <c r="T52" s="4">
        <v>127</v>
      </c>
      <c r="U52" s="4">
        <v>79.55</v>
      </c>
      <c r="V52" s="4">
        <v>78.73</v>
      </c>
      <c r="W52" s="4" t="s">
        <v>33</v>
      </c>
      <c r="X52" s="4">
        <v>131</v>
      </c>
      <c r="Y52" s="4">
        <v>23.65</v>
      </c>
      <c r="Z52" s="4">
        <v>24.13</v>
      </c>
      <c r="AA52" s="4" t="s">
        <v>33</v>
      </c>
    </row>
    <row r="53" spans="1:27" ht="15.75" customHeight="1" x14ac:dyDescent="0.35">
      <c r="A53" s="1"/>
      <c r="B53" s="1"/>
      <c r="C53" s="1"/>
      <c r="D53" s="1"/>
      <c r="E53" s="1"/>
      <c r="F53" s="1"/>
      <c r="G53" s="1"/>
      <c r="H53" s="1"/>
      <c r="I53" s="2">
        <f t="shared" si="4"/>
        <v>79.509999999999991</v>
      </c>
      <c r="J53" s="3">
        <v>10</v>
      </c>
      <c r="K53" s="8" t="b">
        <f t="shared" si="5"/>
        <v>1</v>
      </c>
      <c r="L53" s="8" t="b">
        <f t="shared" si="6"/>
        <v>0</v>
      </c>
      <c r="M53" s="4" t="s">
        <v>86</v>
      </c>
      <c r="N53" s="4">
        <v>8.49</v>
      </c>
      <c r="O53" s="4">
        <v>113171</v>
      </c>
      <c r="P53" s="4">
        <v>0.15</v>
      </c>
      <c r="Q53" s="4">
        <v>7.9509999999999996</v>
      </c>
      <c r="R53" s="4" t="s">
        <v>33</v>
      </c>
      <c r="S53" s="4">
        <v>107</v>
      </c>
      <c r="T53" s="4">
        <v>109</v>
      </c>
      <c r="U53" s="4">
        <v>93.31</v>
      </c>
      <c r="V53" s="4">
        <v>94.24</v>
      </c>
      <c r="W53" s="4" t="s">
        <v>33</v>
      </c>
      <c r="X53" s="4">
        <v>93</v>
      </c>
      <c r="Y53" s="4">
        <v>4.6100000000000003</v>
      </c>
      <c r="Z53" s="4">
        <v>5.07</v>
      </c>
      <c r="AA53" s="4" t="s">
        <v>33</v>
      </c>
    </row>
    <row r="54" spans="1:27" ht="15.75" customHeight="1" x14ac:dyDescent="0.35">
      <c r="A54" s="1"/>
      <c r="B54" s="1"/>
      <c r="C54" s="1"/>
      <c r="D54" s="1"/>
      <c r="E54" s="1"/>
      <c r="F54" s="1"/>
      <c r="G54" s="1"/>
      <c r="H54" s="1"/>
      <c r="I54" s="2">
        <f t="shared" si="4"/>
        <v>100</v>
      </c>
      <c r="J54" s="3">
        <v>20</v>
      </c>
      <c r="K54" s="8" t="b">
        <f t="shared" si="5"/>
        <v>1</v>
      </c>
      <c r="L54" s="8" t="b">
        <f t="shared" si="6"/>
        <v>1</v>
      </c>
      <c r="M54" s="4" t="s">
        <v>87</v>
      </c>
      <c r="N54" s="4">
        <v>8.8800000000000008</v>
      </c>
      <c r="O54" s="4">
        <v>1161663</v>
      </c>
      <c r="P54" s="4">
        <v>1.58</v>
      </c>
      <c r="Q54" s="4">
        <v>20</v>
      </c>
      <c r="R54" s="4" t="s">
        <v>33</v>
      </c>
      <c r="S54" s="4">
        <v>117</v>
      </c>
      <c r="T54" s="4">
        <v>82</v>
      </c>
      <c r="U54" s="4">
        <v>63.53</v>
      </c>
      <c r="V54" s="4">
        <v>62.92</v>
      </c>
      <c r="W54" s="4" t="s">
        <v>33</v>
      </c>
      <c r="X54" s="4">
        <v>52</v>
      </c>
      <c r="Y54" s="4">
        <v>17.77</v>
      </c>
      <c r="Z54" s="4">
        <v>18.239999999999998</v>
      </c>
      <c r="AA54" s="4" t="s">
        <v>33</v>
      </c>
    </row>
    <row r="55" spans="1:27" ht="15.75" customHeight="1" x14ac:dyDescent="0.35">
      <c r="A55" s="1"/>
      <c r="B55" s="1"/>
      <c r="C55" s="1"/>
      <c r="D55" s="1"/>
      <c r="E55" s="1"/>
      <c r="F55" s="1"/>
      <c r="G55" s="1"/>
      <c r="H55" s="1"/>
      <c r="I55" s="2">
        <f t="shared" si="4"/>
        <v>87.13</v>
      </c>
      <c r="J55" s="3">
        <v>10</v>
      </c>
      <c r="K55" s="8" t="b">
        <f t="shared" si="5"/>
        <v>1</v>
      </c>
      <c r="L55" s="8" t="b">
        <f t="shared" si="6"/>
        <v>1</v>
      </c>
      <c r="M55" s="4" t="s">
        <v>88</v>
      </c>
      <c r="N55" s="4">
        <v>8.9</v>
      </c>
      <c r="O55" s="4">
        <v>666343</v>
      </c>
      <c r="P55" s="4">
        <v>0.91</v>
      </c>
      <c r="Q55" s="4">
        <v>8.7129999999999992</v>
      </c>
      <c r="R55" s="4" t="s">
        <v>33</v>
      </c>
      <c r="S55" s="4">
        <v>112</v>
      </c>
      <c r="T55" s="4">
        <v>77</v>
      </c>
      <c r="U55" s="4">
        <v>66.760000000000005</v>
      </c>
      <c r="V55" s="4">
        <v>67.739999999999995</v>
      </c>
      <c r="W55" s="4" t="s">
        <v>33</v>
      </c>
      <c r="X55" s="4">
        <v>114</v>
      </c>
      <c r="Y55" s="4">
        <v>31.63</v>
      </c>
      <c r="Z55" s="4">
        <v>31.95</v>
      </c>
      <c r="AA55" s="4" t="s">
        <v>33</v>
      </c>
    </row>
    <row r="56" spans="1:27" ht="15.75" customHeight="1" x14ac:dyDescent="0.35">
      <c r="A56" s="1"/>
      <c r="B56" s="1"/>
      <c r="C56" s="1"/>
      <c r="D56" s="1"/>
      <c r="E56" s="1"/>
      <c r="F56" s="1"/>
      <c r="G56" s="1"/>
      <c r="H56" s="1"/>
      <c r="I56" s="2">
        <f t="shared" si="4"/>
        <v>80.809999999999988</v>
      </c>
      <c r="J56" s="3">
        <v>10</v>
      </c>
      <c r="K56" s="8" t="b">
        <f t="shared" si="5"/>
        <v>1</v>
      </c>
      <c r="L56" s="8" t="b">
        <f t="shared" si="6"/>
        <v>1</v>
      </c>
      <c r="M56" s="4" t="s">
        <v>89</v>
      </c>
      <c r="N56" s="4">
        <v>8.98</v>
      </c>
      <c r="O56" s="4">
        <v>106426</v>
      </c>
      <c r="P56" s="4">
        <v>0.14000000000000001</v>
      </c>
      <c r="Q56" s="4">
        <v>8.0809999999999995</v>
      </c>
      <c r="R56" s="4" t="s">
        <v>33</v>
      </c>
      <c r="S56" s="4">
        <v>131</v>
      </c>
      <c r="T56" s="4">
        <v>133</v>
      </c>
      <c r="U56" s="4">
        <v>95.67</v>
      </c>
      <c r="V56" s="4">
        <v>95.3</v>
      </c>
      <c r="W56" s="4" t="s">
        <v>33</v>
      </c>
      <c r="X56" s="4" t="s">
        <v>44</v>
      </c>
      <c r="Y56" s="4" t="s">
        <v>44</v>
      </c>
      <c r="Z56" s="4" t="s">
        <v>44</v>
      </c>
      <c r="AA56" s="4" t="s">
        <v>44</v>
      </c>
    </row>
    <row r="57" spans="1:27" ht="15.75" customHeight="1" x14ac:dyDescent="0.35">
      <c r="A57" s="1"/>
      <c r="B57" s="1"/>
      <c r="C57" s="1"/>
      <c r="D57" s="1"/>
      <c r="E57" s="1"/>
      <c r="F57" s="1"/>
      <c r="G57" s="1"/>
      <c r="H57" s="1"/>
      <c r="I57" s="2">
        <f t="shared" si="4"/>
        <v>92.66</v>
      </c>
      <c r="J57" s="3">
        <v>10</v>
      </c>
      <c r="K57" s="8" t="b">
        <f t="shared" si="5"/>
        <v>1</v>
      </c>
      <c r="L57" s="8" t="b">
        <f t="shared" si="6"/>
        <v>1</v>
      </c>
      <c r="M57" s="4" t="s">
        <v>90</v>
      </c>
      <c r="N57" s="4">
        <v>8.99</v>
      </c>
      <c r="O57" s="4">
        <v>1144954</v>
      </c>
      <c r="P57" s="4">
        <v>1.56</v>
      </c>
      <c r="Q57" s="4">
        <v>9.266</v>
      </c>
      <c r="R57" s="4" t="s">
        <v>33</v>
      </c>
      <c r="S57" s="4">
        <v>91</v>
      </c>
      <c r="T57" s="4">
        <v>106</v>
      </c>
      <c r="U57" s="4">
        <v>33.06</v>
      </c>
      <c r="V57" s="4">
        <v>33.22</v>
      </c>
      <c r="W57" s="4" t="s">
        <v>33</v>
      </c>
      <c r="X57" s="4">
        <v>51</v>
      </c>
      <c r="Y57" s="4">
        <v>10.09</v>
      </c>
      <c r="Z57" s="4">
        <v>10.34</v>
      </c>
      <c r="AA57" s="4" t="s">
        <v>33</v>
      </c>
    </row>
    <row r="58" spans="1:27" ht="15.75" customHeight="1" x14ac:dyDescent="0.35">
      <c r="A58" s="1"/>
      <c r="B58" s="1"/>
      <c r="C58" s="1"/>
      <c r="D58" s="1"/>
      <c r="E58" s="1"/>
      <c r="F58" s="1"/>
      <c r="G58" s="1"/>
      <c r="H58" s="1"/>
      <c r="I58" s="2">
        <f t="shared" si="4"/>
        <v>99.815000000000012</v>
      </c>
      <c r="J58" s="3">
        <v>20</v>
      </c>
      <c r="K58" s="8" t="b">
        <f t="shared" si="5"/>
        <v>1</v>
      </c>
      <c r="L58" s="8" t="b">
        <f t="shared" si="6"/>
        <v>1</v>
      </c>
      <c r="M58" s="4" t="s">
        <v>91</v>
      </c>
      <c r="N58" s="4">
        <v>9.1</v>
      </c>
      <c r="O58" s="4">
        <v>2007918</v>
      </c>
      <c r="P58" s="4">
        <v>2.73</v>
      </c>
      <c r="Q58" s="4">
        <v>19.963000000000001</v>
      </c>
      <c r="R58" s="4" t="s">
        <v>33</v>
      </c>
      <c r="S58" s="4">
        <v>91</v>
      </c>
      <c r="T58" s="4">
        <v>106</v>
      </c>
      <c r="U58" s="4">
        <v>47.47</v>
      </c>
      <c r="V58" s="4">
        <v>47.2</v>
      </c>
      <c r="W58" s="4" t="s">
        <v>33</v>
      </c>
      <c r="X58" s="4">
        <v>105</v>
      </c>
      <c r="Y58" s="4">
        <v>21.54</v>
      </c>
      <c r="Z58" s="4">
        <v>21.52</v>
      </c>
      <c r="AA58" s="4" t="s">
        <v>33</v>
      </c>
    </row>
    <row r="59" spans="1:27" ht="15.75" customHeight="1" x14ac:dyDescent="0.35">
      <c r="A59" s="1"/>
      <c r="B59" s="1"/>
      <c r="C59" s="1"/>
      <c r="D59" s="1"/>
      <c r="E59" s="1"/>
      <c r="F59" s="1"/>
      <c r="G59" s="1"/>
      <c r="H59" s="1"/>
      <c r="I59" s="2">
        <f t="shared" si="4"/>
        <v>92.72</v>
      </c>
      <c r="J59" s="3">
        <v>10</v>
      </c>
      <c r="K59" s="8" t="b">
        <f t="shared" si="5"/>
        <v>1</v>
      </c>
      <c r="L59" s="8" t="b">
        <f t="shared" si="6"/>
        <v>1</v>
      </c>
      <c r="M59" s="4" t="s">
        <v>92</v>
      </c>
      <c r="N59" s="4">
        <v>9.39</v>
      </c>
      <c r="O59" s="4">
        <v>1019457</v>
      </c>
      <c r="P59" s="4">
        <v>1.39</v>
      </c>
      <c r="Q59" s="4">
        <v>9.2720000000000002</v>
      </c>
      <c r="R59" s="4" t="s">
        <v>33</v>
      </c>
      <c r="S59" s="4">
        <v>91</v>
      </c>
      <c r="T59" s="4">
        <v>106</v>
      </c>
      <c r="U59" s="4">
        <v>46.37</v>
      </c>
      <c r="V59" s="4">
        <v>46.37</v>
      </c>
      <c r="W59" s="4" t="s">
        <v>33</v>
      </c>
      <c r="X59" s="4">
        <v>105</v>
      </c>
      <c r="Y59" s="4">
        <v>24.17</v>
      </c>
      <c r="Z59" s="4">
        <v>24.49</v>
      </c>
      <c r="AA59" s="4" t="s">
        <v>33</v>
      </c>
    </row>
    <row r="60" spans="1:27" ht="15.75" customHeight="1" x14ac:dyDescent="0.35">
      <c r="A60" s="1"/>
      <c r="B60" s="1"/>
      <c r="C60" s="1"/>
      <c r="D60" s="1"/>
      <c r="E60" s="1"/>
      <c r="F60" s="1"/>
      <c r="G60" s="1"/>
      <c r="H60" s="1"/>
      <c r="I60" s="2">
        <f t="shared" si="4"/>
        <v>95.24</v>
      </c>
      <c r="J60" s="3">
        <v>10</v>
      </c>
      <c r="K60" s="8" t="b">
        <f t="shared" si="5"/>
        <v>1</v>
      </c>
      <c r="L60" s="8" t="b">
        <f t="shared" si="6"/>
        <v>1</v>
      </c>
      <c r="M60" s="4" t="s">
        <v>93</v>
      </c>
      <c r="N60" s="4">
        <v>9.41</v>
      </c>
      <c r="O60" s="4">
        <v>766738</v>
      </c>
      <c r="P60" s="4">
        <v>1.04</v>
      </c>
      <c r="Q60" s="4">
        <v>9.5239999999999991</v>
      </c>
      <c r="R60" s="4" t="s">
        <v>33</v>
      </c>
      <c r="S60" s="4">
        <v>104</v>
      </c>
      <c r="T60" s="4">
        <v>78</v>
      </c>
      <c r="U60" s="4">
        <v>59.28</v>
      </c>
      <c r="V60" s="4">
        <v>59.35</v>
      </c>
      <c r="W60" s="4" t="s">
        <v>33</v>
      </c>
      <c r="X60" s="4">
        <v>103</v>
      </c>
      <c r="Y60" s="4">
        <v>55.74</v>
      </c>
      <c r="Z60" s="4">
        <v>56.91</v>
      </c>
      <c r="AA60" s="4" t="s">
        <v>33</v>
      </c>
    </row>
    <row r="61" spans="1:27" ht="15.75" customHeight="1" x14ac:dyDescent="0.35">
      <c r="A61" s="1"/>
      <c r="B61" s="1"/>
      <c r="C61" s="1"/>
      <c r="D61" s="1"/>
      <c r="E61" s="1"/>
      <c r="F61" s="1"/>
      <c r="G61" s="1"/>
      <c r="H61" s="1"/>
      <c r="I61" s="2">
        <f t="shared" si="4"/>
        <v>79.03</v>
      </c>
      <c r="J61" s="3">
        <v>10</v>
      </c>
      <c r="K61" s="8" t="b">
        <f t="shared" si="5"/>
        <v>1</v>
      </c>
      <c r="L61" s="8" t="b">
        <f t="shared" si="6"/>
        <v>0</v>
      </c>
      <c r="M61" s="4" t="s">
        <v>94</v>
      </c>
      <c r="N61" s="4">
        <v>9.5399999999999991</v>
      </c>
      <c r="O61" s="4">
        <v>59464</v>
      </c>
      <c r="P61" s="4">
        <v>0.08</v>
      </c>
      <c r="Q61" s="4">
        <v>7.9029999999999996</v>
      </c>
      <c r="R61" s="4" t="s">
        <v>33</v>
      </c>
      <c r="S61" s="4">
        <v>173</v>
      </c>
      <c r="T61" s="4">
        <v>171</v>
      </c>
      <c r="U61" s="4">
        <v>50.23</v>
      </c>
      <c r="V61" s="4">
        <v>49.99</v>
      </c>
      <c r="W61" s="4" t="s">
        <v>33</v>
      </c>
      <c r="X61" s="4">
        <v>175</v>
      </c>
      <c r="Y61" s="4">
        <v>48.62</v>
      </c>
      <c r="Z61" s="4">
        <v>47.42</v>
      </c>
      <c r="AA61" s="4" t="s">
        <v>33</v>
      </c>
    </row>
    <row r="62" spans="1:27" ht="15.75" customHeight="1" x14ac:dyDescent="0.35">
      <c r="A62" s="1"/>
      <c r="B62" s="1"/>
      <c r="C62" s="1"/>
      <c r="D62" s="1"/>
      <c r="E62" s="1"/>
      <c r="F62" s="1"/>
      <c r="G62" s="1"/>
      <c r="H62" s="1"/>
      <c r="I62" s="2">
        <f t="shared" si="4"/>
        <v>91.52</v>
      </c>
      <c r="J62" s="3">
        <v>10</v>
      </c>
      <c r="K62" s="8" t="b">
        <f t="shared" si="5"/>
        <v>1</v>
      </c>
      <c r="L62" s="8" t="b">
        <f t="shared" si="6"/>
        <v>1</v>
      </c>
      <c r="M62" s="4" t="s">
        <v>95</v>
      </c>
      <c r="N62" s="4">
        <v>9.68</v>
      </c>
      <c r="O62" s="4">
        <v>1142841</v>
      </c>
      <c r="P62" s="4">
        <v>1.55</v>
      </c>
      <c r="Q62" s="4">
        <v>9.1519999999999992</v>
      </c>
      <c r="R62" s="4" t="s">
        <v>33</v>
      </c>
      <c r="S62" s="4">
        <v>105</v>
      </c>
      <c r="T62" s="4">
        <v>120</v>
      </c>
      <c r="U62" s="4">
        <v>27.76</v>
      </c>
      <c r="V62" s="4">
        <v>27.93</v>
      </c>
      <c r="W62" s="4" t="s">
        <v>33</v>
      </c>
      <c r="X62" s="4">
        <v>79</v>
      </c>
      <c r="Y62" s="4">
        <v>17.18</v>
      </c>
      <c r="Z62" s="4">
        <v>16.97</v>
      </c>
      <c r="AA62" s="4" t="s">
        <v>33</v>
      </c>
    </row>
    <row r="63" spans="1:27" ht="15.75" customHeight="1" x14ac:dyDescent="0.35">
      <c r="A63" s="1"/>
      <c r="B63" s="1"/>
      <c r="C63" s="1"/>
      <c r="D63" s="1"/>
      <c r="E63" s="1"/>
      <c r="F63" s="1"/>
      <c r="G63" s="1"/>
      <c r="H63" s="1"/>
      <c r="I63" s="2">
        <f t="shared" si="4"/>
        <v>100.36499999999999</v>
      </c>
      <c r="J63" s="3">
        <v>20</v>
      </c>
      <c r="K63" s="8" t="b">
        <f t="shared" si="5"/>
        <v>1</v>
      </c>
      <c r="L63" s="8" t="b">
        <f t="shared" si="6"/>
        <v>1</v>
      </c>
      <c r="M63" s="4" t="s">
        <v>96</v>
      </c>
      <c r="N63" s="4">
        <v>9.8000000000000007</v>
      </c>
      <c r="O63" s="4">
        <v>632164</v>
      </c>
      <c r="P63" s="4">
        <v>0.86</v>
      </c>
      <c r="Q63" s="4">
        <v>20.073</v>
      </c>
      <c r="R63" s="4" t="s">
        <v>33</v>
      </c>
      <c r="S63" s="4">
        <v>95</v>
      </c>
      <c r="T63" s="4">
        <v>174</v>
      </c>
      <c r="U63" s="4">
        <v>74.81</v>
      </c>
      <c r="V63" s="4">
        <v>73.67</v>
      </c>
      <c r="W63" s="4" t="s">
        <v>33</v>
      </c>
      <c r="X63" s="4">
        <v>176</v>
      </c>
      <c r="Y63" s="4">
        <v>73.59</v>
      </c>
      <c r="Z63" s="4">
        <v>72.040000000000006</v>
      </c>
      <c r="AA63" s="4" t="s">
        <v>33</v>
      </c>
    </row>
    <row r="64" spans="1:27" ht="15.75" customHeight="1" x14ac:dyDescent="0.35">
      <c r="A64" s="1"/>
      <c r="B64" s="1"/>
      <c r="C64" s="1"/>
      <c r="D64" s="1"/>
      <c r="E64" s="1"/>
      <c r="F64" s="1"/>
      <c r="G64" s="1"/>
      <c r="H64" s="1"/>
      <c r="I64" s="2">
        <f t="shared" si="4"/>
        <v>87.18</v>
      </c>
      <c r="J64" s="3">
        <v>10</v>
      </c>
      <c r="K64" s="8" t="b">
        <f t="shared" si="5"/>
        <v>1</v>
      </c>
      <c r="L64" s="8" t="b">
        <f t="shared" si="6"/>
        <v>1</v>
      </c>
      <c r="M64" s="4" t="s">
        <v>97</v>
      </c>
      <c r="N64" s="4">
        <v>9.9</v>
      </c>
      <c r="O64" s="4">
        <v>480021</v>
      </c>
      <c r="P64" s="4">
        <v>0.65</v>
      </c>
      <c r="Q64" s="4">
        <v>8.718</v>
      </c>
      <c r="R64" s="4" t="s">
        <v>33</v>
      </c>
      <c r="S64" s="4">
        <v>77</v>
      </c>
      <c r="T64" s="4">
        <v>156</v>
      </c>
      <c r="U64" s="4">
        <v>58.62</v>
      </c>
      <c r="V64" s="4">
        <v>55.13</v>
      </c>
      <c r="W64" s="4" t="s">
        <v>33</v>
      </c>
      <c r="X64" s="4">
        <v>158</v>
      </c>
      <c r="Y64" s="4">
        <v>56.66</v>
      </c>
      <c r="Z64" s="4">
        <v>53.47</v>
      </c>
      <c r="AA64" s="4" t="s">
        <v>33</v>
      </c>
    </row>
    <row r="65" spans="1:27" ht="15.75" customHeight="1" x14ac:dyDescent="0.35">
      <c r="A65" s="1"/>
      <c r="B65" s="1"/>
      <c r="C65" s="1"/>
      <c r="D65" s="1"/>
      <c r="E65" s="1"/>
      <c r="F65" s="1"/>
      <c r="G65" s="1"/>
      <c r="H65" s="1"/>
      <c r="I65" s="2">
        <f t="shared" si="4"/>
        <v>83.6</v>
      </c>
      <c r="J65" s="3">
        <v>10</v>
      </c>
      <c r="K65" s="8" t="b">
        <f t="shared" si="5"/>
        <v>1</v>
      </c>
      <c r="L65" s="8" t="b">
        <f t="shared" si="6"/>
        <v>1</v>
      </c>
      <c r="M65" s="4" t="s">
        <v>98</v>
      </c>
      <c r="N65" s="4">
        <v>9.91</v>
      </c>
      <c r="O65" s="4">
        <v>201683</v>
      </c>
      <c r="P65" s="4">
        <v>0.27</v>
      </c>
      <c r="Q65" s="4">
        <v>8.36</v>
      </c>
      <c r="R65" s="4" t="s">
        <v>33</v>
      </c>
      <c r="S65" s="4">
        <v>83</v>
      </c>
      <c r="T65" s="4">
        <v>85</v>
      </c>
      <c r="U65" s="4">
        <v>65.36</v>
      </c>
      <c r="V65" s="4">
        <v>65</v>
      </c>
      <c r="W65" s="4" t="s">
        <v>33</v>
      </c>
      <c r="X65" s="4">
        <v>95</v>
      </c>
      <c r="Y65" s="4">
        <v>15.52</v>
      </c>
      <c r="Z65" s="4">
        <v>15.2</v>
      </c>
      <c r="AA65" s="4" t="s">
        <v>33</v>
      </c>
    </row>
    <row r="66" spans="1:27" ht="15.75" customHeight="1" x14ac:dyDescent="0.35">
      <c r="A66" s="1"/>
      <c r="B66" s="1"/>
      <c r="C66" s="1"/>
      <c r="D66" s="1"/>
      <c r="E66" s="1"/>
      <c r="F66" s="1"/>
      <c r="G66" s="1"/>
      <c r="H66" s="1"/>
      <c r="I66" s="2">
        <f t="shared" si="4"/>
        <v>80.289999999999992</v>
      </c>
      <c r="J66" s="3">
        <v>10</v>
      </c>
      <c r="K66" s="8" t="b">
        <f t="shared" si="5"/>
        <v>1</v>
      </c>
      <c r="L66" s="8" t="b">
        <f t="shared" si="6"/>
        <v>1</v>
      </c>
      <c r="M66" s="4" t="s">
        <v>99</v>
      </c>
      <c r="N66" s="4">
        <v>9.9499999999999993</v>
      </c>
      <c r="O66" s="4">
        <v>68423</v>
      </c>
      <c r="P66" s="4">
        <v>0.09</v>
      </c>
      <c r="Q66" s="4">
        <v>8.0289999999999999</v>
      </c>
      <c r="R66" s="4" t="s">
        <v>33</v>
      </c>
      <c r="S66" s="4">
        <v>77</v>
      </c>
      <c r="T66" s="4">
        <v>110</v>
      </c>
      <c r="U66" s="4">
        <v>84.83</v>
      </c>
      <c r="V66" s="4">
        <v>82.13</v>
      </c>
      <c r="W66" s="4" t="s">
        <v>33</v>
      </c>
      <c r="X66" s="4">
        <v>61</v>
      </c>
      <c r="Y66" s="4">
        <v>69.459999999999994</v>
      </c>
      <c r="Z66" s="4">
        <v>63.69</v>
      </c>
      <c r="AA66" s="4" t="s">
        <v>33</v>
      </c>
    </row>
    <row r="67" spans="1:27" ht="15.75" customHeight="1" x14ac:dyDescent="0.35">
      <c r="A67" s="1"/>
      <c r="B67" s="1"/>
      <c r="C67" s="1"/>
      <c r="D67" s="1"/>
      <c r="E67" s="1"/>
      <c r="F67" s="1"/>
      <c r="G67" s="1"/>
      <c r="H67" s="1"/>
      <c r="I67" s="2">
        <f t="shared" si="4"/>
        <v>81.64</v>
      </c>
      <c r="J67" s="3">
        <v>10</v>
      </c>
      <c r="K67" s="8" t="b">
        <f t="shared" si="5"/>
        <v>1</v>
      </c>
      <c r="L67" s="8" t="b">
        <f t="shared" si="6"/>
        <v>1</v>
      </c>
      <c r="M67" s="4" t="s">
        <v>100</v>
      </c>
      <c r="N67" s="4">
        <v>9.9499999999999993</v>
      </c>
      <c r="O67" s="4">
        <v>187166</v>
      </c>
      <c r="P67" s="4">
        <v>0.25</v>
      </c>
      <c r="Q67" s="4">
        <v>8.1639999999999997</v>
      </c>
      <c r="R67" s="4" t="s">
        <v>33</v>
      </c>
      <c r="S67" s="4">
        <v>75</v>
      </c>
      <c r="T67" s="4">
        <v>53</v>
      </c>
      <c r="U67" s="4">
        <v>26.99</v>
      </c>
      <c r="V67" s="4">
        <v>27.62</v>
      </c>
      <c r="W67" s="4" t="s">
        <v>33</v>
      </c>
      <c r="X67" s="4">
        <v>89</v>
      </c>
      <c r="Y67" s="4">
        <v>4.88</v>
      </c>
      <c r="Z67" s="4">
        <v>4.75</v>
      </c>
      <c r="AA67" s="4" t="s">
        <v>33</v>
      </c>
    </row>
    <row r="68" spans="1:27" ht="15.75" customHeight="1" x14ac:dyDescent="0.35">
      <c r="A68" s="1"/>
      <c r="B68" s="1"/>
      <c r="C68" s="1"/>
      <c r="D68" s="1"/>
      <c r="E68" s="1"/>
      <c r="F68" s="1"/>
      <c r="G68" s="1"/>
      <c r="H68" s="1"/>
      <c r="I68" s="2">
        <f t="shared" si="4"/>
        <v>92.54</v>
      </c>
      <c r="J68" s="3">
        <v>10</v>
      </c>
      <c r="K68" s="8" t="b">
        <f t="shared" si="5"/>
        <v>1</v>
      </c>
      <c r="L68" s="8" t="b">
        <f t="shared" si="6"/>
        <v>1</v>
      </c>
      <c r="M68" s="4" t="s">
        <v>101</v>
      </c>
      <c r="N68" s="4">
        <v>9.98</v>
      </c>
      <c r="O68" s="4">
        <v>1377930</v>
      </c>
      <c r="P68" s="4">
        <v>1.87</v>
      </c>
      <c r="Q68" s="4">
        <v>9.2539999999999996</v>
      </c>
      <c r="R68" s="4" t="s">
        <v>33</v>
      </c>
      <c r="S68" s="4">
        <v>91</v>
      </c>
      <c r="T68" s="4">
        <v>120</v>
      </c>
      <c r="U68" s="4">
        <v>24.18</v>
      </c>
      <c r="V68" s="4">
        <v>24.19</v>
      </c>
      <c r="W68" s="4" t="s">
        <v>33</v>
      </c>
      <c r="X68" s="4">
        <v>65</v>
      </c>
      <c r="Y68" s="4">
        <v>11.29</v>
      </c>
      <c r="Z68" s="4">
        <v>11.68</v>
      </c>
      <c r="AA68" s="4" t="s">
        <v>33</v>
      </c>
    </row>
    <row r="69" spans="1:27" ht="15.75" customHeight="1" x14ac:dyDescent="0.35">
      <c r="A69" s="1"/>
      <c r="B69" s="1"/>
      <c r="C69" s="1"/>
      <c r="D69" s="1"/>
      <c r="E69" s="1"/>
      <c r="F69" s="1"/>
      <c r="G69" s="1"/>
      <c r="H69" s="1"/>
      <c r="I69" s="2">
        <f t="shared" si="4"/>
        <v>92.27000000000001</v>
      </c>
      <c r="J69" s="3">
        <v>10</v>
      </c>
      <c r="K69" s="8" t="b">
        <f t="shared" si="5"/>
        <v>1</v>
      </c>
      <c r="L69" s="8" t="b">
        <f t="shared" si="6"/>
        <v>1</v>
      </c>
      <c r="M69" s="4" t="s">
        <v>102</v>
      </c>
      <c r="N69" s="4">
        <v>10.039999999999999</v>
      </c>
      <c r="O69" s="4">
        <v>852991</v>
      </c>
      <c r="P69" s="4">
        <v>1.1599999999999999</v>
      </c>
      <c r="Q69" s="4">
        <v>9.2270000000000003</v>
      </c>
      <c r="R69" s="4" t="s">
        <v>33</v>
      </c>
      <c r="S69" s="4">
        <v>91</v>
      </c>
      <c r="T69" s="4">
        <v>126</v>
      </c>
      <c r="U69" s="4">
        <v>32.93</v>
      </c>
      <c r="V69" s="4">
        <v>33.049999999999997</v>
      </c>
      <c r="W69" s="4" t="s">
        <v>33</v>
      </c>
      <c r="X69" s="4">
        <v>89</v>
      </c>
      <c r="Y69" s="4">
        <v>18.22</v>
      </c>
      <c r="Z69" s="4">
        <v>18.22</v>
      </c>
      <c r="AA69" s="4" t="s">
        <v>33</v>
      </c>
    </row>
    <row r="70" spans="1:27" ht="15.75" customHeight="1" x14ac:dyDescent="0.35">
      <c r="A70" s="1"/>
      <c r="B70" s="1"/>
      <c r="C70" s="1"/>
      <c r="D70" s="1"/>
      <c r="E70" s="1"/>
      <c r="F70" s="1"/>
      <c r="G70" s="1"/>
      <c r="H70" s="1"/>
      <c r="I70" s="2">
        <f t="shared" si="4"/>
        <v>83.7</v>
      </c>
      <c r="J70" s="3">
        <v>10</v>
      </c>
      <c r="K70" s="8" t="b">
        <f t="shared" si="5"/>
        <v>1</v>
      </c>
      <c r="L70" s="8" t="b">
        <f t="shared" si="6"/>
        <v>1</v>
      </c>
      <c r="M70" s="4" t="s">
        <v>103</v>
      </c>
      <c r="N70" s="4">
        <v>10.119999999999999</v>
      </c>
      <c r="O70" s="4">
        <v>1006665</v>
      </c>
      <c r="P70" s="4">
        <v>1.37</v>
      </c>
      <c r="Q70" s="4">
        <v>8.3699999999999992</v>
      </c>
      <c r="R70" s="4" t="s">
        <v>33</v>
      </c>
      <c r="S70" s="4">
        <v>105</v>
      </c>
      <c r="T70" s="4">
        <v>120</v>
      </c>
      <c r="U70" s="4">
        <v>45.3</v>
      </c>
      <c r="V70" s="4">
        <v>46</v>
      </c>
      <c r="W70" s="4" t="s">
        <v>33</v>
      </c>
      <c r="X70" s="4">
        <v>119</v>
      </c>
      <c r="Y70" s="4">
        <v>11.16</v>
      </c>
      <c r="Z70" s="4">
        <v>11.54</v>
      </c>
      <c r="AA70" s="4" t="s">
        <v>33</v>
      </c>
    </row>
    <row r="71" spans="1:27" ht="15.75" customHeight="1" x14ac:dyDescent="0.35">
      <c r="A71" s="1"/>
      <c r="B71" s="1"/>
      <c r="C71" s="1"/>
      <c r="D71" s="1"/>
      <c r="E71" s="1"/>
      <c r="F71" s="1"/>
      <c r="G71" s="1"/>
      <c r="H71" s="1"/>
      <c r="I71" s="2">
        <f t="shared" si="4"/>
        <v>94.990000000000009</v>
      </c>
      <c r="J71" s="3">
        <v>10</v>
      </c>
      <c r="K71" s="8" t="b">
        <f t="shared" si="5"/>
        <v>1</v>
      </c>
      <c r="L71" s="8" t="b">
        <f t="shared" si="6"/>
        <v>1</v>
      </c>
      <c r="M71" s="4" t="s">
        <v>104</v>
      </c>
      <c r="N71" s="4">
        <v>10.130000000000001</v>
      </c>
      <c r="O71" s="4">
        <v>1016968</v>
      </c>
      <c r="P71" s="4">
        <v>1.38</v>
      </c>
      <c r="Q71" s="4">
        <v>9.4990000000000006</v>
      </c>
      <c r="R71" s="4" t="s">
        <v>33</v>
      </c>
      <c r="S71" s="4">
        <v>91</v>
      </c>
      <c r="T71" s="4">
        <v>126</v>
      </c>
      <c r="U71" s="4">
        <v>28.89</v>
      </c>
      <c r="V71" s="4">
        <v>29.37</v>
      </c>
      <c r="W71" s="4" t="s">
        <v>33</v>
      </c>
      <c r="X71" s="4">
        <v>89</v>
      </c>
      <c r="Y71" s="4">
        <v>11.77</v>
      </c>
      <c r="Z71" s="4">
        <v>11.83</v>
      </c>
      <c r="AA71" s="4" t="s">
        <v>33</v>
      </c>
    </row>
    <row r="72" spans="1:27" ht="15.75" customHeight="1" x14ac:dyDescent="0.35">
      <c r="A72" s="1"/>
      <c r="B72" s="1"/>
      <c r="C72" s="1"/>
      <c r="D72" s="1"/>
      <c r="E72" s="1"/>
      <c r="F72" s="1"/>
      <c r="G72" s="1"/>
      <c r="H72" s="1"/>
      <c r="I72" s="2">
        <f t="shared" si="4"/>
        <v>85.22999999999999</v>
      </c>
      <c r="J72" s="3">
        <v>10</v>
      </c>
      <c r="K72" s="8" t="b">
        <f t="shared" si="5"/>
        <v>1</v>
      </c>
      <c r="L72" s="8" t="b">
        <f t="shared" si="6"/>
        <v>1</v>
      </c>
      <c r="M72" s="4" t="s">
        <v>105</v>
      </c>
      <c r="N72" s="4">
        <v>10.34</v>
      </c>
      <c r="O72" s="4">
        <v>897920</v>
      </c>
      <c r="P72" s="4">
        <v>1.22</v>
      </c>
      <c r="Q72" s="4">
        <v>8.5229999999999997</v>
      </c>
      <c r="R72" s="4" t="s">
        <v>33</v>
      </c>
      <c r="S72" s="4">
        <v>119</v>
      </c>
      <c r="T72" s="4">
        <v>91</v>
      </c>
      <c r="U72" s="4">
        <v>72.87</v>
      </c>
      <c r="V72" s="4">
        <v>73.459999999999994</v>
      </c>
      <c r="W72" s="4" t="s">
        <v>33</v>
      </c>
      <c r="X72" s="4">
        <v>134</v>
      </c>
      <c r="Y72" s="4">
        <v>24.71</v>
      </c>
      <c r="Z72" s="4">
        <v>24.03</v>
      </c>
      <c r="AA72" s="4" t="s">
        <v>33</v>
      </c>
    </row>
    <row r="73" spans="1:27" ht="15.75" customHeight="1" x14ac:dyDescent="0.35">
      <c r="A73" s="1"/>
      <c r="B73" s="1"/>
      <c r="C73" s="1"/>
      <c r="D73" s="1"/>
      <c r="E73" s="1"/>
      <c r="F73" s="1"/>
      <c r="G73" s="1"/>
      <c r="H73" s="1"/>
      <c r="I73" s="2">
        <f t="shared" si="4"/>
        <v>103.86</v>
      </c>
      <c r="J73" s="3">
        <v>10</v>
      </c>
      <c r="K73" s="8" t="b">
        <f t="shared" si="5"/>
        <v>1</v>
      </c>
      <c r="L73" s="8" t="b">
        <f t="shared" si="6"/>
        <v>1</v>
      </c>
      <c r="M73" s="4" t="s">
        <v>106</v>
      </c>
      <c r="N73" s="4">
        <v>10.36</v>
      </c>
      <c r="O73" s="4">
        <v>50155</v>
      </c>
      <c r="P73" s="4">
        <v>7.0000000000000007E-2</v>
      </c>
      <c r="Q73" s="4">
        <v>10.385999999999999</v>
      </c>
      <c r="R73" s="4" t="s">
        <v>33</v>
      </c>
      <c r="S73" s="4">
        <v>167</v>
      </c>
      <c r="T73" s="4">
        <v>165</v>
      </c>
      <c r="U73" s="4">
        <v>79.78</v>
      </c>
      <c r="V73" s="4">
        <v>76.349999999999994</v>
      </c>
      <c r="W73" s="4" t="s">
        <v>33</v>
      </c>
      <c r="X73" s="4">
        <v>169</v>
      </c>
      <c r="Y73" s="4">
        <v>47.35</v>
      </c>
      <c r="Z73" s="4">
        <v>46.82</v>
      </c>
      <c r="AA73" s="4" t="s">
        <v>33</v>
      </c>
    </row>
    <row r="74" spans="1:27" ht="15.75" customHeight="1" x14ac:dyDescent="0.35">
      <c r="A74" s="1"/>
      <c r="B74" s="1"/>
      <c r="C74" s="1"/>
      <c r="D74" s="1"/>
      <c r="E74" s="1"/>
      <c r="F74" s="1"/>
      <c r="G74" s="1"/>
      <c r="H74" s="1"/>
      <c r="I74" s="2">
        <f t="shared" si="4"/>
        <v>81.410000000000011</v>
      </c>
      <c r="J74" s="3">
        <v>10</v>
      </c>
      <c r="K74" s="8" t="b">
        <f t="shared" si="5"/>
        <v>1</v>
      </c>
      <c r="L74" s="8" t="b">
        <f t="shared" si="6"/>
        <v>1</v>
      </c>
      <c r="M74" s="4" t="s">
        <v>107</v>
      </c>
      <c r="N74" s="4">
        <v>10.38</v>
      </c>
      <c r="O74" s="4">
        <v>990578</v>
      </c>
      <c r="P74" s="4">
        <v>1.35</v>
      </c>
      <c r="Q74" s="4">
        <v>8.141</v>
      </c>
      <c r="R74" s="4" t="s">
        <v>33</v>
      </c>
      <c r="S74" s="4">
        <v>105</v>
      </c>
      <c r="T74" s="4">
        <v>120</v>
      </c>
      <c r="U74" s="4">
        <v>44.49</v>
      </c>
      <c r="V74" s="4">
        <v>42.99</v>
      </c>
      <c r="W74" s="4" t="s">
        <v>33</v>
      </c>
      <c r="X74" s="4">
        <v>77</v>
      </c>
      <c r="Y74" s="4">
        <v>12.48</v>
      </c>
      <c r="Z74" s="4">
        <v>12.42</v>
      </c>
      <c r="AA74" s="4" t="s">
        <v>33</v>
      </c>
    </row>
    <row r="75" spans="1:27" ht="15.75" customHeight="1" x14ac:dyDescent="0.35">
      <c r="A75" s="1"/>
      <c r="B75" s="1"/>
      <c r="C75" s="1"/>
      <c r="D75" s="1"/>
      <c r="E75" s="1"/>
      <c r="F75" s="1"/>
      <c r="G75" s="1"/>
      <c r="H75" s="1"/>
      <c r="I75" s="2">
        <f t="shared" si="4"/>
        <v>90.08</v>
      </c>
      <c r="J75" s="3">
        <v>10</v>
      </c>
      <c r="K75" s="8" t="b">
        <f t="shared" si="5"/>
        <v>1</v>
      </c>
      <c r="L75" s="8" t="b">
        <f t="shared" si="6"/>
        <v>1</v>
      </c>
      <c r="M75" s="4" t="s">
        <v>108</v>
      </c>
      <c r="N75" s="4">
        <v>10.49</v>
      </c>
      <c r="O75" s="4">
        <v>1263963</v>
      </c>
      <c r="P75" s="4">
        <v>1.72</v>
      </c>
      <c r="Q75" s="4">
        <v>9.0079999999999991</v>
      </c>
      <c r="R75" s="4" t="s">
        <v>33</v>
      </c>
      <c r="S75" s="4">
        <v>105</v>
      </c>
      <c r="T75" s="4">
        <v>134</v>
      </c>
      <c r="U75" s="4">
        <v>19.86</v>
      </c>
      <c r="V75" s="4">
        <v>20.18</v>
      </c>
      <c r="W75" s="4" t="s">
        <v>33</v>
      </c>
      <c r="X75" s="4">
        <v>91</v>
      </c>
      <c r="Y75" s="4">
        <v>15.97</v>
      </c>
      <c r="Z75" s="4">
        <v>16.559999999999999</v>
      </c>
      <c r="AA75" s="4" t="s">
        <v>33</v>
      </c>
    </row>
    <row r="76" spans="1:27" ht="15.75" customHeight="1" x14ac:dyDescent="0.35">
      <c r="A76" s="1"/>
      <c r="B76" s="1"/>
      <c r="C76" s="1"/>
      <c r="D76" s="1"/>
      <c r="E76" s="1"/>
      <c r="F76" s="1"/>
      <c r="G76" s="1"/>
      <c r="H76" s="1"/>
      <c r="I76" s="2">
        <f t="shared" si="4"/>
        <v>82.970000000000013</v>
      </c>
      <c r="J76" s="3">
        <v>10</v>
      </c>
      <c r="K76" s="8" t="b">
        <f t="shared" si="5"/>
        <v>1</v>
      </c>
      <c r="L76" s="8" t="b">
        <f t="shared" si="6"/>
        <v>1</v>
      </c>
      <c r="M76" s="4" t="s">
        <v>109</v>
      </c>
      <c r="N76" s="4">
        <v>10.57</v>
      </c>
      <c r="O76" s="4">
        <v>518454</v>
      </c>
      <c r="P76" s="4">
        <v>0.7</v>
      </c>
      <c r="Q76" s="4">
        <v>8.2970000000000006</v>
      </c>
      <c r="R76" s="4" t="s">
        <v>33</v>
      </c>
      <c r="S76" s="4">
        <v>146</v>
      </c>
      <c r="T76" s="4">
        <v>148</v>
      </c>
      <c r="U76" s="4">
        <v>64.05</v>
      </c>
      <c r="V76" s="4">
        <v>62.42</v>
      </c>
      <c r="W76" s="4" t="s">
        <v>33</v>
      </c>
      <c r="X76" s="4">
        <v>111</v>
      </c>
      <c r="Y76" s="4">
        <v>46.74</v>
      </c>
      <c r="Z76" s="4">
        <v>45.93</v>
      </c>
      <c r="AA76" s="4" t="s">
        <v>33</v>
      </c>
    </row>
    <row r="77" spans="1:27" ht="15.75" customHeight="1" x14ac:dyDescent="0.35">
      <c r="A77" s="1"/>
      <c r="B77" s="1"/>
      <c r="C77" s="1"/>
      <c r="D77" s="1"/>
      <c r="E77" s="1"/>
      <c r="F77" s="1"/>
      <c r="G77" s="1"/>
      <c r="H77" s="1"/>
      <c r="I77" s="2">
        <f t="shared" si="4"/>
        <v>85.559999999999988</v>
      </c>
      <c r="J77" s="3">
        <v>10</v>
      </c>
      <c r="K77" s="8" t="b">
        <f t="shared" si="5"/>
        <v>1</v>
      </c>
      <c r="L77" s="8" t="b">
        <f t="shared" si="6"/>
        <v>1</v>
      </c>
      <c r="M77" s="4" t="s">
        <v>110</v>
      </c>
      <c r="N77" s="4">
        <v>10.6</v>
      </c>
      <c r="O77" s="4">
        <v>1015686</v>
      </c>
      <c r="P77" s="4">
        <v>1.38</v>
      </c>
      <c r="Q77" s="4">
        <v>8.5559999999999992</v>
      </c>
      <c r="R77" s="4" t="s">
        <v>33</v>
      </c>
      <c r="S77" s="4">
        <v>119</v>
      </c>
      <c r="T77" s="4">
        <v>91</v>
      </c>
      <c r="U77" s="4">
        <v>30.34</v>
      </c>
      <c r="V77" s="4">
        <v>30.61</v>
      </c>
      <c r="W77" s="4" t="s">
        <v>33</v>
      </c>
      <c r="X77" s="4">
        <v>134</v>
      </c>
      <c r="Y77" s="4">
        <v>28.05</v>
      </c>
      <c r="Z77" s="4">
        <v>27.82</v>
      </c>
      <c r="AA77" s="4" t="s">
        <v>33</v>
      </c>
    </row>
    <row r="78" spans="1:27" ht="15.75" customHeight="1" x14ac:dyDescent="0.35">
      <c r="A78" s="1"/>
      <c r="B78" s="1"/>
      <c r="C78" s="1"/>
      <c r="D78" s="1"/>
      <c r="E78" s="1"/>
      <c r="F78" s="1"/>
      <c r="G78" s="1"/>
      <c r="H78" s="1"/>
      <c r="I78" s="2">
        <f t="shared" si="4"/>
        <v>100</v>
      </c>
      <c r="J78" s="3">
        <v>20</v>
      </c>
      <c r="K78" s="8" t="b">
        <f t="shared" si="5"/>
        <v>1</v>
      </c>
      <c r="L78" s="8" t="b">
        <f t="shared" si="6"/>
        <v>1</v>
      </c>
      <c r="M78" s="4" t="s">
        <v>111</v>
      </c>
      <c r="N78" s="4">
        <v>10.63</v>
      </c>
      <c r="O78" s="4">
        <v>642705</v>
      </c>
      <c r="P78" s="4">
        <v>0.87</v>
      </c>
      <c r="Q78" s="4">
        <v>20</v>
      </c>
      <c r="R78" s="4" t="s">
        <v>33</v>
      </c>
      <c r="S78" s="4">
        <v>152</v>
      </c>
      <c r="T78" s="4">
        <v>115</v>
      </c>
      <c r="U78" s="4">
        <v>54.32</v>
      </c>
      <c r="V78" s="4">
        <v>54.29</v>
      </c>
      <c r="W78" s="4" t="s">
        <v>33</v>
      </c>
      <c r="X78" s="4" t="s">
        <v>44</v>
      </c>
      <c r="Y78" s="4" t="s">
        <v>44</v>
      </c>
      <c r="Z78" s="4" t="s">
        <v>44</v>
      </c>
      <c r="AA78" s="4" t="s">
        <v>44</v>
      </c>
    </row>
    <row r="79" spans="1:27" ht="15.75" customHeight="1" x14ac:dyDescent="0.35">
      <c r="A79" s="1"/>
      <c r="B79" s="1"/>
      <c r="C79" s="1"/>
      <c r="D79" s="1"/>
      <c r="E79" s="1"/>
      <c r="F79" s="1"/>
      <c r="G79" s="1"/>
      <c r="H79" s="1"/>
      <c r="I79" s="2">
        <f t="shared" si="4"/>
        <v>91.660000000000011</v>
      </c>
      <c r="J79" s="3">
        <v>10</v>
      </c>
      <c r="K79" s="8" t="b">
        <f t="shared" si="5"/>
        <v>1</v>
      </c>
      <c r="L79" s="8" t="b">
        <f t="shared" si="6"/>
        <v>1</v>
      </c>
      <c r="M79" s="4" t="s">
        <v>112</v>
      </c>
      <c r="N79" s="4">
        <v>10.64</v>
      </c>
      <c r="O79" s="4">
        <v>533374</v>
      </c>
      <c r="P79" s="4">
        <v>0.72</v>
      </c>
      <c r="Q79" s="4">
        <v>9.1660000000000004</v>
      </c>
      <c r="R79" s="4" t="s">
        <v>33</v>
      </c>
      <c r="S79" s="4">
        <v>146</v>
      </c>
      <c r="T79" s="4">
        <v>148</v>
      </c>
      <c r="U79" s="4">
        <v>65.540000000000006</v>
      </c>
      <c r="V79" s="4">
        <v>62.98</v>
      </c>
      <c r="W79" s="4" t="s">
        <v>33</v>
      </c>
      <c r="X79" s="4">
        <v>111</v>
      </c>
      <c r="Y79" s="4">
        <v>47.7</v>
      </c>
      <c r="Z79" s="4">
        <v>47.72</v>
      </c>
      <c r="AA79" s="4" t="s">
        <v>33</v>
      </c>
    </row>
    <row r="80" spans="1:27" ht="15.75" customHeight="1" x14ac:dyDescent="0.35">
      <c r="A80" s="1"/>
      <c r="B80" s="1"/>
      <c r="C80" s="1"/>
      <c r="D80" s="1"/>
      <c r="E80" s="1"/>
      <c r="F80" s="1"/>
      <c r="G80" s="1"/>
      <c r="H80" s="1"/>
      <c r="I80" s="2">
        <f t="shared" si="4"/>
        <v>88.089999999999989</v>
      </c>
      <c r="J80" s="3">
        <v>10</v>
      </c>
      <c r="K80" s="8" t="b">
        <f t="shared" si="5"/>
        <v>1</v>
      </c>
      <c r="L80" s="8" t="b">
        <f t="shared" si="6"/>
        <v>1</v>
      </c>
      <c r="M80" s="4" t="s">
        <v>113</v>
      </c>
      <c r="N80" s="4">
        <v>10.88</v>
      </c>
      <c r="O80" s="4">
        <v>971411</v>
      </c>
      <c r="P80" s="4">
        <v>1.32</v>
      </c>
      <c r="Q80" s="4">
        <v>8.8089999999999993</v>
      </c>
      <c r="R80" s="4" t="s">
        <v>33</v>
      </c>
      <c r="S80" s="4">
        <v>91</v>
      </c>
      <c r="T80" s="4">
        <v>92</v>
      </c>
      <c r="U80" s="4">
        <v>51.14</v>
      </c>
      <c r="V80" s="4">
        <v>52.56</v>
      </c>
      <c r="W80" s="4" t="s">
        <v>33</v>
      </c>
      <c r="X80" s="4">
        <v>134</v>
      </c>
      <c r="Y80" s="4">
        <v>25.22</v>
      </c>
      <c r="Z80" s="4">
        <v>25.4</v>
      </c>
      <c r="AA80" s="4" t="s">
        <v>33</v>
      </c>
    </row>
    <row r="81" spans="1:27" ht="15.75" customHeight="1" x14ac:dyDescent="0.35">
      <c r="A81" s="1"/>
      <c r="B81" s="1"/>
      <c r="C81" s="1"/>
      <c r="D81" s="1"/>
      <c r="E81" s="1"/>
      <c r="F81" s="1"/>
      <c r="G81" s="1"/>
      <c r="H81" s="1"/>
      <c r="I81" s="2">
        <f t="shared" si="4"/>
        <v>86.29</v>
      </c>
      <c r="J81" s="3">
        <v>10</v>
      </c>
      <c r="K81" s="8" t="b">
        <f t="shared" si="5"/>
        <v>1</v>
      </c>
      <c r="L81" s="8" t="b">
        <f t="shared" si="6"/>
        <v>1</v>
      </c>
      <c r="M81" s="4" t="s">
        <v>114</v>
      </c>
      <c r="N81" s="4">
        <v>10.89</v>
      </c>
      <c r="O81" s="4">
        <v>522050</v>
      </c>
      <c r="P81" s="4">
        <v>0.71</v>
      </c>
      <c r="Q81" s="4">
        <v>8.6289999999999996</v>
      </c>
      <c r="R81" s="4" t="s">
        <v>33</v>
      </c>
      <c r="S81" s="4">
        <v>146</v>
      </c>
      <c r="T81" s="4">
        <v>148</v>
      </c>
      <c r="U81" s="4">
        <v>62.41</v>
      </c>
      <c r="V81" s="4">
        <v>62.93</v>
      </c>
      <c r="W81" s="4" t="s">
        <v>33</v>
      </c>
      <c r="X81" s="4">
        <v>111</v>
      </c>
      <c r="Y81" s="4">
        <v>46.54</v>
      </c>
      <c r="Z81" s="4">
        <v>46.94</v>
      </c>
      <c r="AA81" s="4" t="s">
        <v>33</v>
      </c>
    </row>
    <row r="82" spans="1:27" ht="15.75" customHeight="1" x14ac:dyDescent="0.35">
      <c r="A82" s="1"/>
      <c r="B82" s="1"/>
      <c r="C82" s="1"/>
      <c r="D82" s="1"/>
      <c r="E82" s="1"/>
      <c r="F82" s="1"/>
      <c r="G82" s="1"/>
      <c r="H82" s="1"/>
      <c r="I82" s="2">
        <f t="shared" si="4"/>
        <v>86.76</v>
      </c>
      <c r="J82" s="3">
        <v>10</v>
      </c>
      <c r="K82" s="8" t="b">
        <f t="shared" si="5"/>
        <v>1</v>
      </c>
      <c r="L82" s="8" t="b">
        <f t="shared" si="6"/>
        <v>1</v>
      </c>
      <c r="M82" s="4" t="s">
        <v>115</v>
      </c>
      <c r="N82" s="4">
        <v>11.07</v>
      </c>
      <c r="O82" s="4">
        <v>72346</v>
      </c>
      <c r="P82" s="4">
        <v>0.1</v>
      </c>
      <c r="Q82" s="4">
        <v>8.6760000000000002</v>
      </c>
      <c r="R82" s="4" t="s">
        <v>33</v>
      </c>
      <c r="S82" s="4">
        <v>117</v>
      </c>
      <c r="T82" s="4">
        <v>119</v>
      </c>
      <c r="U82" s="4">
        <v>97.29</v>
      </c>
      <c r="V82" s="4">
        <v>93.53</v>
      </c>
      <c r="W82" s="4" t="s">
        <v>33</v>
      </c>
      <c r="X82" s="4">
        <v>201</v>
      </c>
      <c r="Y82" s="4">
        <v>91.18</v>
      </c>
      <c r="Z82" s="4">
        <v>88.02</v>
      </c>
      <c r="AA82" s="4" t="s">
        <v>33</v>
      </c>
    </row>
    <row r="83" spans="1:27" ht="15.75" customHeight="1" x14ac:dyDescent="0.35">
      <c r="A83" s="1"/>
      <c r="B83" s="1"/>
      <c r="C83" s="1"/>
      <c r="D83" s="1"/>
      <c r="E83" s="1"/>
      <c r="F83" s="1"/>
      <c r="G83" s="1"/>
      <c r="H83" s="1"/>
      <c r="I83" s="2">
        <f t="shared" si="4"/>
        <v>78.899999999999991</v>
      </c>
      <c r="J83" s="3">
        <v>10</v>
      </c>
      <c r="K83" s="8" t="b">
        <f t="shared" si="5"/>
        <v>1</v>
      </c>
      <c r="L83" s="8" t="b">
        <f t="shared" si="6"/>
        <v>0</v>
      </c>
      <c r="M83" s="4" t="s">
        <v>116</v>
      </c>
      <c r="N83" s="4">
        <v>11.41</v>
      </c>
      <c r="O83" s="4">
        <v>20333</v>
      </c>
      <c r="P83" s="4">
        <v>0.03</v>
      </c>
      <c r="Q83" s="4">
        <v>7.89</v>
      </c>
      <c r="R83" s="4" t="s">
        <v>33</v>
      </c>
      <c r="S83" s="4">
        <v>157</v>
      </c>
      <c r="T83" s="4">
        <v>155</v>
      </c>
      <c r="U83" s="4">
        <v>76.16</v>
      </c>
      <c r="V83" s="4">
        <v>74.55</v>
      </c>
      <c r="W83" s="4" t="s">
        <v>33</v>
      </c>
      <c r="X83" s="4">
        <v>75</v>
      </c>
      <c r="Y83" s="4">
        <v>109.23</v>
      </c>
      <c r="Z83" s="4">
        <v>108.99</v>
      </c>
      <c r="AA83" s="4" t="s">
        <v>33</v>
      </c>
    </row>
    <row r="84" spans="1:27" ht="15.75" customHeight="1" x14ac:dyDescent="0.35">
      <c r="A84" s="1"/>
      <c r="B84" s="1"/>
      <c r="C84" s="1"/>
      <c r="D84" s="1"/>
      <c r="E84" s="1"/>
      <c r="F84" s="1"/>
      <c r="G84" s="1"/>
      <c r="H84" s="1"/>
      <c r="I84" s="2">
        <f t="shared" si="4"/>
        <v>102.27999999999999</v>
      </c>
      <c r="J84" s="3">
        <v>10</v>
      </c>
      <c r="K84" s="8" t="b">
        <f t="shared" si="5"/>
        <v>1</v>
      </c>
      <c r="L84" s="8" t="b">
        <f t="shared" si="6"/>
        <v>1</v>
      </c>
      <c r="M84" s="4" t="s">
        <v>117</v>
      </c>
      <c r="N84" s="4">
        <v>11.54</v>
      </c>
      <c r="O84" s="4">
        <v>3714</v>
      </c>
      <c r="P84" s="4">
        <v>0.01</v>
      </c>
      <c r="Q84" s="4">
        <v>10.228</v>
      </c>
      <c r="R84" s="4" t="s">
        <v>33</v>
      </c>
      <c r="S84" s="4">
        <v>77</v>
      </c>
      <c r="T84" s="4">
        <v>51</v>
      </c>
      <c r="U84" s="4">
        <v>53.66</v>
      </c>
      <c r="V84" s="4">
        <v>49.53</v>
      </c>
      <c r="W84" s="4" t="s">
        <v>33</v>
      </c>
      <c r="X84" s="4">
        <v>123</v>
      </c>
      <c r="Y84" s="4">
        <v>39.54</v>
      </c>
      <c r="Z84" s="4">
        <v>43.34</v>
      </c>
      <c r="AA84" s="4" t="s">
        <v>33</v>
      </c>
    </row>
    <row r="85" spans="1:27" ht="15.75" customHeight="1" x14ac:dyDescent="0.35">
      <c r="A85" s="1"/>
      <c r="B85" s="1"/>
      <c r="C85" s="1"/>
      <c r="D85" s="1"/>
      <c r="E85" s="1"/>
      <c r="F85" s="1"/>
      <c r="G85" s="1"/>
      <c r="H85" s="1"/>
      <c r="I85" s="2">
        <f t="shared" si="4"/>
        <v>85.76</v>
      </c>
      <c r="J85" s="3">
        <v>10</v>
      </c>
      <c r="K85" s="8" t="b">
        <f t="shared" si="5"/>
        <v>1</v>
      </c>
      <c r="L85" s="8" t="b">
        <f t="shared" si="6"/>
        <v>1</v>
      </c>
      <c r="M85" s="4" t="s">
        <v>118</v>
      </c>
      <c r="N85" s="4">
        <v>11.94</v>
      </c>
      <c r="O85" s="4">
        <v>311048</v>
      </c>
      <c r="P85" s="4">
        <v>0.42</v>
      </c>
      <c r="Q85" s="4">
        <v>8.5760000000000005</v>
      </c>
      <c r="R85" s="4" t="s">
        <v>33</v>
      </c>
      <c r="S85" s="4">
        <v>180</v>
      </c>
      <c r="T85" s="4">
        <v>182</v>
      </c>
      <c r="U85" s="4">
        <v>95.07</v>
      </c>
      <c r="V85" s="4">
        <v>97.7</v>
      </c>
      <c r="W85" s="4" t="s">
        <v>33</v>
      </c>
      <c r="X85" s="4">
        <v>145</v>
      </c>
      <c r="Y85" s="4">
        <v>31.79</v>
      </c>
      <c r="Z85" s="4">
        <v>31.51</v>
      </c>
      <c r="AA85" s="4" t="s">
        <v>33</v>
      </c>
    </row>
    <row r="86" spans="1:27" ht="15.75" customHeight="1" x14ac:dyDescent="0.35">
      <c r="A86" s="1"/>
      <c r="B86" s="1"/>
      <c r="C86" s="1"/>
      <c r="D86" s="1"/>
      <c r="E86" s="1"/>
      <c r="F86" s="1"/>
      <c r="G86" s="1"/>
      <c r="H86" s="1"/>
      <c r="I86" s="2">
        <f t="shared" si="4"/>
        <v>108.11</v>
      </c>
      <c r="J86" s="3">
        <v>10</v>
      </c>
      <c r="K86" s="8" t="b">
        <f t="shared" si="5"/>
        <v>1</v>
      </c>
      <c r="L86" s="8" t="b">
        <f t="shared" si="6"/>
        <v>1</v>
      </c>
      <c r="M86" s="4" t="s">
        <v>119</v>
      </c>
      <c r="N86" s="4">
        <v>12.03</v>
      </c>
      <c r="O86" s="4">
        <v>157732</v>
      </c>
      <c r="P86" s="4">
        <v>0.21</v>
      </c>
      <c r="Q86" s="4">
        <v>10.811</v>
      </c>
      <c r="R86" s="4" t="s">
        <v>33</v>
      </c>
      <c r="S86" s="4">
        <v>225</v>
      </c>
      <c r="T86" s="4">
        <v>227</v>
      </c>
      <c r="U86" s="4">
        <v>62.96</v>
      </c>
      <c r="V86" s="4">
        <v>64.400000000000006</v>
      </c>
      <c r="W86" s="4" t="s">
        <v>33</v>
      </c>
      <c r="X86" s="4">
        <v>223</v>
      </c>
      <c r="Y86" s="4">
        <v>61.83</v>
      </c>
      <c r="Z86" s="4">
        <v>63.56</v>
      </c>
      <c r="AA86" s="4" t="s">
        <v>33</v>
      </c>
    </row>
    <row r="87" spans="1:27" ht="15.75" customHeight="1" x14ac:dyDescent="0.35">
      <c r="A87" s="1"/>
      <c r="B87" s="1"/>
      <c r="C87" s="1"/>
      <c r="D87" s="1"/>
      <c r="E87" s="1"/>
      <c r="F87" s="1"/>
      <c r="G87" s="1"/>
      <c r="H87" s="1"/>
      <c r="I87" s="2">
        <f t="shared" si="4"/>
        <v>83.670000000000016</v>
      </c>
      <c r="J87" s="3">
        <v>10</v>
      </c>
      <c r="K87" s="8" t="b">
        <f t="shared" si="5"/>
        <v>1</v>
      </c>
      <c r="L87" s="8" t="b">
        <f t="shared" si="6"/>
        <v>1</v>
      </c>
      <c r="M87" s="4" t="s">
        <v>120</v>
      </c>
      <c r="N87" s="4">
        <v>12.11</v>
      </c>
      <c r="O87" s="4">
        <v>759551</v>
      </c>
      <c r="P87" s="4">
        <v>1.03</v>
      </c>
      <c r="Q87" s="4">
        <v>8.3670000000000009</v>
      </c>
      <c r="R87" s="4" t="s">
        <v>33</v>
      </c>
      <c r="S87" s="4">
        <v>128</v>
      </c>
      <c r="T87" s="4">
        <v>127</v>
      </c>
      <c r="U87" s="4">
        <v>13.07</v>
      </c>
      <c r="V87" s="4">
        <v>12.95</v>
      </c>
      <c r="W87" s="4" t="s">
        <v>33</v>
      </c>
      <c r="X87" s="4">
        <v>129</v>
      </c>
      <c r="Y87" s="4">
        <v>10.37</v>
      </c>
      <c r="Z87" s="4">
        <v>10.119999999999999</v>
      </c>
      <c r="AA87" s="4" t="s">
        <v>33</v>
      </c>
    </row>
    <row r="88" spans="1:27" ht="15.75" customHeight="1" x14ac:dyDescent="0.35">
      <c r="A88" s="1"/>
      <c r="B88" s="1"/>
      <c r="C88" s="1"/>
      <c r="D88" s="1"/>
      <c r="E88" s="1"/>
      <c r="F88" s="1"/>
      <c r="G88" s="1"/>
      <c r="H88" s="1"/>
      <c r="I88" s="2">
        <f t="shared" si="4"/>
        <v>83.72</v>
      </c>
      <c r="J88" s="3">
        <v>10</v>
      </c>
      <c r="K88" s="8" t="b">
        <f t="shared" si="5"/>
        <v>1</v>
      </c>
      <c r="L88" s="8" t="b">
        <f t="shared" si="6"/>
        <v>1</v>
      </c>
      <c r="M88" s="4" t="s">
        <v>121</v>
      </c>
      <c r="N88" s="4">
        <v>12.25</v>
      </c>
      <c r="O88" s="4">
        <v>298887</v>
      </c>
      <c r="P88" s="4">
        <v>0.41</v>
      </c>
      <c r="Q88" s="4">
        <v>8.3719999999999999</v>
      </c>
      <c r="R88" s="4" t="s">
        <v>33</v>
      </c>
      <c r="S88" s="4">
        <v>180</v>
      </c>
      <c r="T88" s="4">
        <v>182</v>
      </c>
      <c r="U88" s="4">
        <v>96.43</v>
      </c>
      <c r="V88" s="4">
        <v>97.63</v>
      </c>
      <c r="W88" s="4" t="s">
        <v>33</v>
      </c>
      <c r="X88" s="4">
        <v>145</v>
      </c>
      <c r="Y88" s="4">
        <v>33.04</v>
      </c>
      <c r="Z88" s="4">
        <v>33.380000000000003</v>
      </c>
      <c r="AA88" s="4" t="s">
        <v>33</v>
      </c>
    </row>
    <row r="89" spans="1:27" ht="15.75" customHeight="1" x14ac:dyDescent="0.35">
      <c r="A89" s="1"/>
      <c r="B89" s="1"/>
      <c r="C89" s="1"/>
      <c r="D89" s="1"/>
      <c r="E89" s="1"/>
      <c r="F89" s="1"/>
      <c r="G89" s="1"/>
      <c r="H89" s="1"/>
      <c r="I89" s="2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5">
      <c r="A90" s="1"/>
      <c r="B90" s="1"/>
      <c r="C90" s="1"/>
      <c r="D90" s="1"/>
      <c r="E90" s="1"/>
      <c r="F90" s="1"/>
      <c r="G90" s="1"/>
      <c r="H90" s="1"/>
      <c r="I90" s="2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5">
      <c r="A91" s="1"/>
      <c r="B91" s="1"/>
      <c r="C91" s="1"/>
      <c r="D91" s="1"/>
      <c r="E91" s="1"/>
      <c r="F91" s="1"/>
      <c r="G91" s="1"/>
      <c r="H91" s="1"/>
      <c r="I91" s="2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5">
      <c r="A92" s="1"/>
      <c r="B92" s="1"/>
      <c r="C92" s="1"/>
      <c r="D92" s="1"/>
      <c r="E92" s="1"/>
      <c r="F92" s="1"/>
      <c r="G92" s="1"/>
      <c r="H92" s="1"/>
      <c r="I92" s="2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5">
      <c r="A93" s="1"/>
      <c r="B93" s="1"/>
      <c r="C93" s="1"/>
      <c r="D93" s="1"/>
      <c r="E93" s="1"/>
      <c r="F93" s="1"/>
      <c r="G93" s="1"/>
      <c r="H93" s="1"/>
      <c r="I93" s="2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5">
      <c r="A94" s="1"/>
      <c r="B94" s="1"/>
      <c r="C94" s="1"/>
      <c r="D94" s="1"/>
      <c r="E94" s="1"/>
      <c r="F94" s="1"/>
      <c r="G94" s="1"/>
      <c r="H94" s="1"/>
      <c r="I94" s="2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5">
      <c r="A95" s="1"/>
      <c r="B95" s="1"/>
      <c r="C95" s="1"/>
      <c r="D95" s="1"/>
      <c r="E95" s="1"/>
      <c r="F95" s="1"/>
      <c r="G95" s="1"/>
      <c r="H95" s="1"/>
      <c r="I95" s="2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5">
      <c r="A96" s="1"/>
      <c r="B96" s="1"/>
      <c r="C96" s="1"/>
      <c r="D96" s="1"/>
      <c r="E96" s="1"/>
      <c r="F96" s="1"/>
      <c r="G96" s="1"/>
      <c r="H96" s="1"/>
      <c r="I96" s="2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5">
      <c r="A97" s="1"/>
      <c r="B97" s="1"/>
      <c r="C97" s="1"/>
      <c r="D97" s="1"/>
      <c r="E97" s="1"/>
      <c r="F97" s="1"/>
      <c r="G97" s="1"/>
      <c r="H97" s="1"/>
      <c r="I97" s="2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5">
      <c r="A98" s="1"/>
      <c r="B98" s="1"/>
      <c r="C98" s="1"/>
      <c r="D98" s="1"/>
      <c r="E98" s="1"/>
      <c r="F98" s="1"/>
      <c r="G98" s="1"/>
      <c r="H98" s="1"/>
      <c r="I98" s="2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5">
      <c r="A99" s="1"/>
      <c r="B99" s="1"/>
      <c r="C99" s="1"/>
      <c r="D99" s="1"/>
      <c r="E99" s="1"/>
      <c r="F99" s="1"/>
      <c r="G99" s="1"/>
      <c r="H99" s="1"/>
      <c r="I99" s="2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2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2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2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2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2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2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2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2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2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2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2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2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2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2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2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2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2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2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2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2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2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2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2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2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2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2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2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2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2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2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2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2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2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2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2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2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2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2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2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2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2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2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2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2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2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2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2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2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2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2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2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2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2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2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2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2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2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2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2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2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2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2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2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2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2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2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2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2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2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2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2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2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2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2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2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2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2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2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2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2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2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2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2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2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2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2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2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2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2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2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2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2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2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2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2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2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2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2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2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2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2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2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2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2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2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2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2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2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2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2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2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2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2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2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2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2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2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2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2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2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2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2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2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2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2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2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2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2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2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2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2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2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2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2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2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2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2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2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2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2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2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2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2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2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2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2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2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2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2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2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2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2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2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2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2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2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2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2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2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2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2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2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2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2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2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2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2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2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2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2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2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2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2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2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2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2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2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2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2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2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2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2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2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2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2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2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2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2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2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F3:G6 K4:L88">
    <cfRule type="cellIs" dxfId="16" priority="1" operator="equal">
      <formula>"FALSE"</formula>
    </cfRule>
  </conditionalFormatting>
  <conditionalFormatting sqref="I4:I88">
    <cfRule type="cellIs" dxfId="15" priority="2" operator="greaterThan">
      <formula>130</formula>
    </cfRule>
  </conditionalFormatting>
  <conditionalFormatting sqref="I4:I88">
    <cfRule type="cellIs" dxfId="14" priority="3" operator="lessThan">
      <formula>70</formula>
    </cfRule>
  </conditionalFormatting>
  <conditionalFormatting sqref="I4:I88">
    <cfRule type="cellIs" dxfId="13" priority="4" operator="greaterThan">
      <formula>120</formula>
    </cfRule>
  </conditionalFormatting>
  <conditionalFormatting sqref="I4:I88">
    <cfRule type="cellIs" dxfId="12" priority="5" operator="lessThan">
      <formula>80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53125" defaultRowHeight="15" customHeight="1" x14ac:dyDescent="0.35"/>
  <cols>
    <col min="1" max="1" width="27.26953125" customWidth="1"/>
    <col min="2" max="2" width="6" customWidth="1"/>
    <col min="3" max="3" width="7" customWidth="1"/>
    <col min="4" max="4" width="7.08984375" customWidth="1"/>
    <col min="5" max="6" width="8.7265625" customWidth="1"/>
    <col min="7" max="7" width="11" customWidth="1"/>
    <col min="8" max="8" width="8.7265625" customWidth="1"/>
    <col min="9" max="9" width="9.08984375" customWidth="1"/>
    <col min="10" max="10" width="10.54296875" customWidth="1"/>
    <col min="11" max="11" width="8.26953125" customWidth="1"/>
    <col min="12" max="12" width="6.08984375" customWidth="1"/>
    <col min="13" max="13" width="41.08984375" customWidth="1"/>
    <col min="14" max="17" width="8.7265625" customWidth="1"/>
    <col min="18" max="18" width="15.81640625" customWidth="1"/>
    <col min="19" max="22" width="8.7265625" customWidth="1"/>
    <col min="23" max="23" width="11.26953125" customWidth="1"/>
    <col min="24" max="25" width="8.7265625" customWidth="1"/>
    <col min="26" max="26" width="9.08984375" customWidth="1"/>
    <col min="27" max="27" width="11.453125" customWidth="1"/>
  </cols>
  <sheetData>
    <row r="1" spans="1:27" ht="14.5" x14ac:dyDescent="0.35">
      <c r="A1" s="1"/>
      <c r="B1" s="1"/>
      <c r="C1" s="1"/>
      <c r="D1" s="1"/>
      <c r="E1" s="1"/>
      <c r="F1" s="1"/>
      <c r="G1" s="1"/>
      <c r="H1" s="1"/>
      <c r="I1" s="2"/>
      <c r="J1" s="3"/>
      <c r="K1" s="3"/>
      <c r="L1" s="3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8</v>
      </c>
      <c r="W1" s="4" t="s">
        <v>8</v>
      </c>
      <c r="X1" s="4" t="s">
        <v>9</v>
      </c>
      <c r="Y1" s="4" t="s">
        <v>10</v>
      </c>
      <c r="Z1" s="4" t="s">
        <v>10</v>
      </c>
      <c r="AA1" s="4" t="s">
        <v>10</v>
      </c>
    </row>
    <row r="2" spans="1:27" ht="14.5" x14ac:dyDescent="0.35">
      <c r="A2" s="1"/>
      <c r="B2" s="1" t="s">
        <v>11</v>
      </c>
      <c r="C2" s="1" t="s">
        <v>2</v>
      </c>
      <c r="D2" s="1" t="s">
        <v>12</v>
      </c>
      <c r="E2" s="1" t="s">
        <v>13</v>
      </c>
      <c r="F2" s="5" t="s">
        <v>14</v>
      </c>
      <c r="G2" s="5" t="s">
        <v>15</v>
      </c>
      <c r="H2" s="1"/>
      <c r="I2" s="2"/>
      <c r="J2" s="3"/>
      <c r="K2" s="3" t="s">
        <v>16</v>
      </c>
      <c r="L2" s="3" t="s">
        <v>17</v>
      </c>
      <c r="M2" s="1"/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27" ht="14.5" x14ac:dyDescent="0.35">
      <c r="A3" s="1" t="str">
        <f t="shared" ref="A3:C3" si="0">M29</f>
        <v>Pentafluorobenzene [IS1]</v>
      </c>
      <c r="B3" s="1">
        <f t="shared" si="0"/>
        <v>5.41</v>
      </c>
      <c r="C3" s="1">
        <f t="shared" si="0"/>
        <v>715056</v>
      </c>
      <c r="D3" s="1">
        <v>5.41</v>
      </c>
      <c r="E3" s="1">
        <v>821992</v>
      </c>
      <c r="F3" s="6" t="b">
        <f t="shared" ref="F3:F6" si="1">ABS(D3-B3)&lt;=0.5</f>
        <v>1</v>
      </c>
      <c r="G3" s="6" t="b">
        <f>AND(C3&gt;E3*0.5,C3&lt;E3*1.5)</f>
        <v>1</v>
      </c>
      <c r="H3" s="1"/>
      <c r="I3" s="2" t="s">
        <v>27</v>
      </c>
      <c r="J3" s="3" t="s">
        <v>28</v>
      </c>
      <c r="K3" s="7" t="s">
        <v>29</v>
      </c>
      <c r="L3" s="7" t="s">
        <v>30</v>
      </c>
      <c r="M3" s="4" t="s">
        <v>31</v>
      </c>
      <c r="N3" s="4" t="s">
        <v>31</v>
      </c>
      <c r="O3" s="4" t="s">
        <v>31</v>
      </c>
      <c r="P3" s="4" t="s">
        <v>31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s="4" t="s">
        <v>31</v>
      </c>
      <c r="X3" s="4" t="s">
        <v>31</v>
      </c>
      <c r="Y3" s="4" t="s">
        <v>31</v>
      </c>
      <c r="Z3" s="4" t="s">
        <v>31</v>
      </c>
      <c r="AA3" s="4" t="s">
        <v>31</v>
      </c>
    </row>
    <row r="4" spans="1:27" ht="14.5" x14ac:dyDescent="0.35">
      <c r="A4" s="1" t="str">
        <f t="shared" ref="A4:C4" si="2">M35</f>
        <v>1,4-Difluorobenzene [IS2]</v>
      </c>
      <c r="B4" s="1">
        <f t="shared" si="2"/>
        <v>6.15</v>
      </c>
      <c r="C4" s="1">
        <f t="shared" si="2"/>
        <v>1106160</v>
      </c>
      <c r="D4" s="1">
        <v>6.16</v>
      </c>
      <c r="E4" s="1">
        <v>1232189</v>
      </c>
      <c r="F4" s="6" t="b">
        <f t="shared" si="1"/>
        <v>1</v>
      </c>
      <c r="G4" s="6" t="b">
        <f t="shared" ref="G4:G6" si="3">AND(C4&gt;=E4*0.5,C4&lt;=E4*1.5)</f>
        <v>1</v>
      </c>
      <c r="H4" s="1"/>
      <c r="I4" s="2">
        <f t="shared" ref="I4:I88" si="4">Q4/J4*100</f>
        <v>99.25</v>
      </c>
      <c r="J4" s="3">
        <v>10</v>
      </c>
      <c r="K4" s="8" t="b">
        <f t="shared" ref="K4:K88" si="5">AND(Q4&gt;J4*0.7,Q4&lt;J4*1.3)</f>
        <v>1</v>
      </c>
      <c r="L4" s="8" t="b">
        <f t="shared" ref="L4:L88" si="6">AND(Q4&gt;J4*0.8,Q4&lt;J4*1.2)</f>
        <v>1</v>
      </c>
      <c r="M4" s="4" t="s">
        <v>32</v>
      </c>
      <c r="N4" s="4">
        <v>1.46</v>
      </c>
      <c r="O4" s="4">
        <v>77155</v>
      </c>
      <c r="P4" s="4">
        <v>0.11</v>
      </c>
      <c r="Q4" s="4">
        <v>9.9250000000000007</v>
      </c>
      <c r="R4" s="4" t="s">
        <v>33</v>
      </c>
      <c r="S4" s="4">
        <v>50</v>
      </c>
      <c r="T4" s="4">
        <v>52</v>
      </c>
      <c r="U4" s="4">
        <v>33.729999999999997</v>
      </c>
      <c r="V4" s="4">
        <v>32.880000000000003</v>
      </c>
      <c r="W4" s="4" t="s">
        <v>33</v>
      </c>
      <c r="X4" s="4">
        <v>49</v>
      </c>
      <c r="Y4" s="4">
        <v>10.44</v>
      </c>
      <c r="Z4" s="4">
        <v>10.02</v>
      </c>
      <c r="AA4" s="4" t="s">
        <v>33</v>
      </c>
    </row>
    <row r="5" spans="1:27" ht="14.5" x14ac:dyDescent="0.35">
      <c r="A5" s="1" t="str">
        <f t="shared" ref="A5:C5" si="7">M54</f>
        <v>Chlorobenzene-d5 [IS3]</v>
      </c>
      <c r="B5" s="1">
        <f t="shared" si="7"/>
        <v>8.89</v>
      </c>
      <c r="C5" s="1">
        <f t="shared" si="7"/>
        <v>1091494</v>
      </c>
      <c r="D5" s="1">
        <v>8.89</v>
      </c>
      <c r="E5" s="1">
        <v>1210395</v>
      </c>
      <c r="F5" s="6" t="b">
        <f t="shared" si="1"/>
        <v>1</v>
      </c>
      <c r="G5" s="6" t="b">
        <f t="shared" si="3"/>
        <v>1</v>
      </c>
      <c r="H5" s="1"/>
      <c r="I5" s="2">
        <f t="shared" si="4"/>
        <v>101.99000000000001</v>
      </c>
      <c r="J5" s="3">
        <v>10</v>
      </c>
      <c r="K5" s="8" t="b">
        <f t="shared" si="5"/>
        <v>1</v>
      </c>
      <c r="L5" s="8" t="b">
        <f t="shared" si="6"/>
        <v>1</v>
      </c>
      <c r="M5" s="4" t="s">
        <v>34</v>
      </c>
      <c r="N5" s="4">
        <v>1.55</v>
      </c>
      <c r="O5" s="4">
        <v>147589</v>
      </c>
      <c r="P5" s="4">
        <v>0.21</v>
      </c>
      <c r="Q5" s="4">
        <v>10.199</v>
      </c>
      <c r="R5" s="4" t="s">
        <v>33</v>
      </c>
      <c r="S5" s="4">
        <v>62</v>
      </c>
      <c r="T5" s="4">
        <v>64</v>
      </c>
      <c r="U5" s="4">
        <v>31.56</v>
      </c>
      <c r="V5" s="4">
        <v>30.93</v>
      </c>
      <c r="W5" s="4" t="s">
        <v>33</v>
      </c>
      <c r="X5" s="4">
        <v>61</v>
      </c>
      <c r="Y5" s="4">
        <v>8.11</v>
      </c>
      <c r="Z5" s="4">
        <v>8.11</v>
      </c>
      <c r="AA5" s="4" t="s">
        <v>33</v>
      </c>
    </row>
    <row r="6" spans="1:27" ht="14.5" x14ac:dyDescent="0.35">
      <c r="A6" s="1" t="str">
        <f t="shared" ref="A6:C6" si="8">M78</f>
        <v>1,4-Dichlorobenzene-d4 [IS4]</v>
      </c>
      <c r="B6" s="1">
        <f t="shared" si="8"/>
        <v>10.63</v>
      </c>
      <c r="C6" s="1">
        <f t="shared" si="8"/>
        <v>626486</v>
      </c>
      <c r="D6" s="1">
        <v>10.63</v>
      </c>
      <c r="E6" s="1">
        <v>663773</v>
      </c>
      <c r="F6" s="6" t="b">
        <f t="shared" si="1"/>
        <v>1</v>
      </c>
      <c r="G6" s="6" t="b">
        <f t="shared" si="3"/>
        <v>1</v>
      </c>
      <c r="H6" s="1"/>
      <c r="I6" s="2">
        <f t="shared" si="4"/>
        <v>123.81</v>
      </c>
      <c r="J6" s="3">
        <v>10</v>
      </c>
      <c r="K6" s="8" t="b">
        <f t="shared" si="5"/>
        <v>1</v>
      </c>
      <c r="L6" s="8" t="b">
        <f t="shared" si="6"/>
        <v>0</v>
      </c>
      <c r="M6" s="4" t="s">
        <v>35</v>
      </c>
      <c r="N6" s="4">
        <v>1.83</v>
      </c>
      <c r="O6" s="4">
        <v>250651</v>
      </c>
      <c r="P6" s="4">
        <v>0.36</v>
      </c>
      <c r="Q6" s="4">
        <v>12.381</v>
      </c>
      <c r="R6" s="4" t="s">
        <v>33</v>
      </c>
      <c r="S6" s="4">
        <v>94</v>
      </c>
      <c r="T6" s="4">
        <v>96</v>
      </c>
      <c r="U6" s="4">
        <v>92.86</v>
      </c>
      <c r="V6" s="4">
        <v>92.93</v>
      </c>
      <c r="W6" s="4" t="s">
        <v>33</v>
      </c>
      <c r="X6" s="4">
        <v>93</v>
      </c>
      <c r="Y6" s="4">
        <v>20.170000000000002</v>
      </c>
      <c r="Z6" s="4">
        <v>19.98</v>
      </c>
      <c r="AA6" s="4" t="s">
        <v>33</v>
      </c>
    </row>
    <row r="7" spans="1:27" ht="14.5" x14ac:dyDescent="0.35">
      <c r="A7" s="1"/>
      <c r="B7" s="1"/>
      <c r="C7" s="1"/>
      <c r="D7" s="1"/>
      <c r="E7" s="1"/>
      <c r="F7" s="1"/>
      <c r="G7" s="1"/>
      <c r="H7" s="1"/>
      <c r="I7" s="2">
        <f t="shared" si="4"/>
        <v>106.50999999999999</v>
      </c>
      <c r="J7" s="3">
        <v>10</v>
      </c>
      <c r="K7" s="8" t="b">
        <f t="shared" si="5"/>
        <v>1</v>
      </c>
      <c r="L7" s="8" t="b">
        <f t="shared" si="6"/>
        <v>1</v>
      </c>
      <c r="M7" s="4" t="s">
        <v>36</v>
      </c>
      <c r="N7" s="4">
        <v>1.94</v>
      </c>
      <c r="O7" s="4">
        <v>156933</v>
      </c>
      <c r="P7" s="4">
        <v>0.22</v>
      </c>
      <c r="Q7" s="4">
        <v>10.651</v>
      </c>
      <c r="R7" s="4" t="s">
        <v>33</v>
      </c>
      <c r="S7" s="4">
        <v>64</v>
      </c>
      <c r="T7" s="4">
        <v>66</v>
      </c>
      <c r="U7" s="4">
        <v>32.35</v>
      </c>
      <c r="V7" s="4">
        <v>32.06</v>
      </c>
      <c r="W7" s="4" t="s">
        <v>33</v>
      </c>
      <c r="X7" s="4">
        <v>49</v>
      </c>
      <c r="Y7" s="4">
        <v>25.14</v>
      </c>
      <c r="Z7" s="4">
        <v>25.03</v>
      </c>
      <c r="AA7" s="4" t="s">
        <v>33</v>
      </c>
    </row>
    <row r="8" spans="1:27" ht="14.5" x14ac:dyDescent="0.35">
      <c r="A8" s="1"/>
      <c r="B8" s="1"/>
      <c r="C8" s="1"/>
      <c r="D8" s="1"/>
      <c r="E8" s="1"/>
      <c r="F8" s="1"/>
      <c r="G8" s="1"/>
      <c r="H8" s="1"/>
      <c r="I8" s="2">
        <f t="shared" si="4"/>
        <v>106.45</v>
      </c>
      <c r="J8" s="3">
        <v>10</v>
      </c>
      <c r="K8" s="8" t="b">
        <f t="shared" si="5"/>
        <v>1</v>
      </c>
      <c r="L8" s="8" t="b">
        <f t="shared" si="6"/>
        <v>1</v>
      </c>
      <c r="M8" s="4" t="s">
        <v>37</v>
      </c>
      <c r="N8" s="4">
        <v>2.19</v>
      </c>
      <c r="O8" s="4">
        <v>272238</v>
      </c>
      <c r="P8" s="4">
        <v>0.39</v>
      </c>
      <c r="Q8" s="4">
        <v>10.645</v>
      </c>
      <c r="R8" s="4" t="s">
        <v>33</v>
      </c>
      <c r="S8" s="4">
        <v>101</v>
      </c>
      <c r="T8" s="4">
        <v>103</v>
      </c>
      <c r="U8" s="4">
        <v>64.819999999999993</v>
      </c>
      <c r="V8" s="4">
        <v>64.53</v>
      </c>
      <c r="W8" s="4" t="s">
        <v>33</v>
      </c>
      <c r="X8" s="4">
        <v>105</v>
      </c>
      <c r="Y8" s="4">
        <v>10.47</v>
      </c>
      <c r="Z8" s="4">
        <v>10.45</v>
      </c>
      <c r="AA8" s="4" t="s">
        <v>33</v>
      </c>
    </row>
    <row r="9" spans="1:27" ht="14.5" x14ac:dyDescent="0.35">
      <c r="A9" s="9" t="s">
        <v>38</v>
      </c>
      <c r="B9" s="1">
        <f>85-4</f>
        <v>81</v>
      </c>
      <c r="C9" s="1"/>
      <c r="D9" s="1"/>
      <c r="E9" s="1"/>
      <c r="F9" s="1"/>
      <c r="G9" s="1"/>
      <c r="H9" s="1"/>
      <c r="I9" s="2">
        <f t="shared" si="4"/>
        <v>96.32</v>
      </c>
      <c r="J9" s="3">
        <v>10</v>
      </c>
      <c r="K9" s="8" t="b">
        <f t="shared" si="5"/>
        <v>1</v>
      </c>
      <c r="L9" s="8" t="b">
        <f t="shared" si="6"/>
        <v>1</v>
      </c>
      <c r="M9" s="4" t="s">
        <v>39</v>
      </c>
      <c r="N9" s="4">
        <v>2.5</v>
      </c>
      <c r="O9" s="4">
        <v>191211</v>
      </c>
      <c r="P9" s="4">
        <v>0.27</v>
      </c>
      <c r="Q9" s="4">
        <v>9.6319999999999997</v>
      </c>
      <c r="R9" s="4" t="s">
        <v>33</v>
      </c>
      <c r="S9" s="4">
        <v>59</v>
      </c>
      <c r="T9" s="4">
        <v>74</v>
      </c>
      <c r="U9" s="4">
        <v>70.34</v>
      </c>
      <c r="V9" s="4">
        <v>69.989999999999995</v>
      </c>
      <c r="W9" s="4" t="s">
        <v>33</v>
      </c>
      <c r="X9" s="4">
        <v>45</v>
      </c>
      <c r="Y9" s="4">
        <v>76.319999999999993</v>
      </c>
      <c r="Z9" s="4">
        <v>72.900000000000006</v>
      </c>
      <c r="AA9" s="4" t="s">
        <v>33</v>
      </c>
    </row>
    <row r="10" spans="1:27" ht="14.5" x14ac:dyDescent="0.35">
      <c r="A10" s="6" t="s">
        <v>40</v>
      </c>
      <c r="B10" s="6">
        <f>COUNTIF(K4:K88,"FALSE")</f>
        <v>0</v>
      </c>
      <c r="C10" s="1"/>
      <c r="D10" s="1"/>
      <c r="E10" s="1"/>
      <c r="F10" s="1"/>
      <c r="G10" s="1"/>
      <c r="H10" s="1"/>
      <c r="I10" s="2">
        <f t="shared" si="4"/>
        <v>104.39</v>
      </c>
      <c r="J10" s="3">
        <v>10</v>
      </c>
      <c r="K10" s="8" t="b">
        <f t="shared" si="5"/>
        <v>1</v>
      </c>
      <c r="L10" s="8" t="b">
        <f t="shared" si="6"/>
        <v>1</v>
      </c>
      <c r="M10" s="4" t="s">
        <v>41</v>
      </c>
      <c r="N10" s="4">
        <v>2.73</v>
      </c>
      <c r="O10" s="4">
        <v>326866</v>
      </c>
      <c r="P10" s="4">
        <v>0.47</v>
      </c>
      <c r="Q10" s="4">
        <v>10.439</v>
      </c>
      <c r="R10" s="4" t="s">
        <v>33</v>
      </c>
      <c r="S10" s="4">
        <v>61</v>
      </c>
      <c r="T10" s="4">
        <v>96</v>
      </c>
      <c r="U10" s="4">
        <v>63.24</v>
      </c>
      <c r="V10" s="4">
        <v>62.51</v>
      </c>
      <c r="W10" s="4" t="s">
        <v>33</v>
      </c>
      <c r="X10" s="4">
        <v>98</v>
      </c>
      <c r="Y10" s="4">
        <v>39.86</v>
      </c>
      <c r="Z10" s="4">
        <v>39.28</v>
      </c>
      <c r="AA10" s="4" t="s">
        <v>33</v>
      </c>
    </row>
    <row r="11" spans="1:27" ht="14.5" x14ac:dyDescent="0.35">
      <c r="A11" s="1" t="s">
        <v>42</v>
      </c>
      <c r="B11" s="1">
        <f>COUNTIF(L4:L88,"FALSE")</f>
        <v>8</v>
      </c>
      <c r="C11" s="1"/>
      <c r="D11" s="1"/>
      <c r="E11" s="1"/>
      <c r="F11" s="1"/>
      <c r="G11" s="1"/>
      <c r="H11" s="1"/>
      <c r="I11" s="2">
        <f t="shared" si="4"/>
        <v>119.72777777777776</v>
      </c>
      <c r="J11" s="3">
        <v>18</v>
      </c>
      <c r="K11" s="8" t="b">
        <f t="shared" si="5"/>
        <v>1</v>
      </c>
      <c r="L11" s="8" t="b">
        <f t="shared" si="6"/>
        <v>1</v>
      </c>
      <c r="M11" s="4" t="s">
        <v>43</v>
      </c>
      <c r="N11" s="4">
        <v>2.82</v>
      </c>
      <c r="O11" s="4">
        <v>128555</v>
      </c>
      <c r="P11" s="4">
        <v>0.18</v>
      </c>
      <c r="Q11" s="4">
        <v>21.550999999999998</v>
      </c>
      <c r="R11" s="4" t="s">
        <v>33</v>
      </c>
      <c r="S11" s="4">
        <v>43</v>
      </c>
      <c r="T11" s="4">
        <v>58</v>
      </c>
      <c r="U11" s="4">
        <v>34.4</v>
      </c>
      <c r="V11" s="4">
        <v>35.29</v>
      </c>
      <c r="W11" s="4" t="s">
        <v>33</v>
      </c>
      <c r="X11" s="4" t="s">
        <v>44</v>
      </c>
      <c r="Y11" s="4" t="s">
        <v>44</v>
      </c>
      <c r="Z11" s="4" t="s">
        <v>44</v>
      </c>
      <c r="AA11" s="4" t="s">
        <v>44</v>
      </c>
    </row>
    <row r="12" spans="1:27" ht="14.5" x14ac:dyDescent="0.35">
      <c r="A12" s="1"/>
      <c r="B12" s="1"/>
      <c r="C12" s="1"/>
      <c r="D12" s="1"/>
      <c r="E12" s="1"/>
      <c r="F12" s="1"/>
      <c r="G12" s="1"/>
      <c r="H12" s="1"/>
      <c r="I12" s="2">
        <f t="shared" si="4"/>
        <v>95.820000000000007</v>
      </c>
      <c r="J12" s="3">
        <v>10</v>
      </c>
      <c r="K12" s="8" t="b">
        <f t="shared" si="5"/>
        <v>1</v>
      </c>
      <c r="L12" s="8" t="b">
        <f t="shared" si="6"/>
        <v>1</v>
      </c>
      <c r="M12" s="4" t="s">
        <v>45</v>
      </c>
      <c r="N12" s="4">
        <v>2.88</v>
      </c>
      <c r="O12" s="4">
        <v>193469</v>
      </c>
      <c r="P12" s="4">
        <v>0.28000000000000003</v>
      </c>
      <c r="Q12" s="4">
        <v>9.5820000000000007</v>
      </c>
      <c r="R12" s="4" t="s">
        <v>33</v>
      </c>
      <c r="S12" s="4">
        <v>142</v>
      </c>
      <c r="T12" s="4">
        <v>127</v>
      </c>
      <c r="U12" s="4">
        <v>33.479999999999997</v>
      </c>
      <c r="V12" s="4">
        <v>34.72</v>
      </c>
      <c r="W12" s="4" t="s">
        <v>33</v>
      </c>
      <c r="X12" s="4">
        <v>141</v>
      </c>
      <c r="Y12" s="4">
        <v>13.35</v>
      </c>
      <c r="Z12" s="4">
        <v>13.32</v>
      </c>
      <c r="AA12" s="4" t="s">
        <v>33</v>
      </c>
    </row>
    <row r="13" spans="1:27" ht="14.5" x14ac:dyDescent="0.35">
      <c r="A13" s="1"/>
      <c r="B13" s="1"/>
      <c r="C13" s="1"/>
      <c r="D13" s="1"/>
      <c r="E13" s="1"/>
      <c r="F13" s="1"/>
      <c r="G13" s="1"/>
      <c r="H13" s="1"/>
      <c r="I13" s="2">
        <f t="shared" si="4"/>
        <v>97.899999999999991</v>
      </c>
      <c r="J13" s="3">
        <v>10</v>
      </c>
      <c r="K13" s="8" t="b">
        <f t="shared" si="5"/>
        <v>1</v>
      </c>
      <c r="L13" s="8" t="b">
        <f t="shared" si="6"/>
        <v>1</v>
      </c>
      <c r="M13" s="4" t="s">
        <v>46</v>
      </c>
      <c r="N13" s="4">
        <v>2.95</v>
      </c>
      <c r="O13" s="4">
        <v>564422</v>
      </c>
      <c r="P13" s="4">
        <v>0.81</v>
      </c>
      <c r="Q13" s="4">
        <v>9.7899999999999991</v>
      </c>
      <c r="R13" s="4" t="s">
        <v>33</v>
      </c>
      <c r="S13" s="4">
        <v>76</v>
      </c>
      <c r="T13" s="4">
        <v>78</v>
      </c>
      <c r="U13" s="4">
        <v>9.0399999999999991</v>
      </c>
      <c r="V13" s="4">
        <v>8.98</v>
      </c>
      <c r="W13" s="4" t="s">
        <v>33</v>
      </c>
      <c r="X13" s="4" t="s">
        <v>44</v>
      </c>
      <c r="Y13" s="4" t="s">
        <v>44</v>
      </c>
      <c r="Z13" s="4" t="s">
        <v>44</v>
      </c>
      <c r="AA13" s="4" t="s">
        <v>44</v>
      </c>
    </row>
    <row r="14" spans="1:27" ht="14.5" x14ac:dyDescent="0.35">
      <c r="A14" s="1"/>
      <c r="B14" s="1"/>
      <c r="C14" s="1"/>
      <c r="D14" s="1"/>
      <c r="E14" s="1"/>
      <c r="F14" s="1"/>
      <c r="G14" s="1"/>
      <c r="H14" s="1"/>
      <c r="I14" s="2">
        <f t="shared" si="4"/>
        <v>98.57</v>
      </c>
      <c r="J14" s="3">
        <v>10</v>
      </c>
      <c r="K14" s="8" t="b">
        <f t="shared" si="5"/>
        <v>1</v>
      </c>
      <c r="L14" s="8" t="b">
        <f t="shared" si="6"/>
        <v>1</v>
      </c>
      <c r="M14" s="4" t="s">
        <v>47</v>
      </c>
      <c r="N14" s="4">
        <v>3.19</v>
      </c>
      <c r="O14" s="4">
        <v>242339</v>
      </c>
      <c r="P14" s="4">
        <v>0.35</v>
      </c>
      <c r="Q14" s="4">
        <v>9.8569999999999993</v>
      </c>
      <c r="R14" s="4" t="s">
        <v>33</v>
      </c>
      <c r="S14" s="4">
        <v>41</v>
      </c>
      <c r="T14" s="4">
        <v>39</v>
      </c>
      <c r="U14" s="4">
        <v>61.7</v>
      </c>
      <c r="V14" s="4">
        <v>59.13</v>
      </c>
      <c r="W14" s="4" t="s">
        <v>33</v>
      </c>
      <c r="X14" s="4">
        <v>76</v>
      </c>
      <c r="Y14" s="4">
        <v>32.1</v>
      </c>
      <c r="Z14" s="4">
        <v>30.73</v>
      </c>
      <c r="AA14" s="4" t="s">
        <v>33</v>
      </c>
    </row>
    <row r="15" spans="1:27" ht="14.5" x14ac:dyDescent="0.35">
      <c r="A15" s="1"/>
      <c r="B15" s="1"/>
      <c r="C15" s="1"/>
      <c r="D15" s="1"/>
      <c r="E15" s="1"/>
      <c r="F15" s="1"/>
      <c r="G15" s="1"/>
      <c r="H15" s="1"/>
      <c r="I15" s="2">
        <f t="shared" si="4"/>
        <v>104.24</v>
      </c>
      <c r="J15" s="3">
        <v>10</v>
      </c>
      <c r="K15" s="8" t="b">
        <f t="shared" si="5"/>
        <v>1</v>
      </c>
      <c r="L15" s="8" t="b">
        <f t="shared" si="6"/>
        <v>1</v>
      </c>
      <c r="M15" s="4" t="s">
        <v>48</v>
      </c>
      <c r="N15" s="4">
        <v>3.35</v>
      </c>
      <c r="O15" s="4">
        <v>369300</v>
      </c>
      <c r="P15" s="4">
        <v>0.53</v>
      </c>
      <c r="Q15" s="4">
        <v>10.423999999999999</v>
      </c>
      <c r="R15" s="4" t="s">
        <v>33</v>
      </c>
      <c r="S15" s="4">
        <v>49</v>
      </c>
      <c r="T15" s="4">
        <v>84</v>
      </c>
      <c r="U15" s="4">
        <v>79.17</v>
      </c>
      <c r="V15" s="4">
        <v>78.209999999999994</v>
      </c>
      <c r="W15" s="4" t="s">
        <v>33</v>
      </c>
      <c r="X15" s="4">
        <v>86</v>
      </c>
      <c r="Y15" s="4">
        <v>50.11</v>
      </c>
      <c r="Z15" s="4">
        <v>50.28</v>
      </c>
      <c r="AA15" s="4" t="s">
        <v>33</v>
      </c>
    </row>
    <row r="16" spans="1:27" ht="14.5" x14ac:dyDescent="0.35">
      <c r="A16" s="1"/>
      <c r="B16" s="1"/>
      <c r="C16" s="1"/>
      <c r="D16" s="1"/>
      <c r="E16" s="1"/>
      <c r="F16" s="1"/>
      <c r="G16" s="1"/>
      <c r="H16" s="1"/>
      <c r="I16" s="2">
        <f t="shared" si="4"/>
        <v>98.57</v>
      </c>
      <c r="J16" s="3">
        <v>10</v>
      </c>
      <c r="K16" s="8" t="b">
        <f t="shared" si="5"/>
        <v>1</v>
      </c>
      <c r="L16" s="8" t="b">
        <f t="shared" si="6"/>
        <v>1</v>
      </c>
      <c r="M16" s="4" t="s">
        <v>49</v>
      </c>
      <c r="N16" s="4">
        <v>3.68</v>
      </c>
      <c r="O16" s="4">
        <v>319651</v>
      </c>
      <c r="P16" s="4">
        <v>0.46</v>
      </c>
      <c r="Q16" s="4">
        <v>9.8569999999999993</v>
      </c>
      <c r="R16" s="4" t="s">
        <v>33</v>
      </c>
      <c r="S16" s="4">
        <v>61</v>
      </c>
      <c r="T16" s="4">
        <v>96</v>
      </c>
      <c r="U16" s="4">
        <v>67.34</v>
      </c>
      <c r="V16" s="4">
        <v>63.73</v>
      </c>
      <c r="W16" s="4" t="s">
        <v>33</v>
      </c>
      <c r="X16" s="4">
        <v>98</v>
      </c>
      <c r="Y16" s="4">
        <v>42.34</v>
      </c>
      <c r="Z16" s="4">
        <v>40.46</v>
      </c>
      <c r="AA16" s="4" t="s">
        <v>33</v>
      </c>
    </row>
    <row r="17" spans="1:27" ht="14.5" x14ac:dyDescent="0.35">
      <c r="A17" s="1"/>
      <c r="B17" s="1"/>
      <c r="C17" s="1"/>
      <c r="D17" s="1"/>
      <c r="E17" s="1"/>
      <c r="F17" s="1"/>
      <c r="G17" s="1"/>
      <c r="H17" s="1"/>
      <c r="I17" s="2">
        <f t="shared" si="4"/>
        <v>89.570000000000007</v>
      </c>
      <c r="J17" s="3">
        <v>10</v>
      </c>
      <c r="K17" s="8" t="b">
        <f t="shared" si="5"/>
        <v>1</v>
      </c>
      <c r="L17" s="8" t="b">
        <f t="shared" si="6"/>
        <v>1</v>
      </c>
      <c r="M17" s="4" t="s">
        <v>50</v>
      </c>
      <c r="N17" s="4">
        <v>3.69</v>
      </c>
      <c r="O17" s="4">
        <v>359579</v>
      </c>
      <c r="P17" s="4">
        <v>0.52</v>
      </c>
      <c r="Q17" s="4">
        <v>8.9570000000000007</v>
      </c>
      <c r="R17" s="4" t="s">
        <v>33</v>
      </c>
      <c r="S17" s="4">
        <v>73</v>
      </c>
      <c r="T17" s="4">
        <v>41</v>
      </c>
      <c r="U17" s="4">
        <v>40.69</v>
      </c>
      <c r="V17" s="4">
        <v>45.85</v>
      </c>
      <c r="W17" s="4" t="s">
        <v>33</v>
      </c>
      <c r="X17" s="4">
        <v>57</v>
      </c>
      <c r="Y17" s="4">
        <v>24.13</v>
      </c>
      <c r="Z17" s="4">
        <v>24.87</v>
      </c>
      <c r="AA17" s="4" t="s">
        <v>33</v>
      </c>
    </row>
    <row r="18" spans="1:27" ht="14.5" x14ac:dyDescent="0.35">
      <c r="A18" s="1"/>
      <c r="B18" s="1"/>
      <c r="C18" s="1"/>
      <c r="D18" s="1"/>
      <c r="E18" s="1"/>
      <c r="F18" s="1"/>
      <c r="G18" s="1"/>
      <c r="H18" s="1"/>
      <c r="I18" s="2">
        <f t="shared" si="4"/>
        <v>94.82</v>
      </c>
      <c r="J18" s="3">
        <v>10</v>
      </c>
      <c r="K18" s="8" t="b">
        <f t="shared" si="5"/>
        <v>1</v>
      </c>
      <c r="L18" s="8" t="b">
        <f t="shared" si="6"/>
        <v>1</v>
      </c>
      <c r="M18" s="4" t="s">
        <v>51</v>
      </c>
      <c r="N18" s="4">
        <v>4.18</v>
      </c>
      <c r="O18" s="4">
        <v>390903</v>
      </c>
      <c r="P18" s="4">
        <v>0.56000000000000005</v>
      </c>
      <c r="Q18" s="4">
        <v>9.4819999999999993</v>
      </c>
      <c r="R18" s="4" t="s">
        <v>33</v>
      </c>
      <c r="S18" s="4">
        <v>63</v>
      </c>
      <c r="T18" s="4">
        <v>65</v>
      </c>
      <c r="U18" s="4">
        <v>31.53</v>
      </c>
      <c r="V18" s="4">
        <v>31.51</v>
      </c>
      <c r="W18" s="4" t="s">
        <v>33</v>
      </c>
      <c r="X18" s="4">
        <v>83</v>
      </c>
      <c r="Y18" s="4">
        <v>11.73</v>
      </c>
      <c r="Z18" s="4">
        <v>11.64</v>
      </c>
      <c r="AA18" s="4" t="s">
        <v>33</v>
      </c>
    </row>
    <row r="19" spans="1:27" ht="14.5" x14ac:dyDescent="0.35">
      <c r="A19" s="1"/>
      <c r="B19" s="1"/>
      <c r="C19" s="1"/>
      <c r="D19" s="1"/>
      <c r="E19" s="1"/>
      <c r="F19" s="1"/>
      <c r="G19" s="1"/>
      <c r="H19" s="1"/>
      <c r="I19" s="2">
        <f t="shared" si="4"/>
        <v>74.86</v>
      </c>
      <c r="J19" s="3">
        <v>10</v>
      </c>
      <c r="K19" s="8" t="b">
        <f t="shared" si="5"/>
        <v>1</v>
      </c>
      <c r="L19" s="8" t="b">
        <f t="shared" si="6"/>
        <v>0</v>
      </c>
      <c r="M19" s="4" t="s">
        <v>52</v>
      </c>
      <c r="N19" s="4">
        <v>4.8099999999999996</v>
      </c>
      <c r="O19" s="4">
        <v>88461</v>
      </c>
      <c r="P19" s="4">
        <v>0.13</v>
      </c>
      <c r="Q19" s="4">
        <v>7.4859999999999998</v>
      </c>
      <c r="R19" s="4" t="s">
        <v>33</v>
      </c>
      <c r="S19" s="4">
        <v>77</v>
      </c>
      <c r="T19" s="4">
        <v>97</v>
      </c>
      <c r="U19" s="4">
        <v>29.61</v>
      </c>
      <c r="V19" s="4">
        <v>30.71</v>
      </c>
      <c r="W19" s="4" t="s">
        <v>33</v>
      </c>
      <c r="X19" s="4">
        <v>79</v>
      </c>
      <c r="Y19" s="4">
        <v>32.07</v>
      </c>
      <c r="Z19" s="4">
        <v>32.200000000000003</v>
      </c>
      <c r="AA19" s="4" t="s">
        <v>33</v>
      </c>
    </row>
    <row r="20" spans="1:27" ht="14.5" x14ac:dyDescent="0.35">
      <c r="A20" s="1"/>
      <c r="B20" s="1"/>
      <c r="C20" s="1"/>
      <c r="D20" s="1"/>
      <c r="E20" s="1"/>
      <c r="F20" s="1"/>
      <c r="G20" s="1"/>
      <c r="H20" s="1"/>
      <c r="I20" s="2">
        <f t="shared" si="4"/>
        <v>93.42</v>
      </c>
      <c r="J20" s="3">
        <v>10</v>
      </c>
      <c r="K20" s="8" t="b">
        <f t="shared" si="5"/>
        <v>1</v>
      </c>
      <c r="L20" s="8" t="b">
        <f t="shared" si="6"/>
        <v>1</v>
      </c>
      <c r="M20" s="4" t="s">
        <v>53</v>
      </c>
      <c r="N20" s="4">
        <v>4.8099999999999996</v>
      </c>
      <c r="O20" s="4">
        <v>361037</v>
      </c>
      <c r="P20" s="4">
        <v>0.52</v>
      </c>
      <c r="Q20" s="4">
        <v>9.3420000000000005</v>
      </c>
      <c r="R20" s="4" t="s">
        <v>33</v>
      </c>
      <c r="S20" s="4">
        <v>61</v>
      </c>
      <c r="T20" s="4">
        <v>96</v>
      </c>
      <c r="U20" s="4">
        <v>70.790000000000006</v>
      </c>
      <c r="V20" s="4">
        <v>70.58</v>
      </c>
      <c r="W20" s="4" t="s">
        <v>33</v>
      </c>
      <c r="X20" s="4">
        <v>98</v>
      </c>
      <c r="Y20" s="4">
        <v>44.62</v>
      </c>
      <c r="Z20" s="4">
        <v>44.21</v>
      </c>
      <c r="AA20" s="4" t="s">
        <v>33</v>
      </c>
    </row>
    <row r="21" spans="1:27" ht="15.75" customHeight="1" x14ac:dyDescent="0.35">
      <c r="A21" s="1"/>
      <c r="B21" s="1"/>
      <c r="C21" s="1"/>
      <c r="D21" s="1"/>
      <c r="E21" s="1"/>
      <c r="F21" s="1"/>
      <c r="G21" s="1"/>
      <c r="H21" s="1"/>
      <c r="I21" s="2">
        <f t="shared" si="4"/>
        <v>113.04444444444444</v>
      </c>
      <c r="J21" s="3">
        <v>18</v>
      </c>
      <c r="K21" s="8" t="b">
        <f t="shared" si="5"/>
        <v>1</v>
      </c>
      <c r="L21" s="8" t="b">
        <f t="shared" si="6"/>
        <v>1</v>
      </c>
      <c r="M21" s="4" t="s">
        <v>54</v>
      </c>
      <c r="N21" s="4">
        <v>4.83</v>
      </c>
      <c r="O21" s="4">
        <v>163684</v>
      </c>
      <c r="P21" s="4">
        <v>0.23</v>
      </c>
      <c r="Q21" s="4">
        <v>20.347999999999999</v>
      </c>
      <c r="R21" s="4" t="s">
        <v>33</v>
      </c>
      <c r="S21" s="4">
        <v>43</v>
      </c>
      <c r="T21" s="4">
        <v>72</v>
      </c>
      <c r="U21" s="4">
        <v>24.02</v>
      </c>
      <c r="V21" s="4">
        <v>23.89</v>
      </c>
      <c r="W21" s="4" t="s">
        <v>33</v>
      </c>
      <c r="X21" s="4">
        <v>57</v>
      </c>
      <c r="Y21" s="4">
        <v>7.29</v>
      </c>
      <c r="Z21" s="4">
        <v>7.4</v>
      </c>
      <c r="AA21" s="4" t="s">
        <v>33</v>
      </c>
    </row>
    <row r="22" spans="1:27" ht="15.75" customHeight="1" x14ac:dyDescent="0.35">
      <c r="A22" s="1"/>
      <c r="B22" s="1"/>
      <c r="C22" s="1"/>
      <c r="D22" s="1"/>
      <c r="E22" s="1"/>
      <c r="F22" s="1"/>
      <c r="G22" s="1"/>
      <c r="H22" s="1"/>
      <c r="I22" s="2">
        <f t="shared" si="4"/>
        <v>115.33</v>
      </c>
      <c r="J22" s="3">
        <v>10</v>
      </c>
      <c r="K22" s="8" t="b">
        <f t="shared" si="5"/>
        <v>1</v>
      </c>
      <c r="L22" s="8" t="b">
        <f t="shared" si="6"/>
        <v>1</v>
      </c>
      <c r="M22" s="4" t="s">
        <v>55</v>
      </c>
      <c r="N22" s="4">
        <v>4.93</v>
      </c>
      <c r="O22" s="4">
        <v>78132</v>
      </c>
      <c r="P22" s="4">
        <v>0.11</v>
      </c>
      <c r="Q22" s="4">
        <v>11.532999999999999</v>
      </c>
      <c r="R22" s="4" t="s">
        <v>33</v>
      </c>
      <c r="S22" s="4">
        <v>55</v>
      </c>
      <c r="T22" s="4">
        <v>85</v>
      </c>
      <c r="U22" s="4">
        <v>14.67</v>
      </c>
      <c r="V22" s="4">
        <v>14.23</v>
      </c>
      <c r="W22" s="4" t="s">
        <v>33</v>
      </c>
      <c r="X22" s="4" t="s">
        <v>44</v>
      </c>
      <c r="Y22" s="4" t="s">
        <v>44</v>
      </c>
      <c r="Z22" s="4" t="s">
        <v>44</v>
      </c>
      <c r="AA22" s="4" t="s">
        <v>44</v>
      </c>
    </row>
    <row r="23" spans="1:27" ht="15.75" customHeight="1" x14ac:dyDescent="0.35">
      <c r="A23" s="1"/>
      <c r="B23" s="1"/>
      <c r="C23" s="1"/>
      <c r="D23" s="1"/>
      <c r="E23" s="1"/>
      <c r="F23" s="1"/>
      <c r="G23" s="1"/>
      <c r="H23" s="1"/>
      <c r="I23" s="2">
        <f t="shared" si="4"/>
        <v>100.78</v>
      </c>
      <c r="J23" s="3">
        <v>10</v>
      </c>
      <c r="K23" s="8" t="b">
        <f t="shared" si="5"/>
        <v>1</v>
      </c>
      <c r="L23" s="8" t="b">
        <f t="shared" si="6"/>
        <v>1</v>
      </c>
      <c r="M23" s="4" t="s">
        <v>56</v>
      </c>
      <c r="N23" s="4">
        <v>5.05</v>
      </c>
      <c r="O23" s="4">
        <v>89547</v>
      </c>
      <c r="P23" s="4">
        <v>0.13</v>
      </c>
      <c r="Q23" s="4">
        <v>10.077999999999999</v>
      </c>
      <c r="R23" s="4" t="s">
        <v>33</v>
      </c>
      <c r="S23" s="4">
        <v>67</v>
      </c>
      <c r="T23" s="4">
        <v>52</v>
      </c>
      <c r="U23" s="4">
        <v>34.56</v>
      </c>
      <c r="V23" s="4">
        <v>35.31</v>
      </c>
      <c r="W23" s="4" t="s">
        <v>33</v>
      </c>
      <c r="X23" s="4">
        <v>40</v>
      </c>
      <c r="Y23" s="4">
        <v>41.64</v>
      </c>
      <c r="Z23" s="4">
        <v>38.97</v>
      </c>
      <c r="AA23" s="4" t="s">
        <v>33</v>
      </c>
    </row>
    <row r="24" spans="1:27" ht="15.75" customHeight="1" x14ac:dyDescent="0.35">
      <c r="A24" s="1"/>
      <c r="B24" s="1"/>
      <c r="C24" s="1"/>
      <c r="D24" s="1"/>
      <c r="E24" s="1"/>
      <c r="F24" s="1"/>
      <c r="G24" s="1"/>
      <c r="H24" s="1"/>
      <c r="I24" s="2">
        <f t="shared" si="4"/>
        <v>97.53</v>
      </c>
      <c r="J24" s="3">
        <v>10</v>
      </c>
      <c r="K24" s="8" t="b">
        <f t="shared" si="5"/>
        <v>1</v>
      </c>
      <c r="L24" s="8" t="b">
        <f t="shared" si="6"/>
        <v>1</v>
      </c>
      <c r="M24" s="4" t="s">
        <v>57</v>
      </c>
      <c r="N24" s="4">
        <v>5.05</v>
      </c>
      <c r="O24" s="4">
        <v>216421</v>
      </c>
      <c r="P24" s="4">
        <v>0.31</v>
      </c>
      <c r="Q24" s="4">
        <v>9.7530000000000001</v>
      </c>
      <c r="R24" s="4" t="s">
        <v>33</v>
      </c>
      <c r="S24" s="4">
        <v>49</v>
      </c>
      <c r="T24" s="4">
        <v>130</v>
      </c>
      <c r="U24" s="4">
        <v>70.11</v>
      </c>
      <c r="V24" s="4">
        <v>72.260000000000005</v>
      </c>
      <c r="W24" s="4" t="s">
        <v>33</v>
      </c>
      <c r="X24" s="4">
        <v>128</v>
      </c>
      <c r="Y24" s="4">
        <v>55.53</v>
      </c>
      <c r="Z24" s="4">
        <v>54.98</v>
      </c>
      <c r="AA24" s="4" t="s">
        <v>33</v>
      </c>
    </row>
    <row r="25" spans="1:27" ht="15.75" customHeight="1" x14ac:dyDescent="0.35">
      <c r="A25" s="1"/>
      <c r="B25" s="1"/>
      <c r="C25" s="1"/>
      <c r="D25" s="1"/>
      <c r="E25" s="1"/>
      <c r="F25" s="1"/>
      <c r="G25" s="1"/>
      <c r="H25" s="1"/>
      <c r="I25" s="2">
        <f t="shared" si="4"/>
        <v>91.620000000000019</v>
      </c>
      <c r="J25" s="3">
        <v>10</v>
      </c>
      <c r="K25" s="8" t="b">
        <f t="shared" si="5"/>
        <v>1</v>
      </c>
      <c r="L25" s="8" t="b">
        <f t="shared" si="6"/>
        <v>1</v>
      </c>
      <c r="M25" s="4" t="s">
        <v>58</v>
      </c>
      <c r="N25" s="4">
        <v>5.07</v>
      </c>
      <c r="O25" s="4">
        <v>65574</v>
      </c>
      <c r="P25" s="4">
        <v>0.09</v>
      </c>
      <c r="Q25" s="4">
        <v>9.1620000000000008</v>
      </c>
      <c r="R25" s="4" t="s">
        <v>33</v>
      </c>
      <c r="S25" s="4">
        <v>42</v>
      </c>
      <c r="T25" s="4">
        <v>72</v>
      </c>
      <c r="U25" s="4">
        <v>36.68</v>
      </c>
      <c r="V25" s="4">
        <v>38.61</v>
      </c>
      <c r="W25" s="4" t="s">
        <v>33</v>
      </c>
      <c r="X25" s="4">
        <v>71</v>
      </c>
      <c r="Y25" s="4">
        <v>39.549999999999997</v>
      </c>
      <c r="Z25" s="4">
        <v>38.200000000000003</v>
      </c>
      <c r="AA25" s="4" t="s">
        <v>33</v>
      </c>
    </row>
    <row r="26" spans="1:27" ht="15.75" customHeight="1" x14ac:dyDescent="0.35">
      <c r="A26" s="1"/>
      <c r="B26" s="1"/>
      <c r="C26" s="1"/>
      <c r="D26" s="1"/>
      <c r="E26" s="1"/>
      <c r="F26" s="1"/>
      <c r="G26" s="1"/>
      <c r="H26" s="1"/>
      <c r="I26" s="2">
        <f t="shared" si="4"/>
        <v>93.72999999999999</v>
      </c>
      <c r="J26" s="3">
        <v>10</v>
      </c>
      <c r="K26" s="8" t="b">
        <f t="shared" si="5"/>
        <v>1</v>
      </c>
      <c r="L26" s="8" t="b">
        <f t="shared" si="6"/>
        <v>1</v>
      </c>
      <c r="M26" s="4" t="s">
        <v>59</v>
      </c>
      <c r="N26" s="4">
        <v>5.19</v>
      </c>
      <c r="O26" s="4">
        <v>374327</v>
      </c>
      <c r="P26" s="4">
        <v>0.54</v>
      </c>
      <c r="Q26" s="4">
        <v>9.3729999999999993</v>
      </c>
      <c r="R26" s="4" t="s">
        <v>33</v>
      </c>
      <c r="S26" s="4">
        <v>83</v>
      </c>
      <c r="T26" s="4">
        <v>85</v>
      </c>
      <c r="U26" s="4">
        <v>64.010000000000005</v>
      </c>
      <c r="V26" s="4">
        <v>64.8</v>
      </c>
      <c r="W26" s="4" t="s">
        <v>33</v>
      </c>
      <c r="X26" s="4">
        <v>47</v>
      </c>
      <c r="Y26" s="4">
        <v>20.52</v>
      </c>
      <c r="Z26" s="4">
        <v>21.45</v>
      </c>
      <c r="AA26" s="4" t="s">
        <v>33</v>
      </c>
    </row>
    <row r="27" spans="1:27" ht="15.75" customHeight="1" x14ac:dyDescent="0.35">
      <c r="A27" s="1"/>
      <c r="B27" s="1"/>
      <c r="C27" s="1"/>
      <c r="D27" s="1"/>
      <c r="E27" s="1"/>
      <c r="F27" s="1"/>
      <c r="G27" s="1"/>
      <c r="H27" s="1"/>
      <c r="I27" s="2">
        <f t="shared" si="4"/>
        <v>81.820000000000007</v>
      </c>
      <c r="J27" s="3">
        <v>10</v>
      </c>
      <c r="K27" s="8" t="b">
        <f t="shared" si="5"/>
        <v>1</v>
      </c>
      <c r="L27" s="8" t="b">
        <f t="shared" si="6"/>
        <v>1</v>
      </c>
      <c r="M27" s="4" t="s">
        <v>60</v>
      </c>
      <c r="N27" s="4">
        <v>5.32</v>
      </c>
      <c r="O27" s="4">
        <v>172708</v>
      </c>
      <c r="P27" s="4">
        <v>0.25</v>
      </c>
      <c r="Q27" s="4">
        <v>8.1820000000000004</v>
      </c>
      <c r="R27" s="4" t="s">
        <v>33</v>
      </c>
      <c r="S27" s="4">
        <v>97</v>
      </c>
      <c r="T27" s="4">
        <v>99</v>
      </c>
      <c r="U27" s="4">
        <v>63.74</v>
      </c>
      <c r="V27" s="4">
        <v>61.95</v>
      </c>
      <c r="W27" s="4" t="s">
        <v>33</v>
      </c>
      <c r="X27" s="4">
        <v>61</v>
      </c>
      <c r="Y27" s="4">
        <v>67.150000000000006</v>
      </c>
      <c r="Z27" s="4">
        <v>72.95</v>
      </c>
      <c r="AA27" s="4" t="s">
        <v>33</v>
      </c>
    </row>
    <row r="28" spans="1:27" ht="15.75" customHeight="1" x14ac:dyDescent="0.35">
      <c r="A28" s="1"/>
      <c r="B28" s="1"/>
      <c r="C28" s="1"/>
      <c r="D28" s="1"/>
      <c r="E28" s="1"/>
      <c r="F28" s="1"/>
      <c r="G28" s="1"/>
      <c r="H28" s="1"/>
      <c r="I28" s="2">
        <f t="shared" si="4"/>
        <v>109.91</v>
      </c>
      <c r="J28" s="3">
        <v>20</v>
      </c>
      <c r="K28" s="8" t="b">
        <f t="shared" si="5"/>
        <v>1</v>
      </c>
      <c r="L28" s="8" t="b">
        <f t="shared" si="6"/>
        <v>1</v>
      </c>
      <c r="M28" s="4" t="s">
        <v>61</v>
      </c>
      <c r="N28" s="4">
        <v>5.34</v>
      </c>
      <c r="O28" s="4">
        <v>343753</v>
      </c>
      <c r="P28" s="4">
        <v>0.49</v>
      </c>
      <c r="Q28" s="4">
        <v>21.981999999999999</v>
      </c>
      <c r="R28" s="4" t="s">
        <v>33</v>
      </c>
      <c r="S28" s="4">
        <v>113</v>
      </c>
      <c r="T28" s="4">
        <v>111</v>
      </c>
      <c r="U28" s="4">
        <v>102.51</v>
      </c>
      <c r="V28" s="4">
        <v>101.75</v>
      </c>
      <c r="W28" s="4" t="s">
        <v>33</v>
      </c>
      <c r="X28" s="4" t="s">
        <v>44</v>
      </c>
      <c r="Y28" s="4" t="s">
        <v>44</v>
      </c>
      <c r="Z28" s="4" t="s">
        <v>44</v>
      </c>
      <c r="AA28" s="4" t="s">
        <v>44</v>
      </c>
    </row>
    <row r="29" spans="1:27" ht="15.75" customHeight="1" x14ac:dyDescent="0.35">
      <c r="A29" s="1"/>
      <c r="B29" s="1"/>
      <c r="C29" s="1"/>
      <c r="D29" s="1"/>
      <c r="E29" s="1"/>
      <c r="F29" s="1"/>
      <c r="G29" s="1"/>
      <c r="H29" s="1"/>
      <c r="I29" s="2">
        <f t="shared" si="4"/>
        <v>100</v>
      </c>
      <c r="J29" s="3">
        <v>20</v>
      </c>
      <c r="K29" s="8" t="b">
        <f t="shared" si="5"/>
        <v>1</v>
      </c>
      <c r="L29" s="8" t="b">
        <f t="shared" si="6"/>
        <v>1</v>
      </c>
      <c r="M29" s="4" t="s">
        <v>62</v>
      </c>
      <c r="N29" s="4">
        <v>5.41</v>
      </c>
      <c r="O29" s="4">
        <v>715056</v>
      </c>
      <c r="P29" s="4">
        <v>1.02</v>
      </c>
      <c r="Q29" s="4">
        <v>20</v>
      </c>
      <c r="R29" s="4" t="s">
        <v>33</v>
      </c>
      <c r="S29" s="4">
        <v>168</v>
      </c>
      <c r="T29" s="4">
        <v>99</v>
      </c>
      <c r="U29" s="4">
        <v>53.92</v>
      </c>
      <c r="V29" s="4">
        <v>53.74</v>
      </c>
      <c r="W29" s="4" t="s">
        <v>33</v>
      </c>
      <c r="X29" s="4" t="s">
        <v>44</v>
      </c>
      <c r="Y29" s="4" t="s">
        <v>44</v>
      </c>
      <c r="Z29" s="4" t="s">
        <v>44</v>
      </c>
      <c r="AA29" s="4" t="s">
        <v>44</v>
      </c>
    </row>
    <row r="30" spans="1:27" ht="15.75" customHeight="1" x14ac:dyDescent="0.35">
      <c r="A30" s="1"/>
      <c r="B30" s="1"/>
      <c r="C30" s="1"/>
      <c r="D30" s="1"/>
      <c r="E30" s="1"/>
      <c r="F30" s="1"/>
      <c r="G30" s="1"/>
      <c r="H30" s="1"/>
      <c r="I30" s="2">
        <f t="shared" si="4"/>
        <v>87.79</v>
      </c>
      <c r="J30" s="3">
        <v>10</v>
      </c>
      <c r="K30" s="8" t="b">
        <f t="shared" si="5"/>
        <v>1</v>
      </c>
      <c r="L30" s="8" t="b">
        <f t="shared" si="6"/>
        <v>1</v>
      </c>
      <c r="M30" s="4" t="s">
        <v>63</v>
      </c>
      <c r="N30" s="4">
        <v>5.47</v>
      </c>
      <c r="O30" s="4">
        <v>348803</v>
      </c>
      <c r="P30" s="4">
        <v>0.5</v>
      </c>
      <c r="Q30" s="4">
        <v>8.7789999999999999</v>
      </c>
      <c r="R30" s="4" t="s">
        <v>33</v>
      </c>
      <c r="S30" s="4">
        <v>56</v>
      </c>
      <c r="T30" s="4">
        <v>41</v>
      </c>
      <c r="U30" s="4">
        <v>65.040000000000006</v>
      </c>
      <c r="V30" s="4">
        <v>64.94</v>
      </c>
      <c r="W30" s="4" t="s">
        <v>33</v>
      </c>
      <c r="X30" s="4">
        <v>43</v>
      </c>
      <c r="Y30" s="4">
        <v>25.73</v>
      </c>
      <c r="Z30" s="4">
        <v>25.34</v>
      </c>
      <c r="AA30" s="4" t="s">
        <v>33</v>
      </c>
    </row>
    <row r="31" spans="1:27" ht="15.75" customHeight="1" x14ac:dyDescent="0.35">
      <c r="A31" s="1"/>
      <c r="B31" s="1"/>
      <c r="C31" s="1"/>
      <c r="D31" s="1"/>
      <c r="E31" s="1"/>
      <c r="F31" s="1"/>
      <c r="G31" s="1"/>
      <c r="H31" s="1"/>
      <c r="I31" s="2">
        <f t="shared" si="4"/>
        <v>93.100000000000009</v>
      </c>
      <c r="J31" s="3">
        <v>10</v>
      </c>
      <c r="K31" s="8" t="b">
        <f t="shared" si="5"/>
        <v>1</v>
      </c>
      <c r="L31" s="8" t="b">
        <f t="shared" si="6"/>
        <v>1</v>
      </c>
      <c r="M31" s="4" t="s">
        <v>64</v>
      </c>
      <c r="N31" s="4">
        <v>5.48</v>
      </c>
      <c r="O31" s="4">
        <v>129400</v>
      </c>
      <c r="P31" s="4">
        <v>0.19</v>
      </c>
      <c r="Q31" s="4">
        <v>9.31</v>
      </c>
      <c r="R31" s="4" t="s">
        <v>33</v>
      </c>
      <c r="S31" s="4">
        <v>119</v>
      </c>
      <c r="T31" s="4">
        <v>121</v>
      </c>
      <c r="U31" s="4">
        <v>31.52</v>
      </c>
      <c r="V31" s="4">
        <v>32.47</v>
      </c>
      <c r="W31" s="4" t="s">
        <v>33</v>
      </c>
      <c r="X31" s="4" t="s">
        <v>44</v>
      </c>
      <c r="Y31" s="4" t="s">
        <v>44</v>
      </c>
      <c r="Z31" s="4" t="s">
        <v>44</v>
      </c>
      <c r="AA31" s="4" t="s">
        <v>44</v>
      </c>
    </row>
    <row r="32" spans="1:27" ht="15.75" customHeight="1" x14ac:dyDescent="0.35">
      <c r="A32" s="1"/>
      <c r="B32" s="1"/>
      <c r="C32" s="1"/>
      <c r="D32" s="1"/>
      <c r="E32" s="1"/>
      <c r="F32" s="1"/>
      <c r="G32" s="1"/>
      <c r="H32" s="1"/>
      <c r="I32" s="2">
        <f t="shared" si="4"/>
        <v>94.13</v>
      </c>
      <c r="J32" s="3">
        <v>10</v>
      </c>
      <c r="K32" s="8" t="b">
        <f t="shared" si="5"/>
        <v>1</v>
      </c>
      <c r="L32" s="8" t="b">
        <f t="shared" si="6"/>
        <v>1</v>
      </c>
      <c r="M32" s="4" t="s">
        <v>65</v>
      </c>
      <c r="N32" s="4">
        <v>5.49</v>
      </c>
      <c r="O32" s="4">
        <v>269110</v>
      </c>
      <c r="P32" s="4">
        <v>0.39</v>
      </c>
      <c r="Q32" s="4">
        <v>9.4130000000000003</v>
      </c>
      <c r="R32" s="4" t="s">
        <v>33</v>
      </c>
      <c r="S32" s="4">
        <v>75</v>
      </c>
      <c r="T32" s="4">
        <v>77</v>
      </c>
      <c r="U32" s="4">
        <v>31.3</v>
      </c>
      <c r="V32" s="4">
        <v>31.03</v>
      </c>
      <c r="W32" s="4" t="s">
        <v>33</v>
      </c>
      <c r="X32" s="4">
        <v>110</v>
      </c>
      <c r="Y32" s="4">
        <v>37.69</v>
      </c>
      <c r="Z32" s="4">
        <v>37.06</v>
      </c>
      <c r="AA32" s="4" t="s">
        <v>33</v>
      </c>
    </row>
    <row r="33" spans="1:27" ht="15.75" customHeight="1" x14ac:dyDescent="0.35">
      <c r="A33" s="1"/>
      <c r="B33" s="1"/>
      <c r="C33" s="1"/>
      <c r="D33" s="1"/>
      <c r="E33" s="1"/>
      <c r="F33" s="1"/>
      <c r="G33" s="1"/>
      <c r="H33" s="1"/>
      <c r="I33" s="2">
        <f t="shared" si="4"/>
        <v>87.14</v>
      </c>
      <c r="J33" s="3">
        <v>10</v>
      </c>
      <c r="K33" s="8" t="b">
        <f t="shared" si="5"/>
        <v>1</v>
      </c>
      <c r="L33" s="8" t="b">
        <f t="shared" si="6"/>
        <v>1</v>
      </c>
      <c r="M33" s="4" t="s">
        <v>66</v>
      </c>
      <c r="N33" s="4">
        <v>5.69</v>
      </c>
      <c r="O33" s="4">
        <v>939238</v>
      </c>
      <c r="P33" s="4">
        <v>1.35</v>
      </c>
      <c r="Q33" s="4">
        <v>8.7140000000000004</v>
      </c>
      <c r="R33" s="4" t="s">
        <v>33</v>
      </c>
      <c r="S33" s="4">
        <v>78</v>
      </c>
      <c r="T33" s="4">
        <v>77</v>
      </c>
      <c r="U33" s="4">
        <v>24.89</v>
      </c>
      <c r="V33" s="4">
        <v>24.94</v>
      </c>
      <c r="W33" s="4" t="s">
        <v>33</v>
      </c>
      <c r="X33" s="4">
        <v>52</v>
      </c>
      <c r="Y33" s="4">
        <v>16.34</v>
      </c>
      <c r="Z33" s="4">
        <v>16.760000000000002</v>
      </c>
      <c r="AA33" s="4" t="s">
        <v>33</v>
      </c>
    </row>
    <row r="34" spans="1:27" ht="15.75" customHeight="1" x14ac:dyDescent="0.35">
      <c r="A34" s="1"/>
      <c r="B34" s="1"/>
      <c r="C34" s="1"/>
      <c r="D34" s="1"/>
      <c r="E34" s="1"/>
      <c r="F34" s="1"/>
      <c r="G34" s="1"/>
      <c r="H34" s="1"/>
      <c r="I34" s="2">
        <f t="shared" si="4"/>
        <v>99.02</v>
      </c>
      <c r="J34" s="3">
        <v>10</v>
      </c>
      <c r="K34" s="8" t="b">
        <f t="shared" si="5"/>
        <v>1</v>
      </c>
      <c r="L34" s="8" t="b">
        <f t="shared" si="6"/>
        <v>1</v>
      </c>
      <c r="M34" s="4" t="s">
        <v>67</v>
      </c>
      <c r="N34" s="4">
        <v>5.76</v>
      </c>
      <c r="O34" s="4">
        <v>278946</v>
      </c>
      <c r="P34" s="4">
        <v>0.4</v>
      </c>
      <c r="Q34" s="4">
        <v>9.9019999999999992</v>
      </c>
      <c r="R34" s="4" t="s">
        <v>33</v>
      </c>
      <c r="S34" s="4">
        <v>62</v>
      </c>
      <c r="T34" s="4">
        <v>64</v>
      </c>
      <c r="U34" s="4">
        <v>32.22</v>
      </c>
      <c r="V34" s="4">
        <v>31.96</v>
      </c>
      <c r="W34" s="4" t="s">
        <v>33</v>
      </c>
      <c r="X34" s="4">
        <v>49</v>
      </c>
      <c r="Y34" s="4">
        <v>29.63</v>
      </c>
      <c r="Z34" s="4">
        <v>30.3</v>
      </c>
      <c r="AA34" s="4" t="s">
        <v>33</v>
      </c>
    </row>
    <row r="35" spans="1:27" ht="15.75" customHeight="1" x14ac:dyDescent="0.35">
      <c r="A35" s="1"/>
      <c r="B35" s="1"/>
      <c r="C35" s="1"/>
      <c r="D35" s="1"/>
      <c r="E35" s="1"/>
      <c r="F35" s="1"/>
      <c r="G35" s="1"/>
      <c r="H35" s="1"/>
      <c r="I35" s="2">
        <f t="shared" si="4"/>
        <v>100</v>
      </c>
      <c r="J35" s="3">
        <v>20</v>
      </c>
      <c r="K35" s="8" t="b">
        <f t="shared" si="5"/>
        <v>1</v>
      </c>
      <c r="L35" s="8" t="b">
        <f t="shared" si="6"/>
        <v>1</v>
      </c>
      <c r="M35" s="4" t="s">
        <v>68</v>
      </c>
      <c r="N35" s="4">
        <v>6.15</v>
      </c>
      <c r="O35" s="4">
        <v>1106160</v>
      </c>
      <c r="P35" s="4">
        <v>1.59</v>
      </c>
      <c r="Q35" s="4">
        <v>20</v>
      </c>
      <c r="R35" s="4" t="s">
        <v>33</v>
      </c>
      <c r="S35" s="4">
        <v>114</v>
      </c>
      <c r="T35" s="4">
        <v>88</v>
      </c>
      <c r="U35" s="4">
        <v>19.55</v>
      </c>
      <c r="V35" s="4">
        <v>19.5</v>
      </c>
      <c r="W35" s="4" t="s">
        <v>33</v>
      </c>
      <c r="X35" s="4">
        <v>63</v>
      </c>
      <c r="Y35" s="4">
        <v>20.92</v>
      </c>
      <c r="Z35" s="4">
        <v>21.35</v>
      </c>
      <c r="AA35" s="4" t="s">
        <v>33</v>
      </c>
    </row>
    <row r="36" spans="1:27" ht="15.75" customHeight="1" x14ac:dyDescent="0.35">
      <c r="A36" s="1"/>
      <c r="B36" s="1"/>
      <c r="C36" s="1"/>
      <c r="D36" s="1"/>
      <c r="E36" s="1"/>
      <c r="F36" s="1"/>
      <c r="G36" s="1"/>
      <c r="H36" s="1"/>
      <c r="I36" s="2">
        <f t="shared" si="4"/>
        <v>87.36</v>
      </c>
      <c r="J36" s="3">
        <v>10</v>
      </c>
      <c r="K36" s="8" t="b">
        <f t="shared" si="5"/>
        <v>1</v>
      </c>
      <c r="L36" s="8" t="b">
        <f t="shared" si="6"/>
        <v>1</v>
      </c>
      <c r="M36" s="4" t="s">
        <v>69</v>
      </c>
      <c r="N36" s="4">
        <v>6.37</v>
      </c>
      <c r="O36" s="4">
        <v>214462</v>
      </c>
      <c r="P36" s="4">
        <v>0.31</v>
      </c>
      <c r="Q36" s="4">
        <v>8.7360000000000007</v>
      </c>
      <c r="R36" s="4" t="s">
        <v>33</v>
      </c>
      <c r="S36" s="4">
        <v>130</v>
      </c>
      <c r="T36" s="4">
        <v>132</v>
      </c>
      <c r="U36" s="4">
        <v>96.35</v>
      </c>
      <c r="V36" s="4">
        <v>95.67</v>
      </c>
      <c r="W36" s="4" t="s">
        <v>33</v>
      </c>
      <c r="X36" s="4">
        <v>95</v>
      </c>
      <c r="Y36" s="4">
        <v>102.63</v>
      </c>
      <c r="Z36" s="4">
        <v>103.95</v>
      </c>
      <c r="AA36" s="4" t="s">
        <v>33</v>
      </c>
    </row>
    <row r="37" spans="1:27" ht="15.75" customHeight="1" x14ac:dyDescent="0.35">
      <c r="A37" s="1"/>
      <c r="B37" s="1"/>
      <c r="C37" s="1"/>
      <c r="D37" s="1"/>
      <c r="E37" s="1"/>
      <c r="F37" s="1"/>
      <c r="G37" s="1"/>
      <c r="H37" s="1"/>
      <c r="I37" s="2">
        <f t="shared" si="4"/>
        <v>84.11</v>
      </c>
      <c r="J37" s="3">
        <v>10</v>
      </c>
      <c r="K37" s="8" t="b">
        <f t="shared" si="5"/>
        <v>1</v>
      </c>
      <c r="L37" s="8" t="b">
        <f t="shared" si="6"/>
        <v>1</v>
      </c>
      <c r="M37" s="4" t="s">
        <v>70</v>
      </c>
      <c r="N37" s="4">
        <v>6.62</v>
      </c>
      <c r="O37" s="4">
        <v>197249</v>
      </c>
      <c r="P37" s="4">
        <v>0.28000000000000003</v>
      </c>
      <c r="Q37" s="4">
        <v>8.4109999999999996</v>
      </c>
      <c r="R37" s="4" t="s">
        <v>33</v>
      </c>
      <c r="S37" s="4">
        <v>63</v>
      </c>
      <c r="T37" s="4">
        <v>62</v>
      </c>
      <c r="U37" s="4">
        <v>69.819999999999993</v>
      </c>
      <c r="V37" s="4">
        <v>70.69</v>
      </c>
      <c r="W37" s="4" t="s">
        <v>33</v>
      </c>
      <c r="X37" s="4">
        <v>41</v>
      </c>
      <c r="Y37" s="4">
        <v>57.61</v>
      </c>
      <c r="Z37" s="4">
        <v>59.69</v>
      </c>
      <c r="AA37" s="4" t="s">
        <v>33</v>
      </c>
    </row>
    <row r="38" spans="1:27" ht="15.75" customHeight="1" x14ac:dyDescent="0.35">
      <c r="A38" s="1"/>
      <c r="B38" s="1"/>
      <c r="C38" s="1"/>
      <c r="D38" s="1"/>
      <c r="E38" s="1"/>
      <c r="F38" s="1"/>
      <c r="G38" s="1"/>
      <c r="H38" s="1"/>
      <c r="I38" s="2">
        <f t="shared" si="4"/>
        <v>88.45</v>
      </c>
      <c r="J38" s="3">
        <v>10</v>
      </c>
      <c r="K38" s="8" t="b">
        <f t="shared" si="5"/>
        <v>1</v>
      </c>
      <c r="L38" s="8" t="b">
        <f t="shared" si="6"/>
        <v>1</v>
      </c>
      <c r="M38" s="4" t="s">
        <v>71</v>
      </c>
      <c r="N38" s="4">
        <v>6.7</v>
      </c>
      <c r="O38" s="4">
        <v>142196</v>
      </c>
      <c r="P38" s="4">
        <v>0.2</v>
      </c>
      <c r="Q38" s="4">
        <v>8.8450000000000006</v>
      </c>
      <c r="R38" s="4" t="s">
        <v>33</v>
      </c>
      <c r="S38" s="4">
        <v>174</v>
      </c>
      <c r="T38" s="4">
        <v>93</v>
      </c>
      <c r="U38" s="4">
        <v>93.78</v>
      </c>
      <c r="V38" s="4">
        <v>93.82</v>
      </c>
      <c r="W38" s="4" t="s">
        <v>33</v>
      </c>
      <c r="X38" s="4">
        <v>95</v>
      </c>
      <c r="Y38" s="4">
        <v>78.069999999999993</v>
      </c>
      <c r="Z38" s="4">
        <v>79.66</v>
      </c>
      <c r="AA38" s="4" t="s">
        <v>33</v>
      </c>
    </row>
    <row r="39" spans="1:27" ht="15.75" customHeight="1" x14ac:dyDescent="0.35">
      <c r="A39" s="1"/>
      <c r="B39" s="1"/>
      <c r="C39" s="1"/>
      <c r="D39" s="1"/>
      <c r="E39" s="1"/>
      <c r="F39" s="1"/>
      <c r="G39" s="1"/>
      <c r="H39" s="1"/>
      <c r="I39" s="2">
        <f t="shared" si="4"/>
        <v>93.089999999999989</v>
      </c>
      <c r="J39" s="3">
        <v>10</v>
      </c>
      <c r="K39" s="8" t="b">
        <f t="shared" si="5"/>
        <v>1</v>
      </c>
      <c r="L39" s="8" t="b">
        <f t="shared" si="6"/>
        <v>1</v>
      </c>
      <c r="M39" s="4" t="s">
        <v>72</v>
      </c>
      <c r="N39" s="4">
        <v>6.72</v>
      </c>
      <c r="O39" s="4">
        <v>64191</v>
      </c>
      <c r="P39" s="4">
        <v>0.09</v>
      </c>
      <c r="Q39" s="4">
        <v>9.3089999999999993</v>
      </c>
      <c r="R39" s="4" t="s">
        <v>33</v>
      </c>
      <c r="S39" s="4">
        <v>41</v>
      </c>
      <c r="T39" s="4">
        <v>69</v>
      </c>
      <c r="U39" s="4">
        <v>82.2</v>
      </c>
      <c r="V39" s="4">
        <v>80.39</v>
      </c>
      <c r="W39" s="4" t="s">
        <v>33</v>
      </c>
      <c r="X39" s="4">
        <v>39</v>
      </c>
      <c r="Y39" s="4">
        <v>48.41</v>
      </c>
      <c r="Z39" s="4">
        <v>46.19</v>
      </c>
      <c r="AA39" s="4" t="s">
        <v>33</v>
      </c>
    </row>
    <row r="40" spans="1:27" ht="15.75" customHeight="1" x14ac:dyDescent="0.35">
      <c r="A40" s="1"/>
      <c r="B40" s="1"/>
      <c r="C40" s="1"/>
      <c r="D40" s="1"/>
      <c r="E40" s="1"/>
      <c r="F40" s="1"/>
      <c r="G40" s="1"/>
      <c r="H40" s="1"/>
      <c r="I40" s="2">
        <f t="shared" si="4"/>
        <v>83.64</v>
      </c>
      <c r="J40" s="3">
        <v>10</v>
      </c>
      <c r="K40" s="8" t="b">
        <f t="shared" si="5"/>
        <v>1</v>
      </c>
      <c r="L40" s="8" t="b">
        <f t="shared" si="6"/>
        <v>1</v>
      </c>
      <c r="M40" s="4" t="s">
        <v>73</v>
      </c>
      <c r="N40" s="4">
        <v>6.9</v>
      </c>
      <c r="O40" s="4">
        <v>186857</v>
      </c>
      <c r="P40" s="4">
        <v>0.27</v>
      </c>
      <c r="Q40" s="4">
        <v>8.3640000000000008</v>
      </c>
      <c r="R40" s="4" t="s">
        <v>33</v>
      </c>
      <c r="S40" s="4">
        <v>83</v>
      </c>
      <c r="T40" s="4">
        <v>85</v>
      </c>
      <c r="U40" s="4">
        <v>62.17</v>
      </c>
      <c r="V40" s="4">
        <v>63.1</v>
      </c>
      <c r="W40" s="4" t="s">
        <v>33</v>
      </c>
      <c r="X40" s="4">
        <v>47</v>
      </c>
      <c r="Y40" s="4">
        <v>16.95</v>
      </c>
      <c r="Z40" s="4">
        <v>18.190000000000001</v>
      </c>
      <c r="AA40" s="4" t="s">
        <v>33</v>
      </c>
    </row>
    <row r="41" spans="1:27" ht="15.75" customHeight="1" x14ac:dyDescent="0.35">
      <c r="A41" s="1"/>
      <c r="B41" s="1"/>
      <c r="C41" s="1"/>
      <c r="D41" s="1"/>
      <c r="E41" s="1"/>
      <c r="F41" s="1"/>
      <c r="G41" s="1"/>
      <c r="H41" s="1"/>
      <c r="I41" s="2">
        <f t="shared" si="4"/>
        <v>85.58</v>
      </c>
      <c r="J41" s="3">
        <v>10</v>
      </c>
      <c r="K41" s="8" t="b">
        <f t="shared" si="5"/>
        <v>1</v>
      </c>
      <c r="L41" s="8" t="b">
        <f t="shared" si="6"/>
        <v>1</v>
      </c>
      <c r="M41" s="4" t="s">
        <v>74</v>
      </c>
      <c r="N41" s="4">
        <v>7.12</v>
      </c>
      <c r="O41" s="4">
        <v>15787</v>
      </c>
      <c r="P41" s="4">
        <v>0.02</v>
      </c>
      <c r="Q41" s="4">
        <v>8.5579999999999998</v>
      </c>
      <c r="R41" s="4" t="s">
        <v>33</v>
      </c>
      <c r="S41" s="4">
        <v>43</v>
      </c>
      <c r="T41" s="4">
        <v>41</v>
      </c>
      <c r="U41" s="4">
        <v>86.3</v>
      </c>
      <c r="V41" s="4">
        <v>94.29</v>
      </c>
      <c r="W41" s="4" t="s">
        <v>33</v>
      </c>
      <c r="X41" s="4">
        <v>39</v>
      </c>
      <c r="Y41" s="4">
        <v>24.28</v>
      </c>
      <c r="Z41" s="4">
        <v>25.27</v>
      </c>
      <c r="AA41" s="4" t="s">
        <v>33</v>
      </c>
    </row>
    <row r="42" spans="1:27" ht="15.75" customHeight="1" x14ac:dyDescent="0.35">
      <c r="A42" s="1"/>
      <c r="B42" s="1"/>
      <c r="C42" s="1"/>
      <c r="D42" s="1"/>
      <c r="E42" s="1"/>
      <c r="F42" s="1"/>
      <c r="G42" s="1"/>
      <c r="H42" s="1"/>
      <c r="I42" s="2">
        <f t="shared" si="4"/>
        <v>78.88</v>
      </c>
      <c r="J42" s="3">
        <v>10</v>
      </c>
      <c r="K42" s="8" t="b">
        <f t="shared" si="5"/>
        <v>1</v>
      </c>
      <c r="L42" s="8" t="b">
        <f t="shared" si="6"/>
        <v>0</v>
      </c>
      <c r="M42" s="4" t="s">
        <v>75</v>
      </c>
      <c r="N42" s="4">
        <v>7.33</v>
      </c>
      <c r="O42" s="4">
        <v>151253</v>
      </c>
      <c r="P42" s="4">
        <v>0.22</v>
      </c>
      <c r="Q42" s="4">
        <v>7.8879999999999999</v>
      </c>
      <c r="R42" s="4" t="s">
        <v>33</v>
      </c>
      <c r="S42" s="4">
        <v>75</v>
      </c>
      <c r="T42" s="4">
        <v>39</v>
      </c>
      <c r="U42" s="4">
        <v>46.09</v>
      </c>
      <c r="V42" s="4">
        <v>48.4</v>
      </c>
      <c r="W42" s="4" t="s">
        <v>33</v>
      </c>
      <c r="X42" s="4">
        <v>77</v>
      </c>
      <c r="Y42" s="4">
        <v>31.2</v>
      </c>
      <c r="Z42" s="4">
        <v>31.14</v>
      </c>
      <c r="AA42" s="4" t="s">
        <v>33</v>
      </c>
    </row>
    <row r="43" spans="1:27" ht="15.75" customHeight="1" x14ac:dyDescent="0.35">
      <c r="A43" s="1"/>
      <c r="B43" s="1"/>
      <c r="C43" s="1"/>
      <c r="D43" s="1"/>
      <c r="E43" s="1"/>
      <c r="F43" s="1"/>
      <c r="G43" s="1"/>
      <c r="H43" s="1"/>
      <c r="I43" s="2">
        <f t="shared" si="4"/>
        <v>98.677777777777777</v>
      </c>
      <c r="J43" s="3">
        <v>18</v>
      </c>
      <c r="K43" s="8" t="b">
        <f t="shared" si="5"/>
        <v>1</v>
      </c>
      <c r="L43" s="8" t="b">
        <f t="shared" si="6"/>
        <v>1</v>
      </c>
      <c r="M43" s="4" t="s">
        <v>76</v>
      </c>
      <c r="N43" s="4">
        <v>7.49</v>
      </c>
      <c r="O43" s="4">
        <v>305837</v>
      </c>
      <c r="P43" s="4">
        <v>0.44</v>
      </c>
      <c r="Q43" s="4">
        <v>17.762</v>
      </c>
      <c r="R43" s="4" t="s">
        <v>33</v>
      </c>
      <c r="S43" s="4">
        <v>43</v>
      </c>
      <c r="T43" s="4">
        <v>58</v>
      </c>
      <c r="U43" s="4">
        <v>37.65</v>
      </c>
      <c r="V43" s="4">
        <v>38.21</v>
      </c>
      <c r="W43" s="4" t="s">
        <v>33</v>
      </c>
      <c r="X43" s="4">
        <v>41</v>
      </c>
      <c r="Y43" s="4">
        <v>23.6</v>
      </c>
      <c r="Z43" s="4">
        <v>23.75</v>
      </c>
      <c r="AA43" s="4" t="s">
        <v>33</v>
      </c>
    </row>
    <row r="44" spans="1:27" ht="15.75" customHeight="1" x14ac:dyDescent="0.35">
      <c r="A44" s="1"/>
      <c r="B44" s="1"/>
      <c r="C44" s="1"/>
      <c r="D44" s="1"/>
      <c r="E44" s="1"/>
      <c r="F44" s="1"/>
      <c r="G44" s="1"/>
      <c r="H44" s="1"/>
      <c r="I44" s="2">
        <f t="shared" si="4"/>
        <v>98.83</v>
      </c>
      <c r="J44" s="3">
        <v>20</v>
      </c>
      <c r="K44" s="8" t="b">
        <f t="shared" si="5"/>
        <v>1</v>
      </c>
      <c r="L44" s="8" t="b">
        <f t="shared" si="6"/>
        <v>1</v>
      </c>
      <c r="M44" s="4" t="s">
        <v>77</v>
      </c>
      <c r="N44" s="4">
        <v>7.58</v>
      </c>
      <c r="O44" s="4">
        <v>1570138</v>
      </c>
      <c r="P44" s="4">
        <v>2.25</v>
      </c>
      <c r="Q44" s="4">
        <v>19.765999999999998</v>
      </c>
      <c r="R44" s="4" t="s">
        <v>33</v>
      </c>
      <c r="S44" s="4">
        <v>98</v>
      </c>
      <c r="T44" s="4">
        <v>100</v>
      </c>
      <c r="U44" s="4">
        <v>60.47</v>
      </c>
      <c r="V44" s="4">
        <v>61.55</v>
      </c>
      <c r="W44" s="4" t="s">
        <v>33</v>
      </c>
      <c r="X44" s="4">
        <v>70</v>
      </c>
      <c r="Y44" s="4">
        <v>12.05</v>
      </c>
      <c r="Z44" s="4">
        <v>12.02</v>
      </c>
      <c r="AA44" s="4" t="s">
        <v>33</v>
      </c>
    </row>
    <row r="45" spans="1:27" ht="15.75" customHeight="1" x14ac:dyDescent="0.35">
      <c r="A45" s="1"/>
      <c r="B45" s="1"/>
      <c r="C45" s="1"/>
      <c r="D45" s="1"/>
      <c r="E45" s="1"/>
      <c r="F45" s="1"/>
      <c r="G45" s="1"/>
      <c r="H45" s="1"/>
      <c r="I45" s="2">
        <f t="shared" si="4"/>
        <v>87.710000000000008</v>
      </c>
      <c r="J45" s="3">
        <v>10</v>
      </c>
      <c r="K45" s="8" t="b">
        <f t="shared" si="5"/>
        <v>1</v>
      </c>
      <c r="L45" s="8" t="b">
        <f t="shared" si="6"/>
        <v>1</v>
      </c>
      <c r="M45" s="4" t="s">
        <v>78</v>
      </c>
      <c r="N45" s="4">
        <v>7.65</v>
      </c>
      <c r="O45" s="4">
        <v>1014594</v>
      </c>
      <c r="P45" s="4">
        <v>1.45</v>
      </c>
      <c r="Q45" s="4">
        <v>8.7710000000000008</v>
      </c>
      <c r="R45" s="4" t="s">
        <v>33</v>
      </c>
      <c r="S45" s="4">
        <v>91</v>
      </c>
      <c r="T45" s="4">
        <v>92</v>
      </c>
      <c r="U45" s="4">
        <v>54.6</v>
      </c>
      <c r="V45" s="4">
        <v>54.04</v>
      </c>
      <c r="W45" s="4" t="s">
        <v>33</v>
      </c>
      <c r="X45" s="4">
        <v>65</v>
      </c>
      <c r="Y45" s="4">
        <v>12.47</v>
      </c>
      <c r="Z45" s="4">
        <v>12.65</v>
      </c>
      <c r="AA45" s="4" t="s">
        <v>33</v>
      </c>
    </row>
    <row r="46" spans="1:27" ht="15.75" customHeight="1" x14ac:dyDescent="0.35">
      <c r="A46" s="1"/>
      <c r="B46" s="1"/>
      <c r="C46" s="1"/>
      <c r="D46" s="1"/>
      <c r="E46" s="1"/>
      <c r="F46" s="1"/>
      <c r="G46" s="1"/>
      <c r="H46" s="1"/>
      <c r="I46" s="2">
        <f t="shared" si="4"/>
        <v>77.56</v>
      </c>
      <c r="J46" s="3">
        <v>10</v>
      </c>
      <c r="K46" s="8" t="b">
        <f t="shared" si="5"/>
        <v>1</v>
      </c>
      <c r="L46" s="8" t="b">
        <f t="shared" si="6"/>
        <v>0</v>
      </c>
      <c r="M46" s="4" t="s">
        <v>79</v>
      </c>
      <c r="N46" s="4">
        <v>7.9</v>
      </c>
      <c r="O46" s="4">
        <v>96653</v>
      </c>
      <c r="P46" s="4">
        <v>0.14000000000000001</v>
      </c>
      <c r="Q46" s="4">
        <v>7.7560000000000002</v>
      </c>
      <c r="R46" s="4" t="s">
        <v>33</v>
      </c>
      <c r="S46" s="4">
        <v>75</v>
      </c>
      <c r="T46" s="4">
        <v>39</v>
      </c>
      <c r="U46" s="4">
        <v>47.37</v>
      </c>
      <c r="V46" s="4">
        <v>48.2</v>
      </c>
      <c r="W46" s="4" t="s">
        <v>33</v>
      </c>
      <c r="X46" s="4">
        <v>77</v>
      </c>
      <c r="Y46" s="4">
        <v>31.35</v>
      </c>
      <c r="Z46" s="4">
        <v>32.5</v>
      </c>
      <c r="AA46" s="4" t="s">
        <v>33</v>
      </c>
    </row>
    <row r="47" spans="1:27" ht="15.75" customHeight="1" x14ac:dyDescent="0.35">
      <c r="A47" s="1"/>
      <c r="B47" s="1"/>
      <c r="C47" s="1"/>
      <c r="D47" s="1"/>
      <c r="E47" s="1"/>
      <c r="F47" s="1"/>
      <c r="G47" s="1"/>
      <c r="H47" s="1"/>
      <c r="I47" s="2">
        <f t="shared" si="4"/>
        <v>92.029999999999987</v>
      </c>
      <c r="J47" s="3">
        <v>10</v>
      </c>
      <c r="K47" s="8" t="b">
        <f t="shared" si="5"/>
        <v>1</v>
      </c>
      <c r="L47" s="8" t="b">
        <f t="shared" si="6"/>
        <v>1</v>
      </c>
      <c r="M47" s="4" t="s">
        <v>80</v>
      </c>
      <c r="N47" s="4">
        <v>7.97</v>
      </c>
      <c r="O47" s="4">
        <v>96135</v>
      </c>
      <c r="P47" s="4">
        <v>0.14000000000000001</v>
      </c>
      <c r="Q47" s="4">
        <v>9.2029999999999994</v>
      </c>
      <c r="R47" s="4" t="s">
        <v>33</v>
      </c>
      <c r="S47" s="4">
        <v>69</v>
      </c>
      <c r="T47" s="4">
        <v>41</v>
      </c>
      <c r="U47" s="4">
        <v>68.05</v>
      </c>
      <c r="V47" s="4">
        <v>69.05</v>
      </c>
      <c r="W47" s="4" t="s">
        <v>33</v>
      </c>
      <c r="X47" s="4">
        <v>99</v>
      </c>
      <c r="Y47" s="4">
        <v>22.09</v>
      </c>
      <c r="Z47" s="4">
        <v>22.33</v>
      </c>
      <c r="AA47" s="4" t="s">
        <v>33</v>
      </c>
    </row>
    <row r="48" spans="1:27" ht="15.75" customHeight="1" x14ac:dyDescent="0.35">
      <c r="A48" s="1"/>
      <c r="B48" s="1"/>
      <c r="C48" s="1"/>
      <c r="D48" s="1"/>
      <c r="E48" s="1"/>
      <c r="F48" s="1"/>
      <c r="G48" s="1"/>
      <c r="H48" s="1"/>
      <c r="I48" s="2">
        <f t="shared" si="4"/>
        <v>81.910000000000011</v>
      </c>
      <c r="J48" s="3">
        <v>10</v>
      </c>
      <c r="K48" s="8" t="b">
        <f t="shared" si="5"/>
        <v>1</v>
      </c>
      <c r="L48" s="8" t="b">
        <f t="shared" si="6"/>
        <v>1</v>
      </c>
      <c r="M48" s="4" t="s">
        <v>81</v>
      </c>
      <c r="N48" s="4">
        <v>8.07</v>
      </c>
      <c r="O48" s="4">
        <v>158998</v>
      </c>
      <c r="P48" s="4">
        <v>0.23</v>
      </c>
      <c r="Q48" s="4">
        <v>8.1910000000000007</v>
      </c>
      <c r="R48" s="4" t="s">
        <v>33</v>
      </c>
      <c r="S48" s="4">
        <v>97</v>
      </c>
      <c r="T48" s="4">
        <v>83</v>
      </c>
      <c r="U48" s="4">
        <v>91.74</v>
      </c>
      <c r="V48" s="4">
        <v>89.62</v>
      </c>
      <c r="W48" s="4" t="s">
        <v>33</v>
      </c>
      <c r="X48" s="4">
        <v>99</v>
      </c>
      <c r="Y48" s="4">
        <v>61.93</v>
      </c>
      <c r="Z48" s="4">
        <v>62.94</v>
      </c>
      <c r="AA48" s="4" t="s">
        <v>33</v>
      </c>
    </row>
    <row r="49" spans="1:27" ht="15.75" customHeight="1" x14ac:dyDescent="0.35">
      <c r="A49" s="1"/>
      <c r="B49" s="1"/>
      <c r="C49" s="1"/>
      <c r="D49" s="1"/>
      <c r="E49" s="1"/>
      <c r="F49" s="1"/>
      <c r="G49" s="1"/>
      <c r="H49" s="1"/>
      <c r="I49" s="2">
        <f t="shared" si="4"/>
        <v>91.940000000000012</v>
      </c>
      <c r="J49" s="3">
        <v>10</v>
      </c>
      <c r="K49" s="8" t="b">
        <f t="shared" si="5"/>
        <v>1</v>
      </c>
      <c r="L49" s="8" t="b">
        <f t="shared" si="6"/>
        <v>1</v>
      </c>
      <c r="M49" s="4" t="s">
        <v>82</v>
      </c>
      <c r="N49" s="4">
        <v>8.1300000000000008</v>
      </c>
      <c r="O49" s="4">
        <v>284123</v>
      </c>
      <c r="P49" s="4">
        <v>0.41</v>
      </c>
      <c r="Q49" s="4">
        <v>9.1940000000000008</v>
      </c>
      <c r="R49" s="4" t="s">
        <v>33</v>
      </c>
      <c r="S49" s="4">
        <v>166</v>
      </c>
      <c r="T49" s="4">
        <v>164</v>
      </c>
      <c r="U49" s="4">
        <v>77.52</v>
      </c>
      <c r="V49" s="4">
        <v>77.92</v>
      </c>
      <c r="W49" s="4" t="s">
        <v>33</v>
      </c>
      <c r="X49" s="4">
        <v>129</v>
      </c>
      <c r="Y49" s="4">
        <v>73</v>
      </c>
      <c r="Z49" s="4">
        <v>74.14</v>
      </c>
      <c r="AA49" s="4" t="s">
        <v>33</v>
      </c>
    </row>
    <row r="50" spans="1:27" ht="15.75" customHeight="1" x14ac:dyDescent="0.35">
      <c r="A50" s="1"/>
      <c r="B50" s="1"/>
      <c r="C50" s="1"/>
      <c r="D50" s="1"/>
      <c r="E50" s="1"/>
      <c r="F50" s="1"/>
      <c r="G50" s="1"/>
      <c r="H50" s="1"/>
      <c r="I50" s="2">
        <f t="shared" si="4"/>
        <v>83</v>
      </c>
      <c r="J50" s="3">
        <v>10</v>
      </c>
      <c r="K50" s="8" t="b">
        <f t="shared" si="5"/>
        <v>1</v>
      </c>
      <c r="L50" s="8" t="b">
        <f t="shared" si="6"/>
        <v>1</v>
      </c>
      <c r="M50" s="4" t="s">
        <v>83</v>
      </c>
      <c r="N50" s="4">
        <v>8.2200000000000006</v>
      </c>
      <c r="O50" s="4">
        <v>284656</v>
      </c>
      <c r="P50" s="4">
        <v>0.41</v>
      </c>
      <c r="Q50" s="4">
        <v>8.3000000000000007</v>
      </c>
      <c r="R50" s="4" t="s">
        <v>33</v>
      </c>
      <c r="S50" s="4">
        <v>76</v>
      </c>
      <c r="T50" s="4">
        <v>41</v>
      </c>
      <c r="U50" s="4">
        <v>65.63</v>
      </c>
      <c r="V50" s="4">
        <v>68.650000000000006</v>
      </c>
      <c r="W50" s="4" t="s">
        <v>33</v>
      </c>
      <c r="X50" s="4">
        <v>78</v>
      </c>
      <c r="Y50" s="4">
        <v>31.59</v>
      </c>
      <c r="Z50" s="4">
        <v>31.84</v>
      </c>
      <c r="AA50" s="4" t="s">
        <v>33</v>
      </c>
    </row>
    <row r="51" spans="1:27" ht="15.75" customHeight="1" x14ac:dyDescent="0.35">
      <c r="A51" s="1"/>
      <c r="B51" s="1"/>
      <c r="C51" s="1"/>
      <c r="D51" s="1"/>
      <c r="E51" s="1"/>
      <c r="F51" s="1"/>
      <c r="G51" s="1"/>
      <c r="H51" s="1"/>
      <c r="I51" s="2">
        <f t="shared" si="4"/>
        <v>96.694444444444443</v>
      </c>
      <c r="J51" s="3">
        <v>18</v>
      </c>
      <c r="K51" s="8" t="b">
        <f t="shared" si="5"/>
        <v>1</v>
      </c>
      <c r="L51" s="8" t="b">
        <f t="shared" si="6"/>
        <v>1</v>
      </c>
      <c r="M51" s="4" t="s">
        <v>84</v>
      </c>
      <c r="N51" s="4">
        <v>8.2899999999999991</v>
      </c>
      <c r="O51" s="4">
        <v>188346</v>
      </c>
      <c r="P51" s="4">
        <v>0.27</v>
      </c>
      <c r="Q51" s="4">
        <v>17.405000000000001</v>
      </c>
      <c r="R51" s="4" t="s">
        <v>33</v>
      </c>
      <c r="S51" s="4">
        <v>43</v>
      </c>
      <c r="T51" s="4">
        <v>58</v>
      </c>
      <c r="U51" s="4">
        <v>50.34</v>
      </c>
      <c r="V51" s="4">
        <v>52.29</v>
      </c>
      <c r="W51" s="4" t="s">
        <v>33</v>
      </c>
      <c r="X51" s="4">
        <v>57</v>
      </c>
      <c r="Y51" s="4">
        <v>17.82</v>
      </c>
      <c r="Z51" s="4">
        <v>18.47</v>
      </c>
      <c r="AA51" s="4" t="s">
        <v>33</v>
      </c>
    </row>
    <row r="52" spans="1:27" ht="15.75" customHeight="1" x14ac:dyDescent="0.35">
      <c r="A52" s="1"/>
      <c r="B52" s="1"/>
      <c r="C52" s="1"/>
      <c r="D52" s="1"/>
      <c r="E52" s="1"/>
      <c r="F52" s="1"/>
      <c r="G52" s="1"/>
      <c r="H52" s="1"/>
      <c r="I52" s="2">
        <f t="shared" si="4"/>
        <v>78.3</v>
      </c>
      <c r="J52" s="3">
        <v>10</v>
      </c>
      <c r="K52" s="8" t="b">
        <f t="shared" si="5"/>
        <v>1</v>
      </c>
      <c r="L52" s="8" t="b">
        <f t="shared" si="6"/>
        <v>0</v>
      </c>
      <c r="M52" s="4" t="s">
        <v>85</v>
      </c>
      <c r="N52" s="4">
        <v>8.4</v>
      </c>
      <c r="O52" s="4">
        <v>99949</v>
      </c>
      <c r="P52" s="4">
        <v>0.14000000000000001</v>
      </c>
      <c r="Q52" s="4">
        <v>7.83</v>
      </c>
      <c r="R52" s="4" t="s">
        <v>33</v>
      </c>
      <c r="S52" s="4">
        <v>129</v>
      </c>
      <c r="T52" s="4">
        <v>127</v>
      </c>
      <c r="U52" s="4">
        <v>79.55</v>
      </c>
      <c r="V52" s="4">
        <v>77.16</v>
      </c>
      <c r="W52" s="4" t="s">
        <v>33</v>
      </c>
      <c r="X52" s="4">
        <v>131</v>
      </c>
      <c r="Y52" s="4">
        <v>23.65</v>
      </c>
      <c r="Z52" s="4">
        <v>24.21</v>
      </c>
      <c r="AA52" s="4" t="s">
        <v>33</v>
      </c>
    </row>
    <row r="53" spans="1:27" ht="15.75" customHeight="1" x14ac:dyDescent="0.35">
      <c r="A53" s="1"/>
      <c r="B53" s="1"/>
      <c r="C53" s="1"/>
      <c r="D53" s="1"/>
      <c r="E53" s="1"/>
      <c r="F53" s="1"/>
      <c r="G53" s="1"/>
      <c r="H53" s="1"/>
      <c r="I53" s="2">
        <f t="shared" si="4"/>
        <v>84.3</v>
      </c>
      <c r="J53" s="3">
        <v>10</v>
      </c>
      <c r="K53" s="8" t="b">
        <f t="shared" si="5"/>
        <v>1</v>
      </c>
      <c r="L53" s="8" t="b">
        <f t="shared" si="6"/>
        <v>1</v>
      </c>
      <c r="M53" s="4" t="s">
        <v>86</v>
      </c>
      <c r="N53" s="4">
        <v>8.49</v>
      </c>
      <c r="O53" s="4">
        <v>112899</v>
      </c>
      <c r="P53" s="4">
        <v>0.16</v>
      </c>
      <c r="Q53" s="4">
        <v>8.43</v>
      </c>
      <c r="R53" s="4" t="s">
        <v>33</v>
      </c>
      <c r="S53" s="4">
        <v>107</v>
      </c>
      <c r="T53" s="4">
        <v>109</v>
      </c>
      <c r="U53" s="4">
        <v>93.31</v>
      </c>
      <c r="V53" s="4">
        <v>94.33</v>
      </c>
      <c r="W53" s="4" t="s">
        <v>33</v>
      </c>
      <c r="X53" s="4">
        <v>93</v>
      </c>
      <c r="Y53" s="4">
        <v>4.6100000000000003</v>
      </c>
      <c r="Z53" s="4">
        <v>4.8899999999999997</v>
      </c>
      <c r="AA53" s="4" t="s">
        <v>33</v>
      </c>
    </row>
    <row r="54" spans="1:27" ht="15.75" customHeight="1" x14ac:dyDescent="0.35">
      <c r="A54" s="1"/>
      <c r="B54" s="1"/>
      <c r="C54" s="1"/>
      <c r="D54" s="1"/>
      <c r="E54" s="1"/>
      <c r="F54" s="1"/>
      <c r="G54" s="1"/>
      <c r="H54" s="1"/>
      <c r="I54" s="2">
        <f t="shared" si="4"/>
        <v>100</v>
      </c>
      <c r="J54" s="3">
        <v>20</v>
      </c>
      <c r="K54" s="8" t="b">
        <f t="shared" si="5"/>
        <v>1</v>
      </c>
      <c r="L54" s="8" t="b">
        <f t="shared" si="6"/>
        <v>1</v>
      </c>
      <c r="M54" s="4" t="s">
        <v>87</v>
      </c>
      <c r="N54" s="4">
        <v>8.89</v>
      </c>
      <c r="O54" s="4">
        <v>1091494</v>
      </c>
      <c r="P54" s="4">
        <v>1.56</v>
      </c>
      <c r="Q54" s="4">
        <v>20</v>
      </c>
      <c r="R54" s="4" t="s">
        <v>33</v>
      </c>
      <c r="S54" s="4">
        <v>117</v>
      </c>
      <c r="T54" s="4">
        <v>82</v>
      </c>
      <c r="U54" s="4">
        <v>63.53</v>
      </c>
      <c r="V54" s="4">
        <v>63.96</v>
      </c>
      <c r="W54" s="4" t="s">
        <v>33</v>
      </c>
      <c r="X54" s="4">
        <v>52</v>
      </c>
      <c r="Y54" s="4">
        <v>17.77</v>
      </c>
      <c r="Z54" s="4">
        <v>18.04</v>
      </c>
      <c r="AA54" s="4" t="s">
        <v>33</v>
      </c>
    </row>
    <row r="55" spans="1:27" ht="15.75" customHeight="1" x14ac:dyDescent="0.35">
      <c r="A55" s="1"/>
      <c r="B55" s="1"/>
      <c r="C55" s="1"/>
      <c r="D55" s="1"/>
      <c r="E55" s="1"/>
      <c r="F55" s="1"/>
      <c r="G55" s="1"/>
      <c r="H55" s="1"/>
      <c r="I55" s="2">
        <f t="shared" si="4"/>
        <v>85.070000000000007</v>
      </c>
      <c r="J55" s="3">
        <v>10</v>
      </c>
      <c r="K55" s="8" t="b">
        <f t="shared" si="5"/>
        <v>1</v>
      </c>
      <c r="L55" s="8" t="b">
        <f t="shared" si="6"/>
        <v>1</v>
      </c>
      <c r="M55" s="4" t="s">
        <v>88</v>
      </c>
      <c r="N55" s="4">
        <v>8.91</v>
      </c>
      <c r="O55" s="4">
        <v>611264</v>
      </c>
      <c r="P55" s="4">
        <v>0.88</v>
      </c>
      <c r="Q55" s="4">
        <v>8.5069999999999997</v>
      </c>
      <c r="R55" s="4" t="s">
        <v>33</v>
      </c>
      <c r="S55" s="4">
        <v>112</v>
      </c>
      <c r="T55" s="4">
        <v>77</v>
      </c>
      <c r="U55" s="4">
        <v>66.760000000000005</v>
      </c>
      <c r="V55" s="4">
        <v>67.19</v>
      </c>
      <c r="W55" s="4" t="s">
        <v>33</v>
      </c>
      <c r="X55" s="4">
        <v>114</v>
      </c>
      <c r="Y55" s="4">
        <v>31.63</v>
      </c>
      <c r="Z55" s="4">
        <v>32.06</v>
      </c>
      <c r="AA55" s="4" t="s">
        <v>33</v>
      </c>
    </row>
    <row r="56" spans="1:27" ht="15.75" customHeight="1" x14ac:dyDescent="0.35">
      <c r="A56" s="1"/>
      <c r="B56" s="1"/>
      <c r="C56" s="1"/>
      <c r="D56" s="1"/>
      <c r="E56" s="1"/>
      <c r="F56" s="1"/>
      <c r="G56" s="1"/>
      <c r="H56" s="1"/>
      <c r="I56" s="2">
        <f t="shared" si="4"/>
        <v>84.63</v>
      </c>
      <c r="J56" s="3">
        <v>10</v>
      </c>
      <c r="K56" s="8" t="b">
        <f t="shared" si="5"/>
        <v>1</v>
      </c>
      <c r="L56" s="8" t="b">
        <f t="shared" si="6"/>
        <v>1</v>
      </c>
      <c r="M56" s="4" t="s">
        <v>89</v>
      </c>
      <c r="N56" s="4">
        <v>8.99</v>
      </c>
      <c r="O56" s="4">
        <v>104889</v>
      </c>
      <c r="P56" s="4">
        <v>0.15</v>
      </c>
      <c r="Q56" s="4">
        <v>8.4629999999999992</v>
      </c>
      <c r="R56" s="4" t="s">
        <v>33</v>
      </c>
      <c r="S56" s="4">
        <v>131</v>
      </c>
      <c r="T56" s="4">
        <v>133</v>
      </c>
      <c r="U56" s="4">
        <v>95.67</v>
      </c>
      <c r="V56" s="4">
        <v>93.31</v>
      </c>
      <c r="W56" s="4" t="s">
        <v>33</v>
      </c>
      <c r="X56" s="4" t="s">
        <v>44</v>
      </c>
      <c r="Y56" s="4" t="s">
        <v>44</v>
      </c>
      <c r="Z56" s="4" t="s">
        <v>44</v>
      </c>
      <c r="AA56" s="4" t="s">
        <v>44</v>
      </c>
    </row>
    <row r="57" spans="1:27" ht="15.75" customHeight="1" x14ac:dyDescent="0.35">
      <c r="A57" s="1"/>
      <c r="B57" s="1"/>
      <c r="C57" s="1"/>
      <c r="D57" s="1"/>
      <c r="E57" s="1"/>
      <c r="F57" s="1"/>
      <c r="G57" s="1"/>
      <c r="H57" s="1"/>
      <c r="I57" s="2">
        <f t="shared" si="4"/>
        <v>92.52</v>
      </c>
      <c r="J57" s="3">
        <v>10</v>
      </c>
      <c r="K57" s="8" t="b">
        <f t="shared" si="5"/>
        <v>1</v>
      </c>
      <c r="L57" s="8" t="b">
        <f t="shared" si="6"/>
        <v>1</v>
      </c>
      <c r="M57" s="4" t="s">
        <v>90</v>
      </c>
      <c r="N57" s="4">
        <v>9</v>
      </c>
      <c r="O57" s="4">
        <v>1074107</v>
      </c>
      <c r="P57" s="4">
        <v>1.54</v>
      </c>
      <c r="Q57" s="4">
        <v>9.2520000000000007</v>
      </c>
      <c r="R57" s="4" t="s">
        <v>33</v>
      </c>
      <c r="S57" s="4">
        <v>91</v>
      </c>
      <c r="T57" s="4">
        <v>106</v>
      </c>
      <c r="U57" s="4">
        <v>33.06</v>
      </c>
      <c r="V57" s="4">
        <v>32.67</v>
      </c>
      <c r="W57" s="4" t="s">
        <v>33</v>
      </c>
      <c r="X57" s="4">
        <v>51</v>
      </c>
      <c r="Y57" s="4">
        <v>10.09</v>
      </c>
      <c r="Z57" s="4">
        <v>10.29</v>
      </c>
      <c r="AA57" s="4" t="s">
        <v>33</v>
      </c>
    </row>
    <row r="58" spans="1:27" ht="15.75" customHeight="1" x14ac:dyDescent="0.35">
      <c r="A58" s="1"/>
      <c r="B58" s="1"/>
      <c r="C58" s="1"/>
      <c r="D58" s="1"/>
      <c r="E58" s="1"/>
      <c r="F58" s="1"/>
      <c r="G58" s="1"/>
      <c r="H58" s="1"/>
      <c r="I58" s="2">
        <f t="shared" si="4"/>
        <v>99.689999999999984</v>
      </c>
      <c r="J58" s="3">
        <v>20</v>
      </c>
      <c r="K58" s="8" t="b">
        <f t="shared" si="5"/>
        <v>1</v>
      </c>
      <c r="L58" s="8" t="b">
        <f t="shared" si="6"/>
        <v>1</v>
      </c>
      <c r="M58" s="4" t="s">
        <v>91</v>
      </c>
      <c r="N58" s="4">
        <v>9.1</v>
      </c>
      <c r="O58" s="4">
        <v>1884262</v>
      </c>
      <c r="P58" s="4">
        <v>2.7</v>
      </c>
      <c r="Q58" s="4">
        <v>19.937999999999999</v>
      </c>
      <c r="R58" s="4" t="s">
        <v>33</v>
      </c>
      <c r="S58" s="4">
        <v>91</v>
      </c>
      <c r="T58" s="4">
        <v>106</v>
      </c>
      <c r="U58" s="4">
        <v>47.47</v>
      </c>
      <c r="V58" s="4">
        <v>46.84</v>
      </c>
      <c r="W58" s="4" t="s">
        <v>33</v>
      </c>
      <c r="X58" s="4">
        <v>105</v>
      </c>
      <c r="Y58" s="4">
        <v>21.54</v>
      </c>
      <c r="Z58" s="4">
        <v>20.84</v>
      </c>
      <c r="AA58" s="4" t="s">
        <v>33</v>
      </c>
    </row>
    <row r="59" spans="1:27" ht="15.75" customHeight="1" x14ac:dyDescent="0.35">
      <c r="A59" s="1"/>
      <c r="B59" s="1"/>
      <c r="C59" s="1"/>
      <c r="D59" s="1"/>
      <c r="E59" s="1"/>
      <c r="F59" s="1"/>
      <c r="G59" s="1"/>
      <c r="H59" s="1"/>
      <c r="I59" s="2">
        <f t="shared" si="4"/>
        <v>93.89</v>
      </c>
      <c r="J59" s="3">
        <v>10</v>
      </c>
      <c r="K59" s="8" t="b">
        <f t="shared" si="5"/>
        <v>1</v>
      </c>
      <c r="L59" s="8" t="b">
        <f t="shared" si="6"/>
        <v>1</v>
      </c>
      <c r="M59" s="4" t="s">
        <v>92</v>
      </c>
      <c r="N59" s="4">
        <v>9.4</v>
      </c>
      <c r="O59" s="4">
        <v>970005</v>
      </c>
      <c r="P59" s="4">
        <v>1.39</v>
      </c>
      <c r="Q59" s="4">
        <v>9.3889999999999993</v>
      </c>
      <c r="R59" s="4" t="s">
        <v>33</v>
      </c>
      <c r="S59" s="4">
        <v>91</v>
      </c>
      <c r="T59" s="4">
        <v>106</v>
      </c>
      <c r="U59" s="4">
        <v>46.37</v>
      </c>
      <c r="V59" s="4">
        <v>46.19</v>
      </c>
      <c r="W59" s="4" t="s">
        <v>33</v>
      </c>
      <c r="X59" s="4">
        <v>105</v>
      </c>
      <c r="Y59" s="4">
        <v>24.17</v>
      </c>
      <c r="Z59" s="4">
        <v>23.69</v>
      </c>
      <c r="AA59" s="4" t="s">
        <v>33</v>
      </c>
    </row>
    <row r="60" spans="1:27" ht="15.75" customHeight="1" x14ac:dyDescent="0.35">
      <c r="A60" s="1"/>
      <c r="B60" s="1"/>
      <c r="C60" s="1"/>
      <c r="D60" s="1"/>
      <c r="E60" s="1"/>
      <c r="F60" s="1"/>
      <c r="G60" s="1"/>
      <c r="H60" s="1"/>
      <c r="I60" s="2">
        <f t="shared" si="4"/>
        <v>94.5</v>
      </c>
      <c r="J60" s="3">
        <v>10</v>
      </c>
      <c r="K60" s="8" t="b">
        <f t="shared" si="5"/>
        <v>1</v>
      </c>
      <c r="L60" s="8" t="b">
        <f t="shared" si="6"/>
        <v>1</v>
      </c>
      <c r="M60" s="4" t="s">
        <v>93</v>
      </c>
      <c r="N60" s="4">
        <v>9.42</v>
      </c>
      <c r="O60" s="4">
        <v>714772</v>
      </c>
      <c r="P60" s="4">
        <v>1.02</v>
      </c>
      <c r="Q60" s="4">
        <v>9.4499999999999993</v>
      </c>
      <c r="R60" s="4" t="s">
        <v>33</v>
      </c>
      <c r="S60" s="4">
        <v>104</v>
      </c>
      <c r="T60" s="4">
        <v>78</v>
      </c>
      <c r="U60" s="4">
        <v>59.28</v>
      </c>
      <c r="V60" s="4">
        <v>61.43</v>
      </c>
      <c r="W60" s="4" t="s">
        <v>33</v>
      </c>
      <c r="X60" s="4">
        <v>103</v>
      </c>
      <c r="Y60" s="4">
        <v>55.74</v>
      </c>
      <c r="Z60" s="4">
        <v>58.11</v>
      </c>
      <c r="AA60" s="4" t="s">
        <v>33</v>
      </c>
    </row>
    <row r="61" spans="1:27" ht="15.75" customHeight="1" x14ac:dyDescent="0.35">
      <c r="A61" s="1"/>
      <c r="B61" s="1"/>
      <c r="C61" s="1"/>
      <c r="D61" s="1"/>
      <c r="E61" s="1"/>
      <c r="F61" s="1"/>
      <c r="G61" s="1"/>
      <c r="H61" s="1"/>
      <c r="I61" s="2">
        <f t="shared" si="4"/>
        <v>73.989999999999995</v>
      </c>
      <c r="J61" s="3">
        <v>10</v>
      </c>
      <c r="K61" s="8" t="b">
        <f t="shared" si="5"/>
        <v>1</v>
      </c>
      <c r="L61" s="8" t="b">
        <f t="shared" si="6"/>
        <v>0</v>
      </c>
      <c r="M61" s="4" t="s">
        <v>94</v>
      </c>
      <c r="N61" s="4">
        <v>9.5500000000000007</v>
      </c>
      <c r="O61" s="4">
        <v>54130</v>
      </c>
      <c r="P61" s="4">
        <v>0.08</v>
      </c>
      <c r="Q61" s="4">
        <v>7.399</v>
      </c>
      <c r="R61" s="4" t="s">
        <v>33</v>
      </c>
      <c r="S61" s="4">
        <v>173</v>
      </c>
      <c r="T61" s="4">
        <v>171</v>
      </c>
      <c r="U61" s="4">
        <v>50.23</v>
      </c>
      <c r="V61" s="4">
        <v>51.55</v>
      </c>
      <c r="W61" s="4" t="s">
        <v>33</v>
      </c>
      <c r="X61" s="4">
        <v>175</v>
      </c>
      <c r="Y61" s="4">
        <v>48.62</v>
      </c>
      <c r="Z61" s="4">
        <v>49.63</v>
      </c>
      <c r="AA61" s="4" t="s">
        <v>33</v>
      </c>
    </row>
    <row r="62" spans="1:27" ht="15.75" customHeight="1" x14ac:dyDescent="0.35">
      <c r="A62" s="1"/>
      <c r="B62" s="1"/>
      <c r="C62" s="1"/>
      <c r="D62" s="1"/>
      <c r="E62" s="1"/>
      <c r="F62" s="1"/>
      <c r="G62" s="1"/>
      <c r="H62" s="1"/>
      <c r="I62" s="2">
        <f t="shared" si="4"/>
        <v>87.23</v>
      </c>
      <c r="J62" s="3">
        <v>10</v>
      </c>
      <c r="K62" s="8" t="b">
        <f t="shared" si="5"/>
        <v>1</v>
      </c>
      <c r="L62" s="8" t="b">
        <f t="shared" si="6"/>
        <v>1</v>
      </c>
      <c r="M62" s="4" t="s">
        <v>95</v>
      </c>
      <c r="N62" s="4">
        <v>9.68</v>
      </c>
      <c r="O62" s="4">
        <v>1061779</v>
      </c>
      <c r="P62" s="4">
        <v>1.52</v>
      </c>
      <c r="Q62" s="4">
        <v>8.7230000000000008</v>
      </c>
      <c r="R62" s="4" t="s">
        <v>33</v>
      </c>
      <c r="S62" s="4">
        <v>105</v>
      </c>
      <c r="T62" s="4">
        <v>120</v>
      </c>
      <c r="U62" s="4">
        <v>27.76</v>
      </c>
      <c r="V62" s="4">
        <v>28.46</v>
      </c>
      <c r="W62" s="4" t="s">
        <v>33</v>
      </c>
      <c r="X62" s="4">
        <v>79</v>
      </c>
      <c r="Y62" s="4">
        <v>17.18</v>
      </c>
      <c r="Z62" s="4">
        <v>17.22</v>
      </c>
      <c r="AA62" s="4" t="s">
        <v>33</v>
      </c>
    </row>
    <row r="63" spans="1:27" ht="15.75" customHeight="1" x14ac:dyDescent="0.35">
      <c r="A63" s="1"/>
      <c r="B63" s="1"/>
      <c r="C63" s="1"/>
      <c r="D63" s="1"/>
      <c r="E63" s="1"/>
      <c r="F63" s="1"/>
      <c r="G63" s="1"/>
      <c r="H63" s="1"/>
      <c r="I63" s="2">
        <f t="shared" si="4"/>
        <v>99.600000000000009</v>
      </c>
      <c r="J63" s="3">
        <v>20</v>
      </c>
      <c r="K63" s="8" t="b">
        <f t="shared" si="5"/>
        <v>1</v>
      </c>
      <c r="L63" s="8" t="b">
        <f t="shared" si="6"/>
        <v>1</v>
      </c>
      <c r="M63" s="4" t="s">
        <v>96</v>
      </c>
      <c r="N63" s="4">
        <v>9.81</v>
      </c>
      <c r="O63" s="4">
        <v>611502</v>
      </c>
      <c r="P63" s="4">
        <v>0.88</v>
      </c>
      <c r="Q63" s="4">
        <v>19.920000000000002</v>
      </c>
      <c r="R63" s="4" t="s">
        <v>33</v>
      </c>
      <c r="S63" s="4">
        <v>95</v>
      </c>
      <c r="T63" s="4">
        <v>174</v>
      </c>
      <c r="U63" s="4">
        <v>74.81</v>
      </c>
      <c r="V63" s="4">
        <v>73.52</v>
      </c>
      <c r="W63" s="4" t="s">
        <v>33</v>
      </c>
      <c r="X63" s="4">
        <v>176</v>
      </c>
      <c r="Y63" s="4">
        <v>73.59</v>
      </c>
      <c r="Z63" s="4">
        <v>73.11</v>
      </c>
      <c r="AA63" s="4" t="s">
        <v>33</v>
      </c>
    </row>
    <row r="64" spans="1:27" ht="15.75" customHeight="1" x14ac:dyDescent="0.35">
      <c r="A64" s="1"/>
      <c r="B64" s="1"/>
      <c r="C64" s="1"/>
      <c r="D64" s="1"/>
      <c r="E64" s="1"/>
      <c r="F64" s="1"/>
      <c r="G64" s="1"/>
      <c r="H64" s="1"/>
      <c r="I64" s="2">
        <f t="shared" si="4"/>
        <v>84.469999999999985</v>
      </c>
      <c r="J64" s="3">
        <v>10</v>
      </c>
      <c r="K64" s="8" t="b">
        <f t="shared" si="5"/>
        <v>1</v>
      </c>
      <c r="L64" s="8" t="b">
        <f t="shared" si="6"/>
        <v>1</v>
      </c>
      <c r="M64" s="4" t="s">
        <v>97</v>
      </c>
      <c r="N64" s="4">
        <v>9.91</v>
      </c>
      <c r="O64" s="4">
        <v>453377</v>
      </c>
      <c r="P64" s="4">
        <v>0.65</v>
      </c>
      <c r="Q64" s="4">
        <v>8.4469999999999992</v>
      </c>
      <c r="R64" s="4" t="s">
        <v>33</v>
      </c>
      <c r="S64" s="4">
        <v>77</v>
      </c>
      <c r="T64" s="4">
        <v>156</v>
      </c>
      <c r="U64" s="4">
        <v>58.62</v>
      </c>
      <c r="V64" s="4">
        <v>56.73</v>
      </c>
      <c r="W64" s="4" t="s">
        <v>33</v>
      </c>
      <c r="X64" s="4">
        <v>158</v>
      </c>
      <c r="Y64" s="4">
        <v>56.66</v>
      </c>
      <c r="Z64" s="4">
        <v>54.84</v>
      </c>
      <c r="AA64" s="4" t="s">
        <v>33</v>
      </c>
    </row>
    <row r="65" spans="1:27" ht="15.75" customHeight="1" x14ac:dyDescent="0.35">
      <c r="A65" s="1"/>
      <c r="B65" s="1"/>
      <c r="C65" s="1"/>
      <c r="D65" s="1"/>
      <c r="E65" s="1"/>
      <c r="F65" s="1"/>
      <c r="G65" s="1"/>
      <c r="H65" s="1"/>
      <c r="I65" s="2">
        <f t="shared" si="4"/>
        <v>80.239999999999995</v>
      </c>
      <c r="J65" s="3">
        <v>10</v>
      </c>
      <c r="K65" s="8" t="b">
        <f t="shared" si="5"/>
        <v>1</v>
      </c>
      <c r="L65" s="8" t="b">
        <f t="shared" si="6"/>
        <v>1</v>
      </c>
      <c r="M65" s="4" t="s">
        <v>98</v>
      </c>
      <c r="N65" s="4">
        <v>9.92</v>
      </c>
      <c r="O65" s="4">
        <v>188646</v>
      </c>
      <c r="P65" s="4">
        <v>0.27</v>
      </c>
      <c r="Q65" s="4">
        <v>8.0239999999999991</v>
      </c>
      <c r="R65" s="4" t="s">
        <v>33</v>
      </c>
      <c r="S65" s="4">
        <v>83</v>
      </c>
      <c r="T65" s="4">
        <v>85</v>
      </c>
      <c r="U65" s="4">
        <v>65.36</v>
      </c>
      <c r="V65" s="4">
        <v>63.87</v>
      </c>
      <c r="W65" s="4" t="s">
        <v>33</v>
      </c>
      <c r="X65" s="4">
        <v>95</v>
      </c>
      <c r="Y65" s="4">
        <v>15.52</v>
      </c>
      <c r="Z65" s="4">
        <v>15.01</v>
      </c>
      <c r="AA65" s="4" t="s">
        <v>33</v>
      </c>
    </row>
    <row r="66" spans="1:27" ht="15.75" customHeight="1" x14ac:dyDescent="0.35">
      <c r="A66" s="1"/>
      <c r="B66" s="1"/>
      <c r="C66" s="1"/>
      <c r="D66" s="1"/>
      <c r="E66" s="1"/>
      <c r="F66" s="1"/>
      <c r="G66" s="1"/>
      <c r="H66" s="1"/>
      <c r="I66" s="2">
        <f t="shared" si="4"/>
        <v>76.010000000000005</v>
      </c>
      <c r="J66" s="3">
        <v>10</v>
      </c>
      <c r="K66" s="8" t="b">
        <f t="shared" si="5"/>
        <v>1</v>
      </c>
      <c r="L66" s="8" t="b">
        <f t="shared" si="6"/>
        <v>0</v>
      </c>
      <c r="M66" s="4" t="s">
        <v>99</v>
      </c>
      <c r="N66" s="4">
        <v>9.9499999999999993</v>
      </c>
      <c r="O66" s="4">
        <v>63139</v>
      </c>
      <c r="P66" s="4">
        <v>0.09</v>
      </c>
      <c r="Q66" s="4">
        <v>7.601</v>
      </c>
      <c r="R66" s="4" t="s">
        <v>33</v>
      </c>
      <c r="S66" s="4">
        <v>77</v>
      </c>
      <c r="T66" s="4">
        <v>110</v>
      </c>
      <c r="U66" s="4">
        <v>84.83</v>
      </c>
      <c r="V66" s="4">
        <v>87.22</v>
      </c>
      <c r="W66" s="4" t="s">
        <v>33</v>
      </c>
      <c r="X66" s="4">
        <v>61</v>
      </c>
      <c r="Y66" s="4">
        <v>69.459999999999994</v>
      </c>
      <c r="Z66" s="4">
        <v>67.69</v>
      </c>
      <c r="AA66" s="4" t="s">
        <v>33</v>
      </c>
    </row>
    <row r="67" spans="1:27" ht="15.75" customHeight="1" x14ac:dyDescent="0.35">
      <c r="A67" s="1"/>
      <c r="B67" s="1"/>
      <c r="C67" s="1"/>
      <c r="D67" s="1"/>
      <c r="E67" s="1"/>
      <c r="F67" s="1"/>
      <c r="G67" s="1"/>
      <c r="H67" s="1"/>
      <c r="I67" s="2">
        <f t="shared" si="4"/>
        <v>78.34</v>
      </c>
      <c r="J67" s="3">
        <v>10</v>
      </c>
      <c r="K67" s="8" t="b">
        <f t="shared" si="5"/>
        <v>1</v>
      </c>
      <c r="L67" s="8" t="b">
        <f t="shared" si="6"/>
        <v>0</v>
      </c>
      <c r="M67" s="4" t="s">
        <v>100</v>
      </c>
      <c r="N67" s="4">
        <v>9.9499999999999993</v>
      </c>
      <c r="O67" s="4">
        <v>175030</v>
      </c>
      <c r="P67" s="4">
        <v>0.25</v>
      </c>
      <c r="Q67" s="4">
        <v>7.8339999999999996</v>
      </c>
      <c r="R67" s="4" t="s">
        <v>33</v>
      </c>
      <c r="S67" s="4">
        <v>75</v>
      </c>
      <c r="T67" s="4">
        <v>53</v>
      </c>
      <c r="U67" s="4">
        <v>26.99</v>
      </c>
      <c r="V67" s="4">
        <v>26.97</v>
      </c>
      <c r="W67" s="4" t="s">
        <v>33</v>
      </c>
      <c r="X67" s="4">
        <v>89</v>
      </c>
      <c r="Y67" s="4">
        <v>4.88</v>
      </c>
      <c r="Z67" s="4">
        <v>4.72</v>
      </c>
      <c r="AA67" s="4" t="s">
        <v>33</v>
      </c>
    </row>
    <row r="68" spans="1:27" ht="15.75" customHeight="1" x14ac:dyDescent="0.35">
      <c r="A68" s="1"/>
      <c r="B68" s="1"/>
      <c r="C68" s="1"/>
      <c r="D68" s="1"/>
      <c r="E68" s="1"/>
      <c r="F68" s="1"/>
      <c r="G68" s="1"/>
      <c r="H68" s="1"/>
      <c r="I68" s="2">
        <f t="shared" si="4"/>
        <v>89.36999999999999</v>
      </c>
      <c r="J68" s="3">
        <v>10</v>
      </c>
      <c r="K68" s="8" t="b">
        <f t="shared" si="5"/>
        <v>1</v>
      </c>
      <c r="L68" s="8" t="b">
        <f t="shared" si="6"/>
        <v>1</v>
      </c>
      <c r="M68" s="4" t="s">
        <v>101</v>
      </c>
      <c r="N68" s="4">
        <v>9.99</v>
      </c>
      <c r="O68" s="4">
        <v>1297126</v>
      </c>
      <c r="P68" s="4">
        <v>1.86</v>
      </c>
      <c r="Q68" s="4">
        <v>8.9369999999999994</v>
      </c>
      <c r="R68" s="4" t="s">
        <v>33</v>
      </c>
      <c r="S68" s="4">
        <v>91</v>
      </c>
      <c r="T68" s="4">
        <v>120</v>
      </c>
      <c r="U68" s="4">
        <v>24.18</v>
      </c>
      <c r="V68" s="4">
        <v>23.73</v>
      </c>
      <c r="W68" s="4" t="s">
        <v>33</v>
      </c>
      <c r="X68" s="4">
        <v>65</v>
      </c>
      <c r="Y68" s="4">
        <v>11.29</v>
      </c>
      <c r="Z68" s="4">
        <v>11.61</v>
      </c>
      <c r="AA68" s="4" t="s">
        <v>33</v>
      </c>
    </row>
    <row r="69" spans="1:27" ht="15.75" customHeight="1" x14ac:dyDescent="0.35">
      <c r="A69" s="1"/>
      <c r="B69" s="1"/>
      <c r="C69" s="1"/>
      <c r="D69" s="1"/>
      <c r="E69" s="1"/>
      <c r="F69" s="1"/>
      <c r="G69" s="1"/>
      <c r="H69" s="1"/>
      <c r="I69" s="2">
        <f t="shared" si="4"/>
        <v>88.65</v>
      </c>
      <c r="J69" s="3">
        <v>10</v>
      </c>
      <c r="K69" s="8" t="b">
        <f t="shared" si="5"/>
        <v>1</v>
      </c>
      <c r="L69" s="8" t="b">
        <f t="shared" si="6"/>
        <v>1</v>
      </c>
      <c r="M69" s="4" t="s">
        <v>102</v>
      </c>
      <c r="N69" s="4">
        <v>10.050000000000001</v>
      </c>
      <c r="O69" s="4">
        <v>798823</v>
      </c>
      <c r="P69" s="4">
        <v>1.1399999999999999</v>
      </c>
      <c r="Q69" s="4">
        <v>8.8650000000000002</v>
      </c>
      <c r="R69" s="4" t="s">
        <v>33</v>
      </c>
      <c r="S69" s="4">
        <v>91</v>
      </c>
      <c r="T69" s="4">
        <v>126</v>
      </c>
      <c r="U69" s="4">
        <v>32.93</v>
      </c>
      <c r="V69" s="4">
        <v>33.4</v>
      </c>
      <c r="W69" s="4" t="s">
        <v>33</v>
      </c>
      <c r="X69" s="4">
        <v>89</v>
      </c>
      <c r="Y69" s="4">
        <v>18.22</v>
      </c>
      <c r="Z69" s="4">
        <v>18.64</v>
      </c>
      <c r="AA69" s="4" t="s">
        <v>33</v>
      </c>
    </row>
    <row r="70" spans="1:27" ht="15.75" customHeight="1" x14ac:dyDescent="0.35">
      <c r="A70" s="1"/>
      <c r="B70" s="1"/>
      <c r="C70" s="1"/>
      <c r="D70" s="1"/>
      <c r="E70" s="1"/>
      <c r="F70" s="1"/>
      <c r="G70" s="1"/>
      <c r="H70" s="1"/>
      <c r="I70" s="2">
        <f t="shared" si="4"/>
        <v>81.239999999999995</v>
      </c>
      <c r="J70" s="3">
        <v>10</v>
      </c>
      <c r="K70" s="8" t="b">
        <f t="shared" si="5"/>
        <v>1</v>
      </c>
      <c r="L70" s="8" t="b">
        <f t="shared" si="6"/>
        <v>1</v>
      </c>
      <c r="M70" s="4" t="s">
        <v>103</v>
      </c>
      <c r="N70" s="4">
        <v>10.119999999999999</v>
      </c>
      <c r="O70" s="4">
        <v>952370</v>
      </c>
      <c r="P70" s="4">
        <v>1.36</v>
      </c>
      <c r="Q70" s="4">
        <v>8.1240000000000006</v>
      </c>
      <c r="R70" s="4" t="s">
        <v>33</v>
      </c>
      <c r="S70" s="4">
        <v>105</v>
      </c>
      <c r="T70" s="4">
        <v>120</v>
      </c>
      <c r="U70" s="4">
        <v>45.3</v>
      </c>
      <c r="V70" s="4">
        <v>46</v>
      </c>
      <c r="W70" s="4" t="s">
        <v>33</v>
      </c>
      <c r="X70" s="4">
        <v>119</v>
      </c>
      <c r="Y70" s="4">
        <v>11.16</v>
      </c>
      <c r="Z70" s="4">
        <v>11.68</v>
      </c>
      <c r="AA70" s="4" t="s">
        <v>33</v>
      </c>
    </row>
    <row r="71" spans="1:27" ht="15.75" customHeight="1" x14ac:dyDescent="0.35">
      <c r="A71" s="1"/>
      <c r="B71" s="1"/>
      <c r="C71" s="1"/>
      <c r="D71" s="1"/>
      <c r="E71" s="1"/>
      <c r="F71" s="1"/>
      <c r="G71" s="1"/>
      <c r="H71" s="1"/>
      <c r="I71" s="2">
        <f t="shared" si="4"/>
        <v>90.37</v>
      </c>
      <c r="J71" s="3">
        <v>10</v>
      </c>
      <c r="K71" s="8" t="b">
        <f t="shared" si="5"/>
        <v>1</v>
      </c>
      <c r="L71" s="8" t="b">
        <f t="shared" si="6"/>
        <v>1</v>
      </c>
      <c r="M71" s="4" t="s">
        <v>104</v>
      </c>
      <c r="N71" s="4">
        <v>10.14</v>
      </c>
      <c r="O71" s="4">
        <v>943169</v>
      </c>
      <c r="P71" s="4">
        <v>1.35</v>
      </c>
      <c r="Q71" s="4">
        <v>9.0370000000000008</v>
      </c>
      <c r="R71" s="4" t="s">
        <v>33</v>
      </c>
      <c r="S71" s="4">
        <v>91</v>
      </c>
      <c r="T71" s="4">
        <v>126</v>
      </c>
      <c r="U71" s="4">
        <v>28.89</v>
      </c>
      <c r="V71" s="4">
        <v>28.79</v>
      </c>
      <c r="W71" s="4" t="s">
        <v>33</v>
      </c>
      <c r="X71" s="4">
        <v>89</v>
      </c>
      <c r="Y71" s="4">
        <v>11.77</v>
      </c>
      <c r="Z71" s="4">
        <v>12.04</v>
      </c>
      <c r="AA71" s="4" t="s">
        <v>33</v>
      </c>
    </row>
    <row r="72" spans="1:27" ht="15.75" customHeight="1" x14ac:dyDescent="0.35">
      <c r="A72" s="1"/>
      <c r="B72" s="1"/>
      <c r="C72" s="1"/>
      <c r="D72" s="1"/>
      <c r="E72" s="1"/>
      <c r="F72" s="1"/>
      <c r="G72" s="1"/>
      <c r="H72" s="1"/>
      <c r="I72" s="2">
        <f t="shared" si="4"/>
        <v>82.86</v>
      </c>
      <c r="J72" s="3">
        <v>10</v>
      </c>
      <c r="K72" s="8" t="b">
        <f t="shared" si="5"/>
        <v>1</v>
      </c>
      <c r="L72" s="8" t="b">
        <f t="shared" si="6"/>
        <v>1</v>
      </c>
      <c r="M72" s="4" t="s">
        <v>105</v>
      </c>
      <c r="N72" s="4">
        <v>10.34</v>
      </c>
      <c r="O72" s="4">
        <v>850950</v>
      </c>
      <c r="P72" s="4">
        <v>1.22</v>
      </c>
      <c r="Q72" s="4">
        <v>8.2859999999999996</v>
      </c>
      <c r="R72" s="4" t="s">
        <v>33</v>
      </c>
      <c r="S72" s="4">
        <v>119</v>
      </c>
      <c r="T72" s="4">
        <v>91</v>
      </c>
      <c r="U72" s="4">
        <v>72.87</v>
      </c>
      <c r="V72" s="4">
        <v>72.930000000000007</v>
      </c>
      <c r="W72" s="4" t="s">
        <v>33</v>
      </c>
      <c r="X72" s="4">
        <v>134</v>
      </c>
      <c r="Y72" s="4">
        <v>24.71</v>
      </c>
      <c r="Z72" s="4">
        <v>24.56</v>
      </c>
      <c r="AA72" s="4" t="s">
        <v>33</v>
      </c>
    </row>
    <row r="73" spans="1:27" ht="15.75" customHeight="1" x14ac:dyDescent="0.35">
      <c r="A73" s="1"/>
      <c r="B73" s="1"/>
      <c r="C73" s="1"/>
      <c r="D73" s="1"/>
      <c r="E73" s="1"/>
      <c r="F73" s="1"/>
      <c r="G73" s="1"/>
      <c r="H73" s="1"/>
      <c r="I73" s="2">
        <f t="shared" si="4"/>
        <v>100.81</v>
      </c>
      <c r="J73" s="3">
        <v>10</v>
      </c>
      <c r="K73" s="8" t="b">
        <f t="shared" si="5"/>
        <v>1</v>
      </c>
      <c r="L73" s="8" t="b">
        <f t="shared" si="6"/>
        <v>1</v>
      </c>
      <c r="M73" s="4" t="s">
        <v>106</v>
      </c>
      <c r="N73" s="4">
        <v>10.36</v>
      </c>
      <c r="O73" s="4">
        <v>46018</v>
      </c>
      <c r="P73" s="4">
        <v>7.0000000000000007E-2</v>
      </c>
      <c r="Q73" s="4">
        <v>10.081</v>
      </c>
      <c r="R73" s="4" t="s">
        <v>33</v>
      </c>
      <c r="S73" s="4">
        <v>167</v>
      </c>
      <c r="T73" s="4">
        <v>165</v>
      </c>
      <c r="U73" s="4">
        <v>79.78</v>
      </c>
      <c r="V73" s="4">
        <v>78.62</v>
      </c>
      <c r="W73" s="4" t="s">
        <v>33</v>
      </c>
      <c r="X73" s="4">
        <v>169</v>
      </c>
      <c r="Y73" s="4">
        <v>47.35</v>
      </c>
      <c r="Z73" s="4">
        <v>49.13</v>
      </c>
      <c r="AA73" s="4" t="s">
        <v>33</v>
      </c>
    </row>
    <row r="74" spans="1:27" ht="15.75" customHeight="1" x14ac:dyDescent="0.35">
      <c r="A74" s="1"/>
      <c r="B74" s="1"/>
      <c r="C74" s="1"/>
      <c r="D74" s="1"/>
      <c r="E74" s="1"/>
      <c r="F74" s="1"/>
      <c r="G74" s="1"/>
      <c r="H74" s="1"/>
      <c r="I74" s="2">
        <f t="shared" si="4"/>
        <v>80.67</v>
      </c>
      <c r="J74" s="3">
        <v>10</v>
      </c>
      <c r="K74" s="8" t="b">
        <f t="shared" si="5"/>
        <v>1</v>
      </c>
      <c r="L74" s="8" t="b">
        <f t="shared" si="6"/>
        <v>1</v>
      </c>
      <c r="M74" s="4" t="s">
        <v>107</v>
      </c>
      <c r="N74" s="4">
        <v>10.39</v>
      </c>
      <c r="O74" s="4">
        <v>956872</v>
      </c>
      <c r="P74" s="4">
        <v>1.37</v>
      </c>
      <c r="Q74" s="4">
        <v>8.0670000000000002</v>
      </c>
      <c r="R74" s="4" t="s">
        <v>33</v>
      </c>
      <c r="S74" s="4">
        <v>105</v>
      </c>
      <c r="T74" s="4">
        <v>120</v>
      </c>
      <c r="U74" s="4">
        <v>44.49</v>
      </c>
      <c r="V74" s="4">
        <v>42.89</v>
      </c>
      <c r="W74" s="4" t="s">
        <v>33</v>
      </c>
      <c r="X74" s="4">
        <v>77</v>
      </c>
      <c r="Y74" s="4">
        <v>12.48</v>
      </c>
      <c r="Z74" s="4">
        <v>11.99</v>
      </c>
      <c r="AA74" s="4" t="s">
        <v>33</v>
      </c>
    </row>
    <row r="75" spans="1:27" ht="15.75" customHeight="1" x14ac:dyDescent="0.35">
      <c r="A75" s="1"/>
      <c r="B75" s="1"/>
      <c r="C75" s="1"/>
      <c r="D75" s="1"/>
      <c r="E75" s="1"/>
      <c r="F75" s="1"/>
      <c r="G75" s="1"/>
      <c r="H75" s="1"/>
      <c r="I75" s="2">
        <f t="shared" si="4"/>
        <v>87.5</v>
      </c>
      <c r="J75" s="3">
        <v>10</v>
      </c>
      <c r="K75" s="8" t="b">
        <f t="shared" si="5"/>
        <v>1</v>
      </c>
      <c r="L75" s="8" t="b">
        <f t="shared" si="6"/>
        <v>1</v>
      </c>
      <c r="M75" s="4" t="s">
        <v>108</v>
      </c>
      <c r="N75" s="4">
        <v>10.5</v>
      </c>
      <c r="O75" s="4">
        <v>1196762</v>
      </c>
      <c r="P75" s="4">
        <v>1.72</v>
      </c>
      <c r="Q75" s="4">
        <v>8.75</v>
      </c>
      <c r="R75" s="4" t="s">
        <v>33</v>
      </c>
      <c r="S75" s="4">
        <v>105</v>
      </c>
      <c r="T75" s="4">
        <v>134</v>
      </c>
      <c r="U75" s="4">
        <v>19.86</v>
      </c>
      <c r="V75" s="4">
        <v>19.899999999999999</v>
      </c>
      <c r="W75" s="4" t="s">
        <v>33</v>
      </c>
      <c r="X75" s="4">
        <v>91</v>
      </c>
      <c r="Y75" s="4">
        <v>15.97</v>
      </c>
      <c r="Z75" s="4">
        <v>15.96</v>
      </c>
      <c r="AA75" s="4" t="s">
        <v>33</v>
      </c>
    </row>
    <row r="76" spans="1:27" ht="15.75" customHeight="1" x14ac:dyDescent="0.35">
      <c r="A76" s="1"/>
      <c r="B76" s="1"/>
      <c r="C76" s="1"/>
      <c r="D76" s="1"/>
      <c r="E76" s="1"/>
      <c r="F76" s="1"/>
      <c r="G76" s="1"/>
      <c r="H76" s="1"/>
      <c r="I76" s="2">
        <f t="shared" si="4"/>
        <v>80.790000000000006</v>
      </c>
      <c r="J76" s="3">
        <v>10</v>
      </c>
      <c r="K76" s="8" t="b">
        <f t="shared" si="5"/>
        <v>1</v>
      </c>
      <c r="L76" s="8" t="b">
        <f t="shared" si="6"/>
        <v>1</v>
      </c>
      <c r="M76" s="4" t="s">
        <v>109</v>
      </c>
      <c r="N76" s="4">
        <v>10.58</v>
      </c>
      <c r="O76" s="4">
        <v>492088</v>
      </c>
      <c r="P76" s="4">
        <v>0.71</v>
      </c>
      <c r="Q76" s="4">
        <v>8.0790000000000006</v>
      </c>
      <c r="R76" s="4" t="s">
        <v>33</v>
      </c>
      <c r="S76" s="4">
        <v>146</v>
      </c>
      <c r="T76" s="4">
        <v>148</v>
      </c>
      <c r="U76" s="4">
        <v>64.05</v>
      </c>
      <c r="V76" s="4">
        <v>63.91</v>
      </c>
      <c r="W76" s="4" t="s">
        <v>33</v>
      </c>
      <c r="X76" s="4">
        <v>111</v>
      </c>
      <c r="Y76" s="4">
        <v>46.74</v>
      </c>
      <c r="Z76" s="4">
        <v>46.66</v>
      </c>
      <c r="AA76" s="4" t="s">
        <v>33</v>
      </c>
    </row>
    <row r="77" spans="1:27" ht="15.75" customHeight="1" x14ac:dyDescent="0.35">
      <c r="A77" s="1"/>
      <c r="B77" s="1"/>
      <c r="C77" s="1"/>
      <c r="D77" s="1"/>
      <c r="E77" s="1"/>
      <c r="F77" s="1"/>
      <c r="G77" s="1"/>
      <c r="H77" s="1"/>
      <c r="I77" s="2">
        <f t="shared" si="4"/>
        <v>83.320000000000007</v>
      </c>
      <c r="J77" s="3">
        <v>10</v>
      </c>
      <c r="K77" s="8" t="b">
        <f t="shared" si="5"/>
        <v>1</v>
      </c>
      <c r="L77" s="8" t="b">
        <f t="shared" si="6"/>
        <v>1</v>
      </c>
      <c r="M77" s="4" t="s">
        <v>110</v>
      </c>
      <c r="N77" s="4">
        <v>10.61</v>
      </c>
      <c r="O77" s="4">
        <v>964154</v>
      </c>
      <c r="P77" s="4">
        <v>1.38</v>
      </c>
      <c r="Q77" s="4">
        <v>8.3320000000000007</v>
      </c>
      <c r="R77" s="4" t="s">
        <v>33</v>
      </c>
      <c r="S77" s="4">
        <v>119</v>
      </c>
      <c r="T77" s="4">
        <v>91</v>
      </c>
      <c r="U77" s="4">
        <v>30.34</v>
      </c>
      <c r="V77" s="4">
        <v>30.14</v>
      </c>
      <c r="W77" s="4" t="s">
        <v>33</v>
      </c>
      <c r="X77" s="4">
        <v>134</v>
      </c>
      <c r="Y77" s="4">
        <v>28.05</v>
      </c>
      <c r="Z77" s="4">
        <v>27.34</v>
      </c>
      <c r="AA77" s="4" t="s">
        <v>33</v>
      </c>
    </row>
    <row r="78" spans="1:27" ht="15.75" customHeight="1" x14ac:dyDescent="0.35">
      <c r="A78" s="1"/>
      <c r="B78" s="1"/>
      <c r="C78" s="1"/>
      <c r="D78" s="1"/>
      <c r="E78" s="1"/>
      <c r="F78" s="1"/>
      <c r="G78" s="1"/>
      <c r="H78" s="1"/>
      <c r="I78" s="2">
        <f t="shared" si="4"/>
        <v>100</v>
      </c>
      <c r="J78" s="3">
        <v>20</v>
      </c>
      <c r="K78" s="8" t="b">
        <f t="shared" si="5"/>
        <v>1</v>
      </c>
      <c r="L78" s="8" t="b">
        <f t="shared" si="6"/>
        <v>1</v>
      </c>
      <c r="M78" s="4" t="s">
        <v>111</v>
      </c>
      <c r="N78" s="4">
        <v>10.63</v>
      </c>
      <c r="O78" s="4">
        <v>626486</v>
      </c>
      <c r="P78" s="4">
        <v>0.9</v>
      </c>
      <c r="Q78" s="4">
        <v>20</v>
      </c>
      <c r="R78" s="4" t="s">
        <v>33</v>
      </c>
      <c r="S78" s="4">
        <v>152</v>
      </c>
      <c r="T78" s="4">
        <v>115</v>
      </c>
      <c r="U78" s="4">
        <v>54.32</v>
      </c>
      <c r="V78" s="4">
        <v>55.82</v>
      </c>
      <c r="W78" s="4" t="s">
        <v>33</v>
      </c>
      <c r="X78" s="4" t="s">
        <v>44</v>
      </c>
      <c r="Y78" s="4" t="s">
        <v>44</v>
      </c>
      <c r="Z78" s="4" t="s">
        <v>44</v>
      </c>
      <c r="AA78" s="4" t="s">
        <v>44</v>
      </c>
    </row>
    <row r="79" spans="1:27" ht="15.75" customHeight="1" x14ac:dyDescent="0.35">
      <c r="A79" s="1"/>
      <c r="B79" s="1"/>
      <c r="C79" s="1"/>
      <c r="D79" s="1"/>
      <c r="E79" s="1"/>
      <c r="F79" s="1"/>
      <c r="G79" s="1"/>
      <c r="H79" s="1"/>
      <c r="I79" s="2">
        <f t="shared" si="4"/>
        <v>87.660000000000011</v>
      </c>
      <c r="J79" s="3">
        <v>10</v>
      </c>
      <c r="K79" s="8" t="b">
        <f t="shared" si="5"/>
        <v>1</v>
      </c>
      <c r="L79" s="8" t="b">
        <f t="shared" si="6"/>
        <v>1</v>
      </c>
      <c r="M79" s="4" t="s">
        <v>112</v>
      </c>
      <c r="N79" s="4">
        <v>10.65</v>
      </c>
      <c r="O79" s="4">
        <v>497264</v>
      </c>
      <c r="P79" s="4">
        <v>0.71</v>
      </c>
      <c r="Q79" s="4">
        <v>8.766</v>
      </c>
      <c r="R79" s="4" t="s">
        <v>33</v>
      </c>
      <c r="S79" s="4">
        <v>146</v>
      </c>
      <c r="T79" s="4">
        <v>148</v>
      </c>
      <c r="U79" s="4">
        <v>65.540000000000006</v>
      </c>
      <c r="V79" s="4">
        <v>64.400000000000006</v>
      </c>
      <c r="W79" s="4" t="s">
        <v>33</v>
      </c>
      <c r="X79" s="4">
        <v>111</v>
      </c>
      <c r="Y79" s="4">
        <v>47.7</v>
      </c>
      <c r="Z79" s="4">
        <v>47.02</v>
      </c>
      <c r="AA79" s="4" t="s">
        <v>33</v>
      </c>
    </row>
    <row r="80" spans="1:27" ht="15.75" customHeight="1" x14ac:dyDescent="0.35">
      <c r="A80" s="1"/>
      <c r="B80" s="1"/>
      <c r="C80" s="1"/>
      <c r="D80" s="1"/>
      <c r="E80" s="1"/>
      <c r="F80" s="1"/>
      <c r="G80" s="1"/>
      <c r="H80" s="1"/>
      <c r="I80" s="2">
        <f t="shared" si="4"/>
        <v>86.780000000000015</v>
      </c>
      <c r="J80" s="3">
        <v>10</v>
      </c>
      <c r="K80" s="8" t="b">
        <f t="shared" si="5"/>
        <v>1</v>
      </c>
      <c r="L80" s="8" t="b">
        <f t="shared" si="6"/>
        <v>1</v>
      </c>
      <c r="M80" s="4" t="s">
        <v>113</v>
      </c>
      <c r="N80" s="4">
        <v>10.89</v>
      </c>
      <c r="O80" s="4">
        <v>932723</v>
      </c>
      <c r="P80" s="4">
        <v>1.34</v>
      </c>
      <c r="Q80" s="4">
        <v>8.6780000000000008</v>
      </c>
      <c r="R80" s="4" t="s">
        <v>33</v>
      </c>
      <c r="S80" s="4">
        <v>91</v>
      </c>
      <c r="T80" s="4">
        <v>92</v>
      </c>
      <c r="U80" s="4">
        <v>51.14</v>
      </c>
      <c r="V80" s="4">
        <v>51.37</v>
      </c>
      <c r="W80" s="4" t="s">
        <v>33</v>
      </c>
      <c r="X80" s="4">
        <v>134</v>
      </c>
      <c r="Y80" s="4">
        <v>25.22</v>
      </c>
      <c r="Z80" s="4">
        <v>24.98</v>
      </c>
      <c r="AA80" s="4" t="s">
        <v>33</v>
      </c>
    </row>
    <row r="81" spans="1:27" ht="15.75" customHeight="1" x14ac:dyDescent="0.35">
      <c r="A81" s="1"/>
      <c r="B81" s="1"/>
      <c r="C81" s="1"/>
      <c r="D81" s="1"/>
      <c r="E81" s="1"/>
      <c r="F81" s="1"/>
      <c r="G81" s="1"/>
      <c r="H81" s="1"/>
      <c r="I81" s="2">
        <f t="shared" si="4"/>
        <v>84.84</v>
      </c>
      <c r="J81" s="3">
        <v>10</v>
      </c>
      <c r="K81" s="8" t="b">
        <f t="shared" si="5"/>
        <v>1</v>
      </c>
      <c r="L81" s="8" t="b">
        <f t="shared" si="6"/>
        <v>1</v>
      </c>
      <c r="M81" s="4" t="s">
        <v>114</v>
      </c>
      <c r="N81" s="4">
        <v>10.89</v>
      </c>
      <c r="O81" s="4">
        <v>500350</v>
      </c>
      <c r="P81" s="4">
        <v>0.72</v>
      </c>
      <c r="Q81" s="4">
        <v>8.484</v>
      </c>
      <c r="R81" s="4" t="s">
        <v>33</v>
      </c>
      <c r="S81" s="4">
        <v>146</v>
      </c>
      <c r="T81" s="4">
        <v>148</v>
      </c>
      <c r="U81" s="4">
        <v>62.41</v>
      </c>
      <c r="V81" s="4">
        <v>63.19</v>
      </c>
      <c r="W81" s="4" t="s">
        <v>33</v>
      </c>
      <c r="X81" s="4">
        <v>111</v>
      </c>
      <c r="Y81" s="4">
        <v>46.54</v>
      </c>
      <c r="Z81" s="4">
        <v>46.96</v>
      </c>
      <c r="AA81" s="4" t="s">
        <v>33</v>
      </c>
    </row>
    <row r="82" spans="1:27" ht="15.75" customHeight="1" x14ac:dyDescent="0.35">
      <c r="A82" s="1"/>
      <c r="B82" s="1"/>
      <c r="C82" s="1"/>
      <c r="D82" s="1"/>
      <c r="E82" s="1"/>
      <c r="F82" s="1"/>
      <c r="G82" s="1"/>
      <c r="H82" s="1"/>
      <c r="I82" s="2">
        <f t="shared" si="4"/>
        <v>83.75</v>
      </c>
      <c r="J82" s="3">
        <v>10</v>
      </c>
      <c r="K82" s="8" t="b">
        <f t="shared" si="5"/>
        <v>1</v>
      </c>
      <c r="L82" s="8" t="b">
        <f t="shared" si="6"/>
        <v>1</v>
      </c>
      <c r="M82" s="4" t="s">
        <v>115</v>
      </c>
      <c r="N82" s="4">
        <v>11.07</v>
      </c>
      <c r="O82" s="4">
        <v>67989</v>
      </c>
      <c r="P82" s="4">
        <v>0.1</v>
      </c>
      <c r="Q82" s="4">
        <v>8.375</v>
      </c>
      <c r="R82" s="4" t="s">
        <v>33</v>
      </c>
      <c r="S82" s="4">
        <v>117</v>
      </c>
      <c r="T82" s="4">
        <v>119</v>
      </c>
      <c r="U82" s="4">
        <v>97.29</v>
      </c>
      <c r="V82" s="4">
        <v>96.1</v>
      </c>
      <c r="W82" s="4" t="s">
        <v>33</v>
      </c>
      <c r="X82" s="4">
        <v>201</v>
      </c>
      <c r="Y82" s="4">
        <v>91.18</v>
      </c>
      <c r="Z82" s="4">
        <v>89.77</v>
      </c>
      <c r="AA82" s="4" t="s">
        <v>33</v>
      </c>
    </row>
    <row r="83" spans="1:27" ht="15.75" customHeight="1" x14ac:dyDescent="0.35">
      <c r="A83" s="1"/>
      <c r="B83" s="1"/>
      <c r="C83" s="1"/>
      <c r="D83" s="1"/>
      <c r="E83" s="1"/>
      <c r="F83" s="1"/>
      <c r="G83" s="1"/>
      <c r="H83" s="1"/>
      <c r="I83" s="2">
        <f t="shared" si="4"/>
        <v>81.96</v>
      </c>
      <c r="J83" s="3">
        <v>10</v>
      </c>
      <c r="K83" s="8" t="b">
        <f t="shared" si="5"/>
        <v>1</v>
      </c>
      <c r="L83" s="8" t="b">
        <f t="shared" si="6"/>
        <v>1</v>
      </c>
      <c r="M83" s="4" t="s">
        <v>116</v>
      </c>
      <c r="N83" s="4">
        <v>11.41</v>
      </c>
      <c r="O83" s="4">
        <v>20620</v>
      </c>
      <c r="P83" s="4">
        <v>0.03</v>
      </c>
      <c r="Q83" s="4">
        <v>8.1959999999999997</v>
      </c>
      <c r="R83" s="4" t="s">
        <v>33</v>
      </c>
      <c r="S83" s="4">
        <v>157</v>
      </c>
      <c r="T83" s="4">
        <v>155</v>
      </c>
      <c r="U83" s="4">
        <v>76.16</v>
      </c>
      <c r="V83" s="4">
        <v>78.16</v>
      </c>
      <c r="W83" s="4" t="s">
        <v>33</v>
      </c>
      <c r="X83" s="4">
        <v>75</v>
      </c>
      <c r="Y83" s="4">
        <v>109.23</v>
      </c>
      <c r="Z83" s="4">
        <v>105.81</v>
      </c>
      <c r="AA83" s="4" t="s">
        <v>33</v>
      </c>
    </row>
    <row r="84" spans="1:27" ht="15.75" customHeight="1" x14ac:dyDescent="0.35">
      <c r="A84" s="1"/>
      <c r="B84" s="1"/>
      <c r="C84" s="1"/>
      <c r="D84" s="1"/>
      <c r="E84" s="1"/>
      <c r="F84" s="1"/>
      <c r="G84" s="1"/>
      <c r="H84" s="1"/>
      <c r="I84" s="2">
        <f t="shared" si="4"/>
        <v>100.57000000000001</v>
      </c>
      <c r="J84" s="3">
        <v>10</v>
      </c>
      <c r="K84" s="8" t="b">
        <f t="shared" si="5"/>
        <v>1</v>
      </c>
      <c r="L84" s="8" t="b">
        <f t="shared" si="6"/>
        <v>1</v>
      </c>
      <c r="M84" s="4" t="s">
        <v>117</v>
      </c>
      <c r="N84" s="4">
        <v>11.55</v>
      </c>
      <c r="O84" s="4">
        <v>3515</v>
      </c>
      <c r="P84" s="4">
        <v>0.01</v>
      </c>
      <c r="Q84" s="4">
        <v>10.057</v>
      </c>
      <c r="R84" s="4" t="s">
        <v>33</v>
      </c>
      <c r="S84" s="4">
        <v>77</v>
      </c>
      <c r="T84" s="4">
        <v>51</v>
      </c>
      <c r="U84" s="4">
        <v>53.66</v>
      </c>
      <c r="V84" s="4">
        <v>56.39</v>
      </c>
      <c r="W84" s="4" t="s">
        <v>33</v>
      </c>
      <c r="X84" s="4">
        <v>123</v>
      </c>
      <c r="Y84" s="4">
        <v>39.54</v>
      </c>
      <c r="Z84" s="4">
        <v>44.52</v>
      </c>
      <c r="AA84" s="4" t="s">
        <v>33</v>
      </c>
    </row>
    <row r="85" spans="1:27" ht="15.75" customHeight="1" x14ac:dyDescent="0.35">
      <c r="A85" s="1"/>
      <c r="B85" s="1"/>
      <c r="C85" s="1"/>
      <c r="D85" s="1"/>
      <c r="E85" s="1"/>
      <c r="F85" s="1"/>
      <c r="G85" s="1"/>
      <c r="H85" s="1"/>
      <c r="I85" s="2">
        <f t="shared" si="4"/>
        <v>86.79</v>
      </c>
      <c r="J85" s="3">
        <v>10</v>
      </c>
      <c r="K85" s="8" t="b">
        <f t="shared" si="5"/>
        <v>1</v>
      </c>
      <c r="L85" s="8" t="b">
        <f t="shared" si="6"/>
        <v>1</v>
      </c>
      <c r="M85" s="4" t="s">
        <v>118</v>
      </c>
      <c r="N85" s="4">
        <v>11.94</v>
      </c>
      <c r="O85" s="4">
        <v>306929</v>
      </c>
      <c r="P85" s="4">
        <v>0.44</v>
      </c>
      <c r="Q85" s="4">
        <v>8.6790000000000003</v>
      </c>
      <c r="R85" s="4" t="s">
        <v>33</v>
      </c>
      <c r="S85" s="4">
        <v>180</v>
      </c>
      <c r="T85" s="4">
        <v>182</v>
      </c>
      <c r="U85" s="4">
        <v>95.07</v>
      </c>
      <c r="V85" s="4">
        <v>95.72</v>
      </c>
      <c r="W85" s="4" t="s">
        <v>33</v>
      </c>
      <c r="X85" s="4">
        <v>145</v>
      </c>
      <c r="Y85" s="4">
        <v>31.79</v>
      </c>
      <c r="Z85" s="4">
        <v>30.78</v>
      </c>
      <c r="AA85" s="4" t="s">
        <v>33</v>
      </c>
    </row>
    <row r="86" spans="1:27" ht="15.75" customHeight="1" x14ac:dyDescent="0.35">
      <c r="A86" s="1"/>
      <c r="B86" s="1"/>
      <c r="C86" s="1"/>
      <c r="D86" s="1"/>
      <c r="E86" s="1"/>
      <c r="F86" s="1"/>
      <c r="G86" s="1"/>
      <c r="H86" s="1"/>
      <c r="I86" s="2">
        <f t="shared" si="4"/>
        <v>106.28999999999999</v>
      </c>
      <c r="J86" s="3">
        <v>10</v>
      </c>
      <c r="K86" s="8" t="b">
        <f t="shared" si="5"/>
        <v>1</v>
      </c>
      <c r="L86" s="8" t="b">
        <f t="shared" si="6"/>
        <v>1</v>
      </c>
      <c r="M86" s="4" t="s">
        <v>119</v>
      </c>
      <c r="N86" s="4">
        <v>12.03</v>
      </c>
      <c r="O86" s="4">
        <v>151036</v>
      </c>
      <c r="P86" s="4">
        <v>0.22</v>
      </c>
      <c r="Q86" s="4">
        <v>10.629</v>
      </c>
      <c r="R86" s="4" t="s">
        <v>33</v>
      </c>
      <c r="S86" s="4">
        <v>225</v>
      </c>
      <c r="T86" s="4">
        <v>227</v>
      </c>
      <c r="U86" s="4">
        <v>62.96</v>
      </c>
      <c r="V86" s="4">
        <v>64.98</v>
      </c>
      <c r="W86" s="4" t="s">
        <v>33</v>
      </c>
      <c r="X86" s="4">
        <v>223</v>
      </c>
      <c r="Y86" s="4">
        <v>61.83</v>
      </c>
      <c r="Z86" s="4">
        <v>66.22</v>
      </c>
      <c r="AA86" s="4" t="s">
        <v>33</v>
      </c>
    </row>
    <row r="87" spans="1:27" ht="15.75" customHeight="1" x14ac:dyDescent="0.35">
      <c r="A87" s="1"/>
      <c r="B87" s="1"/>
      <c r="C87" s="1"/>
      <c r="D87" s="1"/>
      <c r="E87" s="1"/>
      <c r="F87" s="1"/>
      <c r="G87" s="1"/>
      <c r="H87" s="1"/>
      <c r="I87" s="2">
        <f t="shared" si="4"/>
        <v>83.9</v>
      </c>
      <c r="J87" s="3">
        <v>10</v>
      </c>
      <c r="K87" s="8" t="b">
        <f t="shared" si="5"/>
        <v>1</v>
      </c>
      <c r="L87" s="8" t="b">
        <f t="shared" si="6"/>
        <v>1</v>
      </c>
      <c r="M87" s="4" t="s">
        <v>120</v>
      </c>
      <c r="N87" s="4">
        <v>12.12</v>
      </c>
      <c r="O87" s="4">
        <v>742403</v>
      </c>
      <c r="P87" s="4">
        <v>1.06</v>
      </c>
      <c r="Q87" s="4">
        <v>8.39</v>
      </c>
      <c r="R87" s="4" t="s">
        <v>33</v>
      </c>
      <c r="S87" s="4">
        <v>128</v>
      </c>
      <c r="T87" s="4">
        <v>127</v>
      </c>
      <c r="U87" s="4">
        <v>13.07</v>
      </c>
      <c r="V87" s="4">
        <v>13.1</v>
      </c>
      <c r="W87" s="4" t="s">
        <v>33</v>
      </c>
      <c r="X87" s="4">
        <v>129</v>
      </c>
      <c r="Y87" s="4">
        <v>10.37</v>
      </c>
      <c r="Z87" s="4">
        <v>10.48</v>
      </c>
      <c r="AA87" s="4" t="s">
        <v>33</v>
      </c>
    </row>
    <row r="88" spans="1:27" ht="15.75" customHeight="1" x14ac:dyDescent="0.35">
      <c r="A88" s="1"/>
      <c r="B88" s="1"/>
      <c r="C88" s="1"/>
      <c r="D88" s="1"/>
      <c r="E88" s="1"/>
      <c r="F88" s="1"/>
      <c r="G88" s="1"/>
      <c r="H88" s="1"/>
      <c r="I88" s="2">
        <f t="shared" si="4"/>
        <v>85.79</v>
      </c>
      <c r="J88" s="3">
        <v>10</v>
      </c>
      <c r="K88" s="8" t="b">
        <f t="shared" si="5"/>
        <v>1</v>
      </c>
      <c r="L88" s="8" t="b">
        <f t="shared" si="6"/>
        <v>1</v>
      </c>
      <c r="M88" s="4" t="s">
        <v>121</v>
      </c>
      <c r="N88" s="4">
        <v>12.25</v>
      </c>
      <c r="O88" s="4">
        <v>298630</v>
      </c>
      <c r="P88" s="4">
        <v>0.43</v>
      </c>
      <c r="Q88" s="4">
        <v>8.5790000000000006</v>
      </c>
      <c r="R88" s="4" t="s">
        <v>33</v>
      </c>
      <c r="S88" s="4">
        <v>180</v>
      </c>
      <c r="T88" s="4">
        <v>182</v>
      </c>
      <c r="U88" s="4">
        <v>96.43</v>
      </c>
      <c r="V88" s="4">
        <v>96.7</v>
      </c>
      <c r="W88" s="4" t="s">
        <v>33</v>
      </c>
      <c r="X88" s="4">
        <v>145</v>
      </c>
      <c r="Y88" s="4">
        <v>33.04</v>
      </c>
      <c r="Z88" s="4">
        <v>32.75</v>
      </c>
      <c r="AA88" s="4" t="s">
        <v>33</v>
      </c>
    </row>
    <row r="89" spans="1:27" ht="15.75" customHeight="1" x14ac:dyDescent="0.35">
      <c r="A89" s="1"/>
      <c r="B89" s="1"/>
      <c r="C89" s="1"/>
      <c r="D89" s="1"/>
      <c r="E89" s="1"/>
      <c r="F89" s="1"/>
      <c r="G89" s="1"/>
      <c r="H89" s="1"/>
      <c r="I89" s="2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5">
      <c r="A90" s="1"/>
      <c r="B90" s="1"/>
      <c r="C90" s="1"/>
      <c r="D90" s="1"/>
      <c r="E90" s="1"/>
      <c r="F90" s="1"/>
      <c r="G90" s="1"/>
      <c r="H90" s="1"/>
      <c r="I90" s="2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5">
      <c r="A91" s="1"/>
      <c r="B91" s="1"/>
      <c r="C91" s="1"/>
      <c r="D91" s="1"/>
      <c r="E91" s="1"/>
      <c r="F91" s="1"/>
      <c r="G91" s="1"/>
      <c r="H91" s="1"/>
      <c r="I91" s="2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5">
      <c r="A92" s="1"/>
      <c r="B92" s="1"/>
      <c r="C92" s="1"/>
      <c r="D92" s="1"/>
      <c r="E92" s="1"/>
      <c r="F92" s="1"/>
      <c r="G92" s="1"/>
      <c r="H92" s="1"/>
      <c r="I92" s="2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5">
      <c r="A93" s="1"/>
      <c r="B93" s="1"/>
      <c r="C93" s="1"/>
      <c r="D93" s="1"/>
      <c r="E93" s="1"/>
      <c r="F93" s="1"/>
      <c r="G93" s="1"/>
      <c r="H93" s="1"/>
      <c r="I93" s="2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5">
      <c r="A94" s="1"/>
      <c r="B94" s="1"/>
      <c r="C94" s="1"/>
      <c r="D94" s="1"/>
      <c r="E94" s="1"/>
      <c r="F94" s="1"/>
      <c r="G94" s="1"/>
      <c r="H94" s="1"/>
      <c r="I94" s="2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5">
      <c r="A95" s="1"/>
      <c r="B95" s="1"/>
      <c r="C95" s="1"/>
      <c r="D95" s="1"/>
      <c r="E95" s="1"/>
      <c r="F95" s="1"/>
      <c r="G95" s="1"/>
      <c r="H95" s="1"/>
      <c r="I95" s="2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5">
      <c r="A96" s="1"/>
      <c r="B96" s="1"/>
      <c r="C96" s="1"/>
      <c r="D96" s="1"/>
      <c r="E96" s="1"/>
      <c r="F96" s="1"/>
      <c r="G96" s="1"/>
      <c r="H96" s="1"/>
      <c r="I96" s="2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5">
      <c r="A97" s="1"/>
      <c r="B97" s="1"/>
      <c r="C97" s="1"/>
      <c r="D97" s="1"/>
      <c r="E97" s="1"/>
      <c r="F97" s="1"/>
      <c r="G97" s="1"/>
      <c r="H97" s="1"/>
      <c r="I97" s="2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5">
      <c r="A98" s="1"/>
      <c r="B98" s="1"/>
      <c r="C98" s="1"/>
      <c r="D98" s="1"/>
      <c r="E98" s="1"/>
      <c r="F98" s="1"/>
      <c r="G98" s="1"/>
      <c r="H98" s="1"/>
      <c r="I98" s="2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5">
      <c r="A99" s="1"/>
      <c r="B99" s="1"/>
      <c r="C99" s="1"/>
      <c r="D99" s="1"/>
      <c r="E99" s="1"/>
      <c r="F99" s="1"/>
      <c r="G99" s="1"/>
      <c r="H99" s="1"/>
      <c r="I99" s="2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2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2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2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2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2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2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2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2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2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2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2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2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2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2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2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2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2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2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2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2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2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2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2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2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2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2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2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2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2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2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2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2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2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2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2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2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2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2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2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2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2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2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2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2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2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2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2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2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2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2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2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2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2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2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2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2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2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2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2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2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2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2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2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2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2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2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2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2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2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2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2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2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2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2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2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2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2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2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2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2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2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2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2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2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2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2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2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2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2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2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2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2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2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2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2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2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2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2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2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2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2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2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2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2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2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2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2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2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2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2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2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2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2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2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2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2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2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2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2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2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2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2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2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2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2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2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2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2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2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2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2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2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2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2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2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2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2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2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2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2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2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2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2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2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2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2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2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2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2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2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2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2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2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2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2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2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2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2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2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2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2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2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2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2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2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2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2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2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2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2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2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2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2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2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2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2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2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2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2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2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2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2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2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2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2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2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2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2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2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F3:G6 K4:L88">
    <cfRule type="cellIs" dxfId="11" priority="1" operator="equal">
      <formula>"FALSE"</formula>
    </cfRule>
  </conditionalFormatting>
  <conditionalFormatting sqref="I4:I88">
    <cfRule type="cellIs" dxfId="10" priority="2" operator="greaterThan">
      <formula>130</formula>
    </cfRule>
  </conditionalFormatting>
  <conditionalFormatting sqref="I4:I88">
    <cfRule type="cellIs" dxfId="9" priority="3" operator="lessThan">
      <formula>70</formula>
    </cfRule>
  </conditionalFormatting>
  <conditionalFormatting sqref="I4:I88">
    <cfRule type="cellIs" dxfId="8" priority="4" operator="greaterThan">
      <formula>120</formula>
    </cfRule>
  </conditionalFormatting>
  <conditionalFormatting sqref="I4:I88">
    <cfRule type="cellIs" dxfId="7" priority="5" operator="lessThan">
      <formula>80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53125" defaultRowHeight="15" customHeight="1" x14ac:dyDescent="0.35"/>
  <cols>
    <col min="1" max="1" width="4.7265625" customWidth="1"/>
    <col min="2" max="2" width="41.08984375" customWidth="1"/>
    <col min="3" max="3" width="20" customWidth="1"/>
    <col min="4" max="20" width="19.7265625" customWidth="1"/>
    <col min="21" max="26" width="15.7265625" customWidth="1"/>
    <col min="27" max="34" width="9.08984375" customWidth="1"/>
  </cols>
  <sheetData>
    <row r="1" spans="1:34" ht="14.5" x14ac:dyDescent="0.35">
      <c r="A1" s="11"/>
      <c r="B1" s="4" t="s">
        <v>122</v>
      </c>
      <c r="C1" s="12" t="s">
        <v>123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4.5" x14ac:dyDescent="0.35">
      <c r="A2" s="11"/>
      <c r="B2" s="13">
        <v>240807</v>
      </c>
      <c r="C2" s="1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4.5" x14ac:dyDescent="0.35">
      <c r="A3" s="1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4.5" x14ac:dyDescent="0.35">
      <c r="A4" s="11"/>
      <c r="B4" s="1" t="s">
        <v>0</v>
      </c>
      <c r="C4" s="3" t="s">
        <v>124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4.5" x14ac:dyDescent="0.35">
      <c r="A5" s="11"/>
      <c r="B5" s="1"/>
      <c r="C5" s="3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4.5" x14ac:dyDescent="0.35">
      <c r="A6" s="11"/>
      <c r="B6" s="1" t="s">
        <v>125</v>
      </c>
      <c r="C6" s="10" t="s">
        <v>126</v>
      </c>
      <c r="D6" s="10" t="s">
        <v>127</v>
      </c>
      <c r="E6" s="10" t="s">
        <v>128</v>
      </c>
      <c r="F6" s="10" t="s">
        <v>129</v>
      </c>
      <c r="G6" s="10" t="s">
        <v>130</v>
      </c>
      <c r="H6" s="10" t="s">
        <v>131</v>
      </c>
      <c r="I6" s="10" t="s">
        <v>132</v>
      </c>
      <c r="J6" s="10" t="s">
        <v>133</v>
      </c>
      <c r="K6" s="10" t="s">
        <v>134</v>
      </c>
      <c r="L6" s="10" t="s">
        <v>135</v>
      </c>
      <c r="M6" s="10" t="s">
        <v>136</v>
      </c>
      <c r="N6" s="10" t="s">
        <v>137</v>
      </c>
      <c r="O6" s="10" t="s">
        <v>138</v>
      </c>
      <c r="P6" s="10" t="s">
        <v>139</v>
      </c>
      <c r="Q6" s="10" t="s">
        <v>140</v>
      </c>
      <c r="R6" s="10" t="s">
        <v>141</v>
      </c>
      <c r="S6" s="10" t="s">
        <v>142</v>
      </c>
      <c r="T6" s="10" t="s">
        <v>143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4.5" x14ac:dyDescent="0.35">
      <c r="A7" s="11" t="s">
        <v>144</v>
      </c>
      <c r="B7" s="1" t="s">
        <v>31</v>
      </c>
      <c r="C7" s="10" t="s">
        <v>31</v>
      </c>
      <c r="D7" s="10" t="s">
        <v>31</v>
      </c>
      <c r="E7" s="10" t="s">
        <v>31</v>
      </c>
      <c r="F7" s="10" t="s">
        <v>31</v>
      </c>
      <c r="G7" s="10" t="s">
        <v>31</v>
      </c>
      <c r="H7" s="10" t="s">
        <v>31</v>
      </c>
      <c r="I7" s="10" t="s">
        <v>31</v>
      </c>
      <c r="J7" s="10" t="s">
        <v>31</v>
      </c>
      <c r="K7" s="10" t="s">
        <v>31</v>
      </c>
      <c r="L7" s="10" t="s">
        <v>31</v>
      </c>
      <c r="M7" s="10" t="s">
        <v>31</v>
      </c>
      <c r="N7" s="10" t="s">
        <v>31</v>
      </c>
      <c r="O7" s="10" t="s">
        <v>31</v>
      </c>
      <c r="P7" s="10" t="s">
        <v>31</v>
      </c>
      <c r="Q7" s="10" t="s">
        <v>31</v>
      </c>
      <c r="R7" s="10" t="s">
        <v>31</v>
      </c>
      <c r="S7" s="10" t="s">
        <v>31</v>
      </c>
      <c r="T7" s="10" t="s">
        <v>31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4.5" x14ac:dyDescent="0.35">
      <c r="A8" s="11">
        <v>1</v>
      </c>
      <c r="B8" s="1" t="s">
        <v>32</v>
      </c>
      <c r="C8" s="10">
        <v>10.0969</v>
      </c>
      <c r="D8" s="10" t="s">
        <v>145</v>
      </c>
      <c r="E8" s="10" t="s">
        <v>145</v>
      </c>
      <c r="F8" s="10">
        <v>0.23469999999999999</v>
      </c>
      <c r="G8" s="10" t="s">
        <v>145</v>
      </c>
      <c r="H8" s="10" t="s">
        <v>145</v>
      </c>
      <c r="I8" s="10" t="s">
        <v>145</v>
      </c>
      <c r="J8" s="10" t="s">
        <v>145</v>
      </c>
      <c r="K8" s="10" t="s">
        <v>145</v>
      </c>
      <c r="L8" s="10" t="s">
        <v>145</v>
      </c>
      <c r="M8" s="10" t="s">
        <v>145</v>
      </c>
      <c r="N8" s="10" t="s">
        <v>145</v>
      </c>
      <c r="O8" s="10" t="s">
        <v>145</v>
      </c>
      <c r="P8" s="10" t="s">
        <v>145</v>
      </c>
      <c r="Q8" s="10" t="s">
        <v>145</v>
      </c>
      <c r="R8" s="10" t="s">
        <v>145</v>
      </c>
      <c r="S8" s="10">
        <v>0.28370000000000001</v>
      </c>
      <c r="T8" s="10">
        <v>9.9252000000000002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4.5" x14ac:dyDescent="0.35">
      <c r="A9" s="11">
        <v>1</v>
      </c>
      <c r="B9" s="1" t="s">
        <v>34</v>
      </c>
      <c r="C9" s="10">
        <v>10.4339</v>
      </c>
      <c r="D9" s="10" t="s">
        <v>145</v>
      </c>
      <c r="E9" s="10" t="s">
        <v>145</v>
      </c>
      <c r="F9" s="10" t="s">
        <v>145</v>
      </c>
      <c r="G9" s="10" t="s">
        <v>145</v>
      </c>
      <c r="H9" s="10" t="s">
        <v>145</v>
      </c>
      <c r="I9" s="10" t="s">
        <v>145</v>
      </c>
      <c r="J9" s="10" t="s">
        <v>145</v>
      </c>
      <c r="K9" s="10" t="s">
        <v>145</v>
      </c>
      <c r="L9" s="10" t="s">
        <v>145</v>
      </c>
      <c r="M9" s="10" t="s">
        <v>145</v>
      </c>
      <c r="N9" s="10" t="s">
        <v>145</v>
      </c>
      <c r="O9" s="10" t="s">
        <v>145</v>
      </c>
      <c r="P9" s="10" t="s">
        <v>145</v>
      </c>
      <c r="Q9" s="10" t="s">
        <v>145</v>
      </c>
      <c r="R9" s="10" t="s">
        <v>145</v>
      </c>
      <c r="S9" s="10" t="s">
        <v>145</v>
      </c>
      <c r="T9" s="10">
        <v>10.199400000000001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4.5" x14ac:dyDescent="0.35">
      <c r="A10" s="11">
        <v>1</v>
      </c>
      <c r="B10" s="1" t="s">
        <v>35</v>
      </c>
      <c r="C10" s="10">
        <v>11.958500000000001</v>
      </c>
      <c r="D10" s="10" t="s">
        <v>145</v>
      </c>
      <c r="E10" s="10">
        <v>0.1696</v>
      </c>
      <c r="F10" s="10">
        <v>0.23580000000000001</v>
      </c>
      <c r="G10" s="10">
        <v>0.16789999999999999</v>
      </c>
      <c r="H10" s="10">
        <v>0.21709999999999999</v>
      </c>
      <c r="I10" s="10">
        <v>0.1618</v>
      </c>
      <c r="J10" s="10">
        <v>0.17910000000000001</v>
      </c>
      <c r="K10" s="10">
        <v>0.14560000000000001</v>
      </c>
      <c r="L10" s="10">
        <v>0.18659999999999999</v>
      </c>
      <c r="M10" s="10">
        <v>0.1211</v>
      </c>
      <c r="N10" s="10">
        <v>0.1865</v>
      </c>
      <c r="O10" s="10">
        <v>0.18709999999999999</v>
      </c>
      <c r="P10" s="10">
        <v>0.21240000000000001</v>
      </c>
      <c r="Q10" s="10">
        <v>0.17560000000000001</v>
      </c>
      <c r="R10" s="10">
        <v>0.15140000000000001</v>
      </c>
      <c r="S10" s="10">
        <v>0.2268</v>
      </c>
      <c r="T10" s="10">
        <v>12.3813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4.5" x14ac:dyDescent="0.35">
      <c r="A11" s="11">
        <v>1</v>
      </c>
      <c r="B11" s="1" t="s">
        <v>36</v>
      </c>
      <c r="C11" s="10">
        <v>10.725099999999999</v>
      </c>
      <c r="D11" s="10" t="s">
        <v>145</v>
      </c>
      <c r="E11" s="10" t="s">
        <v>145</v>
      </c>
      <c r="F11" s="10" t="s">
        <v>145</v>
      </c>
      <c r="G11" s="10" t="s">
        <v>145</v>
      </c>
      <c r="H11" s="10" t="s">
        <v>145</v>
      </c>
      <c r="I11" s="10" t="s">
        <v>145</v>
      </c>
      <c r="J11" s="10" t="s">
        <v>145</v>
      </c>
      <c r="K11" s="10" t="s">
        <v>145</v>
      </c>
      <c r="L11" s="10" t="s">
        <v>145</v>
      </c>
      <c r="M11" s="10" t="s">
        <v>145</v>
      </c>
      <c r="N11" s="10" t="s">
        <v>145</v>
      </c>
      <c r="O11" s="10" t="s">
        <v>145</v>
      </c>
      <c r="P11" s="10" t="s">
        <v>145</v>
      </c>
      <c r="Q11" s="10" t="s">
        <v>145</v>
      </c>
      <c r="R11" s="10" t="s">
        <v>145</v>
      </c>
      <c r="S11" s="10" t="s">
        <v>145</v>
      </c>
      <c r="T11" s="10">
        <v>10.651400000000001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4.5" x14ac:dyDescent="0.35">
      <c r="A12" s="11">
        <v>1</v>
      </c>
      <c r="B12" s="1" t="s">
        <v>37</v>
      </c>
      <c r="C12" s="10">
        <v>10.7018</v>
      </c>
      <c r="D12" s="10" t="s">
        <v>145</v>
      </c>
      <c r="E12" s="10" t="s">
        <v>145</v>
      </c>
      <c r="F12" s="10" t="s">
        <v>145</v>
      </c>
      <c r="G12" s="10" t="s">
        <v>145</v>
      </c>
      <c r="H12" s="10" t="s">
        <v>145</v>
      </c>
      <c r="I12" s="10" t="s">
        <v>145</v>
      </c>
      <c r="J12" s="10" t="s">
        <v>145</v>
      </c>
      <c r="K12" s="10" t="s">
        <v>145</v>
      </c>
      <c r="L12" s="10" t="s">
        <v>145</v>
      </c>
      <c r="M12" s="10" t="s">
        <v>145</v>
      </c>
      <c r="N12" s="10" t="s">
        <v>145</v>
      </c>
      <c r="O12" s="10" t="s">
        <v>145</v>
      </c>
      <c r="P12" s="10" t="s">
        <v>145</v>
      </c>
      <c r="Q12" s="10" t="s">
        <v>145</v>
      </c>
      <c r="R12" s="10" t="s">
        <v>145</v>
      </c>
      <c r="S12" s="10" t="s">
        <v>145</v>
      </c>
      <c r="T12" s="10">
        <v>10.645099999999999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4.5" x14ac:dyDescent="0.35">
      <c r="A13" s="11">
        <v>1</v>
      </c>
      <c r="B13" s="1" t="s">
        <v>39</v>
      </c>
      <c r="C13" s="10">
        <v>9.7403999999999993</v>
      </c>
      <c r="D13" s="10" t="s">
        <v>145</v>
      </c>
      <c r="E13" s="10" t="s">
        <v>145</v>
      </c>
      <c r="F13" s="10" t="s">
        <v>145</v>
      </c>
      <c r="G13" s="10" t="s">
        <v>145</v>
      </c>
      <c r="H13" s="10" t="s">
        <v>145</v>
      </c>
      <c r="I13" s="10" t="s">
        <v>145</v>
      </c>
      <c r="J13" s="10" t="s">
        <v>145</v>
      </c>
      <c r="K13" s="10" t="s">
        <v>145</v>
      </c>
      <c r="L13" s="10" t="s">
        <v>145</v>
      </c>
      <c r="M13" s="10" t="s">
        <v>145</v>
      </c>
      <c r="N13" s="10" t="s">
        <v>145</v>
      </c>
      <c r="O13" s="10" t="s">
        <v>145</v>
      </c>
      <c r="P13" s="10" t="s">
        <v>145</v>
      </c>
      <c r="Q13" s="10" t="s">
        <v>145</v>
      </c>
      <c r="R13" s="10" t="s">
        <v>145</v>
      </c>
      <c r="S13" s="10" t="s">
        <v>145</v>
      </c>
      <c r="T13" s="10">
        <v>9.6316000000000006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4.5" x14ac:dyDescent="0.35">
      <c r="A14" s="11">
        <v>1</v>
      </c>
      <c r="B14" s="1" t="s">
        <v>41</v>
      </c>
      <c r="C14" s="10">
        <v>10.325100000000001</v>
      </c>
      <c r="D14" s="10">
        <v>1.2699999999999999E-2</v>
      </c>
      <c r="E14" s="10" t="s">
        <v>145</v>
      </c>
      <c r="F14" s="10" t="s">
        <v>145</v>
      </c>
      <c r="G14" s="10" t="s">
        <v>145</v>
      </c>
      <c r="H14" s="10" t="s">
        <v>145</v>
      </c>
      <c r="I14" s="10" t="s">
        <v>145</v>
      </c>
      <c r="J14" s="10" t="s">
        <v>145</v>
      </c>
      <c r="K14" s="10" t="s">
        <v>145</v>
      </c>
      <c r="L14" s="10" t="s">
        <v>145</v>
      </c>
      <c r="M14" s="10" t="s">
        <v>145</v>
      </c>
      <c r="N14" s="10" t="s">
        <v>145</v>
      </c>
      <c r="O14" s="10" t="s">
        <v>145</v>
      </c>
      <c r="P14" s="10" t="s">
        <v>145</v>
      </c>
      <c r="Q14" s="10" t="s">
        <v>145</v>
      </c>
      <c r="R14" s="10" t="s">
        <v>145</v>
      </c>
      <c r="S14" s="10" t="s">
        <v>145</v>
      </c>
      <c r="T14" s="10">
        <v>10.4389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4.5" x14ac:dyDescent="0.35">
      <c r="A15" s="11">
        <v>2</v>
      </c>
      <c r="B15" s="1" t="s">
        <v>43</v>
      </c>
      <c r="C15" s="10">
        <v>19.321400000000001</v>
      </c>
      <c r="D15" s="10" t="s">
        <v>145</v>
      </c>
      <c r="E15" s="10" t="s">
        <v>145</v>
      </c>
      <c r="F15" s="10">
        <v>100.1198</v>
      </c>
      <c r="G15" s="10">
        <v>73.191599999999994</v>
      </c>
      <c r="H15" s="10">
        <v>65.6113</v>
      </c>
      <c r="I15" s="10">
        <v>0.74470000000000003</v>
      </c>
      <c r="J15" s="10">
        <v>0.87739999999999996</v>
      </c>
      <c r="K15" s="10">
        <v>0.93589999999999995</v>
      </c>
      <c r="L15" s="10">
        <v>1.4448000000000001</v>
      </c>
      <c r="M15" s="10">
        <v>1.1858</v>
      </c>
      <c r="N15" s="10">
        <v>1.5411999999999999</v>
      </c>
      <c r="O15" s="10">
        <v>4.0362</v>
      </c>
      <c r="P15" s="10">
        <v>7.6802000000000001</v>
      </c>
      <c r="Q15" s="10">
        <v>4.9691000000000001</v>
      </c>
      <c r="R15" s="10">
        <v>5.0766</v>
      </c>
      <c r="S15" s="10">
        <v>1.6181000000000001</v>
      </c>
      <c r="T15" s="10">
        <v>21.5505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4.5" x14ac:dyDescent="0.35">
      <c r="A16" s="11">
        <v>1</v>
      </c>
      <c r="B16" s="1" t="s">
        <v>45</v>
      </c>
      <c r="C16" s="10">
        <v>9.9690999999999992</v>
      </c>
      <c r="D16" s="10">
        <v>0.3417</v>
      </c>
      <c r="E16" s="10">
        <v>0.30359999999999998</v>
      </c>
      <c r="F16" s="10">
        <v>0.2616</v>
      </c>
      <c r="G16" s="10">
        <v>0.28789999999999999</v>
      </c>
      <c r="H16" s="10">
        <v>0.2145</v>
      </c>
      <c r="I16" s="10">
        <v>0.22869999999999999</v>
      </c>
      <c r="J16" s="10">
        <v>0.1585</v>
      </c>
      <c r="K16" s="10">
        <v>0.22969999999999999</v>
      </c>
      <c r="L16" s="10">
        <v>0.2399</v>
      </c>
      <c r="M16" s="10">
        <v>0.22239999999999999</v>
      </c>
      <c r="N16" s="10">
        <v>0.27250000000000002</v>
      </c>
      <c r="O16" s="10">
        <v>0.25990000000000002</v>
      </c>
      <c r="P16" s="10">
        <v>0.1724</v>
      </c>
      <c r="Q16" s="10">
        <v>0.2681</v>
      </c>
      <c r="R16" s="10">
        <v>0.20880000000000001</v>
      </c>
      <c r="S16" s="10">
        <v>0.23549999999999999</v>
      </c>
      <c r="T16" s="10">
        <v>9.5815000000000001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4.5" x14ac:dyDescent="0.35">
      <c r="A17" s="11">
        <v>1</v>
      </c>
      <c r="B17" s="1" t="s">
        <v>46</v>
      </c>
      <c r="C17" s="10">
        <v>9.6541999999999994</v>
      </c>
      <c r="D17" s="10" t="s">
        <v>145</v>
      </c>
      <c r="E17" s="10" t="s">
        <v>145</v>
      </c>
      <c r="F17" s="10" t="s">
        <v>145</v>
      </c>
      <c r="G17" s="10" t="s">
        <v>145</v>
      </c>
      <c r="H17" s="10" t="s">
        <v>145</v>
      </c>
      <c r="I17" s="10" t="s">
        <v>145</v>
      </c>
      <c r="J17" s="10" t="s">
        <v>145</v>
      </c>
      <c r="K17" s="10" t="s">
        <v>145</v>
      </c>
      <c r="L17" s="10" t="s">
        <v>145</v>
      </c>
      <c r="M17" s="10" t="s">
        <v>145</v>
      </c>
      <c r="N17" s="10" t="s">
        <v>145</v>
      </c>
      <c r="O17" s="10" t="s">
        <v>145</v>
      </c>
      <c r="P17" s="10" t="s">
        <v>145</v>
      </c>
      <c r="Q17" s="10" t="s">
        <v>145</v>
      </c>
      <c r="R17" s="10" t="s">
        <v>145</v>
      </c>
      <c r="S17" s="10" t="s">
        <v>145</v>
      </c>
      <c r="T17" s="10">
        <v>9.7904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4.5" x14ac:dyDescent="0.35">
      <c r="A18" s="11">
        <v>1</v>
      </c>
      <c r="B18" s="1" t="s">
        <v>47</v>
      </c>
      <c r="C18" s="10">
        <v>9.5943000000000005</v>
      </c>
      <c r="D18" s="10" t="s">
        <v>145</v>
      </c>
      <c r="E18" s="10" t="s">
        <v>145</v>
      </c>
      <c r="F18" s="10" t="s">
        <v>145</v>
      </c>
      <c r="G18" s="10" t="s">
        <v>145</v>
      </c>
      <c r="H18" s="10" t="s">
        <v>145</v>
      </c>
      <c r="I18" s="10" t="s">
        <v>145</v>
      </c>
      <c r="J18" s="10" t="s">
        <v>145</v>
      </c>
      <c r="K18" s="10" t="s">
        <v>145</v>
      </c>
      <c r="L18" s="10" t="s">
        <v>145</v>
      </c>
      <c r="M18" s="10" t="s">
        <v>145</v>
      </c>
      <c r="N18" s="10" t="s">
        <v>145</v>
      </c>
      <c r="O18" s="10" t="s">
        <v>145</v>
      </c>
      <c r="P18" s="10" t="s">
        <v>145</v>
      </c>
      <c r="Q18" s="10" t="s">
        <v>145</v>
      </c>
      <c r="R18" s="10" t="s">
        <v>145</v>
      </c>
      <c r="S18" s="10" t="s">
        <v>145</v>
      </c>
      <c r="T18" s="10">
        <v>9.8571000000000009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4.5" x14ac:dyDescent="0.35">
      <c r="A19" s="11">
        <v>1</v>
      </c>
      <c r="B19" s="1" t="s">
        <v>48</v>
      </c>
      <c r="C19" s="10">
        <v>10.684699999999999</v>
      </c>
      <c r="D19" s="10">
        <v>0.21940000000000001</v>
      </c>
      <c r="E19" s="10">
        <v>0.2084</v>
      </c>
      <c r="F19" s="10">
        <v>0.23519999999999999</v>
      </c>
      <c r="G19" s="10">
        <v>0.2432</v>
      </c>
      <c r="H19" s="10">
        <v>0.24510000000000001</v>
      </c>
      <c r="I19" s="10">
        <v>0.19850000000000001</v>
      </c>
      <c r="J19" s="10">
        <v>0.20119999999999999</v>
      </c>
      <c r="K19" s="10">
        <v>0.1948</v>
      </c>
      <c r="L19" s="10">
        <v>0.20430000000000001</v>
      </c>
      <c r="M19" s="10">
        <v>0.18490000000000001</v>
      </c>
      <c r="N19" s="10">
        <v>0.46089999999999998</v>
      </c>
      <c r="O19" s="10">
        <v>0.26379999999999998</v>
      </c>
      <c r="P19" s="10">
        <v>0.21510000000000001</v>
      </c>
      <c r="Q19" s="10">
        <v>0.22209999999999999</v>
      </c>
      <c r="R19" s="10">
        <v>0.31190000000000001</v>
      </c>
      <c r="S19" s="10">
        <v>0.2296</v>
      </c>
      <c r="T19" s="10">
        <v>10.4236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4.5" x14ac:dyDescent="0.35">
      <c r="A20" s="11">
        <v>1</v>
      </c>
      <c r="B20" s="1" t="s">
        <v>49</v>
      </c>
      <c r="C20" s="10">
        <v>9.7250999999999994</v>
      </c>
      <c r="D20" s="10">
        <v>2.7699999999999999E-2</v>
      </c>
      <c r="E20" s="10">
        <v>1.03E-2</v>
      </c>
      <c r="F20" s="10" t="s">
        <v>145</v>
      </c>
      <c r="G20" s="10" t="s">
        <v>145</v>
      </c>
      <c r="H20" s="10" t="s">
        <v>145</v>
      </c>
      <c r="I20" s="10" t="s">
        <v>145</v>
      </c>
      <c r="J20" s="10" t="s">
        <v>145</v>
      </c>
      <c r="K20" s="10" t="s">
        <v>145</v>
      </c>
      <c r="L20" s="10" t="s">
        <v>145</v>
      </c>
      <c r="M20" s="10" t="s">
        <v>145</v>
      </c>
      <c r="N20" s="10" t="s">
        <v>145</v>
      </c>
      <c r="O20" s="10" t="s">
        <v>145</v>
      </c>
      <c r="P20" s="10" t="s">
        <v>145</v>
      </c>
      <c r="Q20" s="10" t="s">
        <v>145</v>
      </c>
      <c r="R20" s="10" t="s">
        <v>145</v>
      </c>
      <c r="S20" s="10" t="s">
        <v>145</v>
      </c>
      <c r="T20" s="10">
        <v>9.8567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35">
      <c r="A21" s="11">
        <v>1</v>
      </c>
      <c r="B21" s="1" t="s">
        <v>50</v>
      </c>
      <c r="C21" s="10">
        <v>9.0250000000000004</v>
      </c>
      <c r="D21" s="10" t="s">
        <v>145</v>
      </c>
      <c r="E21" s="10" t="s">
        <v>145</v>
      </c>
      <c r="F21" s="10" t="s">
        <v>145</v>
      </c>
      <c r="G21" s="10" t="s">
        <v>145</v>
      </c>
      <c r="H21" s="10" t="s">
        <v>145</v>
      </c>
      <c r="I21" s="10" t="s">
        <v>145</v>
      </c>
      <c r="J21" s="10" t="s">
        <v>145</v>
      </c>
      <c r="K21" s="10" t="s">
        <v>145</v>
      </c>
      <c r="L21" s="10" t="s">
        <v>145</v>
      </c>
      <c r="M21" s="10" t="s">
        <v>145</v>
      </c>
      <c r="N21" s="10" t="s">
        <v>145</v>
      </c>
      <c r="O21" s="10" t="s">
        <v>145</v>
      </c>
      <c r="P21" s="10" t="s">
        <v>145</v>
      </c>
      <c r="Q21" s="10" t="s">
        <v>145</v>
      </c>
      <c r="R21" s="10" t="s">
        <v>145</v>
      </c>
      <c r="S21" s="10" t="s">
        <v>145</v>
      </c>
      <c r="T21" s="10">
        <v>8.9570000000000007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35">
      <c r="A22" s="11">
        <v>1</v>
      </c>
      <c r="B22" s="1" t="s">
        <v>51</v>
      </c>
      <c r="C22" s="10">
        <v>9.4396000000000004</v>
      </c>
      <c r="D22" s="10" t="s">
        <v>145</v>
      </c>
      <c r="E22" s="10" t="s">
        <v>145</v>
      </c>
      <c r="F22" s="10" t="s">
        <v>145</v>
      </c>
      <c r="G22" s="10" t="s">
        <v>145</v>
      </c>
      <c r="H22" s="10" t="s">
        <v>145</v>
      </c>
      <c r="I22" s="10" t="s">
        <v>145</v>
      </c>
      <c r="J22" s="10" t="s">
        <v>145</v>
      </c>
      <c r="K22" s="10" t="s">
        <v>145</v>
      </c>
      <c r="L22" s="10" t="s">
        <v>145</v>
      </c>
      <c r="M22" s="10" t="s">
        <v>145</v>
      </c>
      <c r="N22" s="10" t="s">
        <v>145</v>
      </c>
      <c r="O22" s="10" t="s">
        <v>145</v>
      </c>
      <c r="P22" s="10" t="s">
        <v>145</v>
      </c>
      <c r="Q22" s="10" t="s">
        <v>145</v>
      </c>
      <c r="R22" s="10" t="s">
        <v>145</v>
      </c>
      <c r="S22" s="10" t="s">
        <v>145</v>
      </c>
      <c r="T22" s="10">
        <v>9.4823000000000004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35">
      <c r="A23" s="11">
        <v>1</v>
      </c>
      <c r="B23" s="1" t="s">
        <v>52</v>
      </c>
      <c r="C23" s="10">
        <v>8.5541</v>
      </c>
      <c r="D23" s="10" t="s">
        <v>145</v>
      </c>
      <c r="E23" s="10" t="s">
        <v>145</v>
      </c>
      <c r="F23" s="10" t="s">
        <v>145</v>
      </c>
      <c r="G23" s="10" t="s">
        <v>145</v>
      </c>
      <c r="H23" s="10" t="s">
        <v>145</v>
      </c>
      <c r="I23" s="10" t="s">
        <v>145</v>
      </c>
      <c r="J23" s="10" t="s">
        <v>145</v>
      </c>
      <c r="K23" s="10" t="s">
        <v>145</v>
      </c>
      <c r="L23" s="10" t="s">
        <v>145</v>
      </c>
      <c r="M23" s="10" t="s">
        <v>145</v>
      </c>
      <c r="N23" s="10" t="s">
        <v>145</v>
      </c>
      <c r="O23" s="10" t="s">
        <v>145</v>
      </c>
      <c r="P23" s="10" t="s">
        <v>145</v>
      </c>
      <c r="Q23" s="10" t="s">
        <v>145</v>
      </c>
      <c r="R23" s="10" t="s">
        <v>145</v>
      </c>
      <c r="S23" s="10" t="s">
        <v>145</v>
      </c>
      <c r="T23" s="10">
        <v>7.4858000000000002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35">
      <c r="A24" s="11">
        <v>1</v>
      </c>
      <c r="B24" s="1" t="s">
        <v>53</v>
      </c>
      <c r="C24" s="10">
        <v>9.3826000000000001</v>
      </c>
      <c r="D24" s="10">
        <v>1.4500000000000001E-2</v>
      </c>
      <c r="E24" s="10" t="s">
        <v>145</v>
      </c>
      <c r="F24" s="10" t="s">
        <v>145</v>
      </c>
      <c r="G24" s="10" t="s">
        <v>145</v>
      </c>
      <c r="H24" s="10" t="s">
        <v>145</v>
      </c>
      <c r="I24" s="10" t="s">
        <v>145</v>
      </c>
      <c r="J24" s="10" t="s">
        <v>145</v>
      </c>
      <c r="K24" s="10" t="s">
        <v>145</v>
      </c>
      <c r="L24" s="10" t="s">
        <v>145</v>
      </c>
      <c r="M24" s="10" t="s">
        <v>145</v>
      </c>
      <c r="N24" s="10" t="s">
        <v>145</v>
      </c>
      <c r="O24" s="10" t="s">
        <v>145</v>
      </c>
      <c r="P24" s="10" t="s">
        <v>145</v>
      </c>
      <c r="Q24" s="10" t="s">
        <v>145</v>
      </c>
      <c r="R24" s="10" t="s">
        <v>145</v>
      </c>
      <c r="S24" s="10" t="s">
        <v>145</v>
      </c>
      <c r="T24" s="10">
        <v>9.3419000000000008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35">
      <c r="A25" s="11">
        <v>2</v>
      </c>
      <c r="B25" s="1" t="s">
        <v>54</v>
      </c>
      <c r="C25" s="10">
        <v>18.23</v>
      </c>
      <c r="D25" s="10" t="s">
        <v>145</v>
      </c>
      <c r="E25" s="10" t="s">
        <v>145</v>
      </c>
      <c r="F25" s="10" t="s">
        <v>145</v>
      </c>
      <c r="G25" s="10" t="s">
        <v>145</v>
      </c>
      <c r="H25" s="10" t="s">
        <v>145</v>
      </c>
      <c r="I25" s="10" t="s">
        <v>145</v>
      </c>
      <c r="J25" s="10" t="s">
        <v>145</v>
      </c>
      <c r="K25" s="10" t="s">
        <v>145</v>
      </c>
      <c r="L25" s="10" t="s">
        <v>145</v>
      </c>
      <c r="M25" s="10" t="s">
        <v>145</v>
      </c>
      <c r="N25" s="10" t="s">
        <v>145</v>
      </c>
      <c r="O25" s="10" t="s">
        <v>145</v>
      </c>
      <c r="P25" s="10" t="s">
        <v>145</v>
      </c>
      <c r="Q25" s="10" t="s">
        <v>145</v>
      </c>
      <c r="R25" s="10">
        <v>3.0421</v>
      </c>
      <c r="S25" s="10" t="s">
        <v>145</v>
      </c>
      <c r="T25" s="10">
        <v>20.348099999999999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5.75" customHeight="1" x14ac:dyDescent="0.35">
      <c r="A26" s="11">
        <v>2</v>
      </c>
      <c r="B26" s="1" t="s">
        <v>55</v>
      </c>
      <c r="C26" s="10">
        <v>9.5716000000000001</v>
      </c>
      <c r="D26" s="10" t="s">
        <v>145</v>
      </c>
      <c r="E26" s="10" t="s">
        <v>145</v>
      </c>
      <c r="F26" s="10" t="s">
        <v>145</v>
      </c>
      <c r="G26" s="10" t="s">
        <v>145</v>
      </c>
      <c r="H26" s="10" t="s">
        <v>145</v>
      </c>
      <c r="I26" s="10" t="s">
        <v>145</v>
      </c>
      <c r="J26" s="10" t="s">
        <v>145</v>
      </c>
      <c r="K26" s="10" t="s">
        <v>145</v>
      </c>
      <c r="L26" s="10" t="s">
        <v>145</v>
      </c>
      <c r="M26" s="10" t="s">
        <v>145</v>
      </c>
      <c r="N26" s="10" t="s">
        <v>145</v>
      </c>
      <c r="O26" s="10" t="s">
        <v>145</v>
      </c>
      <c r="P26" s="10" t="s">
        <v>145</v>
      </c>
      <c r="Q26" s="10" t="s">
        <v>145</v>
      </c>
      <c r="R26" s="10" t="s">
        <v>145</v>
      </c>
      <c r="S26" s="10" t="s">
        <v>145</v>
      </c>
      <c r="T26" s="10">
        <v>11.5327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35">
      <c r="A27" s="11">
        <v>5</v>
      </c>
      <c r="B27" s="1" t="s">
        <v>56</v>
      </c>
      <c r="C27" s="10">
        <v>9.9061000000000003</v>
      </c>
      <c r="D27" s="10" t="s">
        <v>145</v>
      </c>
      <c r="E27" s="10" t="s">
        <v>145</v>
      </c>
      <c r="F27" s="10" t="s">
        <v>145</v>
      </c>
      <c r="G27" s="10" t="s">
        <v>145</v>
      </c>
      <c r="H27" s="10" t="s">
        <v>145</v>
      </c>
      <c r="I27" s="10" t="s">
        <v>145</v>
      </c>
      <c r="J27" s="10" t="s">
        <v>145</v>
      </c>
      <c r="K27" s="10" t="s">
        <v>145</v>
      </c>
      <c r="L27" s="10" t="s">
        <v>145</v>
      </c>
      <c r="M27" s="10" t="s">
        <v>145</v>
      </c>
      <c r="N27" s="10" t="s">
        <v>145</v>
      </c>
      <c r="O27" s="10" t="s">
        <v>145</v>
      </c>
      <c r="P27" s="10" t="s">
        <v>145</v>
      </c>
      <c r="Q27" s="10" t="s">
        <v>145</v>
      </c>
      <c r="R27" s="10" t="s">
        <v>145</v>
      </c>
      <c r="S27" s="10" t="s">
        <v>145</v>
      </c>
      <c r="T27" s="10">
        <v>10.0784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5.75" customHeight="1" x14ac:dyDescent="0.35">
      <c r="A28" s="11">
        <v>1</v>
      </c>
      <c r="B28" s="1" t="s">
        <v>57</v>
      </c>
      <c r="C28" s="10">
        <v>10.1541</v>
      </c>
      <c r="D28" s="10" t="s">
        <v>145</v>
      </c>
      <c r="E28" s="10" t="s">
        <v>145</v>
      </c>
      <c r="F28" s="10" t="s">
        <v>145</v>
      </c>
      <c r="G28" s="10" t="s">
        <v>145</v>
      </c>
      <c r="H28" s="10" t="s">
        <v>145</v>
      </c>
      <c r="I28" s="10" t="s">
        <v>145</v>
      </c>
      <c r="J28" s="10" t="s">
        <v>145</v>
      </c>
      <c r="K28" s="10" t="s">
        <v>145</v>
      </c>
      <c r="L28" s="10" t="s">
        <v>145</v>
      </c>
      <c r="M28" s="10" t="s">
        <v>145</v>
      </c>
      <c r="N28" s="10">
        <v>5.6099999999999997E-2</v>
      </c>
      <c r="O28" s="10">
        <v>0.33479999999999999</v>
      </c>
      <c r="P28" s="10">
        <v>0.1198</v>
      </c>
      <c r="Q28" s="10">
        <v>7.0499999999999993E-2</v>
      </c>
      <c r="R28" s="10">
        <v>9.4799999999999995E-2</v>
      </c>
      <c r="S28" s="10" t="s">
        <v>145</v>
      </c>
      <c r="T28" s="10">
        <v>9.7535000000000007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35">
      <c r="A29" s="11">
        <v>1</v>
      </c>
      <c r="B29" s="1" t="s">
        <v>58</v>
      </c>
      <c r="C29" s="10">
        <v>9.4270999999999994</v>
      </c>
      <c r="D29" s="10" t="s">
        <v>145</v>
      </c>
      <c r="E29" s="10" t="s">
        <v>145</v>
      </c>
      <c r="F29" s="10" t="s">
        <v>145</v>
      </c>
      <c r="G29" s="10" t="s">
        <v>145</v>
      </c>
      <c r="H29" s="10" t="s">
        <v>145</v>
      </c>
      <c r="I29" s="10" t="s">
        <v>145</v>
      </c>
      <c r="J29" s="10" t="s">
        <v>145</v>
      </c>
      <c r="K29" s="10" t="s">
        <v>145</v>
      </c>
      <c r="L29" s="10" t="s">
        <v>145</v>
      </c>
      <c r="M29" s="10" t="s">
        <v>145</v>
      </c>
      <c r="N29" s="10" t="s">
        <v>145</v>
      </c>
      <c r="O29" s="10" t="s">
        <v>145</v>
      </c>
      <c r="P29" s="10" t="s">
        <v>145</v>
      </c>
      <c r="Q29" s="10" t="s">
        <v>145</v>
      </c>
      <c r="R29" s="10">
        <v>36.002200000000002</v>
      </c>
      <c r="S29" s="10" t="s">
        <v>145</v>
      </c>
      <c r="T29" s="10">
        <v>9.1622000000000003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35">
      <c r="A30" s="11">
        <v>1</v>
      </c>
      <c r="B30" s="1" t="s">
        <v>59</v>
      </c>
      <c r="C30" s="10">
        <v>9.4019999999999992</v>
      </c>
      <c r="D30" s="10" t="s">
        <v>145</v>
      </c>
      <c r="E30" s="10" t="s">
        <v>145</v>
      </c>
      <c r="F30" s="10">
        <v>13.486599999999999</v>
      </c>
      <c r="G30" s="10">
        <v>10.629099999999999</v>
      </c>
      <c r="H30" s="10">
        <v>10.2903</v>
      </c>
      <c r="I30" s="10" t="s">
        <v>145</v>
      </c>
      <c r="J30" s="10" t="s">
        <v>145</v>
      </c>
      <c r="K30" s="10" t="s">
        <v>145</v>
      </c>
      <c r="L30" s="10" t="s">
        <v>145</v>
      </c>
      <c r="M30" s="10" t="s">
        <v>145</v>
      </c>
      <c r="N30" s="10">
        <v>15.873900000000001</v>
      </c>
      <c r="O30" s="10">
        <v>3.5306000000000002</v>
      </c>
      <c r="P30" s="10">
        <v>3.4466999999999999</v>
      </c>
      <c r="Q30" s="10">
        <v>0.1118</v>
      </c>
      <c r="R30" s="10">
        <v>53.445399999999999</v>
      </c>
      <c r="S30" s="10">
        <v>21.230499999999999</v>
      </c>
      <c r="T30" s="10">
        <v>9.3732000000000006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35">
      <c r="A31" s="11">
        <v>1</v>
      </c>
      <c r="B31" s="1" t="s">
        <v>60</v>
      </c>
      <c r="C31" s="10">
        <v>7.8726000000000003</v>
      </c>
      <c r="D31" s="10" t="s">
        <v>145</v>
      </c>
      <c r="E31" s="10" t="s">
        <v>145</v>
      </c>
      <c r="F31" s="10" t="s">
        <v>145</v>
      </c>
      <c r="G31" s="10" t="s">
        <v>145</v>
      </c>
      <c r="H31" s="10" t="s">
        <v>145</v>
      </c>
      <c r="I31" s="10" t="s">
        <v>145</v>
      </c>
      <c r="J31" s="10" t="s">
        <v>145</v>
      </c>
      <c r="K31" s="10" t="s">
        <v>145</v>
      </c>
      <c r="L31" s="10" t="s">
        <v>145</v>
      </c>
      <c r="M31" s="10" t="s">
        <v>145</v>
      </c>
      <c r="N31" s="10" t="s">
        <v>145</v>
      </c>
      <c r="O31" s="10" t="s">
        <v>145</v>
      </c>
      <c r="P31" s="10" t="s">
        <v>145</v>
      </c>
      <c r="Q31" s="10" t="s">
        <v>145</v>
      </c>
      <c r="R31" s="10" t="s">
        <v>145</v>
      </c>
      <c r="S31" s="10" t="s">
        <v>145</v>
      </c>
      <c r="T31" s="10">
        <v>8.1821000000000002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35">
      <c r="A32" s="11" t="s">
        <v>44</v>
      </c>
      <c r="B32" s="1" t="s">
        <v>61</v>
      </c>
      <c r="C32" s="10">
        <v>21.758099999999999</v>
      </c>
      <c r="D32" s="10">
        <v>21.58</v>
      </c>
      <c r="E32" s="10">
        <v>21.265899999999998</v>
      </c>
      <c r="F32" s="10">
        <v>22.417300000000001</v>
      </c>
      <c r="G32" s="10">
        <v>22.795300000000001</v>
      </c>
      <c r="H32" s="10">
        <v>22.147600000000001</v>
      </c>
      <c r="I32" s="10">
        <v>21.877500000000001</v>
      </c>
      <c r="J32" s="10">
        <v>22.284800000000001</v>
      </c>
      <c r="K32" s="10">
        <v>22.301600000000001</v>
      </c>
      <c r="L32" s="10">
        <v>22.1294</v>
      </c>
      <c r="M32" s="10">
        <v>21.052499999999998</v>
      </c>
      <c r="N32" s="10">
        <v>22.512699999999999</v>
      </c>
      <c r="O32" s="10">
        <v>23.608899999999998</v>
      </c>
      <c r="P32" s="10">
        <v>21.549299999999999</v>
      </c>
      <c r="Q32" s="10">
        <v>23.790700000000001</v>
      </c>
      <c r="R32" s="10">
        <v>21.9316</v>
      </c>
      <c r="S32" s="10">
        <v>24.1248</v>
      </c>
      <c r="T32" s="10">
        <v>21.981999999999999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35">
      <c r="A33" s="11" t="s">
        <v>44</v>
      </c>
      <c r="B33" s="1" t="s">
        <v>62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N33" s="10">
        <v>20</v>
      </c>
      <c r="O33" s="10">
        <v>20</v>
      </c>
      <c r="P33" s="10">
        <v>20</v>
      </c>
      <c r="Q33" s="10">
        <v>20</v>
      </c>
      <c r="R33" s="10">
        <v>20</v>
      </c>
      <c r="S33" s="10">
        <v>20</v>
      </c>
      <c r="T33" s="10">
        <v>20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35">
      <c r="A34" s="11">
        <v>1</v>
      </c>
      <c r="B34" s="1" t="s">
        <v>63</v>
      </c>
      <c r="C34" s="10">
        <v>8.4984000000000002</v>
      </c>
      <c r="D34" s="10" t="s">
        <v>145</v>
      </c>
      <c r="E34" s="10" t="s">
        <v>145</v>
      </c>
      <c r="F34" s="10" t="s">
        <v>145</v>
      </c>
      <c r="G34" s="10" t="s">
        <v>145</v>
      </c>
      <c r="H34" s="10" t="s">
        <v>145</v>
      </c>
      <c r="I34" s="10" t="s">
        <v>145</v>
      </c>
      <c r="J34" s="10" t="s">
        <v>145</v>
      </c>
      <c r="K34" s="10" t="s">
        <v>145</v>
      </c>
      <c r="L34" s="10" t="s">
        <v>145</v>
      </c>
      <c r="M34" s="10" t="s">
        <v>145</v>
      </c>
      <c r="N34" s="10" t="s">
        <v>145</v>
      </c>
      <c r="O34" s="10" t="s">
        <v>145</v>
      </c>
      <c r="P34" s="10" t="s">
        <v>145</v>
      </c>
      <c r="Q34" s="10" t="s">
        <v>145</v>
      </c>
      <c r="R34" s="10" t="s">
        <v>145</v>
      </c>
      <c r="S34" s="10" t="s">
        <v>145</v>
      </c>
      <c r="T34" s="10">
        <v>8.7787000000000006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35">
      <c r="A35" s="11">
        <v>1</v>
      </c>
      <c r="B35" s="1" t="s">
        <v>64</v>
      </c>
      <c r="C35" s="10">
        <v>9.3120999999999992</v>
      </c>
      <c r="D35" s="10" t="s">
        <v>145</v>
      </c>
      <c r="E35" s="10" t="s">
        <v>145</v>
      </c>
      <c r="F35" s="10" t="s">
        <v>145</v>
      </c>
      <c r="G35" s="10" t="s">
        <v>145</v>
      </c>
      <c r="H35" s="10" t="s">
        <v>145</v>
      </c>
      <c r="I35" s="10" t="s">
        <v>145</v>
      </c>
      <c r="J35" s="10" t="s">
        <v>145</v>
      </c>
      <c r="K35" s="10" t="s">
        <v>145</v>
      </c>
      <c r="L35" s="10" t="s">
        <v>145</v>
      </c>
      <c r="M35" s="10" t="s">
        <v>145</v>
      </c>
      <c r="N35" s="10" t="s">
        <v>145</v>
      </c>
      <c r="O35" s="10" t="s">
        <v>145</v>
      </c>
      <c r="P35" s="10" t="s">
        <v>145</v>
      </c>
      <c r="Q35" s="10" t="s">
        <v>145</v>
      </c>
      <c r="R35" s="10" t="s">
        <v>145</v>
      </c>
      <c r="S35" s="10" t="s">
        <v>145</v>
      </c>
      <c r="T35" s="10">
        <v>9.3099000000000007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35">
      <c r="A36" s="11">
        <v>1</v>
      </c>
      <c r="B36" s="1" t="s">
        <v>65</v>
      </c>
      <c r="C36" s="10">
        <v>9.2178000000000004</v>
      </c>
      <c r="D36" s="10" t="s">
        <v>145</v>
      </c>
      <c r="E36" s="10" t="s">
        <v>145</v>
      </c>
      <c r="F36" s="10" t="s">
        <v>145</v>
      </c>
      <c r="G36" s="10" t="s">
        <v>145</v>
      </c>
      <c r="H36" s="10" t="s">
        <v>145</v>
      </c>
      <c r="I36" s="10" t="s">
        <v>145</v>
      </c>
      <c r="J36" s="10" t="s">
        <v>145</v>
      </c>
      <c r="K36" s="10" t="s">
        <v>145</v>
      </c>
      <c r="L36" s="10" t="s">
        <v>145</v>
      </c>
      <c r="M36" s="10" t="s">
        <v>145</v>
      </c>
      <c r="N36" s="10" t="s">
        <v>145</v>
      </c>
      <c r="O36" s="10" t="s">
        <v>145</v>
      </c>
      <c r="P36" s="10" t="s">
        <v>145</v>
      </c>
      <c r="Q36" s="10" t="s">
        <v>145</v>
      </c>
      <c r="R36" s="10" t="s">
        <v>145</v>
      </c>
      <c r="S36" s="10" t="s">
        <v>145</v>
      </c>
      <c r="T36" s="10">
        <v>9.4128000000000007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35">
      <c r="A37" s="11">
        <v>0.5</v>
      </c>
      <c r="B37" s="1" t="s">
        <v>66</v>
      </c>
      <c r="C37" s="10">
        <v>8.4884000000000004</v>
      </c>
      <c r="D37" s="10">
        <v>2.52E-2</v>
      </c>
      <c r="E37" s="10">
        <v>1.37E-2</v>
      </c>
      <c r="F37" s="10">
        <v>1.7399999999999999E-2</v>
      </c>
      <c r="G37" s="10" t="s">
        <v>145</v>
      </c>
      <c r="H37" s="10" t="s">
        <v>145</v>
      </c>
      <c r="I37" s="10" t="s">
        <v>145</v>
      </c>
      <c r="J37" s="10" t="s">
        <v>145</v>
      </c>
      <c r="K37" s="10" t="s">
        <v>145</v>
      </c>
      <c r="L37" s="10" t="s">
        <v>145</v>
      </c>
      <c r="M37" s="10" t="s">
        <v>145</v>
      </c>
      <c r="N37" s="10" t="s">
        <v>145</v>
      </c>
      <c r="O37" s="10" t="s">
        <v>145</v>
      </c>
      <c r="P37" s="10" t="s">
        <v>145</v>
      </c>
      <c r="Q37" s="10" t="s">
        <v>145</v>
      </c>
      <c r="R37" s="10" t="s">
        <v>145</v>
      </c>
      <c r="S37" s="10" t="s">
        <v>145</v>
      </c>
      <c r="T37" s="10">
        <v>8.7140000000000004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35">
      <c r="A38" s="11">
        <v>1</v>
      </c>
      <c r="B38" s="1" t="s">
        <v>67</v>
      </c>
      <c r="C38" s="10">
        <v>9.6788000000000007</v>
      </c>
      <c r="D38" s="10" t="s">
        <v>145</v>
      </c>
      <c r="E38" s="10" t="s">
        <v>145</v>
      </c>
      <c r="F38" s="10" t="s">
        <v>145</v>
      </c>
      <c r="G38" s="10" t="s">
        <v>145</v>
      </c>
      <c r="H38" s="10" t="s">
        <v>145</v>
      </c>
      <c r="I38" s="10" t="s">
        <v>145</v>
      </c>
      <c r="J38" s="10" t="s">
        <v>145</v>
      </c>
      <c r="K38" s="10" t="s">
        <v>145</v>
      </c>
      <c r="L38" s="10" t="s">
        <v>145</v>
      </c>
      <c r="M38" s="10" t="s">
        <v>145</v>
      </c>
      <c r="N38" s="10" t="s">
        <v>145</v>
      </c>
      <c r="O38" s="10" t="s">
        <v>145</v>
      </c>
      <c r="P38" s="10" t="s">
        <v>145</v>
      </c>
      <c r="Q38" s="10" t="s">
        <v>145</v>
      </c>
      <c r="R38" s="10">
        <v>7.9600000000000004E-2</v>
      </c>
      <c r="S38" s="10" t="s">
        <v>145</v>
      </c>
      <c r="T38" s="10">
        <v>9.9019999999999992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35">
      <c r="A39" s="11" t="s">
        <v>44</v>
      </c>
      <c r="B39" s="1" t="s">
        <v>68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  <c r="S39" s="10">
        <v>20</v>
      </c>
      <c r="T39" s="10">
        <v>20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5.75" customHeight="1" x14ac:dyDescent="0.35">
      <c r="A40" s="11">
        <v>1</v>
      </c>
      <c r="B40" s="1" t="s">
        <v>69</v>
      </c>
      <c r="C40" s="10">
        <v>8.1059000000000001</v>
      </c>
      <c r="D40" s="10">
        <v>3.04E-2</v>
      </c>
      <c r="E40" s="10">
        <v>7.7000000000000002E-3</v>
      </c>
      <c r="F40" s="10" t="s">
        <v>145</v>
      </c>
      <c r="G40" s="10" t="s">
        <v>145</v>
      </c>
      <c r="H40" s="10" t="s">
        <v>145</v>
      </c>
      <c r="I40" s="10" t="s">
        <v>145</v>
      </c>
      <c r="J40" s="10" t="s">
        <v>145</v>
      </c>
      <c r="K40" s="10" t="s">
        <v>145</v>
      </c>
      <c r="L40" s="10" t="s">
        <v>145</v>
      </c>
      <c r="M40" s="10" t="s">
        <v>145</v>
      </c>
      <c r="N40" s="10" t="s">
        <v>145</v>
      </c>
      <c r="O40" s="10" t="s">
        <v>145</v>
      </c>
      <c r="P40" s="10" t="s">
        <v>145</v>
      </c>
      <c r="Q40" s="10" t="s">
        <v>145</v>
      </c>
      <c r="R40" s="10" t="s">
        <v>145</v>
      </c>
      <c r="S40" s="10" t="s">
        <v>145</v>
      </c>
      <c r="T40" s="10">
        <v>8.7364999999999995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35">
      <c r="A41" s="11">
        <v>1</v>
      </c>
      <c r="B41" s="1" t="s">
        <v>70</v>
      </c>
      <c r="C41" s="10">
        <v>8.1710999999999991</v>
      </c>
      <c r="D41" s="10" t="s">
        <v>145</v>
      </c>
      <c r="E41" s="10" t="s">
        <v>145</v>
      </c>
      <c r="F41" s="10" t="s">
        <v>145</v>
      </c>
      <c r="G41" s="10" t="s">
        <v>145</v>
      </c>
      <c r="H41" s="10" t="s">
        <v>145</v>
      </c>
      <c r="I41" s="10" t="s">
        <v>145</v>
      </c>
      <c r="J41" s="10" t="s">
        <v>145</v>
      </c>
      <c r="K41" s="10" t="s">
        <v>145</v>
      </c>
      <c r="L41" s="10" t="s">
        <v>145</v>
      </c>
      <c r="M41" s="10" t="s">
        <v>145</v>
      </c>
      <c r="N41" s="10" t="s">
        <v>145</v>
      </c>
      <c r="O41" s="10" t="s">
        <v>145</v>
      </c>
      <c r="P41" s="10" t="s">
        <v>145</v>
      </c>
      <c r="Q41" s="10" t="s">
        <v>145</v>
      </c>
      <c r="R41" s="10" t="s">
        <v>145</v>
      </c>
      <c r="S41" s="10" t="s">
        <v>145</v>
      </c>
      <c r="T41" s="10">
        <v>8.4108000000000001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35">
      <c r="A42" s="11">
        <v>1</v>
      </c>
      <c r="B42" s="1" t="s">
        <v>71</v>
      </c>
      <c r="C42" s="10">
        <v>8.2288999999999994</v>
      </c>
      <c r="D42" s="10">
        <v>1.6500000000000001E-2</v>
      </c>
      <c r="E42" s="10" t="s">
        <v>145</v>
      </c>
      <c r="F42" s="10" t="s">
        <v>145</v>
      </c>
      <c r="G42" s="10" t="s">
        <v>145</v>
      </c>
      <c r="H42" s="10" t="s">
        <v>145</v>
      </c>
      <c r="I42" s="10" t="s">
        <v>145</v>
      </c>
      <c r="J42" s="10" t="s">
        <v>145</v>
      </c>
      <c r="K42" s="10" t="s">
        <v>145</v>
      </c>
      <c r="L42" s="10" t="s">
        <v>145</v>
      </c>
      <c r="M42" s="10" t="s">
        <v>145</v>
      </c>
      <c r="N42" s="10">
        <v>2.5000000000000001E-2</v>
      </c>
      <c r="O42" s="10">
        <v>0.66959999999999997</v>
      </c>
      <c r="P42" s="10">
        <v>0.49009999999999998</v>
      </c>
      <c r="Q42" s="10">
        <v>0.55979999999999996</v>
      </c>
      <c r="R42" s="10" t="s">
        <v>145</v>
      </c>
      <c r="S42" s="10" t="s">
        <v>145</v>
      </c>
      <c r="T42" s="10">
        <v>8.8452999999999999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35">
      <c r="A43" s="11">
        <v>1</v>
      </c>
      <c r="B43" s="1" t="s">
        <v>72</v>
      </c>
      <c r="C43" s="10">
        <v>7.4138000000000002</v>
      </c>
      <c r="D43" s="10" t="s">
        <v>145</v>
      </c>
      <c r="E43" s="10" t="s">
        <v>145</v>
      </c>
      <c r="F43" s="10" t="s">
        <v>145</v>
      </c>
      <c r="G43" s="10" t="s">
        <v>145</v>
      </c>
      <c r="H43" s="10" t="s">
        <v>145</v>
      </c>
      <c r="I43" s="10" t="s">
        <v>145</v>
      </c>
      <c r="J43" s="10" t="s">
        <v>145</v>
      </c>
      <c r="K43" s="10" t="s">
        <v>145</v>
      </c>
      <c r="L43" s="10" t="s">
        <v>145</v>
      </c>
      <c r="M43" s="10" t="s">
        <v>145</v>
      </c>
      <c r="N43" s="10" t="s">
        <v>145</v>
      </c>
      <c r="O43" s="10" t="s">
        <v>145</v>
      </c>
      <c r="P43" s="10" t="s">
        <v>145</v>
      </c>
      <c r="Q43" s="10" t="s">
        <v>145</v>
      </c>
      <c r="R43" s="10" t="s">
        <v>145</v>
      </c>
      <c r="S43" s="10" t="s">
        <v>145</v>
      </c>
      <c r="T43" s="10">
        <v>9.3089999999999993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35">
      <c r="A44" s="11">
        <v>1</v>
      </c>
      <c r="B44" s="1" t="s">
        <v>73</v>
      </c>
      <c r="C44" s="10">
        <v>8.0850000000000009</v>
      </c>
      <c r="D44" s="10" t="s">
        <v>145</v>
      </c>
      <c r="E44" s="10" t="s">
        <v>145</v>
      </c>
      <c r="F44" s="10">
        <v>6.4348999999999998</v>
      </c>
      <c r="G44" s="10">
        <v>4.8029999999999999</v>
      </c>
      <c r="H44" s="10">
        <v>4.5787000000000004</v>
      </c>
      <c r="I44" s="10" t="s">
        <v>145</v>
      </c>
      <c r="J44" s="10" t="s">
        <v>145</v>
      </c>
      <c r="K44" s="10" t="s">
        <v>145</v>
      </c>
      <c r="L44" s="10" t="s">
        <v>145</v>
      </c>
      <c r="M44" s="10" t="s">
        <v>145</v>
      </c>
      <c r="N44" s="10">
        <v>5.6506999999999996</v>
      </c>
      <c r="O44" s="10">
        <v>2.9499</v>
      </c>
      <c r="P44" s="10">
        <v>2.6196999999999999</v>
      </c>
      <c r="Q44" s="10">
        <v>0.34820000000000001</v>
      </c>
      <c r="R44" s="10">
        <v>5.7458999999999998</v>
      </c>
      <c r="S44" s="10">
        <v>0.14430000000000001</v>
      </c>
      <c r="T44" s="10">
        <v>8.3638999999999992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35">
      <c r="A45" s="11">
        <v>5</v>
      </c>
      <c r="B45" s="1" t="s">
        <v>74</v>
      </c>
      <c r="C45" s="10">
        <v>8.1318999999999999</v>
      </c>
      <c r="D45" s="10" t="s">
        <v>145</v>
      </c>
      <c r="E45" s="10" t="s">
        <v>145</v>
      </c>
      <c r="F45" s="10" t="s">
        <v>145</v>
      </c>
      <c r="G45" s="10" t="s">
        <v>145</v>
      </c>
      <c r="H45" s="10" t="s">
        <v>145</v>
      </c>
      <c r="I45" s="10" t="s">
        <v>145</v>
      </c>
      <c r="J45" s="10" t="s">
        <v>145</v>
      </c>
      <c r="K45" s="10" t="s">
        <v>145</v>
      </c>
      <c r="L45" s="10" t="s">
        <v>145</v>
      </c>
      <c r="M45" s="10" t="s">
        <v>145</v>
      </c>
      <c r="N45" s="10" t="s">
        <v>145</v>
      </c>
      <c r="O45" s="10" t="s">
        <v>145</v>
      </c>
      <c r="P45" s="10" t="s">
        <v>145</v>
      </c>
      <c r="Q45" s="10" t="s">
        <v>145</v>
      </c>
      <c r="R45" s="10" t="s">
        <v>145</v>
      </c>
      <c r="S45" s="10" t="s">
        <v>145</v>
      </c>
      <c r="T45" s="10">
        <v>8.5584000000000007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35">
      <c r="A46" s="11">
        <v>1</v>
      </c>
      <c r="B46" s="1" t="s">
        <v>75</v>
      </c>
      <c r="C46" s="10">
        <v>7.5228000000000002</v>
      </c>
      <c r="D46" s="10" t="s">
        <v>145</v>
      </c>
      <c r="E46" s="10" t="s">
        <v>145</v>
      </c>
      <c r="F46" s="10" t="s">
        <v>145</v>
      </c>
      <c r="G46" s="10" t="s">
        <v>145</v>
      </c>
      <c r="H46" s="10" t="s">
        <v>145</v>
      </c>
      <c r="I46" s="10" t="s">
        <v>145</v>
      </c>
      <c r="J46" s="10" t="s">
        <v>145</v>
      </c>
      <c r="K46" s="10" t="s">
        <v>145</v>
      </c>
      <c r="L46" s="10" t="s">
        <v>145</v>
      </c>
      <c r="M46" s="10" t="s">
        <v>145</v>
      </c>
      <c r="N46" s="10" t="s">
        <v>145</v>
      </c>
      <c r="O46" s="10" t="s">
        <v>145</v>
      </c>
      <c r="P46" s="10" t="s">
        <v>145</v>
      </c>
      <c r="Q46" s="10" t="s">
        <v>145</v>
      </c>
      <c r="R46" s="10" t="s">
        <v>145</v>
      </c>
      <c r="S46" s="10" t="s">
        <v>145</v>
      </c>
      <c r="T46" s="10">
        <v>7.8880999999999997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35">
      <c r="A47" s="11">
        <v>2</v>
      </c>
      <c r="B47" s="1" t="s">
        <v>76</v>
      </c>
      <c r="C47" s="10">
        <v>15.884600000000001</v>
      </c>
      <c r="D47" s="10" t="s">
        <v>145</v>
      </c>
      <c r="E47" s="10" t="s">
        <v>145</v>
      </c>
      <c r="F47" s="10" t="s">
        <v>145</v>
      </c>
      <c r="G47" s="10" t="s">
        <v>145</v>
      </c>
      <c r="H47" s="10" t="s">
        <v>145</v>
      </c>
      <c r="I47" s="10" t="s">
        <v>145</v>
      </c>
      <c r="J47" s="10" t="s">
        <v>145</v>
      </c>
      <c r="K47" s="10" t="s">
        <v>145</v>
      </c>
      <c r="L47" s="10" t="s">
        <v>145</v>
      </c>
      <c r="M47" s="10" t="s">
        <v>145</v>
      </c>
      <c r="N47" s="10" t="s">
        <v>145</v>
      </c>
      <c r="O47" s="10" t="s">
        <v>145</v>
      </c>
      <c r="P47" s="10" t="s">
        <v>145</v>
      </c>
      <c r="Q47" s="10" t="s">
        <v>145</v>
      </c>
      <c r="R47" s="10" t="s">
        <v>145</v>
      </c>
      <c r="S47" s="10" t="s">
        <v>145</v>
      </c>
      <c r="T47" s="10">
        <v>17.762499999999999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35">
      <c r="A48" s="11" t="s">
        <v>44</v>
      </c>
      <c r="B48" s="1" t="s">
        <v>77</v>
      </c>
      <c r="C48" s="10">
        <v>19.372800000000002</v>
      </c>
      <c r="D48" s="10">
        <v>19.299800000000001</v>
      </c>
      <c r="E48" s="10">
        <v>19.4742</v>
      </c>
      <c r="F48" s="10">
        <v>19.459499999999998</v>
      </c>
      <c r="G48" s="10">
        <v>19.3779</v>
      </c>
      <c r="H48" s="10">
        <v>19.583300000000001</v>
      </c>
      <c r="I48" s="10">
        <v>19.4894</v>
      </c>
      <c r="J48" s="10">
        <v>19.4055</v>
      </c>
      <c r="K48" s="10">
        <v>19.138000000000002</v>
      </c>
      <c r="L48" s="10">
        <v>19.947500000000002</v>
      </c>
      <c r="M48" s="10">
        <v>19.8979</v>
      </c>
      <c r="N48" s="10">
        <v>19.684799999999999</v>
      </c>
      <c r="O48" s="10">
        <v>19.460100000000001</v>
      </c>
      <c r="P48" s="10">
        <v>19.706499999999998</v>
      </c>
      <c r="Q48" s="10">
        <v>19.370999999999999</v>
      </c>
      <c r="R48" s="10">
        <v>19.540500000000002</v>
      </c>
      <c r="S48" s="10">
        <v>19.551600000000001</v>
      </c>
      <c r="T48" s="10">
        <v>19.765799999999999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35">
      <c r="A49" s="11">
        <v>0.5</v>
      </c>
      <c r="B49" s="1" t="s">
        <v>78</v>
      </c>
      <c r="C49" s="10">
        <v>9.3405000000000005</v>
      </c>
      <c r="D49" s="10">
        <v>4.7399999999999998E-2</v>
      </c>
      <c r="E49" s="10" t="s">
        <v>145</v>
      </c>
      <c r="F49" s="10">
        <v>0.1459</v>
      </c>
      <c r="G49" s="10">
        <v>4.48E-2</v>
      </c>
      <c r="H49" s="10">
        <v>5.0599999999999999E-2</v>
      </c>
      <c r="I49" s="10" t="s">
        <v>145</v>
      </c>
      <c r="J49" s="10" t="s">
        <v>145</v>
      </c>
      <c r="K49" s="10" t="s">
        <v>145</v>
      </c>
      <c r="L49" s="10" t="s">
        <v>145</v>
      </c>
      <c r="M49" s="10" t="s">
        <v>145</v>
      </c>
      <c r="N49" s="10" t="s">
        <v>145</v>
      </c>
      <c r="O49" s="10" t="s">
        <v>145</v>
      </c>
      <c r="P49" s="10">
        <v>1.49E-2</v>
      </c>
      <c r="Q49" s="10" t="s">
        <v>145</v>
      </c>
      <c r="R49" s="10" t="s">
        <v>145</v>
      </c>
      <c r="S49" s="10" t="s">
        <v>145</v>
      </c>
      <c r="T49" s="10">
        <v>8.7708999999999993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35">
      <c r="A50" s="11">
        <v>1</v>
      </c>
      <c r="B50" s="1" t="s">
        <v>79</v>
      </c>
      <c r="C50" s="10">
        <v>7.2823000000000002</v>
      </c>
      <c r="D50" s="10" t="s">
        <v>145</v>
      </c>
      <c r="E50" s="10" t="s">
        <v>145</v>
      </c>
      <c r="F50" s="10" t="s">
        <v>145</v>
      </c>
      <c r="G50" s="10" t="s">
        <v>145</v>
      </c>
      <c r="H50" s="10" t="s">
        <v>145</v>
      </c>
      <c r="I50" s="10" t="s">
        <v>145</v>
      </c>
      <c r="J50" s="10" t="s">
        <v>145</v>
      </c>
      <c r="K50" s="10" t="s">
        <v>145</v>
      </c>
      <c r="L50" s="10" t="s">
        <v>145</v>
      </c>
      <c r="M50" s="10" t="s">
        <v>145</v>
      </c>
      <c r="N50" s="10" t="s">
        <v>145</v>
      </c>
      <c r="O50" s="10" t="s">
        <v>145</v>
      </c>
      <c r="P50" s="10" t="s">
        <v>145</v>
      </c>
      <c r="Q50" s="10" t="s">
        <v>145</v>
      </c>
      <c r="R50" s="10" t="s">
        <v>145</v>
      </c>
      <c r="S50" s="10" t="s">
        <v>145</v>
      </c>
      <c r="T50" s="10">
        <v>7.7560000000000002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35">
      <c r="A51" s="11">
        <v>1</v>
      </c>
      <c r="B51" s="1" t="s">
        <v>80</v>
      </c>
      <c r="C51" s="10">
        <v>6.9076000000000004</v>
      </c>
      <c r="D51" s="10" t="s">
        <v>145</v>
      </c>
      <c r="E51" s="10" t="s">
        <v>145</v>
      </c>
      <c r="F51" s="10" t="s">
        <v>145</v>
      </c>
      <c r="G51" s="10" t="s">
        <v>145</v>
      </c>
      <c r="H51" s="10" t="s">
        <v>145</v>
      </c>
      <c r="I51" s="10" t="s">
        <v>145</v>
      </c>
      <c r="J51" s="10" t="s">
        <v>145</v>
      </c>
      <c r="K51" s="10" t="s">
        <v>145</v>
      </c>
      <c r="L51" s="10" t="s">
        <v>145</v>
      </c>
      <c r="M51" s="10" t="s">
        <v>145</v>
      </c>
      <c r="N51" s="10" t="s">
        <v>145</v>
      </c>
      <c r="O51" s="10" t="s">
        <v>145</v>
      </c>
      <c r="P51" s="10" t="s">
        <v>145</v>
      </c>
      <c r="Q51" s="10" t="s">
        <v>145</v>
      </c>
      <c r="R51" s="10" t="s">
        <v>145</v>
      </c>
      <c r="S51" s="10" t="s">
        <v>145</v>
      </c>
      <c r="T51" s="10">
        <v>9.2034000000000002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35">
      <c r="A52" s="11">
        <v>1</v>
      </c>
      <c r="B52" s="1" t="s">
        <v>81</v>
      </c>
      <c r="C52" s="10">
        <v>7.9002999999999997</v>
      </c>
      <c r="D52" s="10" t="s">
        <v>145</v>
      </c>
      <c r="E52" s="10" t="s">
        <v>145</v>
      </c>
      <c r="F52" s="10" t="s">
        <v>145</v>
      </c>
      <c r="G52" s="10" t="s">
        <v>145</v>
      </c>
      <c r="H52" s="10" t="s">
        <v>145</v>
      </c>
      <c r="I52" s="10" t="s">
        <v>145</v>
      </c>
      <c r="J52" s="10" t="s">
        <v>145</v>
      </c>
      <c r="K52" s="10" t="s">
        <v>145</v>
      </c>
      <c r="L52" s="10" t="s">
        <v>145</v>
      </c>
      <c r="M52" s="10" t="s">
        <v>145</v>
      </c>
      <c r="N52" s="10" t="s">
        <v>145</v>
      </c>
      <c r="O52" s="10" t="s">
        <v>145</v>
      </c>
      <c r="P52" s="10" t="s">
        <v>145</v>
      </c>
      <c r="Q52" s="10" t="s">
        <v>145</v>
      </c>
      <c r="R52" s="10" t="s">
        <v>145</v>
      </c>
      <c r="S52" s="10" t="s">
        <v>145</v>
      </c>
      <c r="T52" s="10">
        <v>8.1908999999999992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35">
      <c r="A53" s="11">
        <v>1</v>
      </c>
      <c r="B53" s="1" t="s">
        <v>82</v>
      </c>
      <c r="C53" s="10">
        <v>8.9197000000000006</v>
      </c>
      <c r="D53" s="10">
        <v>5.2900000000000003E-2</v>
      </c>
      <c r="E53" s="10">
        <v>1.6500000000000001E-2</v>
      </c>
      <c r="F53" s="10">
        <v>9.4000000000000004E-3</v>
      </c>
      <c r="G53" s="10">
        <v>7.1000000000000004E-3</v>
      </c>
      <c r="H53" s="10">
        <v>5.3E-3</v>
      </c>
      <c r="I53" s="10" t="s">
        <v>145</v>
      </c>
      <c r="J53" s="10">
        <v>5.5999999999999999E-3</v>
      </c>
      <c r="K53" s="10" t="s">
        <v>145</v>
      </c>
      <c r="L53" s="10" t="s">
        <v>145</v>
      </c>
      <c r="M53" s="10" t="s">
        <v>145</v>
      </c>
      <c r="N53" s="10">
        <v>7.3000000000000001E-3</v>
      </c>
      <c r="O53" s="10">
        <v>8.9999999999999993E-3</v>
      </c>
      <c r="P53" s="10">
        <v>3.5000000000000001E-3</v>
      </c>
      <c r="Q53" s="10">
        <v>7.1000000000000004E-3</v>
      </c>
      <c r="R53" s="10" t="s">
        <v>145</v>
      </c>
      <c r="S53" s="10" t="s">
        <v>145</v>
      </c>
      <c r="T53" s="10">
        <v>9.1940000000000008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35">
      <c r="A54" s="11">
        <v>1</v>
      </c>
      <c r="B54" s="1" t="s">
        <v>83</v>
      </c>
      <c r="C54" s="10">
        <v>7.9973999999999998</v>
      </c>
      <c r="D54" s="10" t="s">
        <v>145</v>
      </c>
      <c r="E54" s="10" t="s">
        <v>145</v>
      </c>
      <c r="F54" s="10" t="s">
        <v>145</v>
      </c>
      <c r="G54" s="10" t="s">
        <v>145</v>
      </c>
      <c r="H54" s="10" t="s">
        <v>145</v>
      </c>
      <c r="I54" s="10" t="s">
        <v>145</v>
      </c>
      <c r="J54" s="10" t="s">
        <v>145</v>
      </c>
      <c r="K54" s="10" t="s">
        <v>145</v>
      </c>
      <c r="L54" s="10" t="s">
        <v>145</v>
      </c>
      <c r="M54" s="10" t="s">
        <v>145</v>
      </c>
      <c r="N54" s="10" t="s">
        <v>145</v>
      </c>
      <c r="O54" s="10" t="s">
        <v>145</v>
      </c>
      <c r="P54" s="10" t="s">
        <v>145</v>
      </c>
      <c r="Q54" s="10" t="s">
        <v>145</v>
      </c>
      <c r="R54" s="10" t="s">
        <v>145</v>
      </c>
      <c r="S54" s="10" t="s">
        <v>145</v>
      </c>
      <c r="T54" s="10">
        <v>8.3002000000000002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35">
      <c r="A55" s="11">
        <v>2</v>
      </c>
      <c r="B55" s="1" t="s">
        <v>84</v>
      </c>
      <c r="C55" s="10">
        <v>15.181800000000001</v>
      </c>
      <c r="D55" s="10" t="s">
        <v>145</v>
      </c>
      <c r="E55" s="10" t="s">
        <v>145</v>
      </c>
      <c r="F55" s="10" t="s">
        <v>145</v>
      </c>
      <c r="G55" s="10" t="s">
        <v>145</v>
      </c>
      <c r="H55" s="10" t="s">
        <v>145</v>
      </c>
      <c r="I55" s="10" t="s">
        <v>145</v>
      </c>
      <c r="J55" s="10" t="s">
        <v>145</v>
      </c>
      <c r="K55" s="10" t="s">
        <v>145</v>
      </c>
      <c r="L55" s="10" t="s">
        <v>145</v>
      </c>
      <c r="M55" s="10" t="s">
        <v>145</v>
      </c>
      <c r="N55" s="10" t="s">
        <v>145</v>
      </c>
      <c r="O55" s="10" t="s">
        <v>145</v>
      </c>
      <c r="P55" s="10" t="s">
        <v>145</v>
      </c>
      <c r="Q55" s="10" t="s">
        <v>145</v>
      </c>
      <c r="R55" s="10" t="s">
        <v>145</v>
      </c>
      <c r="S55" s="10" t="s">
        <v>145</v>
      </c>
      <c r="T55" s="10">
        <v>17.404599999999999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35">
      <c r="A56" s="11">
        <v>1</v>
      </c>
      <c r="B56" s="1" t="s">
        <v>85</v>
      </c>
      <c r="C56" s="10">
        <v>7.52</v>
      </c>
      <c r="D56" s="10">
        <v>1.35E-2</v>
      </c>
      <c r="E56" s="10" t="s">
        <v>145</v>
      </c>
      <c r="F56" s="10">
        <v>3.0085000000000002</v>
      </c>
      <c r="G56" s="10">
        <v>2.3559000000000001</v>
      </c>
      <c r="H56" s="10">
        <v>2.3548</v>
      </c>
      <c r="I56" s="10" t="s">
        <v>145</v>
      </c>
      <c r="J56" s="10" t="s">
        <v>145</v>
      </c>
      <c r="K56" s="10" t="s">
        <v>145</v>
      </c>
      <c r="L56" s="10" t="s">
        <v>145</v>
      </c>
      <c r="M56" s="10" t="s">
        <v>145</v>
      </c>
      <c r="N56" s="10">
        <v>3.1991999999999998</v>
      </c>
      <c r="O56" s="10">
        <v>3.831</v>
      </c>
      <c r="P56" s="10">
        <v>2.4575</v>
      </c>
      <c r="Q56" s="10">
        <v>1.6518999999999999</v>
      </c>
      <c r="R56" s="10">
        <v>1.3731</v>
      </c>
      <c r="S56" s="10" t="s">
        <v>145</v>
      </c>
      <c r="T56" s="10">
        <v>7.8301999999999996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35">
      <c r="A57" s="11">
        <v>1</v>
      </c>
      <c r="B57" s="1" t="s">
        <v>86</v>
      </c>
      <c r="C57" s="10">
        <v>7.9512999999999998</v>
      </c>
      <c r="D57" s="10" t="s">
        <v>145</v>
      </c>
      <c r="E57" s="10" t="s">
        <v>145</v>
      </c>
      <c r="F57" s="10" t="s">
        <v>145</v>
      </c>
      <c r="G57" s="10" t="s">
        <v>145</v>
      </c>
      <c r="H57" s="10" t="s">
        <v>145</v>
      </c>
      <c r="I57" s="10" t="s">
        <v>145</v>
      </c>
      <c r="J57" s="10" t="s">
        <v>145</v>
      </c>
      <c r="K57" s="10" t="s">
        <v>145</v>
      </c>
      <c r="L57" s="10" t="s">
        <v>145</v>
      </c>
      <c r="M57" s="10" t="s">
        <v>145</v>
      </c>
      <c r="N57" s="10" t="s">
        <v>145</v>
      </c>
      <c r="O57" s="10" t="s">
        <v>145</v>
      </c>
      <c r="P57" s="10" t="s">
        <v>145</v>
      </c>
      <c r="Q57" s="10" t="s">
        <v>145</v>
      </c>
      <c r="R57" s="10" t="s">
        <v>145</v>
      </c>
      <c r="S57" s="10" t="s">
        <v>145</v>
      </c>
      <c r="T57" s="10">
        <v>8.4298999999999999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35">
      <c r="A58" s="11" t="s">
        <v>44</v>
      </c>
      <c r="B58" s="1" t="s">
        <v>87</v>
      </c>
      <c r="C58" s="10">
        <v>20</v>
      </c>
      <c r="D58" s="10">
        <v>20</v>
      </c>
      <c r="E58" s="10">
        <v>20</v>
      </c>
      <c r="F58" s="10">
        <v>20</v>
      </c>
      <c r="G58" s="10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N58" s="10">
        <v>20</v>
      </c>
      <c r="O58" s="10">
        <v>20</v>
      </c>
      <c r="P58" s="10">
        <v>20</v>
      </c>
      <c r="Q58" s="10">
        <v>20</v>
      </c>
      <c r="R58" s="10">
        <v>20</v>
      </c>
      <c r="S58" s="10">
        <v>20</v>
      </c>
      <c r="T58" s="10">
        <v>20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35">
      <c r="A59" s="11">
        <v>1</v>
      </c>
      <c r="B59" s="1" t="s">
        <v>88</v>
      </c>
      <c r="C59" s="10">
        <v>8.7132000000000005</v>
      </c>
      <c r="D59" s="10" t="s">
        <v>145</v>
      </c>
      <c r="E59" s="10" t="s">
        <v>145</v>
      </c>
      <c r="F59" s="10" t="s">
        <v>145</v>
      </c>
      <c r="G59" s="10" t="s">
        <v>145</v>
      </c>
      <c r="H59" s="10" t="s">
        <v>145</v>
      </c>
      <c r="I59" s="10" t="s">
        <v>145</v>
      </c>
      <c r="J59" s="10" t="s">
        <v>145</v>
      </c>
      <c r="K59" s="10" t="s">
        <v>145</v>
      </c>
      <c r="L59" s="10" t="s">
        <v>145</v>
      </c>
      <c r="M59" s="10" t="s">
        <v>145</v>
      </c>
      <c r="N59" s="10" t="s">
        <v>145</v>
      </c>
      <c r="O59" s="10" t="s">
        <v>145</v>
      </c>
      <c r="P59" s="10" t="s">
        <v>145</v>
      </c>
      <c r="Q59" s="10" t="s">
        <v>145</v>
      </c>
      <c r="R59" s="10" t="s">
        <v>145</v>
      </c>
      <c r="S59" s="10" t="s">
        <v>145</v>
      </c>
      <c r="T59" s="10">
        <v>8.5068000000000001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35">
      <c r="A60" s="11">
        <v>1</v>
      </c>
      <c r="B60" s="1" t="s">
        <v>89</v>
      </c>
      <c r="C60" s="10">
        <v>8.0807000000000002</v>
      </c>
      <c r="D60" s="10">
        <v>1.47E-2</v>
      </c>
      <c r="E60" s="10" t="s">
        <v>145</v>
      </c>
      <c r="F60" s="10" t="s">
        <v>145</v>
      </c>
      <c r="G60" s="10" t="s">
        <v>145</v>
      </c>
      <c r="H60" s="10" t="s">
        <v>145</v>
      </c>
      <c r="I60" s="10" t="s">
        <v>145</v>
      </c>
      <c r="J60" s="10" t="s">
        <v>145</v>
      </c>
      <c r="K60" s="10" t="s">
        <v>145</v>
      </c>
      <c r="L60" s="10" t="s">
        <v>145</v>
      </c>
      <c r="M60" s="10" t="s">
        <v>145</v>
      </c>
      <c r="N60" s="10" t="s">
        <v>145</v>
      </c>
      <c r="O60" s="10" t="s">
        <v>145</v>
      </c>
      <c r="P60" s="10" t="s">
        <v>145</v>
      </c>
      <c r="Q60" s="10" t="s">
        <v>145</v>
      </c>
      <c r="R60" s="10" t="s">
        <v>145</v>
      </c>
      <c r="S60" s="10" t="s">
        <v>145</v>
      </c>
      <c r="T60" s="10">
        <v>8.4626999999999999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35">
      <c r="A61" s="11">
        <v>0.5</v>
      </c>
      <c r="B61" s="1" t="s">
        <v>90</v>
      </c>
      <c r="C61" s="10">
        <v>9.2665000000000006</v>
      </c>
      <c r="D61" s="10">
        <v>7.17E-2</v>
      </c>
      <c r="E61" s="10" t="s">
        <v>145</v>
      </c>
      <c r="F61" s="10">
        <v>2.9499999999999998E-2</v>
      </c>
      <c r="G61" s="10" t="s">
        <v>145</v>
      </c>
      <c r="H61" s="10" t="s">
        <v>145</v>
      </c>
      <c r="I61" s="10" t="s">
        <v>145</v>
      </c>
      <c r="J61" s="10" t="s">
        <v>145</v>
      </c>
      <c r="K61" s="10" t="s">
        <v>145</v>
      </c>
      <c r="L61" s="10" t="s">
        <v>145</v>
      </c>
      <c r="M61" s="10" t="s">
        <v>145</v>
      </c>
      <c r="N61" s="10" t="s">
        <v>145</v>
      </c>
      <c r="O61" s="10" t="s">
        <v>145</v>
      </c>
      <c r="P61" s="10" t="s">
        <v>145</v>
      </c>
      <c r="Q61" s="10" t="s">
        <v>145</v>
      </c>
      <c r="R61" s="10" t="s">
        <v>145</v>
      </c>
      <c r="S61" s="10" t="s">
        <v>145</v>
      </c>
      <c r="T61" s="10">
        <v>9.2518999999999991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35">
      <c r="A62" s="11">
        <v>1</v>
      </c>
      <c r="B62" s="1" t="s">
        <v>91</v>
      </c>
      <c r="C62" s="10">
        <v>19.962599999999998</v>
      </c>
      <c r="D62" s="10">
        <v>0.16309999999999999</v>
      </c>
      <c r="E62" s="10">
        <v>4.8000000000000001E-2</v>
      </c>
      <c r="F62" s="10">
        <v>0.13070000000000001</v>
      </c>
      <c r="G62" s="10">
        <v>6.0100000000000001E-2</v>
      </c>
      <c r="H62" s="10">
        <v>6.7599999999999993E-2</v>
      </c>
      <c r="I62" s="10">
        <v>1.6500000000000001E-2</v>
      </c>
      <c r="J62" s="10">
        <v>1.2699999999999999E-2</v>
      </c>
      <c r="K62" s="10" t="s">
        <v>145</v>
      </c>
      <c r="L62" s="10" t="s">
        <v>145</v>
      </c>
      <c r="M62" s="10" t="s">
        <v>145</v>
      </c>
      <c r="N62" s="10" t="s">
        <v>145</v>
      </c>
      <c r="O62" s="10" t="s">
        <v>145</v>
      </c>
      <c r="P62" s="10" t="s">
        <v>145</v>
      </c>
      <c r="Q62" s="10" t="s">
        <v>145</v>
      </c>
      <c r="R62" s="10">
        <v>1.2699999999999999E-2</v>
      </c>
      <c r="S62" s="10" t="s">
        <v>145</v>
      </c>
      <c r="T62" s="10">
        <v>19.9375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35">
      <c r="A63" s="11">
        <v>0.5</v>
      </c>
      <c r="B63" s="1" t="s">
        <v>92</v>
      </c>
      <c r="C63" s="10">
        <v>9.2718000000000007</v>
      </c>
      <c r="D63" s="10">
        <v>6.1400000000000003E-2</v>
      </c>
      <c r="E63" s="10">
        <v>1.6899999999999998E-2</v>
      </c>
      <c r="F63" s="10">
        <v>2.3300000000000001E-2</v>
      </c>
      <c r="G63" s="10">
        <v>1.6199999999999999E-2</v>
      </c>
      <c r="H63" s="10" t="s">
        <v>145</v>
      </c>
      <c r="I63" s="10" t="s">
        <v>145</v>
      </c>
      <c r="J63" s="10" t="s">
        <v>145</v>
      </c>
      <c r="K63" s="10" t="s">
        <v>145</v>
      </c>
      <c r="L63" s="10" t="s">
        <v>145</v>
      </c>
      <c r="M63" s="10" t="s">
        <v>145</v>
      </c>
      <c r="N63" s="10" t="s">
        <v>145</v>
      </c>
      <c r="O63" s="10" t="s">
        <v>145</v>
      </c>
      <c r="P63" s="10" t="s">
        <v>145</v>
      </c>
      <c r="Q63" s="10" t="s">
        <v>145</v>
      </c>
      <c r="R63" s="10" t="s">
        <v>145</v>
      </c>
      <c r="S63" s="10" t="s">
        <v>145</v>
      </c>
      <c r="T63" s="10">
        <v>9.3892000000000007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35">
      <c r="A64" s="11">
        <v>0.5</v>
      </c>
      <c r="B64" s="1" t="s">
        <v>93</v>
      </c>
      <c r="C64" s="10">
        <v>9.5244999999999997</v>
      </c>
      <c r="D64" s="10">
        <v>7.3599999999999999E-2</v>
      </c>
      <c r="E64" s="10">
        <v>2.2499999999999999E-2</v>
      </c>
      <c r="F64" s="10">
        <v>1.5599999999999999E-2</v>
      </c>
      <c r="G64" s="10" t="s">
        <v>145</v>
      </c>
      <c r="H64" s="10" t="s">
        <v>145</v>
      </c>
      <c r="I64" s="10" t="s">
        <v>145</v>
      </c>
      <c r="J64" s="10" t="s">
        <v>145</v>
      </c>
      <c r="K64" s="10" t="s">
        <v>145</v>
      </c>
      <c r="L64" s="10" t="s">
        <v>145</v>
      </c>
      <c r="M64" s="10" t="s">
        <v>145</v>
      </c>
      <c r="N64" s="10" t="s">
        <v>145</v>
      </c>
      <c r="O64" s="10" t="s">
        <v>145</v>
      </c>
      <c r="P64" s="10" t="s">
        <v>145</v>
      </c>
      <c r="Q64" s="10" t="s">
        <v>145</v>
      </c>
      <c r="R64" s="10">
        <v>6.4000000000000003E-3</v>
      </c>
      <c r="S64" s="10" t="s">
        <v>145</v>
      </c>
      <c r="T64" s="10">
        <v>9.4497999999999998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35">
      <c r="A65" s="11">
        <v>1</v>
      </c>
      <c r="B65" s="1" t="s">
        <v>94</v>
      </c>
      <c r="C65" s="10">
        <v>7.9025999999999996</v>
      </c>
      <c r="D65" s="10">
        <v>2.3900000000000001E-2</v>
      </c>
      <c r="E65" s="10">
        <v>7.1999999999999998E-3</v>
      </c>
      <c r="F65" s="10">
        <v>0.29880000000000001</v>
      </c>
      <c r="G65" s="10">
        <v>0.27910000000000001</v>
      </c>
      <c r="H65" s="10">
        <v>0.26490000000000002</v>
      </c>
      <c r="I65" s="10" t="s">
        <v>145</v>
      </c>
      <c r="J65" s="10" t="s">
        <v>145</v>
      </c>
      <c r="K65" s="10" t="s">
        <v>145</v>
      </c>
      <c r="L65" s="10" t="s">
        <v>145</v>
      </c>
      <c r="M65" s="10" t="s">
        <v>145</v>
      </c>
      <c r="N65" s="10">
        <v>0.57989999999999997</v>
      </c>
      <c r="O65" s="10">
        <v>3.8184999999999998</v>
      </c>
      <c r="P65" s="10">
        <v>3.6438999999999999</v>
      </c>
      <c r="Q65" s="10">
        <v>4.1905000000000001</v>
      </c>
      <c r="R65" s="10">
        <v>0.14460000000000001</v>
      </c>
      <c r="S65" s="10" t="s">
        <v>145</v>
      </c>
      <c r="T65" s="10">
        <v>7.3994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35">
      <c r="A66" s="11">
        <v>1</v>
      </c>
      <c r="B66" s="1" t="s">
        <v>95</v>
      </c>
      <c r="C66" s="10">
        <v>9.1519999999999992</v>
      </c>
      <c r="D66" s="10">
        <v>7.9600000000000004E-2</v>
      </c>
      <c r="E66" s="10">
        <v>2.12E-2</v>
      </c>
      <c r="F66" s="10" t="s">
        <v>145</v>
      </c>
      <c r="G66" s="10" t="s">
        <v>145</v>
      </c>
      <c r="H66" s="10" t="s">
        <v>145</v>
      </c>
      <c r="I66" s="10" t="s">
        <v>145</v>
      </c>
      <c r="J66" s="10" t="s">
        <v>145</v>
      </c>
      <c r="K66" s="10" t="s">
        <v>145</v>
      </c>
      <c r="L66" s="10" t="s">
        <v>145</v>
      </c>
      <c r="M66" s="10" t="s">
        <v>145</v>
      </c>
      <c r="N66" s="10" t="s">
        <v>145</v>
      </c>
      <c r="O66" s="10" t="s">
        <v>145</v>
      </c>
      <c r="P66" s="10" t="s">
        <v>145</v>
      </c>
      <c r="Q66" s="10" t="s">
        <v>145</v>
      </c>
      <c r="R66" s="10" t="s">
        <v>145</v>
      </c>
      <c r="S66" s="10" t="s">
        <v>145</v>
      </c>
      <c r="T66" s="10">
        <v>8.7230000000000008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35">
      <c r="A67" s="11" t="s">
        <v>44</v>
      </c>
      <c r="B67" s="1" t="s">
        <v>96</v>
      </c>
      <c r="C67" s="10">
        <v>20.0732</v>
      </c>
      <c r="D67" s="10">
        <v>21.593499999999999</v>
      </c>
      <c r="E67" s="10">
        <v>21.138999999999999</v>
      </c>
      <c r="F67" s="10">
        <v>21.511800000000001</v>
      </c>
      <c r="G67" s="10">
        <v>20.941600000000001</v>
      </c>
      <c r="H67" s="10">
        <v>20.944700000000001</v>
      </c>
      <c r="I67" s="10">
        <v>21.026199999999999</v>
      </c>
      <c r="J67" s="10">
        <v>21.5077</v>
      </c>
      <c r="K67" s="10">
        <v>20.987500000000001</v>
      </c>
      <c r="L67" s="10">
        <v>21.420200000000001</v>
      </c>
      <c r="M67" s="10">
        <v>21.229199999999999</v>
      </c>
      <c r="N67" s="10">
        <v>21.531600000000001</v>
      </c>
      <c r="O67" s="10">
        <v>21.114899999999999</v>
      </c>
      <c r="P67" s="10">
        <v>21.471800000000002</v>
      </c>
      <c r="Q67" s="10">
        <v>22.1937</v>
      </c>
      <c r="R67" s="10">
        <v>20.7258</v>
      </c>
      <c r="S67" s="10">
        <v>20.504200000000001</v>
      </c>
      <c r="T67" s="10">
        <v>19.919799999999999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35">
      <c r="A68" s="11">
        <v>1</v>
      </c>
      <c r="B68" s="1" t="s">
        <v>97</v>
      </c>
      <c r="C68" s="10">
        <v>8.0292999999999992</v>
      </c>
      <c r="D68" s="10" t="s">
        <v>145</v>
      </c>
      <c r="E68" s="10" t="s">
        <v>145</v>
      </c>
      <c r="F68" s="10" t="s">
        <v>145</v>
      </c>
      <c r="G68" s="10" t="s">
        <v>145</v>
      </c>
      <c r="H68" s="10" t="s">
        <v>145</v>
      </c>
      <c r="I68" s="10" t="s">
        <v>145</v>
      </c>
      <c r="J68" s="10" t="s">
        <v>145</v>
      </c>
      <c r="K68" s="10" t="s">
        <v>145</v>
      </c>
      <c r="L68" s="10" t="s">
        <v>145</v>
      </c>
      <c r="M68" s="10" t="s">
        <v>145</v>
      </c>
      <c r="N68" s="10" t="s">
        <v>145</v>
      </c>
      <c r="O68" s="10" t="s">
        <v>145</v>
      </c>
      <c r="P68" s="10" t="s">
        <v>145</v>
      </c>
      <c r="Q68" s="10" t="s">
        <v>145</v>
      </c>
      <c r="R68" s="10" t="s">
        <v>145</v>
      </c>
      <c r="S68" s="10" t="s">
        <v>145</v>
      </c>
      <c r="T68" s="10">
        <v>7.6010999999999997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35">
      <c r="A69" s="11">
        <v>1</v>
      </c>
      <c r="B69" s="1" t="s">
        <v>98</v>
      </c>
      <c r="C69" s="10">
        <v>8.7175999999999991</v>
      </c>
      <c r="D69" s="10">
        <v>8.9300000000000004E-2</v>
      </c>
      <c r="E69" s="10">
        <v>2.8199999999999999E-2</v>
      </c>
      <c r="F69" s="10">
        <v>1.4999999999999999E-2</v>
      </c>
      <c r="G69" s="10">
        <v>1.38E-2</v>
      </c>
      <c r="H69" s="10">
        <v>1.1299999999999999E-2</v>
      </c>
      <c r="I69" s="10">
        <v>1.01E-2</v>
      </c>
      <c r="J69" s="10" t="s">
        <v>145</v>
      </c>
      <c r="K69" s="10" t="s">
        <v>145</v>
      </c>
      <c r="L69" s="10" t="s">
        <v>145</v>
      </c>
      <c r="M69" s="10" t="s">
        <v>145</v>
      </c>
      <c r="N69" s="10" t="s">
        <v>145</v>
      </c>
      <c r="O69" s="10" t="s">
        <v>145</v>
      </c>
      <c r="P69" s="10" t="s">
        <v>145</v>
      </c>
      <c r="Q69" s="10" t="s">
        <v>145</v>
      </c>
      <c r="R69" s="10" t="s">
        <v>145</v>
      </c>
      <c r="S69" s="10" t="s">
        <v>145</v>
      </c>
      <c r="T69" s="10">
        <v>8.4468999999999994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35">
      <c r="A70" s="11">
        <v>1</v>
      </c>
      <c r="B70" s="1" t="s">
        <v>100</v>
      </c>
      <c r="C70" s="10">
        <v>8.3597000000000001</v>
      </c>
      <c r="D70" s="10" t="s">
        <v>145</v>
      </c>
      <c r="E70" s="10" t="s">
        <v>145</v>
      </c>
      <c r="F70" s="10" t="s">
        <v>145</v>
      </c>
      <c r="G70" s="10" t="s">
        <v>145</v>
      </c>
      <c r="H70" s="10" t="s">
        <v>145</v>
      </c>
      <c r="I70" s="10" t="s">
        <v>145</v>
      </c>
      <c r="J70" s="10" t="s">
        <v>145</v>
      </c>
      <c r="K70" s="10" t="s">
        <v>145</v>
      </c>
      <c r="L70" s="10" t="s">
        <v>145</v>
      </c>
      <c r="M70" s="10" t="s">
        <v>145</v>
      </c>
      <c r="N70" s="10" t="s">
        <v>145</v>
      </c>
      <c r="O70" s="10" t="s">
        <v>145</v>
      </c>
      <c r="P70" s="10" t="s">
        <v>145</v>
      </c>
      <c r="Q70" s="10" t="s">
        <v>145</v>
      </c>
      <c r="R70" s="10" t="s">
        <v>145</v>
      </c>
      <c r="S70" s="10" t="s">
        <v>145</v>
      </c>
      <c r="T70" s="10">
        <v>8.0241000000000007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35">
      <c r="A71" s="11">
        <v>0.5</v>
      </c>
      <c r="B71" s="1" t="s">
        <v>99</v>
      </c>
      <c r="C71" s="10">
        <v>8.1643000000000008</v>
      </c>
      <c r="D71" s="10" t="s">
        <v>145</v>
      </c>
      <c r="E71" s="10" t="s">
        <v>145</v>
      </c>
      <c r="F71" s="10" t="s">
        <v>145</v>
      </c>
      <c r="G71" s="10" t="s">
        <v>145</v>
      </c>
      <c r="H71" s="10" t="s">
        <v>145</v>
      </c>
      <c r="I71" s="10" t="s">
        <v>145</v>
      </c>
      <c r="J71" s="10" t="s">
        <v>145</v>
      </c>
      <c r="K71" s="10" t="s">
        <v>145</v>
      </c>
      <c r="L71" s="10" t="s">
        <v>145</v>
      </c>
      <c r="M71" s="10" t="s">
        <v>145</v>
      </c>
      <c r="N71" s="10" t="s">
        <v>145</v>
      </c>
      <c r="O71" s="10" t="s">
        <v>145</v>
      </c>
      <c r="P71" s="10" t="s">
        <v>145</v>
      </c>
      <c r="Q71" s="10" t="s">
        <v>145</v>
      </c>
      <c r="R71" s="10" t="s">
        <v>145</v>
      </c>
      <c r="S71" s="10" t="s">
        <v>145</v>
      </c>
      <c r="T71" s="10">
        <v>7.8342000000000001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35">
      <c r="A72" s="11">
        <v>1</v>
      </c>
      <c r="B72" s="1" t="s">
        <v>101</v>
      </c>
      <c r="C72" s="10">
        <v>9.2544000000000004</v>
      </c>
      <c r="D72" s="10">
        <v>0.1173</v>
      </c>
      <c r="E72" s="10">
        <v>3.7199999999999997E-2</v>
      </c>
      <c r="F72" s="10">
        <v>2.24E-2</v>
      </c>
      <c r="G72" s="10" t="s">
        <v>145</v>
      </c>
      <c r="H72" s="10" t="s">
        <v>145</v>
      </c>
      <c r="I72" s="10">
        <v>9.9000000000000008E-3</v>
      </c>
      <c r="J72" s="10" t="s">
        <v>145</v>
      </c>
      <c r="K72" s="10" t="s">
        <v>145</v>
      </c>
      <c r="L72" s="10" t="s">
        <v>145</v>
      </c>
      <c r="M72" s="10" t="s">
        <v>145</v>
      </c>
      <c r="N72" s="10" t="s">
        <v>145</v>
      </c>
      <c r="O72" s="10" t="s">
        <v>145</v>
      </c>
      <c r="P72" s="10" t="s">
        <v>145</v>
      </c>
      <c r="Q72" s="10" t="s">
        <v>145</v>
      </c>
      <c r="R72" s="10" t="s">
        <v>145</v>
      </c>
      <c r="S72" s="10" t="s">
        <v>145</v>
      </c>
      <c r="T72" s="10">
        <v>8.9372000000000007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35">
      <c r="A73" s="11">
        <v>1</v>
      </c>
      <c r="B73" s="1" t="s">
        <v>102</v>
      </c>
      <c r="C73" s="10">
        <v>9.2273999999999994</v>
      </c>
      <c r="D73" s="10">
        <v>9.5100000000000004E-2</v>
      </c>
      <c r="E73" s="10">
        <v>3.0099999999999998E-2</v>
      </c>
      <c r="F73" s="10">
        <v>1.6199999999999999E-2</v>
      </c>
      <c r="G73" s="10">
        <v>9.2999999999999992E-3</v>
      </c>
      <c r="H73" s="10" t="s">
        <v>145</v>
      </c>
      <c r="I73" s="10" t="s">
        <v>145</v>
      </c>
      <c r="J73" s="10" t="s">
        <v>145</v>
      </c>
      <c r="K73" s="10" t="s">
        <v>145</v>
      </c>
      <c r="L73" s="10" t="s">
        <v>145</v>
      </c>
      <c r="M73" s="10" t="s">
        <v>145</v>
      </c>
      <c r="N73" s="10" t="s">
        <v>145</v>
      </c>
      <c r="O73" s="10" t="s">
        <v>145</v>
      </c>
      <c r="P73" s="10" t="s">
        <v>145</v>
      </c>
      <c r="Q73" s="10" t="s">
        <v>145</v>
      </c>
      <c r="R73" s="10" t="s">
        <v>145</v>
      </c>
      <c r="S73" s="10" t="s">
        <v>145</v>
      </c>
      <c r="T73" s="10">
        <v>8.8651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35">
      <c r="A74" s="11">
        <v>1</v>
      </c>
      <c r="B74" s="1" t="s">
        <v>103</v>
      </c>
      <c r="C74" s="10">
        <v>8.3702000000000005</v>
      </c>
      <c r="D74" s="10">
        <v>7.2900000000000006E-2</v>
      </c>
      <c r="E74" s="10">
        <v>2.1100000000000001E-2</v>
      </c>
      <c r="F74" s="10" t="s">
        <v>145</v>
      </c>
      <c r="G74" s="10" t="s">
        <v>145</v>
      </c>
      <c r="H74" s="10" t="s">
        <v>145</v>
      </c>
      <c r="I74" s="10" t="s">
        <v>145</v>
      </c>
      <c r="J74" s="10" t="s">
        <v>145</v>
      </c>
      <c r="K74" s="10" t="s">
        <v>145</v>
      </c>
      <c r="L74" s="10" t="s">
        <v>145</v>
      </c>
      <c r="M74" s="10" t="s">
        <v>145</v>
      </c>
      <c r="N74" s="10" t="s">
        <v>145</v>
      </c>
      <c r="O74" s="10" t="s">
        <v>145</v>
      </c>
      <c r="P74" s="10" t="s">
        <v>145</v>
      </c>
      <c r="Q74" s="10" t="s">
        <v>145</v>
      </c>
      <c r="R74" s="10" t="s">
        <v>145</v>
      </c>
      <c r="S74" s="10" t="s">
        <v>145</v>
      </c>
      <c r="T74" s="10">
        <v>8.1237999999999992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35">
      <c r="A75" s="11">
        <v>1</v>
      </c>
      <c r="B75" s="1" t="s">
        <v>104</v>
      </c>
      <c r="C75" s="10">
        <v>9.4984999999999999</v>
      </c>
      <c r="D75" s="10">
        <v>0.1183</v>
      </c>
      <c r="E75" s="10">
        <v>3.9199999999999999E-2</v>
      </c>
      <c r="F75" s="10">
        <v>2.0400000000000001E-2</v>
      </c>
      <c r="G75" s="10">
        <v>1.6299999999999999E-2</v>
      </c>
      <c r="H75" s="10" t="s">
        <v>145</v>
      </c>
      <c r="I75" s="10" t="s">
        <v>145</v>
      </c>
      <c r="J75" s="10" t="s">
        <v>145</v>
      </c>
      <c r="K75" s="10" t="s">
        <v>145</v>
      </c>
      <c r="L75" s="10" t="s">
        <v>145</v>
      </c>
      <c r="M75" s="10" t="s">
        <v>145</v>
      </c>
      <c r="N75" s="10" t="s">
        <v>145</v>
      </c>
      <c r="O75" s="10" t="s">
        <v>145</v>
      </c>
      <c r="P75" s="10" t="s">
        <v>145</v>
      </c>
      <c r="Q75" s="10" t="s">
        <v>145</v>
      </c>
      <c r="R75" s="10" t="s">
        <v>145</v>
      </c>
      <c r="S75" s="10" t="s">
        <v>145</v>
      </c>
      <c r="T75" s="10">
        <v>9.0373000000000001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35">
      <c r="A76" s="11">
        <v>1</v>
      </c>
      <c r="B76" s="1" t="s">
        <v>105</v>
      </c>
      <c r="C76" s="10">
        <v>8.5227000000000004</v>
      </c>
      <c r="D76" s="10">
        <v>6.7000000000000004E-2</v>
      </c>
      <c r="E76" s="10">
        <v>1.61E-2</v>
      </c>
      <c r="F76" s="10">
        <v>9.2999999999999992E-3</v>
      </c>
      <c r="G76" s="10" t="s">
        <v>145</v>
      </c>
      <c r="H76" s="10" t="s">
        <v>145</v>
      </c>
      <c r="I76" s="10" t="s">
        <v>145</v>
      </c>
      <c r="J76" s="10" t="s">
        <v>145</v>
      </c>
      <c r="K76" s="10" t="s">
        <v>145</v>
      </c>
      <c r="L76" s="10" t="s">
        <v>145</v>
      </c>
      <c r="M76" s="10" t="s">
        <v>145</v>
      </c>
      <c r="N76" s="10" t="s">
        <v>145</v>
      </c>
      <c r="O76" s="10" t="s">
        <v>145</v>
      </c>
      <c r="P76" s="10" t="s">
        <v>145</v>
      </c>
      <c r="Q76" s="10" t="s">
        <v>145</v>
      </c>
      <c r="R76" s="10" t="s">
        <v>145</v>
      </c>
      <c r="S76" s="10" t="s">
        <v>145</v>
      </c>
      <c r="T76" s="10">
        <v>8.2859999999999996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35">
      <c r="A77" s="11">
        <v>1</v>
      </c>
      <c r="B77" s="1" t="s">
        <v>106</v>
      </c>
      <c r="C77" s="10">
        <v>10.3855</v>
      </c>
      <c r="D77" s="10">
        <v>2.5499999999999998E-2</v>
      </c>
      <c r="E77" s="10" t="s">
        <v>145</v>
      </c>
      <c r="F77" s="10" t="s">
        <v>145</v>
      </c>
      <c r="G77" s="10" t="s">
        <v>145</v>
      </c>
      <c r="H77" s="10" t="s">
        <v>145</v>
      </c>
      <c r="I77" s="10" t="s">
        <v>145</v>
      </c>
      <c r="J77" s="10" t="s">
        <v>145</v>
      </c>
      <c r="K77" s="10" t="s">
        <v>145</v>
      </c>
      <c r="L77" s="10" t="s">
        <v>145</v>
      </c>
      <c r="M77" s="10" t="s">
        <v>145</v>
      </c>
      <c r="N77" s="10" t="s">
        <v>145</v>
      </c>
      <c r="O77" s="10" t="s">
        <v>145</v>
      </c>
      <c r="P77" s="10" t="s">
        <v>145</v>
      </c>
      <c r="Q77" s="10" t="s">
        <v>145</v>
      </c>
      <c r="R77" s="10" t="s">
        <v>145</v>
      </c>
      <c r="S77" s="10" t="s">
        <v>145</v>
      </c>
      <c r="T77" s="10">
        <v>10.081200000000001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35">
      <c r="A78" s="11">
        <v>1</v>
      </c>
      <c r="B78" s="1" t="s">
        <v>107</v>
      </c>
      <c r="C78" s="10">
        <v>8.141</v>
      </c>
      <c r="D78" s="10">
        <v>8.5300000000000001E-2</v>
      </c>
      <c r="E78" s="10" t="s">
        <v>145</v>
      </c>
      <c r="F78" s="10">
        <v>2.52E-2</v>
      </c>
      <c r="G78" s="10">
        <v>1.5699999999999999E-2</v>
      </c>
      <c r="H78" s="10" t="s">
        <v>145</v>
      </c>
      <c r="I78" s="10" t="s">
        <v>145</v>
      </c>
      <c r="J78" s="10" t="s">
        <v>145</v>
      </c>
      <c r="K78" s="10" t="s">
        <v>145</v>
      </c>
      <c r="L78" s="10" t="s">
        <v>145</v>
      </c>
      <c r="M78" s="10" t="s">
        <v>145</v>
      </c>
      <c r="N78" s="10" t="s">
        <v>145</v>
      </c>
      <c r="O78" s="10" t="s">
        <v>145</v>
      </c>
      <c r="P78" s="10" t="s">
        <v>145</v>
      </c>
      <c r="Q78" s="10" t="s">
        <v>145</v>
      </c>
      <c r="R78" s="10" t="s">
        <v>145</v>
      </c>
      <c r="S78" s="10" t="s">
        <v>145</v>
      </c>
      <c r="T78" s="10">
        <v>8.0670999999999999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35">
      <c r="A79" s="11">
        <v>1</v>
      </c>
      <c r="B79" s="1" t="s">
        <v>108</v>
      </c>
      <c r="C79" s="10">
        <v>9.0081000000000007</v>
      </c>
      <c r="D79" s="10" t="s">
        <v>145</v>
      </c>
      <c r="E79" s="10" t="s">
        <v>145</v>
      </c>
      <c r="F79" s="10" t="s">
        <v>145</v>
      </c>
      <c r="G79" s="10" t="s">
        <v>145</v>
      </c>
      <c r="H79" s="10" t="s">
        <v>145</v>
      </c>
      <c r="I79" s="10" t="s">
        <v>145</v>
      </c>
      <c r="J79" s="10" t="s">
        <v>145</v>
      </c>
      <c r="K79" s="10" t="s">
        <v>145</v>
      </c>
      <c r="L79" s="10" t="s">
        <v>145</v>
      </c>
      <c r="M79" s="10" t="s">
        <v>145</v>
      </c>
      <c r="N79" s="10" t="s">
        <v>145</v>
      </c>
      <c r="O79" s="10" t="s">
        <v>145</v>
      </c>
      <c r="P79" s="10" t="s">
        <v>145</v>
      </c>
      <c r="Q79" s="10" t="s">
        <v>145</v>
      </c>
      <c r="R79" s="10" t="s">
        <v>145</v>
      </c>
      <c r="S79" s="10" t="s">
        <v>145</v>
      </c>
      <c r="T79" s="10">
        <v>8.75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35">
      <c r="A80" s="11">
        <v>1</v>
      </c>
      <c r="B80" s="1" t="s">
        <v>109</v>
      </c>
      <c r="C80" s="10">
        <v>8.2972999999999999</v>
      </c>
      <c r="D80" s="10">
        <v>0.1273</v>
      </c>
      <c r="E80" s="10">
        <v>4.48E-2</v>
      </c>
      <c r="F80" s="10">
        <v>2.5000000000000001E-2</v>
      </c>
      <c r="G80" s="10">
        <v>1.7600000000000001E-2</v>
      </c>
      <c r="H80" s="10">
        <v>1.3100000000000001E-2</v>
      </c>
      <c r="I80" s="10">
        <v>1.29E-2</v>
      </c>
      <c r="J80" s="10">
        <v>1.0200000000000001E-2</v>
      </c>
      <c r="K80" s="10">
        <v>8.5000000000000006E-3</v>
      </c>
      <c r="L80" s="10">
        <v>8.8999999999999999E-3</v>
      </c>
      <c r="M80" s="10">
        <v>8.6999999999999994E-3</v>
      </c>
      <c r="N80" s="10" t="s">
        <v>145</v>
      </c>
      <c r="O80" s="10">
        <v>7.1000000000000004E-3</v>
      </c>
      <c r="P80" s="10">
        <v>7.4000000000000003E-3</v>
      </c>
      <c r="Q80" s="10" t="s">
        <v>145</v>
      </c>
      <c r="R80" s="10">
        <v>5.1000000000000004E-3</v>
      </c>
      <c r="S80" s="10" t="s">
        <v>145</v>
      </c>
      <c r="T80" s="10">
        <v>8.0792000000000002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35">
      <c r="A81" s="11">
        <v>1</v>
      </c>
      <c r="B81" s="1" t="s">
        <v>110</v>
      </c>
      <c r="C81" s="10">
        <v>8.5563000000000002</v>
      </c>
      <c r="D81" s="10">
        <v>0.1056</v>
      </c>
      <c r="E81" s="10" t="s">
        <v>145</v>
      </c>
      <c r="F81" s="10" t="s">
        <v>145</v>
      </c>
      <c r="G81" s="10" t="s">
        <v>145</v>
      </c>
      <c r="H81" s="10" t="s">
        <v>145</v>
      </c>
      <c r="I81" s="10" t="s">
        <v>145</v>
      </c>
      <c r="J81" s="10" t="s">
        <v>145</v>
      </c>
      <c r="K81" s="10" t="s">
        <v>145</v>
      </c>
      <c r="L81" s="10" t="s">
        <v>145</v>
      </c>
      <c r="M81" s="10" t="s">
        <v>145</v>
      </c>
      <c r="N81" s="10" t="s">
        <v>145</v>
      </c>
      <c r="O81" s="10" t="s">
        <v>145</v>
      </c>
      <c r="P81" s="10" t="s">
        <v>145</v>
      </c>
      <c r="Q81" s="10" t="s">
        <v>145</v>
      </c>
      <c r="R81" s="10" t="s">
        <v>145</v>
      </c>
      <c r="S81" s="10" t="s">
        <v>145</v>
      </c>
      <c r="T81" s="10">
        <v>8.3315999999999999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35">
      <c r="A82" s="11" t="s">
        <v>44</v>
      </c>
      <c r="B82" s="1" t="s">
        <v>111</v>
      </c>
      <c r="C82" s="10">
        <v>20</v>
      </c>
      <c r="D82" s="10">
        <v>20</v>
      </c>
      <c r="E82" s="10">
        <v>20</v>
      </c>
      <c r="F82" s="10">
        <v>20</v>
      </c>
      <c r="G82" s="10">
        <v>20</v>
      </c>
      <c r="H82" s="10">
        <v>20</v>
      </c>
      <c r="I82" s="10">
        <v>20</v>
      </c>
      <c r="J82" s="10">
        <v>20</v>
      </c>
      <c r="K82" s="10">
        <v>20</v>
      </c>
      <c r="L82" s="10">
        <v>20</v>
      </c>
      <c r="M82" s="10">
        <v>20</v>
      </c>
      <c r="N82" s="10">
        <v>20</v>
      </c>
      <c r="O82" s="10">
        <v>20</v>
      </c>
      <c r="P82" s="10">
        <v>20</v>
      </c>
      <c r="Q82" s="10">
        <v>20</v>
      </c>
      <c r="R82" s="10">
        <v>20</v>
      </c>
      <c r="S82" s="10">
        <v>20</v>
      </c>
      <c r="T82" s="10">
        <v>20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35">
      <c r="A83" s="11">
        <v>1</v>
      </c>
      <c r="B83" s="1" t="s">
        <v>112</v>
      </c>
      <c r="C83" s="10">
        <v>9.1656999999999993</v>
      </c>
      <c r="D83" s="10" t="s">
        <v>145</v>
      </c>
      <c r="E83" s="10" t="s">
        <v>145</v>
      </c>
      <c r="F83" s="10" t="s">
        <v>145</v>
      </c>
      <c r="G83" s="10" t="s">
        <v>145</v>
      </c>
      <c r="H83" s="10" t="s">
        <v>145</v>
      </c>
      <c r="I83" s="10" t="s">
        <v>145</v>
      </c>
      <c r="J83" s="10" t="s">
        <v>145</v>
      </c>
      <c r="K83" s="10" t="s">
        <v>145</v>
      </c>
      <c r="L83" s="10" t="s">
        <v>145</v>
      </c>
      <c r="M83" s="10" t="s">
        <v>145</v>
      </c>
      <c r="N83" s="10" t="s">
        <v>145</v>
      </c>
      <c r="O83" s="10" t="s">
        <v>145</v>
      </c>
      <c r="P83" s="10" t="s">
        <v>145</v>
      </c>
      <c r="Q83" s="10" t="s">
        <v>145</v>
      </c>
      <c r="R83" s="10" t="s">
        <v>145</v>
      </c>
      <c r="S83" s="10" t="s">
        <v>145</v>
      </c>
      <c r="T83" s="10">
        <v>8.7664000000000009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35">
      <c r="A84" s="11">
        <v>1</v>
      </c>
      <c r="B84" s="1" t="s">
        <v>113</v>
      </c>
      <c r="C84" s="10">
        <v>8.8087999999999997</v>
      </c>
      <c r="D84" s="10">
        <v>0.15620000000000001</v>
      </c>
      <c r="E84" s="10">
        <v>5.0700000000000002E-2</v>
      </c>
      <c r="F84" s="10">
        <v>3.15E-2</v>
      </c>
      <c r="G84" s="10">
        <v>2.06E-2</v>
      </c>
      <c r="H84" s="10">
        <v>1.7399999999999999E-2</v>
      </c>
      <c r="I84" s="10">
        <v>1.44E-2</v>
      </c>
      <c r="J84" s="10">
        <v>1.2500000000000001E-2</v>
      </c>
      <c r="K84" s="10">
        <v>9.7000000000000003E-3</v>
      </c>
      <c r="L84" s="10">
        <v>8.5000000000000006E-3</v>
      </c>
      <c r="M84" s="10">
        <v>8.3999999999999995E-3</v>
      </c>
      <c r="N84" s="10" t="s">
        <v>145</v>
      </c>
      <c r="O84" s="10" t="s">
        <v>145</v>
      </c>
      <c r="P84" s="10">
        <v>7.3000000000000001E-3</v>
      </c>
      <c r="Q84" s="10" t="s">
        <v>145</v>
      </c>
      <c r="R84" s="10">
        <v>5.7000000000000002E-3</v>
      </c>
      <c r="S84" s="10" t="s">
        <v>145</v>
      </c>
      <c r="T84" s="10">
        <v>8.6776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35">
      <c r="A85" s="11">
        <v>1</v>
      </c>
      <c r="B85" s="1" t="s">
        <v>114</v>
      </c>
      <c r="C85" s="10">
        <v>8.6286000000000005</v>
      </c>
      <c r="D85" s="10">
        <v>0.12590000000000001</v>
      </c>
      <c r="E85" s="10">
        <v>4.4299999999999999E-2</v>
      </c>
      <c r="F85" s="10">
        <v>2.9399999999999999E-2</v>
      </c>
      <c r="G85" s="10">
        <v>2.47E-2</v>
      </c>
      <c r="H85" s="10">
        <v>1.9699999999999999E-2</v>
      </c>
      <c r="I85" s="10">
        <v>1.72E-2</v>
      </c>
      <c r="J85" s="10">
        <v>1.54E-2</v>
      </c>
      <c r="K85" s="10">
        <v>1.3299999999999999E-2</v>
      </c>
      <c r="L85" s="10">
        <v>1.23E-2</v>
      </c>
      <c r="M85" s="10">
        <v>1.24E-2</v>
      </c>
      <c r="N85" s="10">
        <v>1.23E-2</v>
      </c>
      <c r="O85" s="10">
        <v>1.21E-2</v>
      </c>
      <c r="P85" s="10">
        <v>1.06E-2</v>
      </c>
      <c r="Q85" s="10">
        <v>1.03E-2</v>
      </c>
      <c r="R85" s="10">
        <v>9.9000000000000008E-3</v>
      </c>
      <c r="S85" s="10">
        <v>9.2999999999999992E-3</v>
      </c>
      <c r="T85" s="10">
        <v>8.4840999999999998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35">
      <c r="A86" s="11">
        <v>1</v>
      </c>
      <c r="B86" s="1" t="s">
        <v>115</v>
      </c>
      <c r="C86" s="10">
        <v>8.6760000000000002</v>
      </c>
      <c r="D86" s="10" t="s">
        <v>145</v>
      </c>
      <c r="E86" s="10" t="s">
        <v>145</v>
      </c>
      <c r="F86" s="10" t="s">
        <v>145</v>
      </c>
      <c r="G86" s="10" t="s">
        <v>145</v>
      </c>
      <c r="H86" s="10" t="s">
        <v>145</v>
      </c>
      <c r="I86" s="10" t="s">
        <v>145</v>
      </c>
      <c r="J86" s="10" t="s">
        <v>145</v>
      </c>
      <c r="K86" s="10" t="s">
        <v>145</v>
      </c>
      <c r="L86" s="10" t="s">
        <v>145</v>
      </c>
      <c r="M86" s="10" t="s">
        <v>145</v>
      </c>
      <c r="N86" s="10" t="s">
        <v>145</v>
      </c>
      <c r="O86" s="10" t="s">
        <v>145</v>
      </c>
      <c r="P86" s="10" t="s">
        <v>145</v>
      </c>
      <c r="Q86" s="10" t="s">
        <v>145</v>
      </c>
      <c r="R86" s="10" t="s">
        <v>145</v>
      </c>
      <c r="S86" s="10" t="s">
        <v>145</v>
      </c>
      <c r="T86" s="10">
        <v>8.3747000000000007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35">
      <c r="A87" s="11">
        <v>0.5</v>
      </c>
      <c r="B87" s="1" t="s">
        <v>116</v>
      </c>
      <c r="C87" s="10">
        <v>7.8898999999999999</v>
      </c>
      <c r="D87" s="10" t="s">
        <v>145</v>
      </c>
      <c r="E87" s="10" t="s">
        <v>145</v>
      </c>
      <c r="F87" s="10" t="s">
        <v>145</v>
      </c>
      <c r="G87" s="10" t="s">
        <v>145</v>
      </c>
      <c r="H87" s="10" t="s">
        <v>145</v>
      </c>
      <c r="I87" s="10" t="s">
        <v>145</v>
      </c>
      <c r="J87" s="10" t="s">
        <v>145</v>
      </c>
      <c r="K87" s="10" t="s">
        <v>145</v>
      </c>
      <c r="L87" s="10" t="s">
        <v>145</v>
      </c>
      <c r="M87" s="10" t="s">
        <v>145</v>
      </c>
      <c r="N87" s="10" t="s">
        <v>145</v>
      </c>
      <c r="O87" s="10" t="s">
        <v>145</v>
      </c>
      <c r="P87" s="10" t="s">
        <v>145</v>
      </c>
      <c r="Q87" s="10" t="s">
        <v>145</v>
      </c>
      <c r="R87" s="10" t="s">
        <v>145</v>
      </c>
      <c r="S87" s="10" t="s">
        <v>145</v>
      </c>
      <c r="T87" s="10">
        <v>8.1963000000000008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35">
      <c r="A88" s="11">
        <v>5</v>
      </c>
      <c r="B88" s="1" t="s">
        <v>117</v>
      </c>
      <c r="C88" s="10">
        <v>10.2285</v>
      </c>
      <c r="D88" s="10" t="s">
        <v>145</v>
      </c>
      <c r="E88" s="10" t="s">
        <v>145</v>
      </c>
      <c r="F88" s="10" t="s">
        <v>145</v>
      </c>
      <c r="G88" s="10" t="s">
        <v>145</v>
      </c>
      <c r="H88" s="10" t="s">
        <v>145</v>
      </c>
      <c r="I88" s="10" t="s">
        <v>145</v>
      </c>
      <c r="J88" s="10" t="s">
        <v>145</v>
      </c>
      <c r="K88" s="10" t="s">
        <v>145</v>
      </c>
      <c r="L88" s="10" t="s">
        <v>145</v>
      </c>
      <c r="M88" s="10" t="s">
        <v>145</v>
      </c>
      <c r="N88" s="10" t="s">
        <v>145</v>
      </c>
      <c r="O88" s="10" t="s">
        <v>145</v>
      </c>
      <c r="P88" s="10" t="s">
        <v>145</v>
      </c>
      <c r="Q88" s="10" t="s">
        <v>145</v>
      </c>
      <c r="R88" s="10" t="s">
        <v>145</v>
      </c>
      <c r="S88" s="10" t="s">
        <v>145</v>
      </c>
      <c r="T88" s="10">
        <v>10.0572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35">
      <c r="A89" s="11">
        <v>1</v>
      </c>
      <c r="B89" s="1" t="s">
        <v>118</v>
      </c>
      <c r="C89" s="10">
        <v>8.5755999999999997</v>
      </c>
      <c r="D89" s="10">
        <v>0.22070000000000001</v>
      </c>
      <c r="E89" s="10">
        <v>7.6600000000000001E-2</v>
      </c>
      <c r="F89" s="10">
        <v>4.36E-2</v>
      </c>
      <c r="G89" s="10">
        <v>0.03</v>
      </c>
      <c r="H89" s="10">
        <v>2.3900000000000001E-2</v>
      </c>
      <c r="I89" s="10">
        <v>2.0299999999999999E-2</v>
      </c>
      <c r="J89" s="10">
        <v>1.6500000000000001E-2</v>
      </c>
      <c r="K89" s="10">
        <v>1.5599999999999999E-2</v>
      </c>
      <c r="L89" s="10">
        <v>1.54E-2</v>
      </c>
      <c r="M89" s="10">
        <v>1.35E-2</v>
      </c>
      <c r="N89" s="10">
        <v>1.52E-2</v>
      </c>
      <c r="O89" s="10">
        <v>1.38E-2</v>
      </c>
      <c r="P89" s="10">
        <v>1.2800000000000001E-2</v>
      </c>
      <c r="Q89" s="10">
        <v>1.4E-2</v>
      </c>
      <c r="R89" s="10">
        <v>1.04E-2</v>
      </c>
      <c r="S89" s="10">
        <v>9.7000000000000003E-3</v>
      </c>
      <c r="T89" s="10">
        <v>8.6793999999999993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35">
      <c r="A90" s="11">
        <v>1</v>
      </c>
      <c r="B90" s="1" t="s">
        <v>119</v>
      </c>
      <c r="C90" s="10">
        <v>10.810700000000001</v>
      </c>
      <c r="D90" s="10">
        <v>0.18809999999999999</v>
      </c>
      <c r="E90" s="10">
        <v>6.3600000000000004E-2</v>
      </c>
      <c r="F90" s="10">
        <v>3.39E-2</v>
      </c>
      <c r="G90" s="10">
        <v>2.12E-2</v>
      </c>
      <c r="H90" s="10">
        <v>1.72E-2</v>
      </c>
      <c r="I90" s="10" t="s">
        <v>145</v>
      </c>
      <c r="J90" s="10">
        <v>8.3999999999999995E-3</v>
      </c>
      <c r="K90" s="10">
        <v>9.9000000000000008E-3</v>
      </c>
      <c r="L90" s="10">
        <v>8.6E-3</v>
      </c>
      <c r="M90" s="10">
        <v>7.6E-3</v>
      </c>
      <c r="N90" s="10">
        <v>5.1999999999999998E-3</v>
      </c>
      <c r="O90" s="10">
        <v>3.7000000000000002E-3</v>
      </c>
      <c r="P90" s="10" t="s">
        <v>145</v>
      </c>
      <c r="Q90" s="10" t="s">
        <v>145</v>
      </c>
      <c r="R90" s="10" t="s">
        <v>145</v>
      </c>
      <c r="S90" s="10">
        <v>4.1000000000000003E-3</v>
      </c>
      <c r="T90" s="10">
        <v>10.628500000000001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35">
      <c r="A91" s="11">
        <v>0.5</v>
      </c>
      <c r="B91" s="1" t="s">
        <v>120</v>
      </c>
      <c r="C91" s="10">
        <v>8.3671000000000006</v>
      </c>
      <c r="D91" s="10">
        <v>0.2165</v>
      </c>
      <c r="E91" s="10">
        <v>6.0900000000000003E-2</v>
      </c>
      <c r="F91" s="10">
        <v>2.9600000000000001E-2</v>
      </c>
      <c r="G91" s="10">
        <v>2.0299999999999999E-2</v>
      </c>
      <c r="H91" s="10">
        <v>1.5599999999999999E-2</v>
      </c>
      <c r="I91" s="10">
        <v>1.44E-2</v>
      </c>
      <c r="J91" s="10" t="s">
        <v>145</v>
      </c>
      <c r="K91" s="10">
        <v>9.7999999999999997E-3</v>
      </c>
      <c r="L91" s="10" t="s">
        <v>145</v>
      </c>
      <c r="M91" s="10" t="s">
        <v>145</v>
      </c>
      <c r="N91" s="10">
        <v>7.1000000000000004E-3</v>
      </c>
      <c r="O91" s="10" t="s">
        <v>145</v>
      </c>
      <c r="P91" s="10" t="s">
        <v>145</v>
      </c>
      <c r="Q91" s="10" t="s">
        <v>145</v>
      </c>
      <c r="R91" s="10" t="s">
        <v>145</v>
      </c>
      <c r="S91" s="10" t="s">
        <v>145</v>
      </c>
      <c r="T91" s="10">
        <v>8.3897999999999993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35">
      <c r="A92" s="11">
        <v>1</v>
      </c>
      <c r="B92" s="1" t="s">
        <v>121</v>
      </c>
      <c r="C92" s="10">
        <v>8.3714999999999993</v>
      </c>
      <c r="D92" s="10">
        <v>0.22939999999999999</v>
      </c>
      <c r="E92" s="10">
        <v>6.5799999999999997E-2</v>
      </c>
      <c r="F92" s="10">
        <v>3.7100000000000001E-2</v>
      </c>
      <c r="G92" s="10">
        <v>2.07E-2</v>
      </c>
      <c r="H92" s="10">
        <v>1.8499999999999999E-2</v>
      </c>
      <c r="I92" s="10">
        <v>1.6500000000000001E-2</v>
      </c>
      <c r="J92" s="10">
        <v>1.23E-2</v>
      </c>
      <c r="K92" s="10">
        <v>1.09E-2</v>
      </c>
      <c r="L92" s="10">
        <v>1.0999999999999999E-2</v>
      </c>
      <c r="M92" s="10">
        <v>1.23E-2</v>
      </c>
      <c r="N92" s="10">
        <v>8.8999999999999999E-3</v>
      </c>
      <c r="O92" s="10" t="s">
        <v>145</v>
      </c>
      <c r="P92" s="10" t="s">
        <v>145</v>
      </c>
      <c r="Q92" s="10" t="s">
        <v>145</v>
      </c>
      <c r="R92" s="10">
        <v>7.9000000000000008E-3</v>
      </c>
      <c r="S92" s="10">
        <v>7.6E-3</v>
      </c>
      <c r="T92" s="10">
        <v>8.5787999999999993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35">
      <c r="A93" s="11"/>
      <c r="B93" s="1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35">
      <c r="A94" s="1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35">
      <c r="A95" s="1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35">
      <c r="A96" s="1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35">
      <c r="A97" s="1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35">
      <c r="A98" s="1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35">
      <c r="A99" s="1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35">
      <c r="A100" s="1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35">
      <c r="A101" s="1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35">
      <c r="A102" s="1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35">
      <c r="A103" s="1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35">
      <c r="A104" s="1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35">
      <c r="A105" s="1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35">
      <c r="A106" s="1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35">
      <c r="A107" s="1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35">
      <c r="A108" s="1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35">
      <c r="A109" s="1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35">
      <c r="A110" s="1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35">
      <c r="A111" s="1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35">
      <c r="A112" s="1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35">
      <c r="A113" s="1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35">
      <c r="A114" s="1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35">
      <c r="A115" s="1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35">
      <c r="A116" s="1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35">
      <c r="A117" s="1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35">
      <c r="A118" s="1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35">
      <c r="A119" s="1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35">
      <c r="A120" s="1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35">
      <c r="A121" s="1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35">
      <c r="A122" s="1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35">
      <c r="A123" s="1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35">
      <c r="A124" s="1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35">
      <c r="A125" s="1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35">
      <c r="A126" s="1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35">
      <c r="A127" s="1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35">
      <c r="A128" s="1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35">
      <c r="A129" s="1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35">
      <c r="A130" s="1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35">
      <c r="A131" s="1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35">
      <c r="A132" s="1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35">
      <c r="A133" s="1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35">
      <c r="A134" s="1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35">
      <c r="A135" s="1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35">
      <c r="A136" s="1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35">
      <c r="A137" s="1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35">
      <c r="A138" s="1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35">
      <c r="A139" s="1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35">
      <c r="A140" s="1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35">
      <c r="A141" s="1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35">
      <c r="A142" s="1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35">
      <c r="A143" s="1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35">
      <c r="A144" s="1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35">
      <c r="A145" s="1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35">
      <c r="A146" s="1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35">
      <c r="A147" s="1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35">
      <c r="A148" s="1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35">
      <c r="A149" s="1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35">
      <c r="A150" s="1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35">
      <c r="A151" s="1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35">
      <c r="A152" s="1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35">
      <c r="A153" s="1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35">
      <c r="A154" s="1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35">
      <c r="A155" s="1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35">
      <c r="A156" s="1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35">
      <c r="A157" s="1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35">
      <c r="A158" s="1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35">
      <c r="A159" s="1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35">
      <c r="A160" s="1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35">
      <c r="A161" s="1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35">
      <c r="A162" s="1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35">
      <c r="A163" s="1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35">
      <c r="A164" s="1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35">
      <c r="A165" s="1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35">
      <c r="A166" s="1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35">
      <c r="A167" s="1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35">
      <c r="A168" s="1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35">
      <c r="A169" s="1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35">
      <c r="A170" s="1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35">
      <c r="A171" s="1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35">
      <c r="A172" s="1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35">
      <c r="A173" s="1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35">
      <c r="A174" s="1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35">
      <c r="A175" s="1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35">
      <c r="A176" s="1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35">
      <c r="A177" s="1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35">
      <c r="A178" s="1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35">
      <c r="A179" s="1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35">
      <c r="A180" s="1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35">
      <c r="A181" s="1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35">
      <c r="A182" s="1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35">
      <c r="A183" s="1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35">
      <c r="A184" s="1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35">
      <c r="A185" s="1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35">
      <c r="A186" s="1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35">
      <c r="A187" s="1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35">
      <c r="A188" s="1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35">
      <c r="A189" s="1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35">
      <c r="A190" s="1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35">
      <c r="A191" s="1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35">
      <c r="A192" s="1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35">
      <c r="A193" s="1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35">
      <c r="A194" s="1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35">
      <c r="A195" s="1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35">
      <c r="A196" s="1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35">
      <c r="A197" s="1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35">
      <c r="A198" s="1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35">
      <c r="A199" s="1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35">
      <c r="A200" s="1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35">
      <c r="A201" s="1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35">
      <c r="A202" s="1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35">
      <c r="A203" s="1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35">
      <c r="A204" s="1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35">
      <c r="A205" s="1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35">
      <c r="A206" s="1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35">
      <c r="A207" s="1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35">
      <c r="A208" s="1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35">
      <c r="A209" s="1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35">
      <c r="A210" s="1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35">
      <c r="A211" s="1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35">
      <c r="A212" s="1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35">
      <c r="A213" s="1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35">
      <c r="A214" s="1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35">
      <c r="A215" s="1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35">
      <c r="A216" s="1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35">
      <c r="A217" s="1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35">
      <c r="A218" s="1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35">
      <c r="A219" s="1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35">
      <c r="A220" s="1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35">
      <c r="A221" s="1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35">
      <c r="A222" s="1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35">
      <c r="A223" s="1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35">
      <c r="A224" s="1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35">
      <c r="A225" s="1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35">
      <c r="A226" s="1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35">
      <c r="A227" s="1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35">
      <c r="A228" s="1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35">
      <c r="A229" s="1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35">
      <c r="A230" s="1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35">
      <c r="A231" s="1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35">
      <c r="A232" s="1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35">
      <c r="A233" s="1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35">
      <c r="A234" s="1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35">
      <c r="A235" s="1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35">
      <c r="A236" s="1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35">
      <c r="A237" s="1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35">
      <c r="A238" s="1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35">
      <c r="A239" s="1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35">
      <c r="A240" s="1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5.75" customHeight="1" x14ac:dyDescent="0.35">
      <c r="A241" s="1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5.75" customHeight="1" x14ac:dyDescent="0.35">
      <c r="A242" s="1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5.75" customHeight="1" x14ac:dyDescent="0.35">
      <c r="A243" s="1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5.75" customHeight="1" x14ac:dyDescent="0.35">
      <c r="A244" s="1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5.75" customHeight="1" x14ac:dyDescent="0.35">
      <c r="A245" s="1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5.75" customHeight="1" x14ac:dyDescent="0.35">
      <c r="A246" s="1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5.75" customHeight="1" x14ac:dyDescent="0.35">
      <c r="A247" s="1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5.75" customHeight="1" x14ac:dyDescent="0.35">
      <c r="A248" s="1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5.75" customHeight="1" x14ac:dyDescent="0.35">
      <c r="A249" s="1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5.75" customHeight="1" x14ac:dyDescent="0.35">
      <c r="A250" s="1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5.75" customHeight="1" x14ac:dyDescent="0.35">
      <c r="A251" s="1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5.75" customHeight="1" x14ac:dyDescent="0.35">
      <c r="A252" s="1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5.75" customHeight="1" x14ac:dyDescent="0.35">
      <c r="A253" s="1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5.75" customHeight="1" x14ac:dyDescent="0.35">
      <c r="A254" s="1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5.75" customHeight="1" x14ac:dyDescent="0.35">
      <c r="A255" s="1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5.75" customHeight="1" x14ac:dyDescent="0.35">
      <c r="A256" s="1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5.75" customHeight="1" x14ac:dyDescent="0.35">
      <c r="A257" s="1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5.75" customHeight="1" x14ac:dyDescent="0.35">
      <c r="A258" s="1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5.75" customHeight="1" x14ac:dyDescent="0.35">
      <c r="A259" s="1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5.75" customHeight="1" x14ac:dyDescent="0.35">
      <c r="A260" s="1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5.75" customHeight="1" x14ac:dyDescent="0.35">
      <c r="A261" s="1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5.75" customHeight="1" x14ac:dyDescent="0.35">
      <c r="A262" s="1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5.75" customHeight="1" x14ac:dyDescent="0.35">
      <c r="A263" s="1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5.75" customHeight="1" x14ac:dyDescent="0.35">
      <c r="A264" s="1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5.75" customHeight="1" x14ac:dyDescent="0.35">
      <c r="A265" s="1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5.75" customHeight="1" x14ac:dyDescent="0.35">
      <c r="A266" s="1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5.75" customHeight="1" x14ac:dyDescent="0.35">
      <c r="A267" s="1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5.75" customHeight="1" x14ac:dyDescent="0.35">
      <c r="A268" s="1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5.75" customHeight="1" x14ac:dyDescent="0.35">
      <c r="A269" s="1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5.75" customHeight="1" x14ac:dyDescent="0.35">
      <c r="A270" s="1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5.75" customHeight="1" x14ac:dyDescent="0.35">
      <c r="A271" s="1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5.75" customHeight="1" x14ac:dyDescent="0.35">
      <c r="A272" s="1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5.75" customHeight="1" x14ac:dyDescent="0.35">
      <c r="A273" s="1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5.75" customHeight="1" x14ac:dyDescent="0.35">
      <c r="A274" s="1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5.75" customHeight="1" x14ac:dyDescent="0.35">
      <c r="A275" s="1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5.75" customHeight="1" x14ac:dyDescent="0.35">
      <c r="A276" s="1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5.75" customHeight="1" x14ac:dyDescent="0.35">
      <c r="A277" s="1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5.75" customHeight="1" x14ac:dyDescent="0.35">
      <c r="A278" s="1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5.75" customHeight="1" x14ac:dyDescent="0.35">
      <c r="A279" s="1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5.75" customHeight="1" x14ac:dyDescent="0.35">
      <c r="A280" s="1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5.75" customHeight="1" x14ac:dyDescent="0.35">
      <c r="A281" s="1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5.75" customHeight="1" x14ac:dyDescent="0.35">
      <c r="A282" s="1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5.75" customHeight="1" x14ac:dyDescent="0.35">
      <c r="A283" s="1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5.75" customHeight="1" x14ac:dyDescent="0.35">
      <c r="A284" s="1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5.75" customHeight="1" x14ac:dyDescent="0.35">
      <c r="A285" s="1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5.75" customHeight="1" x14ac:dyDescent="0.35">
      <c r="A286" s="1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5.75" customHeight="1" x14ac:dyDescent="0.35">
      <c r="A287" s="1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5.75" customHeight="1" x14ac:dyDescent="0.35">
      <c r="A288" s="1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5.75" customHeight="1" x14ac:dyDescent="0.35">
      <c r="A289" s="1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5.75" customHeight="1" x14ac:dyDescent="0.35">
      <c r="A290" s="1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5.75" customHeight="1" x14ac:dyDescent="0.35">
      <c r="A291" s="1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5.75" customHeight="1" x14ac:dyDescent="0.35">
      <c r="A292" s="1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5.75" customHeight="1" x14ac:dyDescent="0.35"/>
    <row r="294" spans="1:34" ht="15.75" customHeight="1" x14ac:dyDescent="0.35"/>
    <row r="295" spans="1:34" ht="15.75" customHeight="1" x14ac:dyDescent="0.35"/>
    <row r="296" spans="1:34" ht="15.75" customHeight="1" x14ac:dyDescent="0.35"/>
    <row r="297" spans="1:34" ht="15.75" customHeight="1" x14ac:dyDescent="0.35"/>
    <row r="298" spans="1:34" ht="15.75" customHeight="1" x14ac:dyDescent="0.35"/>
    <row r="299" spans="1:34" ht="15.75" customHeight="1" x14ac:dyDescent="0.35"/>
    <row r="300" spans="1:34" ht="15.75" customHeight="1" x14ac:dyDescent="0.35"/>
    <row r="301" spans="1:34" ht="15.75" customHeight="1" x14ac:dyDescent="0.35"/>
    <row r="302" spans="1:34" ht="15.75" customHeight="1" x14ac:dyDescent="0.35"/>
    <row r="303" spans="1:34" ht="15.75" customHeight="1" x14ac:dyDescent="0.35"/>
    <row r="304" spans="1:3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A1">
    <cfRule type="notContainsBlanks" dxfId="6" priority="1">
      <formula>LEN(TRIM(A1))&gt;0</formula>
    </cfRule>
  </conditionalFormatting>
  <conditionalFormatting sqref="A8:A92">
    <cfRule type="cellIs" dxfId="5" priority="2" operator="greaterThan">
      <formula>1</formula>
    </cfRule>
  </conditionalFormatting>
  <conditionalFormatting sqref="A8:A92">
    <cfRule type="cellIs" dxfId="4" priority="3" operator="lessThan">
      <formula>1</formula>
    </cfRule>
  </conditionalFormatting>
  <conditionalFormatting sqref="C8:AH92">
    <cfRule type="cellIs" dxfId="3" priority="4" operator="equal">
      <formula>"n.a./n.r."</formula>
    </cfRule>
  </conditionalFormatting>
  <conditionalFormatting sqref="C8:AH92">
    <cfRule type="cellIs" dxfId="2" priority="5" operator="equal">
      <formula>20</formula>
    </cfRule>
  </conditionalFormatting>
  <conditionalFormatting sqref="C8:AH92">
    <cfRule type="expression" dxfId="1" priority="6">
      <formula>C8&gt;=$A8</formula>
    </cfRule>
  </conditionalFormatting>
  <conditionalFormatting sqref="C8:AH92">
    <cfRule type="expression" dxfId="0" priority="7">
      <formula>C8&lt;$A8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CCV1</vt:lpstr>
      <vt:lpstr>CCV2</vt:lpstr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Rong</dc:creator>
  <cp:lastModifiedBy>CS</cp:lastModifiedBy>
  <dcterms:created xsi:type="dcterms:W3CDTF">2024-07-18T00:52:06Z</dcterms:created>
  <dcterms:modified xsi:type="dcterms:W3CDTF">2024-08-27T23:06:48Z</dcterms:modified>
</cp:coreProperties>
</file>