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S\Desktop\VOC_Data_PostProcessing\Raw_data\"/>
    </mc:Choice>
  </mc:AlternateContent>
  <xr:revisionPtr revIDLastSave="0" documentId="8_{9D1F14E2-48D3-493D-B07F-C89BC3E91149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IS-RSD" sheetId="1" r:id="rId1"/>
    <sheet name="BFB" sheetId="2" r:id="rId2"/>
    <sheet name="ICAL" sheetId="3" r:id="rId3"/>
    <sheet name="CCV1" sheetId="4" r:id="rId4"/>
    <sheet name="Blank" sheetId="5" r:id="rId5"/>
    <sheet name="Samples" sheetId="6" r:id="rId6"/>
    <sheet name="Tent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RY48jWZtAxQ1veqzh+Wu0kszwnG/HNsqDUteoX1hUoo="/>
    </ext>
  </extLst>
</workbook>
</file>

<file path=xl/calcChain.xml><?xml version="1.0" encoding="utf-8"?>
<calcChain xmlns="http://schemas.openxmlformats.org/spreadsheetml/2006/main">
  <c r="N9" i="7" l="1"/>
  <c r="N8" i="7"/>
  <c r="N7" i="7"/>
  <c r="N6" i="7"/>
  <c r="N5" i="7"/>
  <c r="N4" i="7"/>
  <c r="C88" i="5"/>
  <c r="B88" i="5"/>
  <c r="D88" i="5" s="1"/>
  <c r="C87" i="5"/>
  <c r="B87" i="5"/>
  <c r="D87" i="5" s="1"/>
  <c r="C86" i="5"/>
  <c r="B86" i="5"/>
  <c r="D86" i="5" s="1"/>
  <c r="C85" i="5"/>
  <c r="B85" i="5"/>
  <c r="D85" i="5" s="1"/>
  <c r="C84" i="5"/>
  <c r="B84" i="5"/>
  <c r="D84" i="5" s="1"/>
  <c r="C83" i="5"/>
  <c r="B83" i="5"/>
  <c r="D83" i="5" s="1"/>
  <c r="C82" i="5"/>
  <c r="B82" i="5"/>
  <c r="D82" i="5" s="1"/>
  <c r="D81" i="5"/>
  <c r="C81" i="5"/>
  <c r="B81" i="5"/>
  <c r="D80" i="5"/>
  <c r="C80" i="5"/>
  <c r="B80" i="5"/>
  <c r="C79" i="5"/>
  <c r="B79" i="5"/>
  <c r="D79" i="5" s="1"/>
  <c r="C78" i="5"/>
  <c r="B78" i="5"/>
  <c r="D78" i="5" s="1"/>
  <c r="C77" i="5"/>
  <c r="B77" i="5"/>
  <c r="D77" i="5" s="1"/>
  <c r="D76" i="5"/>
  <c r="C76" i="5"/>
  <c r="B76" i="5"/>
  <c r="D75" i="5"/>
  <c r="C75" i="5"/>
  <c r="B75" i="5"/>
  <c r="C74" i="5"/>
  <c r="B74" i="5"/>
  <c r="D74" i="5" s="1"/>
  <c r="D73" i="5"/>
  <c r="C73" i="5"/>
  <c r="B73" i="5"/>
  <c r="D72" i="5"/>
  <c r="C72" i="5"/>
  <c r="B72" i="5"/>
  <c r="C71" i="5"/>
  <c r="B71" i="5"/>
  <c r="D71" i="5" s="1"/>
  <c r="C70" i="5"/>
  <c r="B70" i="5"/>
  <c r="D70" i="5" s="1"/>
  <c r="C69" i="5"/>
  <c r="B69" i="5"/>
  <c r="D69" i="5" s="1"/>
  <c r="D68" i="5"/>
  <c r="C68" i="5"/>
  <c r="B68" i="5"/>
  <c r="D67" i="5"/>
  <c r="C67" i="5"/>
  <c r="B67" i="5"/>
  <c r="C66" i="5"/>
  <c r="B66" i="5"/>
  <c r="D66" i="5" s="1"/>
  <c r="D65" i="5"/>
  <c r="C65" i="5"/>
  <c r="B65" i="5"/>
  <c r="D64" i="5"/>
  <c r="C64" i="5"/>
  <c r="B64" i="5"/>
  <c r="C63" i="5"/>
  <c r="B63" i="5"/>
  <c r="D63" i="5" s="1"/>
  <c r="C62" i="5"/>
  <c r="B62" i="5"/>
  <c r="D62" i="5" s="1"/>
  <c r="D61" i="5"/>
  <c r="C61" i="5"/>
  <c r="B61" i="5"/>
  <c r="D60" i="5"/>
  <c r="C60" i="5"/>
  <c r="B60" i="5"/>
  <c r="D59" i="5"/>
  <c r="C59" i="5"/>
  <c r="B59" i="5"/>
  <c r="C58" i="5"/>
  <c r="B58" i="5"/>
  <c r="D58" i="5" s="1"/>
  <c r="D57" i="5"/>
  <c r="C57" i="5"/>
  <c r="B57" i="5"/>
  <c r="D56" i="5"/>
  <c r="C56" i="5"/>
  <c r="B56" i="5"/>
  <c r="C55" i="5"/>
  <c r="B55" i="5"/>
  <c r="D55" i="5" s="1"/>
  <c r="C54" i="5"/>
  <c r="B54" i="5"/>
  <c r="D54" i="5" s="1"/>
  <c r="D53" i="5"/>
  <c r="C53" i="5"/>
  <c r="B53" i="5"/>
  <c r="D52" i="5"/>
  <c r="C52" i="5"/>
  <c r="B52" i="5"/>
  <c r="D51" i="5"/>
  <c r="C51" i="5"/>
  <c r="B51" i="5"/>
  <c r="C50" i="5"/>
  <c r="B50" i="5"/>
  <c r="D50" i="5" s="1"/>
  <c r="D49" i="5"/>
  <c r="C49" i="5"/>
  <c r="B49" i="5"/>
  <c r="D48" i="5"/>
  <c r="C48" i="5"/>
  <c r="B48" i="5"/>
  <c r="C47" i="5"/>
  <c r="B47" i="5"/>
  <c r="D47" i="5" s="1"/>
  <c r="C46" i="5"/>
  <c r="B46" i="5"/>
  <c r="D46" i="5" s="1"/>
  <c r="D45" i="5"/>
  <c r="C45" i="5"/>
  <c r="B45" i="5"/>
  <c r="D44" i="5"/>
  <c r="C44" i="5"/>
  <c r="B44" i="5"/>
  <c r="D43" i="5"/>
  <c r="C43" i="5"/>
  <c r="B43" i="5"/>
  <c r="C42" i="5"/>
  <c r="B42" i="5"/>
  <c r="D42" i="5" s="1"/>
  <c r="D41" i="5"/>
  <c r="C41" i="5"/>
  <c r="B41" i="5"/>
  <c r="D40" i="5"/>
  <c r="C40" i="5"/>
  <c r="B40" i="5"/>
  <c r="C39" i="5"/>
  <c r="B39" i="5"/>
  <c r="D39" i="5" s="1"/>
  <c r="C38" i="5"/>
  <c r="B38" i="5"/>
  <c r="D38" i="5" s="1"/>
  <c r="D37" i="5"/>
  <c r="C37" i="5"/>
  <c r="B37" i="5"/>
  <c r="D36" i="5"/>
  <c r="C36" i="5"/>
  <c r="B36" i="5"/>
  <c r="D35" i="5"/>
  <c r="C35" i="5"/>
  <c r="B35" i="5"/>
  <c r="C34" i="5"/>
  <c r="B34" i="5"/>
  <c r="D34" i="5" s="1"/>
  <c r="D33" i="5"/>
  <c r="C33" i="5"/>
  <c r="B33" i="5"/>
  <c r="D32" i="5"/>
  <c r="C32" i="5"/>
  <c r="B32" i="5"/>
  <c r="C31" i="5"/>
  <c r="B31" i="5"/>
  <c r="D31" i="5" s="1"/>
  <c r="C30" i="5"/>
  <c r="B30" i="5"/>
  <c r="D30" i="5" s="1"/>
  <c r="D29" i="5"/>
  <c r="C29" i="5"/>
  <c r="B29" i="5"/>
  <c r="D28" i="5"/>
  <c r="C28" i="5"/>
  <c r="B28" i="5"/>
  <c r="D27" i="5"/>
  <c r="C27" i="5"/>
  <c r="B27" i="5"/>
  <c r="C26" i="5"/>
  <c r="B26" i="5"/>
  <c r="D26" i="5" s="1"/>
  <c r="D25" i="5"/>
  <c r="C25" i="5"/>
  <c r="B25" i="5"/>
  <c r="D24" i="5"/>
  <c r="C24" i="5"/>
  <c r="B24" i="5"/>
  <c r="C23" i="5"/>
  <c r="B23" i="5"/>
  <c r="D23" i="5" s="1"/>
  <c r="C22" i="5"/>
  <c r="B22" i="5"/>
  <c r="D22" i="5" s="1"/>
  <c r="D21" i="5"/>
  <c r="C21" i="5"/>
  <c r="B21" i="5"/>
  <c r="D20" i="5"/>
  <c r="C20" i="5"/>
  <c r="B20" i="5"/>
  <c r="D19" i="5"/>
  <c r="C19" i="5"/>
  <c r="B19" i="5"/>
  <c r="C18" i="5"/>
  <c r="B18" i="5"/>
  <c r="D18" i="5" s="1"/>
  <c r="D17" i="5"/>
  <c r="C17" i="5"/>
  <c r="B17" i="5"/>
  <c r="D16" i="5"/>
  <c r="C16" i="5"/>
  <c r="B16" i="5"/>
  <c r="C15" i="5"/>
  <c r="B15" i="5"/>
  <c r="D15" i="5" s="1"/>
  <c r="C14" i="5"/>
  <c r="B14" i="5"/>
  <c r="D14" i="5" s="1"/>
  <c r="D13" i="5"/>
  <c r="C13" i="5"/>
  <c r="B13" i="5"/>
  <c r="D12" i="5"/>
  <c r="C12" i="5"/>
  <c r="B12" i="5"/>
  <c r="D11" i="5"/>
  <c r="C11" i="5"/>
  <c r="B11" i="5"/>
  <c r="C10" i="5"/>
  <c r="B10" i="5"/>
  <c r="D10" i="5" s="1"/>
  <c r="D9" i="5"/>
  <c r="C9" i="5"/>
  <c r="B9" i="5"/>
  <c r="C8" i="5"/>
  <c r="D8" i="5" s="1"/>
  <c r="B8" i="5"/>
  <c r="C7" i="5"/>
  <c r="B7" i="5"/>
  <c r="D7" i="5" s="1"/>
  <c r="C6" i="5"/>
  <c r="B6" i="5"/>
  <c r="D6" i="5" s="1"/>
  <c r="D5" i="5"/>
  <c r="C5" i="5"/>
  <c r="B5" i="5"/>
  <c r="D4" i="5"/>
  <c r="C4" i="5"/>
  <c r="B4" i="5"/>
  <c r="L88" i="4"/>
  <c r="K88" i="4"/>
  <c r="I88" i="4"/>
  <c r="L87" i="4"/>
  <c r="K87" i="4"/>
  <c r="I87" i="4"/>
  <c r="L86" i="4"/>
  <c r="K86" i="4"/>
  <c r="I86" i="4"/>
  <c r="L85" i="4"/>
  <c r="K85" i="4"/>
  <c r="I85" i="4"/>
  <c r="L84" i="4"/>
  <c r="K84" i="4"/>
  <c r="I84" i="4"/>
  <c r="L83" i="4"/>
  <c r="K83" i="4"/>
  <c r="I83" i="4"/>
  <c r="L82" i="4"/>
  <c r="K82" i="4"/>
  <c r="I82" i="4"/>
  <c r="L81" i="4"/>
  <c r="K81" i="4"/>
  <c r="I81" i="4"/>
  <c r="L80" i="4"/>
  <c r="K80" i="4"/>
  <c r="I80" i="4"/>
  <c r="L79" i="4"/>
  <c r="K79" i="4"/>
  <c r="I79" i="4"/>
  <c r="L78" i="4"/>
  <c r="K78" i="4"/>
  <c r="I78" i="4"/>
  <c r="L77" i="4"/>
  <c r="K77" i="4"/>
  <c r="I77" i="4"/>
  <c r="L76" i="4"/>
  <c r="K76" i="4"/>
  <c r="I76" i="4"/>
  <c r="L75" i="4"/>
  <c r="K75" i="4"/>
  <c r="I75" i="4"/>
  <c r="L74" i="4"/>
  <c r="K74" i="4"/>
  <c r="I74" i="4"/>
  <c r="L73" i="4"/>
  <c r="K73" i="4"/>
  <c r="I73" i="4"/>
  <c r="L72" i="4"/>
  <c r="K72" i="4"/>
  <c r="I72" i="4"/>
  <c r="L71" i="4"/>
  <c r="K71" i="4"/>
  <c r="I71" i="4"/>
  <c r="L70" i="4"/>
  <c r="K70" i="4"/>
  <c r="I70" i="4"/>
  <c r="L69" i="4"/>
  <c r="K69" i="4"/>
  <c r="I69" i="4"/>
  <c r="L68" i="4"/>
  <c r="K68" i="4"/>
  <c r="I68" i="4"/>
  <c r="L67" i="4"/>
  <c r="K67" i="4"/>
  <c r="I67" i="4"/>
  <c r="L66" i="4"/>
  <c r="K66" i="4"/>
  <c r="I66" i="4"/>
  <c r="L65" i="4"/>
  <c r="K65" i="4"/>
  <c r="I65" i="4"/>
  <c r="L64" i="4"/>
  <c r="K64" i="4"/>
  <c r="I64" i="4"/>
  <c r="L63" i="4"/>
  <c r="K63" i="4"/>
  <c r="I63" i="4"/>
  <c r="L62" i="4"/>
  <c r="K62" i="4"/>
  <c r="I62" i="4"/>
  <c r="L61" i="4"/>
  <c r="K61" i="4"/>
  <c r="I61" i="4"/>
  <c r="L60" i="4"/>
  <c r="K60" i="4"/>
  <c r="I60" i="4"/>
  <c r="L59" i="4"/>
  <c r="K59" i="4"/>
  <c r="I59" i="4"/>
  <c r="L58" i="4"/>
  <c r="K58" i="4"/>
  <c r="I58" i="4"/>
  <c r="L57" i="4"/>
  <c r="K57" i="4"/>
  <c r="I57" i="4"/>
  <c r="L56" i="4"/>
  <c r="K56" i="4"/>
  <c r="I56" i="4"/>
  <c r="L55" i="4"/>
  <c r="K55" i="4"/>
  <c r="I55" i="4"/>
  <c r="L54" i="4"/>
  <c r="K54" i="4"/>
  <c r="I54" i="4"/>
  <c r="L53" i="4"/>
  <c r="K53" i="4"/>
  <c r="I53" i="4"/>
  <c r="L52" i="4"/>
  <c r="K52" i="4"/>
  <c r="I52" i="4"/>
  <c r="L51" i="4"/>
  <c r="K51" i="4"/>
  <c r="I51" i="4"/>
  <c r="L50" i="4"/>
  <c r="K50" i="4"/>
  <c r="I50" i="4"/>
  <c r="L49" i="4"/>
  <c r="K49" i="4"/>
  <c r="I49" i="4"/>
  <c r="L48" i="4"/>
  <c r="K48" i="4"/>
  <c r="I48" i="4"/>
  <c r="L47" i="4"/>
  <c r="K47" i="4"/>
  <c r="I47" i="4"/>
  <c r="L46" i="4"/>
  <c r="K46" i="4"/>
  <c r="I46" i="4"/>
  <c r="L45" i="4"/>
  <c r="K45" i="4"/>
  <c r="I45" i="4"/>
  <c r="L44" i="4"/>
  <c r="K44" i="4"/>
  <c r="I44" i="4"/>
  <c r="L43" i="4"/>
  <c r="K43" i="4"/>
  <c r="I43" i="4"/>
  <c r="L42" i="4"/>
  <c r="K42" i="4"/>
  <c r="I42" i="4"/>
  <c r="L41" i="4"/>
  <c r="K41" i="4"/>
  <c r="I41" i="4"/>
  <c r="L40" i="4"/>
  <c r="K40" i="4"/>
  <c r="I40" i="4"/>
  <c r="L39" i="4"/>
  <c r="K39" i="4"/>
  <c r="I39" i="4"/>
  <c r="L38" i="4"/>
  <c r="K38" i="4"/>
  <c r="I38" i="4"/>
  <c r="L37" i="4"/>
  <c r="K37" i="4"/>
  <c r="I37" i="4"/>
  <c r="L36" i="4"/>
  <c r="K36" i="4"/>
  <c r="I36" i="4"/>
  <c r="L35" i="4"/>
  <c r="K35" i="4"/>
  <c r="I35" i="4"/>
  <c r="L34" i="4"/>
  <c r="K34" i="4"/>
  <c r="I34" i="4"/>
  <c r="L33" i="4"/>
  <c r="K33" i="4"/>
  <c r="I33" i="4"/>
  <c r="L32" i="4"/>
  <c r="K32" i="4"/>
  <c r="I32" i="4"/>
  <c r="L31" i="4"/>
  <c r="K31" i="4"/>
  <c r="I31" i="4"/>
  <c r="L30" i="4"/>
  <c r="K30" i="4"/>
  <c r="I30" i="4"/>
  <c r="L29" i="4"/>
  <c r="K29" i="4"/>
  <c r="I29" i="4"/>
  <c r="L28" i="4"/>
  <c r="K28" i="4"/>
  <c r="I28" i="4"/>
  <c r="L27" i="4"/>
  <c r="K27" i="4"/>
  <c r="I27" i="4"/>
  <c r="L26" i="4"/>
  <c r="K26" i="4"/>
  <c r="I26" i="4"/>
  <c r="L25" i="4"/>
  <c r="K25" i="4"/>
  <c r="I25" i="4"/>
  <c r="L24" i="4"/>
  <c r="K24" i="4"/>
  <c r="I24" i="4"/>
  <c r="L23" i="4"/>
  <c r="K23" i="4"/>
  <c r="I23" i="4"/>
  <c r="L22" i="4"/>
  <c r="K22" i="4"/>
  <c r="I22" i="4"/>
  <c r="L21" i="4"/>
  <c r="K21" i="4"/>
  <c r="I21" i="4"/>
  <c r="L20" i="4"/>
  <c r="K20" i="4"/>
  <c r="I20" i="4"/>
  <c r="L19" i="4"/>
  <c r="K19" i="4"/>
  <c r="I19" i="4"/>
  <c r="L18" i="4"/>
  <c r="K18" i="4"/>
  <c r="I18" i="4"/>
  <c r="L17" i="4"/>
  <c r="K17" i="4"/>
  <c r="I17" i="4"/>
  <c r="L16" i="4"/>
  <c r="K16" i="4"/>
  <c r="I16" i="4"/>
  <c r="L15" i="4"/>
  <c r="K15" i="4"/>
  <c r="I15" i="4"/>
  <c r="L14" i="4"/>
  <c r="K14" i="4"/>
  <c r="I14" i="4"/>
  <c r="L13" i="4"/>
  <c r="K13" i="4"/>
  <c r="I13" i="4"/>
  <c r="L12" i="4"/>
  <c r="K12" i="4"/>
  <c r="I12" i="4"/>
  <c r="L11" i="4"/>
  <c r="K11" i="4"/>
  <c r="I11" i="4"/>
  <c r="L10" i="4"/>
  <c r="K10" i="4"/>
  <c r="I10" i="4"/>
  <c r="B10" i="4"/>
  <c r="L9" i="4"/>
  <c r="K9" i="4"/>
  <c r="I9" i="4"/>
  <c r="B9" i="4"/>
  <c r="L8" i="4"/>
  <c r="K8" i="4"/>
  <c r="I8" i="4"/>
  <c r="L7" i="4"/>
  <c r="B11" i="4" s="1"/>
  <c r="K7" i="4"/>
  <c r="I7" i="4"/>
  <c r="L6" i="4"/>
  <c r="K6" i="4"/>
  <c r="I6" i="4"/>
  <c r="F6" i="4"/>
  <c r="C6" i="4"/>
  <c r="G6" i="4" s="1"/>
  <c r="B6" i="4"/>
  <c r="A6" i="4"/>
  <c r="L5" i="4"/>
  <c r="K5" i="4"/>
  <c r="I5" i="4"/>
  <c r="F5" i="4"/>
  <c r="C5" i="4"/>
  <c r="G5" i="4" s="1"/>
  <c r="B5" i="4"/>
  <c r="A5" i="4"/>
  <c r="L4" i="4"/>
  <c r="K4" i="4"/>
  <c r="I4" i="4"/>
  <c r="F4" i="4"/>
  <c r="C4" i="4"/>
  <c r="G4" i="4" s="1"/>
  <c r="B4" i="4"/>
  <c r="A4" i="4"/>
  <c r="G3" i="4"/>
  <c r="F3" i="4"/>
  <c r="C3" i="4"/>
  <c r="B3" i="4"/>
  <c r="A3" i="4"/>
  <c r="AT88" i="3"/>
  <c r="AS88" i="3"/>
  <c r="AJ88" i="3"/>
  <c r="AI88" i="3"/>
  <c r="AH88" i="3"/>
  <c r="AG88" i="3"/>
  <c r="AF88" i="3"/>
  <c r="AE88" i="3"/>
  <c r="AD88" i="3"/>
  <c r="N88" i="3"/>
  <c r="AT87" i="3"/>
  <c r="AS87" i="3"/>
  <c r="AJ87" i="3"/>
  <c r="AI87" i="3"/>
  <c r="AH87" i="3"/>
  <c r="AG87" i="3"/>
  <c r="AF87" i="3"/>
  <c r="AE87" i="3"/>
  <c r="AD87" i="3"/>
  <c r="N87" i="3"/>
  <c r="AT86" i="3"/>
  <c r="AS86" i="3"/>
  <c r="AJ86" i="3"/>
  <c r="AI86" i="3"/>
  <c r="AH86" i="3"/>
  <c r="AG86" i="3"/>
  <c r="AF86" i="3"/>
  <c r="AE86" i="3"/>
  <c r="AD86" i="3"/>
  <c r="N86" i="3"/>
  <c r="AT85" i="3"/>
  <c r="AS85" i="3"/>
  <c r="AJ85" i="3"/>
  <c r="AI85" i="3"/>
  <c r="AH85" i="3"/>
  <c r="AG85" i="3"/>
  <c r="AF85" i="3"/>
  <c r="AE85" i="3"/>
  <c r="AD85" i="3"/>
  <c r="N85" i="3"/>
  <c r="AT84" i="3"/>
  <c r="AS84" i="3"/>
  <c r="AJ84" i="3"/>
  <c r="AI84" i="3"/>
  <c r="AH84" i="3"/>
  <c r="AG84" i="3"/>
  <c r="AF84" i="3"/>
  <c r="AE84" i="3"/>
  <c r="AD84" i="3"/>
  <c r="N84" i="3"/>
  <c r="AT83" i="3"/>
  <c r="AS83" i="3"/>
  <c r="AJ83" i="3"/>
  <c r="AI83" i="3"/>
  <c r="AH83" i="3"/>
  <c r="AG83" i="3"/>
  <c r="AF83" i="3"/>
  <c r="AE83" i="3"/>
  <c r="AD83" i="3"/>
  <c r="N83" i="3"/>
  <c r="AT82" i="3"/>
  <c r="AS82" i="3"/>
  <c r="AJ82" i="3"/>
  <c r="AI82" i="3"/>
  <c r="AH82" i="3"/>
  <c r="AG82" i="3"/>
  <c r="AF82" i="3"/>
  <c r="AE82" i="3"/>
  <c r="AD82" i="3"/>
  <c r="N82" i="3"/>
  <c r="AT81" i="3"/>
  <c r="AS81" i="3"/>
  <c r="AJ81" i="3"/>
  <c r="AI81" i="3"/>
  <c r="AH81" i="3"/>
  <c r="AG81" i="3"/>
  <c r="AF81" i="3"/>
  <c r="AE81" i="3"/>
  <c r="AD81" i="3"/>
  <c r="N81" i="3"/>
  <c r="AT80" i="3"/>
  <c r="AS80" i="3"/>
  <c r="AJ80" i="3"/>
  <c r="AI80" i="3"/>
  <c r="AH80" i="3"/>
  <c r="AG80" i="3"/>
  <c r="AF80" i="3"/>
  <c r="AE80" i="3"/>
  <c r="AD80" i="3"/>
  <c r="N80" i="3"/>
  <c r="AT79" i="3"/>
  <c r="AS79" i="3"/>
  <c r="AJ79" i="3"/>
  <c r="AI79" i="3"/>
  <c r="AH79" i="3"/>
  <c r="AG79" i="3"/>
  <c r="AF79" i="3"/>
  <c r="AE79" i="3"/>
  <c r="AD79" i="3"/>
  <c r="N79" i="3"/>
  <c r="AT78" i="3"/>
  <c r="AS78" i="3"/>
  <c r="AJ78" i="3"/>
  <c r="AI78" i="3"/>
  <c r="AH78" i="3"/>
  <c r="AG78" i="3"/>
  <c r="AF78" i="3"/>
  <c r="AE78" i="3"/>
  <c r="AD78" i="3"/>
  <c r="N78" i="3"/>
  <c r="AT77" i="3"/>
  <c r="AS77" i="3"/>
  <c r="AJ77" i="3"/>
  <c r="AI77" i="3"/>
  <c r="AH77" i="3"/>
  <c r="AG77" i="3"/>
  <c r="AF77" i="3"/>
  <c r="AE77" i="3"/>
  <c r="AD77" i="3"/>
  <c r="N77" i="3"/>
  <c r="AT76" i="3"/>
  <c r="AS76" i="3"/>
  <c r="AJ76" i="3"/>
  <c r="AI76" i="3"/>
  <c r="AH76" i="3"/>
  <c r="AG76" i="3"/>
  <c r="AF76" i="3"/>
  <c r="AE76" i="3"/>
  <c r="AD76" i="3"/>
  <c r="N76" i="3"/>
  <c r="AT75" i="3"/>
  <c r="AS75" i="3"/>
  <c r="AJ75" i="3"/>
  <c r="AI75" i="3"/>
  <c r="AH75" i="3"/>
  <c r="AG75" i="3"/>
  <c r="AF75" i="3"/>
  <c r="AE75" i="3"/>
  <c r="AD75" i="3"/>
  <c r="N75" i="3"/>
  <c r="AT74" i="3"/>
  <c r="AS74" i="3"/>
  <c r="AJ74" i="3"/>
  <c r="AI74" i="3"/>
  <c r="AH74" i="3"/>
  <c r="AG74" i="3"/>
  <c r="AF74" i="3"/>
  <c r="AE74" i="3"/>
  <c r="AD74" i="3"/>
  <c r="N74" i="3"/>
  <c r="AT73" i="3"/>
  <c r="AS73" i="3"/>
  <c r="AJ73" i="3"/>
  <c r="AI73" i="3"/>
  <c r="AH73" i="3"/>
  <c r="AG73" i="3"/>
  <c r="AF73" i="3"/>
  <c r="AE73" i="3"/>
  <c r="AD73" i="3"/>
  <c r="N73" i="3"/>
  <c r="AT72" i="3"/>
  <c r="AS72" i="3"/>
  <c r="AJ72" i="3"/>
  <c r="AI72" i="3"/>
  <c r="AH72" i="3"/>
  <c r="AG72" i="3"/>
  <c r="AF72" i="3"/>
  <c r="AE72" i="3"/>
  <c r="AD72" i="3"/>
  <c r="N72" i="3"/>
  <c r="AT71" i="3"/>
  <c r="AS71" i="3"/>
  <c r="AJ71" i="3"/>
  <c r="AI71" i="3"/>
  <c r="AH71" i="3"/>
  <c r="AG71" i="3"/>
  <c r="AF71" i="3"/>
  <c r="AE71" i="3"/>
  <c r="AD71" i="3"/>
  <c r="N71" i="3"/>
  <c r="AT70" i="3"/>
  <c r="AS70" i="3"/>
  <c r="AJ70" i="3"/>
  <c r="AI70" i="3"/>
  <c r="AH70" i="3"/>
  <c r="AG70" i="3"/>
  <c r="AF70" i="3"/>
  <c r="AE70" i="3"/>
  <c r="AD70" i="3"/>
  <c r="N70" i="3"/>
  <c r="AT69" i="3"/>
  <c r="AS69" i="3"/>
  <c r="AJ69" i="3"/>
  <c r="AI69" i="3"/>
  <c r="AH69" i="3"/>
  <c r="AG69" i="3"/>
  <c r="AF69" i="3"/>
  <c r="AE69" i="3"/>
  <c r="AD69" i="3"/>
  <c r="N69" i="3"/>
  <c r="AT68" i="3"/>
  <c r="AS68" i="3"/>
  <c r="AJ68" i="3"/>
  <c r="AI68" i="3"/>
  <c r="AH68" i="3"/>
  <c r="AG68" i="3"/>
  <c r="AF68" i="3"/>
  <c r="AE68" i="3"/>
  <c r="AD68" i="3"/>
  <c r="N68" i="3"/>
  <c r="AT67" i="3"/>
  <c r="AS67" i="3"/>
  <c r="AJ67" i="3"/>
  <c r="AI67" i="3"/>
  <c r="AH67" i="3"/>
  <c r="AG67" i="3"/>
  <c r="AF67" i="3"/>
  <c r="AE67" i="3"/>
  <c r="AD67" i="3"/>
  <c r="N67" i="3"/>
  <c r="AT66" i="3"/>
  <c r="AS66" i="3"/>
  <c r="AJ66" i="3"/>
  <c r="AI66" i="3"/>
  <c r="AH66" i="3"/>
  <c r="AG66" i="3"/>
  <c r="AF66" i="3"/>
  <c r="AE66" i="3"/>
  <c r="AD66" i="3"/>
  <c r="N66" i="3"/>
  <c r="AT65" i="3"/>
  <c r="AS65" i="3"/>
  <c r="AJ65" i="3"/>
  <c r="AI65" i="3"/>
  <c r="AH65" i="3"/>
  <c r="AG65" i="3"/>
  <c r="AF65" i="3"/>
  <c r="AE65" i="3"/>
  <c r="AD65" i="3"/>
  <c r="N65" i="3"/>
  <c r="AT64" i="3"/>
  <c r="AS64" i="3"/>
  <c r="AJ64" i="3"/>
  <c r="AI64" i="3"/>
  <c r="AH64" i="3"/>
  <c r="AG64" i="3"/>
  <c r="AF64" i="3"/>
  <c r="AE64" i="3"/>
  <c r="AD64" i="3"/>
  <c r="N64" i="3"/>
  <c r="AT63" i="3"/>
  <c r="AS63" i="3"/>
  <c r="AJ63" i="3"/>
  <c r="AI63" i="3"/>
  <c r="AH63" i="3"/>
  <c r="AG63" i="3"/>
  <c r="AF63" i="3"/>
  <c r="AE63" i="3"/>
  <c r="AD63" i="3"/>
  <c r="N63" i="3"/>
  <c r="AT62" i="3"/>
  <c r="AS62" i="3"/>
  <c r="AJ62" i="3"/>
  <c r="AI62" i="3"/>
  <c r="AH62" i="3"/>
  <c r="AG62" i="3"/>
  <c r="AF62" i="3"/>
  <c r="AE62" i="3"/>
  <c r="AD62" i="3"/>
  <c r="N62" i="3"/>
  <c r="AT61" i="3"/>
  <c r="AS61" i="3"/>
  <c r="AJ61" i="3"/>
  <c r="AI61" i="3"/>
  <c r="AH61" i="3"/>
  <c r="AG61" i="3"/>
  <c r="AF61" i="3"/>
  <c r="AE61" i="3"/>
  <c r="AD61" i="3"/>
  <c r="N61" i="3"/>
  <c r="AT60" i="3"/>
  <c r="AS60" i="3"/>
  <c r="AJ60" i="3"/>
  <c r="AI60" i="3"/>
  <c r="AH60" i="3"/>
  <c r="AG60" i="3"/>
  <c r="AF60" i="3"/>
  <c r="AE60" i="3"/>
  <c r="AD60" i="3"/>
  <c r="N60" i="3"/>
  <c r="AT59" i="3"/>
  <c r="AS59" i="3"/>
  <c r="AJ59" i="3"/>
  <c r="AI59" i="3"/>
  <c r="AH59" i="3"/>
  <c r="AG59" i="3"/>
  <c r="AF59" i="3"/>
  <c r="AE59" i="3"/>
  <c r="AD59" i="3"/>
  <c r="N59" i="3"/>
  <c r="AT58" i="3"/>
  <c r="AS58" i="3"/>
  <c r="AJ58" i="3"/>
  <c r="AI58" i="3"/>
  <c r="AH58" i="3"/>
  <c r="AG58" i="3"/>
  <c r="AF58" i="3"/>
  <c r="AE58" i="3"/>
  <c r="AD58" i="3"/>
  <c r="N58" i="3"/>
  <c r="AT57" i="3"/>
  <c r="AS57" i="3"/>
  <c r="AJ57" i="3"/>
  <c r="AI57" i="3"/>
  <c r="AH57" i="3"/>
  <c r="AG57" i="3"/>
  <c r="AF57" i="3"/>
  <c r="AE57" i="3"/>
  <c r="AD57" i="3"/>
  <c r="N57" i="3"/>
  <c r="AT56" i="3"/>
  <c r="AS56" i="3"/>
  <c r="AJ56" i="3"/>
  <c r="AI56" i="3"/>
  <c r="AH56" i="3"/>
  <c r="AG56" i="3"/>
  <c r="AF56" i="3"/>
  <c r="AE56" i="3"/>
  <c r="AD56" i="3"/>
  <c r="N56" i="3"/>
  <c r="AT55" i="3"/>
  <c r="AS55" i="3"/>
  <c r="AJ55" i="3"/>
  <c r="AI55" i="3"/>
  <c r="AH55" i="3"/>
  <c r="AG55" i="3"/>
  <c r="AF55" i="3"/>
  <c r="AE55" i="3"/>
  <c r="AD55" i="3"/>
  <c r="N55" i="3"/>
  <c r="AT54" i="3"/>
  <c r="AS54" i="3"/>
  <c r="AJ54" i="3"/>
  <c r="AI54" i="3"/>
  <c r="AH54" i="3"/>
  <c r="AG54" i="3"/>
  <c r="AF54" i="3"/>
  <c r="AE54" i="3"/>
  <c r="AD54" i="3"/>
  <c r="N54" i="3"/>
  <c r="AT53" i="3"/>
  <c r="AS53" i="3"/>
  <c r="AJ53" i="3"/>
  <c r="AI53" i="3"/>
  <c r="AH53" i="3"/>
  <c r="AG53" i="3"/>
  <c r="AF53" i="3"/>
  <c r="AE53" i="3"/>
  <c r="AD53" i="3"/>
  <c r="N53" i="3"/>
  <c r="AT52" i="3"/>
  <c r="AS52" i="3"/>
  <c r="AJ52" i="3"/>
  <c r="AI52" i="3"/>
  <c r="AH52" i="3"/>
  <c r="AG52" i="3"/>
  <c r="AF52" i="3"/>
  <c r="AE52" i="3"/>
  <c r="AD52" i="3"/>
  <c r="N52" i="3"/>
  <c r="AT51" i="3"/>
  <c r="AS51" i="3"/>
  <c r="AJ51" i="3"/>
  <c r="AI51" i="3"/>
  <c r="AH51" i="3"/>
  <c r="AG51" i="3"/>
  <c r="AF51" i="3"/>
  <c r="AE51" i="3"/>
  <c r="AD51" i="3"/>
  <c r="N51" i="3"/>
  <c r="AT50" i="3"/>
  <c r="AS50" i="3"/>
  <c r="AJ50" i="3"/>
  <c r="AI50" i="3"/>
  <c r="AH50" i="3"/>
  <c r="AG50" i="3"/>
  <c r="AF50" i="3"/>
  <c r="AE50" i="3"/>
  <c r="AD50" i="3"/>
  <c r="N50" i="3"/>
  <c r="AT49" i="3"/>
  <c r="AS49" i="3"/>
  <c r="AJ49" i="3"/>
  <c r="AI49" i="3"/>
  <c r="AH49" i="3"/>
  <c r="AG49" i="3"/>
  <c r="AF49" i="3"/>
  <c r="AE49" i="3"/>
  <c r="AD49" i="3"/>
  <c r="N49" i="3"/>
  <c r="AT48" i="3"/>
  <c r="AS48" i="3"/>
  <c r="AJ48" i="3"/>
  <c r="AI48" i="3"/>
  <c r="AH48" i="3"/>
  <c r="AG48" i="3"/>
  <c r="AF48" i="3"/>
  <c r="AE48" i="3"/>
  <c r="AD48" i="3"/>
  <c r="N48" i="3"/>
  <c r="AT47" i="3"/>
  <c r="AS47" i="3"/>
  <c r="AJ47" i="3"/>
  <c r="AI47" i="3"/>
  <c r="AH47" i="3"/>
  <c r="AG47" i="3"/>
  <c r="AF47" i="3"/>
  <c r="AE47" i="3"/>
  <c r="AD47" i="3"/>
  <c r="N47" i="3"/>
  <c r="AT46" i="3"/>
  <c r="AS46" i="3"/>
  <c r="AJ46" i="3"/>
  <c r="AI46" i="3"/>
  <c r="AH46" i="3"/>
  <c r="AG46" i="3"/>
  <c r="AF46" i="3"/>
  <c r="AE46" i="3"/>
  <c r="AD46" i="3"/>
  <c r="N46" i="3"/>
  <c r="AT45" i="3"/>
  <c r="AS45" i="3"/>
  <c r="AJ45" i="3"/>
  <c r="AI45" i="3"/>
  <c r="AH45" i="3"/>
  <c r="AG45" i="3"/>
  <c r="AF45" i="3"/>
  <c r="AE45" i="3"/>
  <c r="AD45" i="3"/>
  <c r="N45" i="3"/>
  <c r="AT44" i="3"/>
  <c r="AS44" i="3"/>
  <c r="AJ44" i="3"/>
  <c r="AI44" i="3"/>
  <c r="AH44" i="3"/>
  <c r="AG44" i="3"/>
  <c r="AF44" i="3"/>
  <c r="AE44" i="3"/>
  <c r="AD44" i="3"/>
  <c r="N44" i="3"/>
  <c r="AT43" i="3"/>
  <c r="AS43" i="3"/>
  <c r="AJ43" i="3"/>
  <c r="AI43" i="3"/>
  <c r="AH43" i="3"/>
  <c r="AG43" i="3"/>
  <c r="AF43" i="3"/>
  <c r="AE43" i="3"/>
  <c r="AD43" i="3"/>
  <c r="N43" i="3"/>
  <c r="AT42" i="3"/>
  <c r="AS42" i="3"/>
  <c r="AJ42" i="3"/>
  <c r="AI42" i="3"/>
  <c r="AH42" i="3"/>
  <c r="AG42" i="3"/>
  <c r="AF42" i="3"/>
  <c r="AE42" i="3"/>
  <c r="AD42" i="3"/>
  <c r="N42" i="3"/>
  <c r="AT41" i="3"/>
  <c r="AS41" i="3"/>
  <c r="AJ41" i="3"/>
  <c r="AI41" i="3"/>
  <c r="AH41" i="3"/>
  <c r="AG41" i="3"/>
  <c r="AF41" i="3"/>
  <c r="AE41" i="3"/>
  <c r="AD41" i="3"/>
  <c r="N41" i="3"/>
  <c r="AT40" i="3"/>
  <c r="AS40" i="3"/>
  <c r="AJ40" i="3"/>
  <c r="AI40" i="3"/>
  <c r="AH40" i="3"/>
  <c r="AG40" i="3"/>
  <c r="AF40" i="3"/>
  <c r="AE40" i="3"/>
  <c r="AD40" i="3"/>
  <c r="N40" i="3"/>
  <c r="AT39" i="3"/>
  <c r="AS39" i="3"/>
  <c r="AJ39" i="3"/>
  <c r="AI39" i="3"/>
  <c r="AH39" i="3"/>
  <c r="AG39" i="3"/>
  <c r="AF39" i="3"/>
  <c r="AE39" i="3"/>
  <c r="AD39" i="3"/>
  <c r="N39" i="3"/>
  <c r="AT38" i="3"/>
  <c r="AS38" i="3"/>
  <c r="AJ38" i="3"/>
  <c r="AI38" i="3"/>
  <c r="AH38" i="3"/>
  <c r="AG38" i="3"/>
  <c r="AF38" i="3"/>
  <c r="AE38" i="3"/>
  <c r="AD38" i="3"/>
  <c r="N38" i="3"/>
  <c r="AT37" i="3"/>
  <c r="AS37" i="3"/>
  <c r="AJ37" i="3"/>
  <c r="AI37" i="3"/>
  <c r="AH37" i="3"/>
  <c r="AG37" i="3"/>
  <c r="AF37" i="3"/>
  <c r="AE37" i="3"/>
  <c r="AD37" i="3"/>
  <c r="N37" i="3"/>
  <c r="AT36" i="3"/>
  <c r="AS36" i="3"/>
  <c r="AJ36" i="3"/>
  <c r="AI36" i="3"/>
  <c r="AH36" i="3"/>
  <c r="AG36" i="3"/>
  <c r="AF36" i="3"/>
  <c r="AE36" i="3"/>
  <c r="AD36" i="3"/>
  <c r="N36" i="3"/>
  <c r="AT35" i="3"/>
  <c r="AS35" i="3"/>
  <c r="AJ35" i="3"/>
  <c r="AI35" i="3"/>
  <c r="AH35" i="3"/>
  <c r="AG35" i="3"/>
  <c r="AF35" i="3"/>
  <c r="AE35" i="3"/>
  <c r="AD35" i="3"/>
  <c r="N35" i="3"/>
  <c r="AT34" i="3"/>
  <c r="AS34" i="3"/>
  <c r="AJ34" i="3"/>
  <c r="AI34" i="3"/>
  <c r="AH34" i="3"/>
  <c r="AG34" i="3"/>
  <c r="AF34" i="3"/>
  <c r="AE34" i="3"/>
  <c r="AD34" i="3"/>
  <c r="N34" i="3"/>
  <c r="AT33" i="3"/>
  <c r="AS33" i="3"/>
  <c r="AJ33" i="3"/>
  <c r="AI33" i="3"/>
  <c r="AH33" i="3"/>
  <c r="AG33" i="3"/>
  <c r="AF33" i="3"/>
  <c r="AE33" i="3"/>
  <c r="AD33" i="3"/>
  <c r="N33" i="3"/>
  <c r="AT32" i="3"/>
  <c r="AS32" i="3"/>
  <c r="AJ32" i="3"/>
  <c r="AI32" i="3"/>
  <c r="AH32" i="3"/>
  <c r="AG32" i="3"/>
  <c r="AF32" i="3"/>
  <c r="AE32" i="3"/>
  <c r="AD32" i="3"/>
  <c r="N32" i="3"/>
  <c r="AT31" i="3"/>
  <c r="AS31" i="3"/>
  <c r="AJ31" i="3"/>
  <c r="AI31" i="3"/>
  <c r="AH31" i="3"/>
  <c r="AG31" i="3"/>
  <c r="AF31" i="3"/>
  <c r="AE31" i="3"/>
  <c r="AD31" i="3"/>
  <c r="N31" i="3"/>
  <c r="AT30" i="3"/>
  <c r="AS30" i="3"/>
  <c r="AJ30" i="3"/>
  <c r="AI30" i="3"/>
  <c r="AH30" i="3"/>
  <c r="AG30" i="3"/>
  <c r="AF30" i="3"/>
  <c r="AE30" i="3"/>
  <c r="AD30" i="3"/>
  <c r="N30" i="3"/>
  <c r="AT29" i="3"/>
  <c r="AS29" i="3"/>
  <c r="AJ29" i="3"/>
  <c r="AI29" i="3"/>
  <c r="AH29" i="3"/>
  <c r="AG29" i="3"/>
  <c r="AF29" i="3"/>
  <c r="AE29" i="3"/>
  <c r="AD29" i="3"/>
  <c r="N29" i="3"/>
  <c r="AT28" i="3"/>
  <c r="AS28" i="3"/>
  <c r="AJ28" i="3"/>
  <c r="AI28" i="3"/>
  <c r="AH28" i="3"/>
  <c r="AG28" i="3"/>
  <c r="AF28" i="3"/>
  <c r="AE28" i="3"/>
  <c r="AD28" i="3"/>
  <c r="N28" i="3"/>
  <c r="AT27" i="3"/>
  <c r="AS27" i="3"/>
  <c r="AJ27" i="3"/>
  <c r="AI27" i="3"/>
  <c r="AH27" i="3"/>
  <c r="AG27" i="3"/>
  <c r="AF27" i="3"/>
  <c r="AE27" i="3"/>
  <c r="AD27" i="3"/>
  <c r="N27" i="3"/>
  <c r="AT26" i="3"/>
  <c r="AS26" i="3"/>
  <c r="AJ26" i="3"/>
  <c r="AI26" i="3"/>
  <c r="AH26" i="3"/>
  <c r="AG26" i="3"/>
  <c r="AF26" i="3"/>
  <c r="AE26" i="3"/>
  <c r="AD26" i="3"/>
  <c r="N26" i="3"/>
  <c r="AT25" i="3"/>
  <c r="AS25" i="3"/>
  <c r="AJ25" i="3"/>
  <c r="AI25" i="3"/>
  <c r="AH25" i="3"/>
  <c r="AG25" i="3"/>
  <c r="AF25" i="3"/>
  <c r="AE25" i="3"/>
  <c r="AD25" i="3"/>
  <c r="N25" i="3"/>
  <c r="AT24" i="3"/>
  <c r="AS24" i="3"/>
  <c r="AJ24" i="3"/>
  <c r="AI24" i="3"/>
  <c r="AH24" i="3"/>
  <c r="AG24" i="3"/>
  <c r="AF24" i="3"/>
  <c r="AE24" i="3"/>
  <c r="AD24" i="3"/>
  <c r="N24" i="3"/>
  <c r="AT23" i="3"/>
  <c r="AS23" i="3"/>
  <c r="AJ23" i="3"/>
  <c r="AI23" i="3"/>
  <c r="AH23" i="3"/>
  <c r="AG23" i="3"/>
  <c r="AF23" i="3"/>
  <c r="AE23" i="3"/>
  <c r="AD23" i="3"/>
  <c r="N23" i="3"/>
  <c r="AT22" i="3"/>
  <c r="AS22" i="3"/>
  <c r="AJ22" i="3"/>
  <c r="AI22" i="3"/>
  <c r="AH22" i="3"/>
  <c r="AG22" i="3"/>
  <c r="AF22" i="3"/>
  <c r="AE22" i="3"/>
  <c r="AD22" i="3"/>
  <c r="N22" i="3"/>
  <c r="AT21" i="3"/>
  <c r="AS21" i="3"/>
  <c r="AJ21" i="3"/>
  <c r="AI21" i="3"/>
  <c r="AH21" i="3"/>
  <c r="AG21" i="3"/>
  <c r="AF21" i="3"/>
  <c r="AE21" i="3"/>
  <c r="AD21" i="3"/>
  <c r="N21" i="3"/>
  <c r="AT20" i="3"/>
  <c r="AS20" i="3"/>
  <c r="AJ20" i="3"/>
  <c r="AI20" i="3"/>
  <c r="AH20" i="3"/>
  <c r="AG20" i="3"/>
  <c r="AF20" i="3"/>
  <c r="AE20" i="3"/>
  <c r="AD20" i="3"/>
  <c r="N20" i="3"/>
  <c r="AT19" i="3"/>
  <c r="AS19" i="3"/>
  <c r="AJ19" i="3"/>
  <c r="AI19" i="3"/>
  <c r="AH19" i="3"/>
  <c r="AG19" i="3"/>
  <c r="AF19" i="3"/>
  <c r="AE19" i="3"/>
  <c r="AD19" i="3"/>
  <c r="N19" i="3"/>
  <c r="AT18" i="3"/>
  <c r="AS18" i="3"/>
  <c r="AJ18" i="3"/>
  <c r="AI18" i="3"/>
  <c r="AH18" i="3"/>
  <c r="AG18" i="3"/>
  <c r="AF18" i="3"/>
  <c r="AE18" i="3"/>
  <c r="AD18" i="3"/>
  <c r="N18" i="3"/>
  <c r="AT17" i="3"/>
  <c r="AS17" i="3"/>
  <c r="AJ17" i="3"/>
  <c r="AI17" i="3"/>
  <c r="AH17" i="3"/>
  <c r="AG17" i="3"/>
  <c r="AF17" i="3"/>
  <c r="AE17" i="3"/>
  <c r="AD17" i="3"/>
  <c r="N17" i="3"/>
  <c r="AT16" i="3"/>
  <c r="AS16" i="3"/>
  <c r="AJ16" i="3"/>
  <c r="AI16" i="3"/>
  <c r="AH16" i="3"/>
  <c r="AG16" i="3"/>
  <c r="AF16" i="3"/>
  <c r="AE16" i="3"/>
  <c r="AD16" i="3"/>
  <c r="N16" i="3"/>
  <c r="AT15" i="3"/>
  <c r="AS15" i="3"/>
  <c r="AJ15" i="3"/>
  <c r="AI15" i="3"/>
  <c r="AH15" i="3"/>
  <c r="AG15" i="3"/>
  <c r="AF15" i="3"/>
  <c r="AE15" i="3"/>
  <c r="AD15" i="3"/>
  <c r="N15" i="3"/>
  <c r="AT14" i="3"/>
  <c r="AS14" i="3"/>
  <c r="AJ14" i="3"/>
  <c r="AI14" i="3"/>
  <c r="AH14" i="3"/>
  <c r="AG14" i="3"/>
  <c r="AF14" i="3"/>
  <c r="AE14" i="3"/>
  <c r="AD14" i="3"/>
  <c r="N14" i="3"/>
  <c r="AT13" i="3"/>
  <c r="AS13" i="3"/>
  <c r="AJ13" i="3"/>
  <c r="AI13" i="3"/>
  <c r="AH13" i="3"/>
  <c r="AG13" i="3"/>
  <c r="AF13" i="3"/>
  <c r="AE13" i="3"/>
  <c r="AD13" i="3"/>
  <c r="N13" i="3"/>
  <c r="AT12" i="3"/>
  <c r="AS12" i="3"/>
  <c r="AJ12" i="3"/>
  <c r="AI12" i="3"/>
  <c r="AH12" i="3"/>
  <c r="AG12" i="3"/>
  <c r="AF12" i="3"/>
  <c r="AE12" i="3"/>
  <c r="AD12" i="3"/>
  <c r="N12" i="3"/>
  <c r="AT11" i="3"/>
  <c r="AS11" i="3"/>
  <c r="AJ11" i="3"/>
  <c r="AI11" i="3"/>
  <c r="AH11" i="3"/>
  <c r="AG11" i="3"/>
  <c r="AF11" i="3"/>
  <c r="AE11" i="3"/>
  <c r="AD11" i="3"/>
  <c r="N11" i="3"/>
  <c r="AT10" i="3"/>
  <c r="AS10" i="3"/>
  <c r="AJ10" i="3"/>
  <c r="AI10" i="3"/>
  <c r="AH10" i="3"/>
  <c r="AG10" i="3"/>
  <c r="AF10" i="3"/>
  <c r="AE10" i="3"/>
  <c r="AD10" i="3"/>
  <c r="N10" i="3"/>
  <c r="AT9" i="3"/>
  <c r="AS9" i="3"/>
  <c r="AJ9" i="3"/>
  <c r="AI9" i="3"/>
  <c r="AH9" i="3"/>
  <c r="AG9" i="3"/>
  <c r="AF9" i="3"/>
  <c r="AE9" i="3"/>
  <c r="AD9" i="3"/>
  <c r="N9" i="3"/>
  <c r="AT8" i="3"/>
  <c r="AS8" i="3"/>
  <c r="AJ8" i="3"/>
  <c r="AI8" i="3"/>
  <c r="AH8" i="3"/>
  <c r="AG8" i="3"/>
  <c r="AF8" i="3"/>
  <c r="AE8" i="3"/>
  <c r="AD8" i="3"/>
  <c r="N8" i="3"/>
  <c r="AT7" i="3"/>
  <c r="AS7" i="3"/>
  <c r="AJ7" i="3"/>
  <c r="AI7" i="3"/>
  <c r="AH7" i="3"/>
  <c r="AG7" i="3"/>
  <c r="AF7" i="3"/>
  <c r="AE7" i="3"/>
  <c r="AD7" i="3"/>
  <c r="N7" i="3"/>
  <c r="AT6" i="3"/>
  <c r="AS6" i="3"/>
  <c r="AJ6" i="3"/>
  <c r="AI6" i="3"/>
  <c r="AH6" i="3"/>
  <c r="AG6" i="3"/>
  <c r="AF6" i="3"/>
  <c r="AE6" i="3"/>
  <c r="AD6" i="3"/>
  <c r="N6" i="3"/>
  <c r="AT5" i="3"/>
  <c r="AW5" i="3" s="1"/>
  <c r="AS5" i="3"/>
  <c r="AJ5" i="3"/>
  <c r="AI5" i="3"/>
  <c r="AH5" i="3"/>
  <c r="AG5" i="3"/>
  <c r="AF5" i="3"/>
  <c r="AE5" i="3"/>
  <c r="AD5" i="3"/>
  <c r="N5" i="3"/>
  <c r="AT4" i="3"/>
  <c r="AS4" i="3"/>
  <c r="AW4" i="3" s="1"/>
  <c r="AJ4" i="3"/>
  <c r="AI4" i="3"/>
  <c r="AH4" i="3"/>
  <c r="AG4" i="3"/>
  <c r="AF4" i="3"/>
  <c r="AE4" i="3"/>
  <c r="AW6" i="3" s="1"/>
  <c r="AD4" i="3"/>
  <c r="N4" i="3"/>
  <c r="AW3" i="3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F11" i="2"/>
  <c r="I11" i="2" s="1"/>
  <c r="L11" i="2" s="1"/>
  <c r="F10" i="2"/>
  <c r="I10" i="2" s="1"/>
  <c r="L10" i="2" s="1"/>
  <c r="F9" i="2"/>
  <c r="I9" i="2" s="1"/>
  <c r="L9" i="2" s="1"/>
  <c r="F8" i="2"/>
  <c r="I8" i="2" s="1"/>
  <c r="L8" i="2" s="1"/>
  <c r="F7" i="2"/>
  <c r="I7" i="2" s="1"/>
  <c r="L7" i="2" s="1"/>
  <c r="F6" i="2"/>
  <c r="I6" i="2" s="1"/>
  <c r="L6" i="2" s="1"/>
  <c r="F5" i="2"/>
  <c r="I5" i="2" s="1"/>
  <c r="L5" i="2" s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<sst xmlns="http://schemas.openxmlformats.org/spreadsheetml/2006/main" count="3068" uniqueCount="294">
  <si>
    <t>Peak Name</t>
  </si>
  <si>
    <t>Peak Area</t>
  </si>
  <si>
    <t>counts*min</t>
  </si>
  <si>
    <t>Total Ion Count</t>
  </si>
  <si>
    <t>First Injection</t>
  </si>
  <si>
    <t>Startup</t>
  </si>
  <si>
    <t>RSD (1-3)</t>
  </si>
  <si>
    <t>RSD (2-4)</t>
  </si>
  <si>
    <t>RSD (3-5)</t>
  </si>
  <si>
    <t>RSD (4-6)</t>
  </si>
  <si>
    <t>RSD (5-7)</t>
  </si>
  <si>
    <t>RSD (6-8)</t>
  </si>
  <si>
    <t>RSD (7-9)</t>
  </si>
  <si>
    <t>TIC</t>
  </si>
  <si>
    <t>Pentafluorobenzene [IS1]</t>
  </si>
  <si>
    <t>1,4-Difluorobenzene [IS2]</t>
  </si>
  <si>
    <t>Chlorobenzene-d5 [IS3]</t>
  </si>
  <si>
    <t>1,4-Dichlorobenzene-d4 [IS4]</t>
  </si>
  <si>
    <t>URL</t>
  </si>
  <si>
    <t>chrom://desktop-oq7bkv3/ChromeleonLocal/Instrument Data/GC_MS-PT/2024/241010.seq/423.smp/ISQ.xraw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</si>
  <si>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</si>
  <si>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</si>
  <si>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</si>
  <si>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</si>
  <si>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</si>
  <si>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</si>
  <si>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</si>
  <si>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</si>
  <si>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</si>
  <si>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Pass?</t>
  </si>
  <si>
    <t>Data Vault</t>
  </si>
  <si>
    <t>ChromeleonLocal</t>
  </si>
  <si>
    <t>50-200% of mass 174</t>
  </si>
  <si>
    <t>95/174</t>
  </si>
  <si>
    <t>Sequence</t>
  </si>
  <si>
    <t>5 to 9% of m/z 95</t>
  </si>
  <si>
    <t>96/95</t>
  </si>
  <si>
    <t>Name</t>
  </si>
  <si>
    <t>V3</t>
  </si>
  <si>
    <t>&lt;2% of m/z 174</t>
  </si>
  <si>
    <t>173/174</t>
  </si>
  <si>
    <t>Number</t>
  </si>
  <si>
    <t>50-200% of mass 95</t>
  </si>
  <si>
    <t>174/95</t>
  </si>
  <si>
    <t>Position</t>
  </si>
  <si>
    <t>5 to 9% of m/z 174</t>
  </si>
  <si>
    <t>175/174</t>
  </si>
  <si>
    <t>Comment</t>
  </si>
  <si>
    <t>95 to 105% of m/z 174</t>
  </si>
  <si>
    <t>176/174</t>
  </si>
  <si>
    <t>Processing Method</t>
  </si>
  <si>
    <t>VOC-14</t>
  </si>
  <si>
    <t>5 to 10% of m/z 176</t>
  </si>
  <si>
    <t>177/176</t>
  </si>
  <si>
    <t>Instrument Method</t>
  </si>
  <si>
    <t>VOC-29</t>
  </si>
  <si>
    <t>Type</t>
  </si>
  <si>
    <t>Unknown</t>
  </si>
  <si>
    <t>Status</t>
  </si>
  <si>
    <t>Finished</t>
  </si>
  <si>
    <t>Inject Time</t>
  </si>
  <si>
    <t>10/10/2024 12:00:16 PM -10:00</t>
  </si>
  <si>
    <t>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</si>
  <si>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</si>
  <si>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</si>
  <si>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</si>
  <si>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</si>
  <si>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</si>
  <si>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</si>
  <si>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</si>
  <si>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</si>
  <si>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</si>
  <si>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</si>
  <si>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</si>
  <si>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</si>
  <si>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</si>
  <si>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Is Centroid Scan</t>
  </si>
  <si>
    <t>Base Peak Mass</t>
  </si>
  <si>
    <t>Base Peak Intensity</t>
  </si>
  <si>
    <t>Raw Data:</t>
  </si>
  <si>
    <t>Rounded:</t>
  </si>
  <si>
    <t>Ret.Time</t>
  </si>
  <si>
    <t>Cal.Type</t>
  </si>
  <si>
    <t>Rel.Std.Dev.</t>
  </si>
  <si>
    <t>Coeff.of</t>
  </si>
  <si>
    <t>TV</t>
  </si>
  <si>
    <t>Measured</t>
  </si>
  <si>
    <t>%TV</t>
  </si>
  <si>
    <t>min</t>
  </si>
  <si>
    <t>of Points</t>
  </si>
  <si>
    <t>%</t>
  </si>
  <si>
    <t>Determination</t>
  </si>
  <si>
    <t>RSD&lt;20%</t>
  </si>
  <si>
    <t>R^2&gt;0.99</t>
  </si>
  <si>
    <t>RT</t>
  </si>
  <si>
    <t>Window</t>
  </si>
  <si>
    <t>Quant</t>
  </si>
  <si>
    <t>Conf1</t>
  </si>
  <si>
    <t>Conf2</t>
  </si>
  <si>
    <t>Eval. Type</t>
  </si>
  <si>
    <t>IS</t>
  </si>
  <si>
    <t>MRL</t>
  </si>
  <si>
    <t>Level 1</t>
  </si>
  <si>
    <t>Level 2</t>
  </si>
  <si>
    <t>Level 3</t>
  </si>
  <si>
    <t>Level 4</t>
  </si>
  <si>
    <t>Level 5</t>
  </si>
  <si>
    <t>Level 6</t>
  </si>
  <si>
    <t>Level 7</t>
  </si>
  <si>
    <t>Unit</t>
  </si>
  <si>
    <t>MS_Quantitation</t>
  </si>
  <si>
    <t>MS Quantitation Peak</t>
  </si>
  <si>
    <t>Total Analytes</t>
  </si>
  <si>
    <t>Chloromethane (methyl chloride)</t>
  </si>
  <si>
    <t>0.050 AN</t>
  </si>
  <si>
    <t>All Channels</t>
  </si>
  <si>
    <t>Area</t>
  </si>
  <si>
    <t>Internal Pentafluorobenzene [IS1]</t>
  </si>
  <si>
    <t>Quad, WithOffset</t>
  </si>
  <si>
    <t>ppb</t>
  </si>
  <si>
    <t>RSD Failed</t>
  </si>
  <si>
    <t>Chloroethene (vinyl chloride)</t>
  </si>
  <si>
    <t>Quad</t>
  </si>
  <si>
    <t>R^2 Failed</t>
  </si>
  <si>
    <t>Bromomethane (methyl bromide)</t>
  </si>
  <si>
    <t>0.058 AN</t>
  </si>
  <si>
    <t>P-P</t>
  </si>
  <si>
    <t>TV Failed</t>
  </si>
  <si>
    <t>Chloroethane (ethyl chloride)</t>
  </si>
  <si>
    <t>Trichlorofluoromethane</t>
  </si>
  <si>
    <t>Diethyl ether</t>
  </si>
  <si>
    <t>0.080 AN</t>
  </si>
  <si>
    <t>1,1-Dichloroethene</t>
  </si>
  <si>
    <t>0.070 AN</t>
  </si>
  <si>
    <t>Acetone</t>
  </si>
  <si>
    <t>0.088 AN</t>
  </si>
  <si>
    <t>n.a./n.r.</t>
  </si>
  <si>
    <t>Iodomethane</t>
  </si>
  <si>
    <t>Carbon disulfide</t>
  </si>
  <si>
    <t>Lin</t>
  </si>
  <si>
    <t>3-Chloropropene (allyl chloride)</t>
  </si>
  <si>
    <t>0.100 AN</t>
  </si>
  <si>
    <t>Methylene chloride (DCM)</t>
  </si>
  <si>
    <t>trans-1,2-Dichloroethene</t>
  </si>
  <si>
    <t>Methyl tert-butyl ether (MTBE)</t>
  </si>
  <si>
    <t>1,1-Dichloroethane</t>
  </si>
  <si>
    <t>2,2-Dichloropropane</t>
  </si>
  <si>
    <t>0.060 AN</t>
  </si>
  <si>
    <t>cis-1,2-Dichloroethene</t>
  </si>
  <si>
    <t>2-Butanone (MEK)</t>
  </si>
  <si>
    <t>Methyl acrylate</t>
  </si>
  <si>
    <t>Methacrylonitrile</t>
  </si>
  <si>
    <t>Bromochloromethane</t>
  </si>
  <si>
    <t>Tetrahydrofuran</t>
  </si>
  <si>
    <t>Trichloromethane (chloroform)</t>
  </si>
  <si>
    <t>1,1,1-Trichloroethane</t>
  </si>
  <si>
    <t>Internal Chlorobenzene-d5 [IS3]</t>
  </si>
  <si>
    <t>Dibromofluoromethane [SS1]</t>
  </si>
  <si>
    <t>Lin, Avg</t>
  </si>
  <si>
    <t>n.a.</t>
  </si>
  <si>
    <t>ISTD Internal</t>
  </si>
  <si>
    <t>1-Chlorobutane (butyl chloride)</t>
  </si>
  <si>
    <t>0.040 AN</t>
  </si>
  <si>
    <t>Internal 1,4-Difluorobenzene [IS2]</t>
  </si>
  <si>
    <t>Carbon tetrachloride</t>
  </si>
  <si>
    <t>1,1-Dichloropropene</t>
  </si>
  <si>
    <t>Benzene</t>
  </si>
  <si>
    <t>1,2-Dichloroethane</t>
  </si>
  <si>
    <t>Trichloroethene</t>
  </si>
  <si>
    <t>1,2-Dichloropropane</t>
  </si>
  <si>
    <t>Dibromomethane</t>
  </si>
  <si>
    <t>Methyl methacrylate</t>
  </si>
  <si>
    <t>Bromodichloromethane</t>
  </si>
  <si>
    <t>2-Nitropropane</t>
  </si>
  <si>
    <t>cis-1,3-Dichloropropene</t>
  </si>
  <si>
    <t>4-Methyl-2-pentanone (MIBK)</t>
  </si>
  <si>
    <t>0.049 AN</t>
  </si>
  <si>
    <t>Toluene-d8 [SS2]</t>
  </si>
  <si>
    <t>Toluene</t>
  </si>
  <si>
    <t>0.047 AN</t>
  </si>
  <si>
    <t>trans-1,3-Dichloropropene</t>
  </si>
  <si>
    <t>Ethyl methacrylate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</si>
  <si>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</si>
  <si>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</si>
  <si>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</si>
  <si>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</si>
  <si>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</si>
  <si>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</si>
  <si>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0.040 AF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</si>
  <si>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</si>
  <si>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</si>
  <si>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</si>
  <si>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</si>
  <si>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</si>
  <si>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</si>
  <si>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</si>
  <si>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Internal 1,4-Dichlorobenzene-d4 [IS4]</t>
  </si>
  <si>
    <t>Isopropylbenzene (cumene)</t>
  </si>
  <si>
    <t>1-Bromo-4-fluorobenzene (BFB) [SS3]</t>
  </si>
  <si>
    <t>Bromobenzene</t>
  </si>
  <si>
    <t>1,1,2,2-Tetrachloroethane</t>
  </si>
  <si>
    <t>trans-1,4-Dichloro-2-butene</t>
  </si>
  <si>
    <t>1,2,3-Trichloropropane (TCP)</t>
  </si>
  <si>
    <t>n-Propylbenzene</t>
  </si>
  <si>
    <t>0.026 AN</t>
  </si>
  <si>
    <t>2-Chlorotoluene</t>
  </si>
  <si>
    <t>0.031 AN</t>
  </si>
  <si>
    <t>1,3,5-Trimethylbenzene</t>
  </si>
  <si>
    <t>4-Chlorotoluene</t>
  </si>
  <si>
    <t>tert-Butylbenzene</t>
  </si>
  <si>
    <t>Pentachloroethane</t>
  </si>
  <si>
    <t>0.030 AN</t>
  </si>
  <si>
    <t>1,2,4-Trimethylbenzene</t>
  </si>
  <si>
    <t>1-Methylpropylbenzene (sec-butylbenzene)</t>
  </si>
  <si>
    <t>0.037 AN</t>
  </si>
  <si>
    <t>1,3-Dichlorobenzene</t>
  </si>
  <si>
    <t>4-Isopropyltoluene (p-cymene)</t>
  </si>
  <si>
    <t>0.036 AN</t>
  </si>
  <si>
    <t>1,4-Dichlorobenzene</t>
  </si>
  <si>
    <t>n-Butylbenzene</t>
  </si>
  <si>
    <t>1,2-Dichlorobenzene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</si>
  <si>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</si>
  <si>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</si>
  <si>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</si>
  <si>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</si>
  <si>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</si>
  <si>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</si>
  <si>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</si>
  <si>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Ret. Time</t>
  </si>
  <si>
    <t>Rel Area</t>
  </si>
  <si>
    <t>Amount</t>
  </si>
  <si>
    <t>Overall Ion Ratio</t>
  </si>
  <si>
    <t>Quant. Ion</t>
  </si>
  <si>
    <t>Conf. Ion #1</t>
  </si>
  <si>
    <t>Ion Ratio #1</t>
  </si>
  <si>
    <t>Conf.Ion #2</t>
  </si>
  <si>
    <t>Ion Ratio #2</t>
  </si>
  <si>
    <t>ICAL Rt</t>
  </si>
  <si>
    <t>ICAL Area</t>
  </si>
  <si>
    <t>Pass_RT?</t>
  </si>
  <si>
    <t>Pass_Area?</t>
  </si>
  <si>
    <t>70-130</t>
  </si>
  <si>
    <t>80-120</t>
  </si>
  <si>
    <t>Confirmation</t>
  </si>
  <si>
    <t>m/z</t>
  </si>
  <si>
    <t>(Expected)</t>
  </si>
  <si>
    <t>(Observed)</t>
  </si>
  <si>
    <t>Within Window</t>
  </si>
  <si>
    <t>% of TV</t>
  </si>
  <si>
    <t>True Value</t>
  </si>
  <si>
    <t>Warn</t>
  </si>
  <si>
    <t>Confirmed</t>
  </si>
  <si>
    <t>Failed</t>
  </si>
  <si>
    <t>Warning</t>
  </si>
  <si>
    <t>&lt;1/2LLOQ</t>
  </si>
  <si>
    <t>Non-target</t>
  </si>
  <si>
    <t>Fail?</t>
  </si>
  <si>
    <t>Not confirmed</t>
  </si>
  <si>
    <t>Instrument Data\GC_MS-PT\2024</t>
  </si>
  <si>
    <t xml:space="preserve">Amount </t>
  </si>
  <si>
    <t>DI Lab Blank</t>
  </si>
  <si>
    <t>DI Lab Blank 2</t>
  </si>
  <si>
    <t>DI Lab Blank 3</t>
  </si>
  <si>
    <t>10-04-24-KDP-01</t>
  </si>
  <si>
    <t>10-04-24-KDP-02</t>
  </si>
  <si>
    <t>10-04-24-KDP-03</t>
  </si>
  <si>
    <t>10-04-24-KDP-04</t>
  </si>
  <si>
    <t>10-04-24-KDP-05</t>
  </si>
  <si>
    <t>10-04-24-KDP-06</t>
  </si>
  <si>
    <t>10-04-24-KDP-07</t>
  </si>
  <si>
    <t>10-04-24-KDP-08</t>
  </si>
  <si>
    <t>10-04-24-KDP-09</t>
  </si>
  <si>
    <t>10-04-24-KDP-10</t>
  </si>
  <si>
    <t>CCV</t>
  </si>
  <si>
    <t>Peak</t>
  </si>
  <si>
    <t>1st Hit</t>
  </si>
  <si>
    <t>Library Compound</t>
  </si>
  <si>
    <t>Library</t>
  </si>
  <si>
    <t>2nd Hit</t>
  </si>
  <si>
    <t>LIbrary Compound</t>
  </si>
  <si>
    <t>3rd Hit</t>
  </si>
  <si>
    <t>Estimated</t>
  </si>
  <si>
    <t>20 ppb (TIC)</t>
  </si>
  <si>
    <t>No.</t>
  </si>
  <si>
    <t>SI</t>
  </si>
  <si>
    <t>Concentration</t>
  </si>
  <si>
    <t>Sample</t>
  </si>
  <si>
    <t>(ppb)</t>
  </si>
  <si>
    <t>2-Propenoic acid, butyl ester</t>
  </si>
  <si>
    <t>replib</t>
  </si>
  <si>
    <t>mainlib</t>
  </si>
  <si>
    <t>3-Hexanone, 5-methyl-</t>
  </si>
  <si>
    <t>3-Heptanone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</si>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</sst>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9" fontId="1" fillId="0" borderId="0" xfId="0" applyNumberFormat="1" applyFont="1"/>
    <xf numFmtId="1" fontId="1" fillId="2" borderId="1" xfId="0" applyNumberFormat="1" applyFont="1" applyFill="1" applyBorder="1"/>
    <xf numFmtId="166" fontId="1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/>
    <xf numFmtId="2" fontId="1" fillId="0" borderId="0" xfId="0" applyNumberFormat="1" applyFont="1" applyAlignment="1">
      <alignment horizontal="left"/>
    </xf>
    <xf numFmtId="0" fontId="3" fillId="2" borderId="1" xfId="0" applyFont="1" applyFill="1" applyBorder="1"/>
    <xf numFmtId="9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/>
  </cellXfs>
  <cellStyles count="1">
    <cellStyle name="Normal" xfId="0" builtinId="0"/>
  </cellStyles>
  <dxfs count="15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A5A5A5"/>
      </font>
      <fill>
        <patternFill patternType="none"/>
      </fill>
    </dxf>
    <dxf>
      <font>
        <color rgb="FFFF0000"/>
      </font>
      <fill>
        <patternFill patternType="solid">
          <fgColor rgb="FFFFCCCC"/>
          <bgColor rgb="FFFFCCCC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solid">
          <fgColor rgb="FFFFCCCC"/>
          <bgColor rgb="FFFFCCCC"/>
        </patternFill>
      </fill>
    </dxf>
    <dxf>
      <font>
        <color rgb="FFFF0000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solid">
          <fgColor rgb="FFFFCCCC"/>
          <bgColor rgb="FFFFCCCC"/>
        </patternFill>
      </fill>
    </dxf>
    <dxf>
      <font>
        <color rgb="FFFF0000"/>
      </font>
      <fill>
        <patternFill patternType="solid">
          <fgColor rgb="FFFFCCCC"/>
          <bgColor rgb="FFFFCCCC"/>
        </patternFill>
      </fill>
    </dxf>
    <dxf>
      <font>
        <color rgb="FFFF0000"/>
      </font>
      <fill>
        <patternFill patternType="solid">
          <fgColor rgb="FFFFCCCC"/>
          <bgColor rgb="FFFFCCCC"/>
        </patternFill>
      </fill>
    </dxf>
    <dxf>
      <font>
        <color rgb="FFFF0000"/>
      </font>
      <fill>
        <patternFill patternType="solid">
          <fgColor rgb="FFFFCCCC"/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/>
  </sheetViews>
  <sheetFormatPr defaultColWidth="14.453125" defaultRowHeight="15" customHeight="1" x14ac:dyDescent="0.35"/>
  <cols>
    <col min="1" max="1" width="5.54296875" customWidth="1"/>
    <col min="2" max="5" width="9" customWidth="1"/>
    <col min="6" max="9" width="8.7265625" customWidth="1"/>
    <col min="10" max="10" width="27.26953125" customWidth="1"/>
    <col min="11" max="11" width="8.7265625" customWidth="1"/>
    <col min="12" max="14" width="12.26953125" customWidth="1"/>
    <col min="15" max="26" width="8.7265625" customWidth="1"/>
  </cols>
  <sheetData>
    <row r="1" spans="1:19" ht="14.5" x14ac:dyDescent="0.35">
      <c r="B1" s="1"/>
      <c r="J1" s="2" t="s">
        <v>0</v>
      </c>
      <c r="K1" s="2" t="s">
        <v>1</v>
      </c>
    </row>
    <row r="2" spans="1:19" ht="14.5" x14ac:dyDescent="0.35">
      <c r="B2" s="1"/>
      <c r="K2" s="2" t="s">
        <v>2</v>
      </c>
    </row>
    <row r="3" spans="1:19" ht="14.5" x14ac:dyDescent="0.35">
      <c r="A3" s="2" t="s">
        <v>3</v>
      </c>
      <c r="B3" s="1"/>
      <c r="J3" s="2" t="s">
        <v>4</v>
      </c>
      <c r="K3" s="2" t="s">
        <v>5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/>
      <c r="S3" s="2"/>
    </row>
    <row r="4" spans="1:19" ht="14.5" x14ac:dyDescent="0.35">
      <c r="A4" s="2"/>
      <c r="B4" s="1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2" t="s">
        <v>13</v>
      </c>
      <c r="Q4" s="2" t="s">
        <v>13</v>
      </c>
    </row>
    <row r="5" spans="1:19" ht="14.5" x14ac:dyDescent="0.35">
      <c r="A5" s="1"/>
      <c r="B5" s="1">
        <f t="shared" ref="B5:H5" si="0">_xlfn.STDEV.S(L5:N5)/AVERAGE(L5:N5)*100</f>
        <v>5.0124710994982902</v>
      </c>
      <c r="C5" s="1">
        <f t="shared" si="0"/>
        <v>3.0355900695995759</v>
      </c>
      <c r="D5" s="1">
        <f t="shared" si="0"/>
        <v>1.0210597014072202</v>
      </c>
      <c r="E5" s="1" t="e">
        <f t="shared" si="0"/>
        <v>#DIV/0!</v>
      </c>
      <c r="F5" s="1" t="e">
        <f t="shared" si="0"/>
        <v>#DIV/0!</v>
      </c>
      <c r="G5" s="1" t="e">
        <f t="shared" si="0"/>
        <v>#DIV/0!</v>
      </c>
      <c r="H5" s="1" t="e">
        <f t="shared" si="0"/>
        <v>#DIV/0!</v>
      </c>
      <c r="I5" s="1"/>
      <c r="J5" s="2" t="s">
        <v>14</v>
      </c>
      <c r="L5" s="3">
        <v>906079.73899999994</v>
      </c>
      <c r="M5" s="3">
        <v>856569.196</v>
      </c>
      <c r="N5" s="3">
        <v>820102.48199999996</v>
      </c>
      <c r="O5" s="3">
        <v>808345.11899999995</v>
      </c>
      <c r="P5" s="2"/>
      <c r="Q5" s="2"/>
    </row>
    <row r="6" spans="1:19" ht="14.5" x14ac:dyDescent="0.35">
      <c r="A6" s="1"/>
      <c r="B6" s="1">
        <f t="shared" ref="B6:H6" si="1">_xlfn.STDEV.S(L6:N6)/AVERAGE(L6:N6)*100</f>
        <v>4.5912073795023085</v>
      </c>
      <c r="C6" s="1">
        <f t="shared" si="1"/>
        <v>2.4596877409508742</v>
      </c>
      <c r="D6" s="1">
        <f t="shared" si="1"/>
        <v>9.8688139988676329E-2</v>
      </c>
      <c r="E6" s="1" t="e">
        <f t="shared" si="1"/>
        <v>#DIV/0!</v>
      </c>
      <c r="F6" s="1" t="e">
        <f t="shared" si="1"/>
        <v>#DIV/0!</v>
      </c>
      <c r="G6" s="1" t="e">
        <f t="shared" si="1"/>
        <v>#DIV/0!</v>
      </c>
      <c r="H6" s="1" t="e">
        <f t="shared" si="1"/>
        <v>#DIV/0!</v>
      </c>
      <c r="I6" s="1"/>
      <c r="J6" s="2" t="s">
        <v>15</v>
      </c>
      <c r="L6" s="3">
        <v>1186028.412</v>
      </c>
      <c r="M6" s="3">
        <v>1128256.682</v>
      </c>
      <c r="N6" s="3">
        <v>1082289.524</v>
      </c>
      <c r="O6" s="3">
        <v>1080780.068</v>
      </c>
      <c r="P6" s="2"/>
      <c r="Q6" s="2"/>
    </row>
    <row r="7" spans="1:19" ht="14.5" x14ac:dyDescent="0.35">
      <c r="A7" s="1"/>
      <c r="B7" s="1">
        <f t="shared" ref="B7:H7" si="2">_xlfn.STDEV.S(L7:N7)/AVERAGE(L7:N7)*100</f>
        <v>7.2255909877384781</v>
      </c>
      <c r="C7" s="1">
        <f t="shared" si="2"/>
        <v>1.4168473816428688</v>
      </c>
      <c r="D7" s="1">
        <f t="shared" si="2"/>
        <v>1.5811682256567656</v>
      </c>
      <c r="E7" s="1" t="e">
        <f t="shared" si="2"/>
        <v>#DIV/0!</v>
      </c>
      <c r="F7" s="1" t="e">
        <f t="shared" si="2"/>
        <v>#DIV/0!</v>
      </c>
      <c r="G7" s="1" t="e">
        <f t="shared" si="2"/>
        <v>#DIV/0!</v>
      </c>
      <c r="H7" s="1" t="e">
        <f t="shared" si="2"/>
        <v>#DIV/0!</v>
      </c>
      <c r="I7" s="1"/>
      <c r="J7" s="2" t="s">
        <v>16</v>
      </c>
      <c r="L7" s="3">
        <v>1527034.382</v>
      </c>
      <c r="M7" s="3">
        <v>1371026.7609999999</v>
      </c>
      <c r="N7" s="3">
        <v>1335299.2080000001</v>
      </c>
      <c r="O7" s="3">
        <v>1365495.5730000001</v>
      </c>
      <c r="P7" s="2"/>
      <c r="Q7" s="2"/>
    </row>
    <row r="8" spans="1:19" ht="14.5" x14ac:dyDescent="0.35">
      <c r="A8" s="1"/>
      <c r="B8" s="1">
        <f t="shared" ref="B8:H8" si="3">_xlfn.STDEV.S(L8:N8)/AVERAGE(L8:N8)*100</f>
        <v>3.4182840288546306</v>
      </c>
      <c r="C8" s="1">
        <f t="shared" si="3"/>
        <v>1.0667951616299216</v>
      </c>
      <c r="D8" s="1">
        <f t="shared" si="3"/>
        <v>0.91012621389144133</v>
      </c>
      <c r="E8" s="1" t="e">
        <f t="shared" si="3"/>
        <v>#DIV/0!</v>
      </c>
      <c r="F8" s="1" t="e">
        <f t="shared" si="3"/>
        <v>#DIV/0!</v>
      </c>
      <c r="G8" s="1" t="e">
        <f t="shared" si="3"/>
        <v>#DIV/0!</v>
      </c>
      <c r="H8" s="1" t="e">
        <f t="shared" si="3"/>
        <v>#DIV/0!</v>
      </c>
      <c r="I8" s="1"/>
      <c r="J8" s="2" t="s">
        <v>17</v>
      </c>
      <c r="L8" s="3">
        <v>1452496.784</v>
      </c>
      <c r="M8" s="3">
        <v>1364657.94</v>
      </c>
      <c r="N8" s="3">
        <v>1375997.449</v>
      </c>
      <c r="O8" s="3">
        <v>1393822.8049999999</v>
      </c>
      <c r="P8" s="2"/>
      <c r="Q8" s="2"/>
    </row>
    <row r="9" spans="1:19" ht="14.5" x14ac:dyDescent="0.35">
      <c r="B9" s="1"/>
    </row>
    <row r="10" spans="1:19" ht="14.5" x14ac:dyDescent="0.35">
      <c r="B10" s="1"/>
    </row>
    <row r="11" spans="1:19" ht="14.5" x14ac:dyDescent="0.35">
      <c r="B11" s="1"/>
    </row>
    <row r="12" spans="1:19" ht="14.5" x14ac:dyDescent="0.35">
      <c r="B12" s="1"/>
    </row>
    <row r="13" spans="1:19" ht="14.5" x14ac:dyDescent="0.35">
      <c r="B13" s="1"/>
    </row>
    <row r="14" spans="1:19" ht="14.5" x14ac:dyDescent="0.35">
      <c r="A14" s="1"/>
      <c r="B14" s="1"/>
      <c r="C14" s="1"/>
      <c r="D14" s="1"/>
      <c r="E14" s="1"/>
      <c r="F14" s="1"/>
      <c r="G14" s="1"/>
      <c r="H14" s="1"/>
    </row>
    <row r="15" spans="1:19" ht="14.5" x14ac:dyDescent="0.35">
      <c r="A15" s="1"/>
      <c r="B15" s="1"/>
      <c r="C15" s="1"/>
      <c r="D15" s="1"/>
      <c r="E15" s="1"/>
      <c r="F15" s="1"/>
      <c r="G15" s="1"/>
      <c r="H15" s="1"/>
    </row>
    <row r="16" spans="1:19" ht="14.5" x14ac:dyDescent="0.35">
      <c r="A16" s="1"/>
      <c r="B16" s="1"/>
      <c r="C16" s="1"/>
      <c r="D16" s="1"/>
      <c r="E16" s="1"/>
      <c r="F16" s="1"/>
      <c r="G16" s="1"/>
      <c r="H16" s="1"/>
    </row>
    <row r="17" spans="1:8" ht="14.5" x14ac:dyDescent="0.35">
      <c r="A17" s="1"/>
      <c r="B17" s="1"/>
      <c r="C17" s="1"/>
      <c r="D17" s="1"/>
      <c r="E17" s="1"/>
      <c r="F17" s="1"/>
      <c r="G17" s="1"/>
      <c r="H17" s="1"/>
    </row>
    <row r="18" spans="1:8" ht="14.5" x14ac:dyDescent="0.35">
      <c r="B18" s="1"/>
    </row>
    <row r="19" spans="1:8" ht="14.5" x14ac:dyDescent="0.35">
      <c r="B19" s="1"/>
    </row>
    <row r="20" spans="1:8" ht="14.5" x14ac:dyDescent="0.35">
      <c r="B20" s="1"/>
    </row>
    <row r="21" spans="1:8" ht="15.75" customHeight="1" x14ac:dyDescent="0.35">
      <c r="B21" s="1"/>
    </row>
    <row r="22" spans="1:8" ht="15.75" customHeight="1" x14ac:dyDescent="0.35">
      <c r="B22" s="1"/>
    </row>
    <row r="23" spans="1:8" ht="15.75" customHeight="1" x14ac:dyDescent="0.35">
      <c r="B23" s="1"/>
    </row>
    <row r="24" spans="1:8" ht="15.75" customHeight="1" x14ac:dyDescent="0.35">
      <c r="B24" s="1"/>
    </row>
    <row r="25" spans="1:8" ht="15.75" customHeight="1" x14ac:dyDescent="0.35">
      <c r="B25" s="1"/>
    </row>
    <row r="26" spans="1:8" ht="15.75" customHeight="1" x14ac:dyDescent="0.35">
      <c r="B26" s="1"/>
    </row>
    <row r="27" spans="1:8" ht="15.75" customHeight="1" x14ac:dyDescent="0.35">
      <c r="B27" s="1"/>
    </row>
    <row r="28" spans="1:8" ht="15.75" customHeight="1" x14ac:dyDescent="0.35">
      <c r="B28" s="1"/>
    </row>
    <row r="29" spans="1:8" ht="15.75" customHeight="1" x14ac:dyDescent="0.35">
      <c r="B29" s="1"/>
    </row>
    <row r="30" spans="1:8" ht="15.75" customHeight="1" x14ac:dyDescent="0.35">
      <c r="B30" s="1"/>
    </row>
    <row r="31" spans="1:8" ht="15.75" customHeight="1" x14ac:dyDescent="0.35">
      <c r="B31" s="1"/>
    </row>
    <row r="32" spans="1:8" ht="15.75" customHeight="1" x14ac:dyDescent="0.35">
      <c r="B32" s="1"/>
    </row>
    <row r="33" spans="2:2" ht="15.75" customHeight="1" x14ac:dyDescent="0.35">
      <c r="B33" s="1"/>
    </row>
    <row r="34" spans="2:2" ht="15.75" customHeight="1" x14ac:dyDescent="0.35">
      <c r="B34" s="1"/>
    </row>
    <row r="35" spans="2:2" ht="15.75" customHeight="1" x14ac:dyDescent="0.35">
      <c r="B35" s="1"/>
    </row>
    <row r="36" spans="2:2" ht="15.75" customHeight="1" x14ac:dyDescent="0.35">
      <c r="B36" s="1"/>
    </row>
    <row r="37" spans="2:2" ht="15.75" customHeight="1" x14ac:dyDescent="0.35">
      <c r="B37" s="1"/>
    </row>
    <row r="38" spans="2:2" ht="15.75" customHeight="1" x14ac:dyDescent="0.35">
      <c r="B38" s="1"/>
    </row>
    <row r="39" spans="2:2" ht="15.75" customHeight="1" x14ac:dyDescent="0.35">
      <c r="B39" s="1"/>
    </row>
    <row r="40" spans="2:2" ht="15.75" customHeight="1" x14ac:dyDescent="0.35">
      <c r="B40" s="1"/>
    </row>
    <row r="41" spans="2:2" ht="15.75" customHeight="1" x14ac:dyDescent="0.35">
      <c r="B41" s="1"/>
    </row>
    <row r="42" spans="2:2" ht="15.75" customHeight="1" x14ac:dyDescent="0.35">
      <c r="B42" s="1"/>
    </row>
    <row r="43" spans="2:2" ht="15.75" customHeight="1" x14ac:dyDescent="0.35">
      <c r="B43" s="1"/>
    </row>
    <row r="44" spans="2:2" ht="15.75" customHeight="1" x14ac:dyDescent="0.35">
      <c r="B44" s="1"/>
    </row>
    <row r="45" spans="2:2" ht="15.75" customHeight="1" x14ac:dyDescent="0.35">
      <c r="B45" s="1"/>
    </row>
    <row r="46" spans="2:2" ht="15.75" customHeight="1" x14ac:dyDescent="0.35">
      <c r="B46" s="1"/>
    </row>
    <row r="47" spans="2:2" ht="15.75" customHeight="1" x14ac:dyDescent="0.35">
      <c r="B47" s="1"/>
    </row>
    <row r="48" spans="2:2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  <row r="965" spans="2:2" ht="15.75" customHeight="1" x14ac:dyDescent="0.35">
      <c r="B965" s="1"/>
    </row>
    <row r="966" spans="2:2" ht="15.75" customHeight="1" x14ac:dyDescent="0.35">
      <c r="B966" s="1"/>
    </row>
    <row r="967" spans="2:2" ht="15.75" customHeight="1" x14ac:dyDescent="0.35">
      <c r="B967" s="1"/>
    </row>
    <row r="968" spans="2:2" ht="15.75" customHeight="1" x14ac:dyDescent="0.35">
      <c r="B968" s="1"/>
    </row>
    <row r="969" spans="2:2" ht="15.75" customHeight="1" x14ac:dyDescent="0.35">
      <c r="B969" s="1"/>
    </row>
    <row r="970" spans="2:2" ht="15.75" customHeight="1" x14ac:dyDescent="0.35">
      <c r="B970" s="1"/>
    </row>
    <row r="971" spans="2:2" ht="15.75" customHeight="1" x14ac:dyDescent="0.35">
      <c r="B971" s="1"/>
    </row>
    <row r="972" spans="2:2" ht="15.75" customHeight="1" x14ac:dyDescent="0.35">
      <c r="B972" s="1"/>
    </row>
    <row r="973" spans="2:2" ht="15.75" customHeight="1" x14ac:dyDescent="0.35">
      <c r="B973" s="1"/>
    </row>
    <row r="974" spans="2:2" ht="15.75" customHeight="1" x14ac:dyDescent="0.35">
      <c r="B974" s="1"/>
    </row>
    <row r="975" spans="2:2" ht="15.75" customHeight="1" x14ac:dyDescent="0.35">
      <c r="B975" s="1"/>
    </row>
    <row r="976" spans="2:2" ht="15.75" customHeight="1" x14ac:dyDescent="0.35">
      <c r="B976" s="1"/>
    </row>
    <row r="977" spans="2:2" ht="15.75" customHeight="1" x14ac:dyDescent="0.35">
      <c r="B977" s="1"/>
    </row>
    <row r="978" spans="2:2" ht="15.75" customHeight="1" x14ac:dyDescent="0.35">
      <c r="B978" s="1"/>
    </row>
    <row r="979" spans="2:2" ht="15.75" customHeight="1" x14ac:dyDescent="0.35">
      <c r="B979" s="1"/>
    </row>
    <row r="980" spans="2:2" ht="15.75" customHeight="1" x14ac:dyDescent="0.35">
      <c r="B980" s="1"/>
    </row>
    <row r="981" spans="2:2" ht="15.75" customHeight="1" x14ac:dyDescent="0.35">
      <c r="B981" s="1"/>
    </row>
    <row r="982" spans="2:2" ht="15.75" customHeight="1" x14ac:dyDescent="0.35">
      <c r="B982" s="1"/>
    </row>
    <row r="983" spans="2:2" ht="15.75" customHeight="1" x14ac:dyDescent="0.35">
      <c r="B983" s="1"/>
    </row>
    <row r="984" spans="2:2" ht="15.75" customHeight="1" x14ac:dyDescent="0.35">
      <c r="B984" s="1"/>
    </row>
    <row r="985" spans="2:2" ht="15.75" customHeight="1" x14ac:dyDescent="0.35">
      <c r="B985" s="1"/>
    </row>
    <row r="986" spans="2:2" ht="15.75" customHeight="1" x14ac:dyDescent="0.35">
      <c r="B986" s="1"/>
    </row>
    <row r="987" spans="2:2" ht="15.75" customHeight="1" x14ac:dyDescent="0.35">
      <c r="B987" s="1"/>
    </row>
    <row r="988" spans="2:2" ht="15.75" customHeight="1" x14ac:dyDescent="0.35">
      <c r="B988" s="1"/>
    </row>
    <row r="989" spans="2:2" ht="15.75" customHeight="1" x14ac:dyDescent="0.35">
      <c r="B989" s="1"/>
    </row>
    <row r="990" spans="2:2" ht="15.75" customHeight="1" x14ac:dyDescent="0.35">
      <c r="B990" s="1"/>
    </row>
    <row r="991" spans="2:2" ht="15.75" customHeight="1" x14ac:dyDescent="0.35">
      <c r="B991" s="1"/>
    </row>
    <row r="992" spans="2:2" ht="15.75" customHeight="1" x14ac:dyDescent="0.35">
      <c r="B992" s="1"/>
    </row>
    <row r="993" spans="2:2" ht="15.75" customHeight="1" x14ac:dyDescent="0.35">
      <c r="B993" s="1"/>
    </row>
    <row r="994" spans="2:2" ht="15.75" customHeight="1" x14ac:dyDescent="0.35">
      <c r="B994" s="1"/>
    </row>
    <row r="995" spans="2:2" ht="15.75" customHeight="1" x14ac:dyDescent="0.35">
      <c r="B995" s="1"/>
    </row>
    <row r="996" spans="2:2" ht="15.75" customHeight="1" x14ac:dyDescent="0.35">
      <c r="B996" s="1"/>
    </row>
    <row r="997" spans="2:2" ht="15.75" customHeight="1" x14ac:dyDescent="0.35">
      <c r="B997" s="1"/>
    </row>
    <row r="998" spans="2:2" ht="15.75" customHeight="1" x14ac:dyDescent="0.35">
      <c r="B998" s="1"/>
    </row>
    <row r="999" spans="2:2" ht="15.75" customHeight="1" x14ac:dyDescent="0.35">
      <c r="B999" s="1"/>
    </row>
    <row r="1000" spans="2:2" ht="15.75" customHeight="1" x14ac:dyDescent="0.35">
      <c r="B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53125" defaultRowHeight="15" customHeight="1" x14ac:dyDescent="0.35"/>
  <cols>
    <col min="1" max="1" width="21" customWidth="1"/>
    <col min="2" max="2" width="14.26953125" customWidth="1"/>
    <col min="3" max="3" width="10.7265625" customWidth="1"/>
    <col min="4" max="4" width="14" customWidth="1"/>
    <col min="5" max="5" width="10.7265625" customWidth="1"/>
    <col min="6" max="6" width="14" customWidth="1"/>
    <col min="7" max="7" width="20.08984375" customWidth="1"/>
    <col min="8" max="8" width="7.81640625" customWidth="1"/>
    <col min="9" max="9" width="10" customWidth="1"/>
    <col min="10" max="10" width="7.81640625" customWidth="1"/>
    <col min="11" max="11" width="8.08984375" customWidth="1"/>
    <col min="12" max="12" width="10.08984375" customWidth="1"/>
    <col min="13" max="26" width="8.7265625" customWidth="1"/>
  </cols>
  <sheetData>
    <row r="1" spans="1:26" ht="14.5" x14ac:dyDescent="0.35">
      <c r="A1" s="4" t="s">
        <v>18</v>
      </c>
      <c r="B1" s="3" t="s">
        <v>19</v>
      </c>
      <c r="C1" s="5"/>
      <c r="D1" s="6"/>
      <c r="H1" s="6"/>
      <c r="I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5" x14ac:dyDescent="0.35">
      <c r="A2" s="4" t="s">
        <v>20</v>
      </c>
      <c r="B2" s="3" t="s">
        <v>13</v>
      </c>
      <c r="C2" s="5"/>
      <c r="D2" s="6"/>
      <c r="H2" s="6"/>
      <c r="I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5" x14ac:dyDescent="0.35">
      <c r="A3" s="7"/>
      <c r="C3" s="5"/>
      <c r="D3" s="6"/>
      <c r="H3" s="6"/>
      <c r="I3" s="6"/>
      <c r="J3" s="6"/>
      <c r="K3" s="6"/>
    </row>
    <row r="4" spans="1:26" ht="14.5" x14ac:dyDescent="0.35">
      <c r="A4" s="4" t="s">
        <v>21</v>
      </c>
      <c r="C4" s="5"/>
      <c r="D4" s="6"/>
      <c r="E4" s="8" t="s">
        <v>22</v>
      </c>
      <c r="F4" s="9" t="s">
        <v>23</v>
      </c>
      <c r="G4" s="10" t="s">
        <v>24</v>
      </c>
      <c r="H4" s="11" t="s">
        <v>25</v>
      </c>
      <c r="I4" s="11" t="s">
        <v>26</v>
      </c>
      <c r="J4" s="11" t="s">
        <v>27</v>
      </c>
      <c r="K4" s="11" t="s">
        <v>28</v>
      </c>
      <c r="L4" s="12" t="s">
        <v>29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5" x14ac:dyDescent="0.35">
      <c r="A5" s="4" t="s">
        <v>30</v>
      </c>
      <c r="B5" s="3" t="s">
        <v>31</v>
      </c>
      <c r="C5" s="5"/>
      <c r="D5" s="6"/>
      <c r="E5" s="8">
        <v>95</v>
      </c>
      <c r="F5" s="9">
        <f t="shared" ref="F5:F11" si="0">VLOOKUP(E5,C:D,2,FALSE)</f>
        <v>12946992</v>
      </c>
      <c r="G5" s="10" t="s">
        <v>32</v>
      </c>
      <c r="H5" s="11" t="s">
        <v>33</v>
      </c>
      <c r="I5" s="11">
        <f>F5/F8*100</f>
        <v>152.53934514902315</v>
      </c>
      <c r="J5" s="8">
        <v>50</v>
      </c>
      <c r="K5" s="8">
        <v>200</v>
      </c>
      <c r="L5" s="13" t="b">
        <f t="shared" ref="L5:L11" si="1">AND(I5&gt;=J5, I5&lt;=K5)</f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5" x14ac:dyDescent="0.35">
      <c r="A6" s="4" t="s">
        <v>34</v>
      </c>
      <c r="B6" s="3">
        <v>241010</v>
      </c>
      <c r="C6" s="5"/>
      <c r="D6" s="6"/>
      <c r="E6" s="8">
        <v>96</v>
      </c>
      <c r="F6" s="9">
        <f t="shared" si="0"/>
        <v>1077761.75</v>
      </c>
      <c r="G6" s="10" t="s">
        <v>35</v>
      </c>
      <c r="H6" s="11" t="s">
        <v>36</v>
      </c>
      <c r="I6" s="11">
        <f>F6/F5*100</f>
        <v>8.324418135115863</v>
      </c>
      <c r="J6" s="8">
        <v>5</v>
      </c>
      <c r="K6" s="8">
        <v>9</v>
      </c>
      <c r="L6" s="13" t="b">
        <f t="shared" si="1"/>
        <v>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5" x14ac:dyDescent="0.35">
      <c r="A7" s="4" t="s">
        <v>37</v>
      </c>
      <c r="B7" s="3" t="s">
        <v>38</v>
      </c>
      <c r="C7" s="5"/>
      <c r="D7" s="6"/>
      <c r="E7" s="8">
        <v>173</v>
      </c>
      <c r="F7" s="9">
        <f t="shared" si="0"/>
        <v>17854.150390999999</v>
      </c>
      <c r="G7" s="10" t="s">
        <v>39</v>
      </c>
      <c r="H7" s="11" t="s">
        <v>40</v>
      </c>
      <c r="I7" s="11">
        <f>F7/F8*100</f>
        <v>0.21035468383971467</v>
      </c>
      <c r="J7" s="8">
        <v>0</v>
      </c>
      <c r="K7" s="8">
        <v>2</v>
      </c>
      <c r="L7" s="13" t="b">
        <f t="shared" si="1"/>
        <v>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5" x14ac:dyDescent="0.35">
      <c r="A8" s="4" t="s">
        <v>41</v>
      </c>
      <c r="B8" s="3">
        <v>4</v>
      </c>
      <c r="C8" s="5"/>
      <c r="D8" s="6"/>
      <c r="E8" s="8">
        <v>174</v>
      </c>
      <c r="F8" s="9">
        <f t="shared" si="0"/>
        <v>8487641</v>
      </c>
      <c r="G8" s="10" t="s">
        <v>42</v>
      </c>
      <c r="H8" s="11" t="s">
        <v>43</v>
      </c>
      <c r="I8" s="11">
        <f>F8/F5*100</f>
        <v>65.556856758697307</v>
      </c>
      <c r="J8" s="8">
        <v>50</v>
      </c>
      <c r="K8" s="8">
        <v>200</v>
      </c>
      <c r="L8" s="13" t="b">
        <f t="shared" si="1"/>
        <v>1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5" x14ac:dyDescent="0.35">
      <c r="A9" s="4" t="s">
        <v>44</v>
      </c>
      <c r="B9" s="3">
        <v>2</v>
      </c>
      <c r="C9" s="5"/>
      <c r="D9" s="6"/>
      <c r="E9" s="8">
        <v>175</v>
      </c>
      <c r="F9" s="9">
        <f t="shared" si="0"/>
        <v>607146.9375</v>
      </c>
      <c r="G9" s="10" t="s">
        <v>45</v>
      </c>
      <c r="H9" s="11" t="s">
        <v>46</v>
      </c>
      <c r="I9" s="11">
        <f>F9/F8*100</f>
        <v>7.1533060540614288</v>
      </c>
      <c r="J9" s="8">
        <v>5</v>
      </c>
      <c r="K9" s="8">
        <v>9</v>
      </c>
      <c r="L9" s="13" t="b">
        <f t="shared" si="1"/>
        <v>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5" x14ac:dyDescent="0.35">
      <c r="A10" s="4" t="s">
        <v>47</v>
      </c>
      <c r="C10" s="5"/>
      <c r="D10" s="6"/>
      <c r="E10" s="8">
        <v>176</v>
      </c>
      <c r="F10" s="9">
        <f t="shared" si="0"/>
        <v>8369568</v>
      </c>
      <c r="G10" s="10" t="s">
        <v>48</v>
      </c>
      <c r="H10" s="11" t="s">
        <v>49</v>
      </c>
      <c r="I10" s="11">
        <f>F10/F8*100</f>
        <v>98.608883198523586</v>
      </c>
      <c r="J10" s="8">
        <v>95</v>
      </c>
      <c r="K10" s="8">
        <v>105</v>
      </c>
      <c r="L10" s="13" t="b">
        <f t="shared" si="1"/>
        <v>1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5" x14ac:dyDescent="0.35">
      <c r="A11" s="4" t="s">
        <v>50</v>
      </c>
      <c r="B11" s="3" t="s">
        <v>51</v>
      </c>
      <c r="C11" s="5"/>
      <c r="D11" s="6"/>
      <c r="E11" s="8">
        <v>177</v>
      </c>
      <c r="F11" s="9">
        <f t="shared" si="0"/>
        <v>486257.5625</v>
      </c>
      <c r="G11" s="10" t="s">
        <v>52</v>
      </c>
      <c r="H11" s="11" t="s">
        <v>53</v>
      </c>
      <c r="I11" s="11">
        <f>F11/F10*100</f>
        <v>5.8098286853037102</v>
      </c>
      <c r="J11" s="8">
        <v>5</v>
      </c>
      <c r="K11" s="8">
        <v>10</v>
      </c>
      <c r="L11" s="13" t="b">
        <f t="shared" si="1"/>
        <v>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5" x14ac:dyDescent="0.35">
      <c r="A12" s="4" t="s">
        <v>54</v>
      </c>
      <c r="B12" s="3" t="s">
        <v>55</v>
      </c>
      <c r="C12" s="5"/>
      <c r="D12" s="6"/>
      <c r="H12" s="6"/>
      <c r="I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5" x14ac:dyDescent="0.35">
      <c r="A13" s="4" t="s">
        <v>56</v>
      </c>
      <c r="B13" s="3" t="s">
        <v>57</v>
      </c>
      <c r="C13" s="5"/>
      <c r="D13" s="6"/>
      <c r="F13" s="11"/>
      <c r="H13" s="6"/>
      <c r="I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5" x14ac:dyDescent="0.35">
      <c r="A14" s="4" t="s">
        <v>58</v>
      </c>
      <c r="B14" s="14" t="s">
        <v>59</v>
      </c>
      <c r="C14" s="5"/>
      <c r="D14" s="6"/>
      <c r="H14" s="6"/>
      <c r="I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5" x14ac:dyDescent="0.35">
      <c r="A15" s="4" t="s">
        <v>60</v>
      </c>
      <c r="B15" s="14" t="s">
        <v>61</v>
      </c>
      <c r="C15" s="5"/>
      <c r="D15" s="6"/>
      <c r="H15" s="6"/>
      <c r="I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5" x14ac:dyDescent="0.35">
      <c r="A16" s="4" t="s">
        <v>62</v>
      </c>
      <c r="B16" s="3">
        <v>20</v>
      </c>
      <c r="C16" s="5" t="s">
        <v>63</v>
      </c>
      <c r="D16" s="6"/>
      <c r="H16" s="6"/>
      <c r="I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5" x14ac:dyDescent="0.35">
      <c r="A17" s="4" t="s">
        <v>64</v>
      </c>
      <c r="B17" s="14">
        <v>1</v>
      </c>
      <c r="C17" s="5"/>
      <c r="D17" s="6"/>
      <c r="H17" s="6"/>
      <c r="I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5" x14ac:dyDescent="0.35">
      <c r="A18" s="4" t="s">
        <v>65</v>
      </c>
      <c r="B18" s="14">
        <v>1</v>
      </c>
      <c r="C18" s="5"/>
      <c r="D18" s="6"/>
      <c r="H18" s="6"/>
      <c r="I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5" x14ac:dyDescent="0.35">
      <c r="A19" s="7"/>
      <c r="C19" s="5"/>
      <c r="D19" s="6"/>
      <c r="H19" s="6"/>
      <c r="I19" s="6"/>
    </row>
    <row r="20" spans="1:26" ht="14.5" x14ac:dyDescent="0.35">
      <c r="A20" s="4" t="s">
        <v>66</v>
      </c>
      <c r="C20" s="5"/>
      <c r="D20" s="6"/>
      <c r="H20" s="6"/>
      <c r="I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5">
      <c r="A21" s="4" t="s">
        <v>67</v>
      </c>
      <c r="B21" s="3">
        <v>238</v>
      </c>
      <c r="C21" s="5"/>
      <c r="D21" s="6"/>
      <c r="H21" s="6"/>
      <c r="I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5">
      <c r="A22" s="4" t="s">
        <v>68</v>
      </c>
      <c r="B22" s="3">
        <v>35</v>
      </c>
      <c r="C22" s="5"/>
      <c r="D22" s="6"/>
      <c r="H22" s="6"/>
      <c r="I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5">
      <c r="A23" s="4" t="s">
        <v>69</v>
      </c>
      <c r="B23" s="3">
        <v>259.980749</v>
      </c>
      <c r="C23" s="5"/>
      <c r="D23" s="6"/>
      <c r="H23" s="6"/>
      <c r="I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5">
      <c r="A24" s="4" t="s">
        <v>70</v>
      </c>
      <c r="B24" s="3">
        <v>9.8076469999999993</v>
      </c>
      <c r="C24" s="5"/>
      <c r="D24" s="6"/>
      <c r="H24" s="6"/>
      <c r="I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5">
      <c r="A25" s="4" t="s">
        <v>71</v>
      </c>
      <c r="B25" s="3">
        <v>0.5</v>
      </c>
      <c r="C25" s="5"/>
      <c r="D25" s="6"/>
      <c r="H25" s="6"/>
      <c r="I25" s="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5">
      <c r="A26" s="4" t="s">
        <v>72</v>
      </c>
      <c r="B26" s="3" t="s">
        <v>73</v>
      </c>
      <c r="C26" s="5"/>
      <c r="D26" s="6"/>
      <c r="H26" s="6"/>
      <c r="I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5">
      <c r="A27" s="4" t="s">
        <v>74</v>
      </c>
      <c r="B27" s="3">
        <v>3275</v>
      </c>
      <c r="C27" s="5"/>
      <c r="D27" s="6"/>
      <c r="H27" s="6"/>
      <c r="I27" s="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5">
      <c r="A28" s="4" t="s">
        <v>75</v>
      </c>
      <c r="B28" s="2" t="s">
        <v>293</v>
      </c>
      <c r="C28" s="5"/>
      <c r="D28" s="6"/>
      <c r="H28" s="6"/>
      <c r="I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5">
      <c r="A29" s="4" t="s">
        <v>76</v>
      </c>
      <c r="B29" s="3" t="b">
        <v>1</v>
      </c>
      <c r="C29" s="5"/>
      <c r="D29" s="6"/>
      <c r="H29" s="6"/>
      <c r="I29" s="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5">
      <c r="A30" s="4" t="s">
        <v>77</v>
      </c>
      <c r="B30" s="3">
        <v>95.019676000000004</v>
      </c>
      <c r="C30" s="5"/>
      <c r="D30" s="6"/>
      <c r="H30" s="6"/>
      <c r="I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35">
      <c r="A31" s="4" t="s">
        <v>78</v>
      </c>
      <c r="B31" s="15">
        <v>12946992</v>
      </c>
      <c r="C31" s="5"/>
      <c r="D31" s="6"/>
      <c r="H31" s="6"/>
      <c r="I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5">
      <c r="A32" s="4" t="s">
        <v>3</v>
      </c>
      <c r="B32" s="15">
        <v>51630730.639082998</v>
      </c>
      <c r="C32" s="5"/>
      <c r="D32" s="6"/>
      <c r="H32" s="6"/>
      <c r="I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9" ht="15.75" customHeight="1" x14ac:dyDescent="0.35">
      <c r="A33" s="7"/>
      <c r="C33" s="5"/>
      <c r="D33" s="6"/>
      <c r="H33" s="6"/>
      <c r="I33" s="6"/>
    </row>
    <row r="34" spans="1:9" ht="15.75" customHeight="1" x14ac:dyDescent="0.35">
      <c r="A34" s="4" t="s">
        <v>79</v>
      </c>
      <c r="B34" s="16"/>
      <c r="C34" s="5" t="s">
        <v>80</v>
      </c>
      <c r="D34" s="6"/>
      <c r="H34" s="6"/>
      <c r="I34" s="6"/>
    </row>
    <row r="35" spans="1:9" ht="15.75" customHeight="1" x14ac:dyDescent="0.35">
      <c r="A35" s="4" t="s">
        <v>22</v>
      </c>
      <c r="B35" s="15" t="s">
        <v>23</v>
      </c>
      <c r="C35" s="5" t="s">
        <v>22</v>
      </c>
      <c r="D35" s="6" t="s">
        <v>23</v>
      </c>
      <c r="H35" s="6"/>
      <c r="I35" s="6"/>
    </row>
    <row r="36" spans="1:9" ht="15.75" customHeight="1" x14ac:dyDescent="0.35">
      <c r="A36" s="4">
        <v>35.299999999999997</v>
      </c>
      <c r="B36" s="15">
        <v>1625.518433</v>
      </c>
      <c r="C36" s="7">
        <f t="shared" ref="C36:C274" si="2">ROUND(A36,0)</f>
        <v>35</v>
      </c>
      <c r="D36" s="6">
        <f t="shared" ref="D36:D274" si="3">B36</f>
        <v>1625.518433</v>
      </c>
      <c r="H36" s="6"/>
      <c r="I36" s="6"/>
    </row>
    <row r="37" spans="1:9" ht="15.75" customHeight="1" x14ac:dyDescent="0.35">
      <c r="A37" s="4">
        <v>36.1</v>
      </c>
      <c r="B37" s="15">
        <v>55037.695312999997</v>
      </c>
      <c r="C37" s="7">
        <f t="shared" si="2"/>
        <v>36</v>
      </c>
      <c r="D37" s="6">
        <f t="shared" si="3"/>
        <v>55037.695312999997</v>
      </c>
      <c r="H37" s="6"/>
      <c r="I37" s="6"/>
    </row>
    <row r="38" spans="1:9" ht="15.75" customHeight="1" x14ac:dyDescent="0.35">
      <c r="A38" s="4">
        <v>37.1</v>
      </c>
      <c r="B38" s="15">
        <v>356240.09375</v>
      </c>
      <c r="C38" s="7">
        <f t="shared" si="2"/>
        <v>37</v>
      </c>
      <c r="D38" s="6">
        <f t="shared" si="3"/>
        <v>356240.09375</v>
      </c>
      <c r="H38" s="6"/>
      <c r="I38" s="6"/>
    </row>
    <row r="39" spans="1:9" ht="15.75" customHeight="1" x14ac:dyDescent="0.35">
      <c r="A39" s="4">
        <v>38</v>
      </c>
      <c r="B39" s="15">
        <v>314440.6875</v>
      </c>
      <c r="C39" s="7">
        <f t="shared" si="2"/>
        <v>38</v>
      </c>
      <c r="D39" s="6">
        <f t="shared" si="3"/>
        <v>314440.6875</v>
      </c>
      <c r="H39" s="6"/>
      <c r="I39" s="6"/>
    </row>
    <row r="40" spans="1:9" ht="15.75" customHeight="1" x14ac:dyDescent="0.35">
      <c r="A40" s="4">
        <v>39.1</v>
      </c>
      <c r="B40" s="15">
        <v>124493.445313</v>
      </c>
      <c r="C40" s="7">
        <f t="shared" si="2"/>
        <v>39</v>
      </c>
      <c r="D40" s="6">
        <f t="shared" si="3"/>
        <v>124493.445313</v>
      </c>
      <c r="H40" s="6"/>
      <c r="I40" s="6"/>
    </row>
    <row r="41" spans="1:9" ht="15.75" customHeight="1" x14ac:dyDescent="0.35">
      <c r="A41" s="4">
        <v>40</v>
      </c>
      <c r="B41" s="15">
        <v>69773.28125</v>
      </c>
      <c r="C41" s="7">
        <f t="shared" si="2"/>
        <v>40</v>
      </c>
      <c r="D41" s="6">
        <f t="shared" si="3"/>
        <v>69773.28125</v>
      </c>
      <c r="H41" s="6"/>
      <c r="I41" s="6"/>
    </row>
    <row r="42" spans="1:9" ht="15.75" customHeight="1" x14ac:dyDescent="0.35">
      <c r="A42" s="4">
        <v>41.2</v>
      </c>
      <c r="B42" s="15">
        <v>6547.2333980000003</v>
      </c>
      <c r="C42" s="7">
        <f t="shared" si="2"/>
        <v>41</v>
      </c>
      <c r="D42" s="6">
        <f t="shared" si="3"/>
        <v>6547.2333980000003</v>
      </c>
      <c r="H42" s="6"/>
      <c r="I42" s="6"/>
    </row>
    <row r="43" spans="1:9" ht="15.75" customHeight="1" x14ac:dyDescent="0.35">
      <c r="A43" s="4">
        <v>42.1</v>
      </c>
      <c r="B43" s="15">
        <v>3125.938721</v>
      </c>
      <c r="C43" s="7">
        <f t="shared" si="2"/>
        <v>42</v>
      </c>
      <c r="D43" s="6">
        <f t="shared" si="3"/>
        <v>3125.938721</v>
      </c>
      <c r="H43" s="6"/>
      <c r="I43" s="6"/>
    </row>
    <row r="44" spans="1:9" ht="15.75" customHeight="1" x14ac:dyDescent="0.35">
      <c r="A44" s="4">
        <v>42.9</v>
      </c>
      <c r="B44" s="15">
        <v>5113.5263670000004</v>
      </c>
      <c r="C44" s="7">
        <f t="shared" si="2"/>
        <v>43</v>
      </c>
      <c r="D44" s="6">
        <f t="shared" si="3"/>
        <v>5113.5263670000004</v>
      </c>
      <c r="H44" s="6"/>
      <c r="I44" s="6"/>
    </row>
    <row r="45" spans="1:9" ht="15.75" customHeight="1" x14ac:dyDescent="0.35">
      <c r="A45" s="4">
        <v>44</v>
      </c>
      <c r="B45" s="15">
        <v>218362.15625</v>
      </c>
      <c r="C45" s="7">
        <f t="shared" si="2"/>
        <v>44</v>
      </c>
      <c r="D45" s="6">
        <f t="shared" si="3"/>
        <v>218362.15625</v>
      </c>
      <c r="H45" s="6"/>
      <c r="I45" s="6"/>
    </row>
    <row r="46" spans="1:9" ht="15.75" customHeight="1" x14ac:dyDescent="0.35">
      <c r="A46" s="4">
        <v>45.1</v>
      </c>
      <c r="B46" s="15">
        <v>65420.742187999997</v>
      </c>
      <c r="C46" s="7">
        <f t="shared" si="2"/>
        <v>45</v>
      </c>
      <c r="D46" s="6">
        <f t="shared" si="3"/>
        <v>65420.742187999997</v>
      </c>
      <c r="H46" s="6"/>
      <c r="I46" s="6"/>
    </row>
    <row r="47" spans="1:9" ht="15.75" customHeight="1" x14ac:dyDescent="0.35">
      <c r="A47" s="4">
        <v>45.9</v>
      </c>
      <c r="B47" s="15">
        <v>4741.8549800000001</v>
      </c>
      <c r="C47" s="7">
        <f t="shared" si="2"/>
        <v>46</v>
      </c>
      <c r="D47" s="6">
        <f t="shared" si="3"/>
        <v>4741.8549800000001</v>
      </c>
      <c r="H47" s="6"/>
      <c r="I47" s="6"/>
    </row>
    <row r="48" spans="1:9" ht="15.75" customHeight="1" x14ac:dyDescent="0.35">
      <c r="A48" s="4">
        <v>47.1</v>
      </c>
      <c r="B48" s="15">
        <v>165089.265625</v>
      </c>
      <c r="C48" s="7">
        <f t="shared" si="2"/>
        <v>47</v>
      </c>
      <c r="D48" s="6">
        <f t="shared" si="3"/>
        <v>165089.265625</v>
      </c>
      <c r="H48" s="6"/>
      <c r="I48" s="6"/>
    </row>
    <row r="49" spans="1:9" ht="15.75" customHeight="1" x14ac:dyDescent="0.35">
      <c r="A49" s="4">
        <v>48</v>
      </c>
      <c r="B49" s="15">
        <v>55351.003905999998</v>
      </c>
      <c r="C49" s="7">
        <f t="shared" si="2"/>
        <v>48</v>
      </c>
      <c r="D49" s="6">
        <f t="shared" si="3"/>
        <v>55351.003905999998</v>
      </c>
      <c r="H49" s="6"/>
      <c r="I49" s="6"/>
    </row>
    <row r="50" spans="1:9" ht="15.75" customHeight="1" x14ac:dyDescent="0.35">
      <c r="A50" s="4">
        <v>49</v>
      </c>
      <c r="B50" s="15">
        <v>332809.625</v>
      </c>
      <c r="C50" s="7">
        <f t="shared" si="2"/>
        <v>49</v>
      </c>
      <c r="D50" s="6">
        <f t="shared" si="3"/>
        <v>332809.625</v>
      </c>
      <c r="H50" s="6"/>
      <c r="I50" s="6"/>
    </row>
    <row r="51" spans="1:9" ht="15.75" customHeight="1" x14ac:dyDescent="0.35">
      <c r="A51" s="4">
        <v>50</v>
      </c>
      <c r="B51" s="15">
        <v>1729228.75</v>
      </c>
      <c r="C51" s="7">
        <f t="shared" si="2"/>
        <v>50</v>
      </c>
      <c r="D51" s="6">
        <f t="shared" si="3"/>
        <v>1729228.75</v>
      </c>
      <c r="H51" s="6"/>
      <c r="I51" s="6"/>
    </row>
    <row r="52" spans="1:9" ht="15.75" customHeight="1" x14ac:dyDescent="0.35">
      <c r="A52" s="4">
        <v>51</v>
      </c>
      <c r="B52" s="15">
        <v>489521.53125</v>
      </c>
      <c r="C52" s="7">
        <f t="shared" si="2"/>
        <v>51</v>
      </c>
      <c r="D52" s="6">
        <f t="shared" si="3"/>
        <v>489521.53125</v>
      </c>
      <c r="H52" s="6"/>
      <c r="I52" s="6"/>
    </row>
    <row r="53" spans="1:9" ht="15.75" customHeight="1" x14ac:dyDescent="0.35">
      <c r="A53" s="4">
        <v>52</v>
      </c>
      <c r="B53" s="15">
        <v>23507.710938</v>
      </c>
      <c r="C53" s="7">
        <f t="shared" si="2"/>
        <v>52</v>
      </c>
      <c r="D53" s="6">
        <f t="shared" si="3"/>
        <v>23507.710938</v>
      </c>
      <c r="H53" s="6"/>
      <c r="I53" s="6"/>
    </row>
    <row r="54" spans="1:9" ht="15.75" customHeight="1" x14ac:dyDescent="0.35">
      <c r="A54" s="4">
        <v>53.3</v>
      </c>
      <c r="B54" s="15">
        <v>697.60974099999999</v>
      </c>
      <c r="C54" s="7">
        <f t="shared" si="2"/>
        <v>53</v>
      </c>
      <c r="D54" s="6">
        <f t="shared" si="3"/>
        <v>697.60974099999999</v>
      </c>
      <c r="H54" s="6"/>
      <c r="I54" s="6"/>
    </row>
    <row r="55" spans="1:9" ht="15.75" customHeight="1" x14ac:dyDescent="0.35">
      <c r="A55" s="4">
        <v>54.1</v>
      </c>
      <c r="B55" s="15">
        <v>1225.8120120000001</v>
      </c>
      <c r="C55" s="7">
        <f t="shared" si="2"/>
        <v>54</v>
      </c>
      <c r="D55" s="6">
        <f t="shared" si="3"/>
        <v>1225.8120120000001</v>
      </c>
      <c r="H55" s="6"/>
      <c r="I55" s="6"/>
    </row>
    <row r="56" spans="1:9" ht="15.75" customHeight="1" x14ac:dyDescent="0.35">
      <c r="A56" s="4">
        <v>55.1</v>
      </c>
      <c r="B56" s="15">
        <v>18175.529297000001</v>
      </c>
      <c r="C56" s="7">
        <f t="shared" si="2"/>
        <v>55</v>
      </c>
      <c r="D56" s="6">
        <f t="shared" si="3"/>
        <v>18175.529297000001</v>
      </c>
      <c r="H56" s="6"/>
      <c r="I56" s="6"/>
    </row>
    <row r="57" spans="1:9" ht="15.75" customHeight="1" x14ac:dyDescent="0.35">
      <c r="A57" s="4">
        <v>56</v>
      </c>
      <c r="B57" s="15">
        <v>114974.476563</v>
      </c>
      <c r="C57" s="7">
        <f t="shared" si="2"/>
        <v>56</v>
      </c>
      <c r="D57" s="6">
        <f t="shared" si="3"/>
        <v>114974.476563</v>
      </c>
      <c r="H57" s="6"/>
      <c r="I57" s="6"/>
    </row>
    <row r="58" spans="1:9" ht="15.75" customHeight="1" x14ac:dyDescent="0.35">
      <c r="A58" s="4">
        <v>57</v>
      </c>
      <c r="B58" s="15">
        <v>209531.4375</v>
      </c>
      <c r="C58" s="7">
        <f t="shared" si="2"/>
        <v>57</v>
      </c>
      <c r="D58" s="6">
        <f t="shared" si="3"/>
        <v>209531.4375</v>
      </c>
      <c r="H58" s="6"/>
      <c r="I58" s="6"/>
    </row>
    <row r="59" spans="1:9" ht="15.75" customHeight="1" x14ac:dyDescent="0.35">
      <c r="A59" s="4">
        <v>58.1</v>
      </c>
      <c r="B59" s="15">
        <v>5928.9091799999997</v>
      </c>
      <c r="C59" s="7">
        <f t="shared" si="2"/>
        <v>58</v>
      </c>
      <c r="D59" s="6">
        <f t="shared" si="3"/>
        <v>5928.9091799999997</v>
      </c>
      <c r="H59" s="6"/>
      <c r="I59" s="6"/>
    </row>
    <row r="60" spans="1:9" ht="15.75" customHeight="1" x14ac:dyDescent="0.35">
      <c r="A60" s="4">
        <v>58.9</v>
      </c>
      <c r="B60" s="15">
        <v>2019.5704350000001</v>
      </c>
      <c r="C60" s="7">
        <f t="shared" si="2"/>
        <v>59</v>
      </c>
      <c r="D60" s="6">
        <f t="shared" si="3"/>
        <v>2019.5704350000001</v>
      </c>
      <c r="H60" s="6"/>
      <c r="I60" s="6"/>
    </row>
    <row r="61" spans="1:9" ht="15.75" customHeight="1" x14ac:dyDescent="0.35">
      <c r="A61" s="4">
        <v>60</v>
      </c>
      <c r="B61" s="15">
        <v>77299.507813000004</v>
      </c>
      <c r="C61" s="7">
        <f t="shared" si="2"/>
        <v>60</v>
      </c>
      <c r="D61" s="6">
        <f t="shared" si="3"/>
        <v>77299.507813000004</v>
      </c>
      <c r="H61" s="6"/>
      <c r="I61" s="6"/>
    </row>
    <row r="62" spans="1:9" ht="15.75" customHeight="1" x14ac:dyDescent="0.35">
      <c r="A62" s="4">
        <v>61</v>
      </c>
      <c r="B62" s="15">
        <v>373038.9375</v>
      </c>
      <c r="C62" s="7">
        <f t="shared" si="2"/>
        <v>61</v>
      </c>
      <c r="D62" s="6">
        <f t="shared" si="3"/>
        <v>373038.9375</v>
      </c>
      <c r="H62" s="6"/>
      <c r="I62" s="6"/>
    </row>
    <row r="63" spans="1:9" ht="15.75" customHeight="1" x14ac:dyDescent="0.35">
      <c r="A63" s="4">
        <v>62</v>
      </c>
      <c r="B63" s="15">
        <v>396427.375</v>
      </c>
      <c r="C63" s="7">
        <f t="shared" si="2"/>
        <v>62</v>
      </c>
      <c r="D63" s="6">
        <f t="shared" si="3"/>
        <v>396427.375</v>
      </c>
      <c r="H63" s="6"/>
      <c r="I63" s="6"/>
    </row>
    <row r="64" spans="1:9" ht="15.75" customHeight="1" x14ac:dyDescent="0.35">
      <c r="A64" s="4">
        <v>63</v>
      </c>
      <c r="B64" s="15">
        <v>261890.796875</v>
      </c>
      <c r="C64" s="7">
        <f t="shared" si="2"/>
        <v>63</v>
      </c>
      <c r="D64" s="6">
        <f t="shared" si="3"/>
        <v>261890.796875</v>
      </c>
      <c r="H64" s="6"/>
      <c r="I64" s="6"/>
    </row>
    <row r="65" spans="1:9" ht="15.75" customHeight="1" x14ac:dyDescent="0.35">
      <c r="A65" s="4">
        <v>64</v>
      </c>
      <c r="B65" s="15">
        <v>28214.224609000001</v>
      </c>
      <c r="C65" s="7">
        <f t="shared" si="2"/>
        <v>64</v>
      </c>
      <c r="D65" s="6">
        <f t="shared" si="3"/>
        <v>28214.224609000001</v>
      </c>
      <c r="H65" s="6"/>
      <c r="I65" s="6"/>
    </row>
    <row r="66" spans="1:9" ht="15.75" customHeight="1" x14ac:dyDescent="0.35">
      <c r="A66" s="4">
        <v>64.900000000000006</v>
      </c>
      <c r="B66" s="15">
        <v>1949.0733640000001</v>
      </c>
      <c r="C66" s="7">
        <f t="shared" si="2"/>
        <v>65</v>
      </c>
      <c r="D66" s="6">
        <f t="shared" si="3"/>
        <v>1949.0733640000001</v>
      </c>
      <c r="H66" s="6"/>
      <c r="I66" s="6"/>
    </row>
    <row r="67" spans="1:9" ht="15.75" customHeight="1" x14ac:dyDescent="0.35">
      <c r="A67" s="4">
        <v>66.099999999999994</v>
      </c>
      <c r="B67" s="15">
        <v>1846.6362300000001</v>
      </c>
      <c r="C67" s="7">
        <f t="shared" si="2"/>
        <v>66</v>
      </c>
      <c r="D67" s="6">
        <f t="shared" si="3"/>
        <v>1846.6362300000001</v>
      </c>
      <c r="H67" s="6"/>
      <c r="I67" s="6"/>
    </row>
    <row r="68" spans="1:9" ht="15.75" customHeight="1" x14ac:dyDescent="0.35">
      <c r="A68" s="4">
        <v>67.099999999999994</v>
      </c>
      <c r="B68" s="15">
        <v>28411.542968999998</v>
      </c>
      <c r="C68" s="7">
        <f t="shared" si="2"/>
        <v>67</v>
      </c>
      <c r="D68" s="6">
        <f t="shared" si="3"/>
        <v>28411.542968999998</v>
      </c>
      <c r="H68" s="6"/>
      <c r="I68" s="6"/>
    </row>
    <row r="69" spans="1:9" ht="15.75" customHeight="1" x14ac:dyDescent="0.35">
      <c r="A69" s="4">
        <v>68</v>
      </c>
      <c r="B69" s="15">
        <v>1019166.125</v>
      </c>
      <c r="C69" s="7">
        <f t="shared" si="2"/>
        <v>68</v>
      </c>
      <c r="D69" s="6">
        <f t="shared" si="3"/>
        <v>1019166.125</v>
      </c>
      <c r="H69" s="6"/>
      <c r="I69" s="6"/>
    </row>
    <row r="70" spans="1:9" ht="15.75" customHeight="1" x14ac:dyDescent="0.35">
      <c r="A70" s="4">
        <v>69</v>
      </c>
      <c r="B70" s="15">
        <v>925377.375</v>
      </c>
      <c r="C70" s="7">
        <f t="shared" si="2"/>
        <v>69</v>
      </c>
      <c r="D70" s="6">
        <f t="shared" si="3"/>
        <v>925377.375</v>
      </c>
      <c r="H70" s="6"/>
      <c r="I70" s="6"/>
    </row>
    <row r="71" spans="1:9" ht="15.75" customHeight="1" x14ac:dyDescent="0.35">
      <c r="A71" s="4">
        <v>70</v>
      </c>
      <c r="B71" s="15">
        <v>114895.796875</v>
      </c>
      <c r="C71" s="7">
        <f t="shared" si="2"/>
        <v>70</v>
      </c>
      <c r="D71" s="6">
        <f t="shared" si="3"/>
        <v>114895.796875</v>
      </c>
      <c r="H71" s="6"/>
      <c r="I71" s="6"/>
    </row>
    <row r="72" spans="1:9" ht="15.75" customHeight="1" x14ac:dyDescent="0.35">
      <c r="A72" s="4">
        <v>71</v>
      </c>
      <c r="B72" s="15">
        <v>2184.8930660000001</v>
      </c>
      <c r="C72" s="7">
        <f t="shared" si="2"/>
        <v>71</v>
      </c>
      <c r="D72" s="6">
        <f t="shared" si="3"/>
        <v>2184.8930660000001</v>
      </c>
      <c r="H72" s="6"/>
      <c r="I72" s="6"/>
    </row>
    <row r="73" spans="1:9" ht="15.75" customHeight="1" x14ac:dyDescent="0.35">
      <c r="A73" s="4">
        <v>72</v>
      </c>
      <c r="B73" s="15">
        <v>48164.460937999997</v>
      </c>
      <c r="C73" s="7">
        <f t="shared" si="2"/>
        <v>72</v>
      </c>
      <c r="D73" s="6">
        <f t="shared" si="3"/>
        <v>48164.460937999997</v>
      </c>
      <c r="H73" s="6"/>
      <c r="I73" s="6"/>
    </row>
    <row r="74" spans="1:9" ht="15.75" customHeight="1" x14ac:dyDescent="0.35">
      <c r="A74" s="4">
        <v>73</v>
      </c>
      <c r="B74" s="15">
        <v>393848.40625</v>
      </c>
      <c r="C74" s="7">
        <f t="shared" si="2"/>
        <v>73</v>
      </c>
      <c r="D74" s="6">
        <f t="shared" si="3"/>
        <v>393848.40625</v>
      </c>
      <c r="H74" s="6"/>
      <c r="I74" s="6"/>
    </row>
    <row r="75" spans="1:9" ht="15.75" customHeight="1" x14ac:dyDescent="0.35">
      <c r="A75" s="4">
        <v>74</v>
      </c>
      <c r="B75" s="15">
        <v>1491034.625</v>
      </c>
      <c r="C75" s="7">
        <f t="shared" si="2"/>
        <v>74</v>
      </c>
      <c r="D75" s="6">
        <f t="shared" si="3"/>
        <v>1491034.625</v>
      </c>
      <c r="H75" s="6"/>
      <c r="I75" s="6"/>
    </row>
    <row r="76" spans="1:9" ht="15.75" customHeight="1" x14ac:dyDescent="0.35">
      <c r="A76" s="4">
        <v>75</v>
      </c>
      <c r="B76" s="15">
        <v>5612089</v>
      </c>
      <c r="C76" s="7">
        <f t="shared" si="2"/>
        <v>75</v>
      </c>
      <c r="D76" s="6">
        <f t="shared" si="3"/>
        <v>5612089</v>
      </c>
      <c r="H76" s="6"/>
      <c r="I76" s="6"/>
    </row>
    <row r="77" spans="1:9" ht="15.75" customHeight="1" x14ac:dyDescent="0.35">
      <c r="A77" s="4">
        <v>76</v>
      </c>
      <c r="B77" s="15">
        <v>439464.03125</v>
      </c>
      <c r="C77" s="7">
        <f t="shared" si="2"/>
        <v>76</v>
      </c>
      <c r="D77" s="6">
        <f t="shared" si="3"/>
        <v>439464.03125</v>
      </c>
      <c r="H77" s="6"/>
      <c r="I77" s="6"/>
    </row>
    <row r="78" spans="1:9" ht="15.75" customHeight="1" x14ac:dyDescent="0.35">
      <c r="A78" s="4">
        <v>77</v>
      </c>
      <c r="B78" s="15">
        <v>77428.46875</v>
      </c>
      <c r="C78" s="7">
        <f t="shared" si="2"/>
        <v>77</v>
      </c>
      <c r="D78" s="6">
        <f t="shared" si="3"/>
        <v>77428.46875</v>
      </c>
      <c r="H78" s="6"/>
      <c r="I78" s="6"/>
    </row>
    <row r="79" spans="1:9" ht="15.75" customHeight="1" x14ac:dyDescent="0.35">
      <c r="A79" s="4">
        <v>78</v>
      </c>
      <c r="B79" s="15">
        <v>59708.746094000002</v>
      </c>
      <c r="C79" s="7">
        <f t="shared" si="2"/>
        <v>78</v>
      </c>
      <c r="D79" s="6">
        <f t="shared" si="3"/>
        <v>59708.746094000002</v>
      </c>
      <c r="H79" s="6"/>
      <c r="I79" s="6"/>
    </row>
    <row r="80" spans="1:9" ht="15.75" customHeight="1" x14ac:dyDescent="0.35">
      <c r="A80" s="4">
        <v>78.900000000000006</v>
      </c>
      <c r="B80" s="15">
        <v>97453.109375</v>
      </c>
      <c r="C80" s="7">
        <f t="shared" si="2"/>
        <v>79</v>
      </c>
      <c r="D80" s="6">
        <f t="shared" si="3"/>
        <v>97453.109375</v>
      </c>
      <c r="H80" s="6"/>
      <c r="I80" s="6"/>
    </row>
    <row r="81" spans="1:9" ht="15.75" customHeight="1" x14ac:dyDescent="0.35">
      <c r="A81" s="4">
        <v>79.900000000000006</v>
      </c>
      <c r="B81" s="15">
        <v>31419.322265999999</v>
      </c>
      <c r="C81" s="7">
        <f t="shared" si="2"/>
        <v>80</v>
      </c>
      <c r="D81" s="6">
        <f t="shared" si="3"/>
        <v>31419.322265999999</v>
      </c>
      <c r="H81" s="6"/>
      <c r="I81" s="6"/>
    </row>
    <row r="82" spans="1:9" ht="15.75" customHeight="1" x14ac:dyDescent="0.35">
      <c r="A82" s="4">
        <v>80.900000000000006</v>
      </c>
      <c r="B82" s="15">
        <v>120517.414063</v>
      </c>
      <c r="C82" s="7">
        <f t="shared" si="2"/>
        <v>81</v>
      </c>
      <c r="D82" s="6">
        <f t="shared" si="3"/>
        <v>120517.414063</v>
      </c>
      <c r="H82" s="6"/>
      <c r="I82" s="6"/>
    </row>
    <row r="83" spans="1:9" ht="15.75" customHeight="1" x14ac:dyDescent="0.35">
      <c r="A83" s="4">
        <v>82</v>
      </c>
      <c r="B83" s="15">
        <v>14484.376953000001</v>
      </c>
      <c r="C83" s="7">
        <f t="shared" si="2"/>
        <v>82</v>
      </c>
      <c r="D83" s="6">
        <f t="shared" si="3"/>
        <v>14484.376953000001</v>
      </c>
      <c r="H83" s="6"/>
      <c r="I83" s="6"/>
    </row>
    <row r="84" spans="1:9" ht="15.75" customHeight="1" x14ac:dyDescent="0.35">
      <c r="A84" s="4">
        <v>82.9</v>
      </c>
      <c r="B84" s="15">
        <v>4333.7617190000001</v>
      </c>
      <c r="C84" s="7">
        <f t="shared" si="2"/>
        <v>83</v>
      </c>
      <c r="D84" s="6">
        <f t="shared" si="3"/>
        <v>4333.7617190000001</v>
      </c>
      <c r="H84" s="6"/>
      <c r="I84" s="6"/>
    </row>
    <row r="85" spans="1:9" ht="15.75" customHeight="1" x14ac:dyDescent="0.35">
      <c r="A85" s="4">
        <v>84.2</v>
      </c>
      <c r="B85" s="15">
        <v>297.25466899999998</v>
      </c>
      <c r="C85" s="7">
        <f t="shared" si="2"/>
        <v>84</v>
      </c>
      <c r="D85" s="6">
        <f t="shared" si="3"/>
        <v>297.25466899999998</v>
      </c>
      <c r="H85" s="6"/>
      <c r="I85" s="6"/>
    </row>
    <row r="86" spans="1:9" ht="15.75" customHeight="1" x14ac:dyDescent="0.35">
      <c r="A86" s="4">
        <v>85.1</v>
      </c>
      <c r="B86" s="15">
        <v>1842.3991699999999</v>
      </c>
      <c r="C86" s="7">
        <f t="shared" si="2"/>
        <v>85</v>
      </c>
      <c r="D86" s="6">
        <f t="shared" si="3"/>
        <v>1842.3991699999999</v>
      </c>
      <c r="H86" s="6"/>
      <c r="I86" s="6"/>
    </row>
    <row r="87" spans="1:9" ht="15.75" customHeight="1" x14ac:dyDescent="0.35">
      <c r="A87" s="4">
        <v>86</v>
      </c>
      <c r="B87" s="15">
        <v>18717.535156000002</v>
      </c>
      <c r="C87" s="7">
        <f t="shared" si="2"/>
        <v>86</v>
      </c>
      <c r="D87" s="6">
        <f t="shared" si="3"/>
        <v>18717.535156000002</v>
      </c>
      <c r="H87" s="6"/>
      <c r="I87" s="6"/>
    </row>
    <row r="88" spans="1:9" ht="15.75" customHeight="1" x14ac:dyDescent="0.35">
      <c r="A88" s="4">
        <v>87</v>
      </c>
      <c r="B88" s="15">
        <v>593662.625</v>
      </c>
      <c r="C88" s="7">
        <f t="shared" si="2"/>
        <v>87</v>
      </c>
      <c r="D88" s="6">
        <f t="shared" si="3"/>
        <v>593662.625</v>
      </c>
      <c r="H88" s="6"/>
      <c r="I88" s="6"/>
    </row>
    <row r="89" spans="1:9" ht="15.75" customHeight="1" x14ac:dyDescent="0.35">
      <c r="A89" s="4">
        <v>88</v>
      </c>
      <c r="B89" s="15">
        <v>572579.5</v>
      </c>
      <c r="C89" s="7">
        <f t="shared" si="2"/>
        <v>88</v>
      </c>
      <c r="D89" s="6">
        <f t="shared" si="3"/>
        <v>572579.5</v>
      </c>
      <c r="H89" s="6"/>
      <c r="I89" s="6"/>
    </row>
    <row r="90" spans="1:9" ht="15.75" customHeight="1" x14ac:dyDescent="0.35">
      <c r="A90" s="4">
        <v>89.5</v>
      </c>
      <c r="B90" s="15">
        <v>737.17474400000003</v>
      </c>
      <c r="C90" s="7">
        <f t="shared" si="2"/>
        <v>90</v>
      </c>
      <c r="D90" s="6">
        <f t="shared" si="3"/>
        <v>737.17474400000003</v>
      </c>
      <c r="H90" s="6"/>
      <c r="I90" s="6"/>
    </row>
    <row r="91" spans="1:9" ht="15.75" customHeight="1" x14ac:dyDescent="0.35">
      <c r="A91" s="4">
        <v>90.9</v>
      </c>
      <c r="B91" s="15">
        <v>25007.396484000001</v>
      </c>
      <c r="C91" s="7">
        <f t="shared" si="2"/>
        <v>91</v>
      </c>
      <c r="D91" s="6">
        <f t="shared" si="3"/>
        <v>25007.396484000001</v>
      </c>
      <c r="H91" s="6"/>
      <c r="I91" s="6"/>
    </row>
    <row r="92" spans="1:9" ht="15.75" customHeight="1" x14ac:dyDescent="0.35">
      <c r="A92" s="4">
        <v>92</v>
      </c>
      <c r="B92" s="15">
        <v>248379.828125</v>
      </c>
      <c r="C92" s="7">
        <f t="shared" si="2"/>
        <v>92</v>
      </c>
      <c r="D92" s="6">
        <f t="shared" si="3"/>
        <v>248379.828125</v>
      </c>
      <c r="H92" s="6"/>
      <c r="I92" s="6"/>
    </row>
    <row r="93" spans="1:9" ht="15.75" customHeight="1" x14ac:dyDescent="0.35">
      <c r="A93" s="4">
        <v>93</v>
      </c>
      <c r="B93" s="15">
        <v>391554.6875</v>
      </c>
      <c r="C93" s="7">
        <f t="shared" si="2"/>
        <v>93</v>
      </c>
      <c r="D93" s="6">
        <f t="shared" si="3"/>
        <v>391554.6875</v>
      </c>
      <c r="H93" s="6"/>
      <c r="I93" s="6"/>
    </row>
    <row r="94" spans="1:9" ht="15.75" customHeight="1" x14ac:dyDescent="0.35">
      <c r="A94" s="4">
        <v>94</v>
      </c>
      <c r="B94" s="15">
        <v>1110630.75</v>
      </c>
      <c r="C94" s="7">
        <f t="shared" si="2"/>
        <v>94</v>
      </c>
      <c r="D94" s="6">
        <f t="shared" si="3"/>
        <v>1110630.75</v>
      </c>
      <c r="H94" s="6"/>
      <c r="I94" s="6"/>
    </row>
    <row r="95" spans="1:9" ht="15.75" customHeight="1" x14ac:dyDescent="0.35">
      <c r="A95" s="4">
        <v>95</v>
      </c>
      <c r="B95" s="15">
        <v>12946992</v>
      </c>
      <c r="C95" s="7">
        <f t="shared" si="2"/>
        <v>95</v>
      </c>
      <c r="D95" s="6">
        <f t="shared" si="3"/>
        <v>12946992</v>
      </c>
      <c r="H95" s="6"/>
      <c r="I95" s="6"/>
    </row>
    <row r="96" spans="1:9" ht="15.75" customHeight="1" x14ac:dyDescent="0.35">
      <c r="A96" s="4">
        <v>96</v>
      </c>
      <c r="B96" s="15">
        <v>1077761.75</v>
      </c>
      <c r="C96" s="7">
        <f t="shared" si="2"/>
        <v>96</v>
      </c>
      <c r="D96" s="6">
        <f t="shared" si="3"/>
        <v>1077761.75</v>
      </c>
      <c r="H96" s="6"/>
      <c r="I96" s="6"/>
    </row>
    <row r="97" spans="1:9" ht="15.75" customHeight="1" x14ac:dyDescent="0.35">
      <c r="A97" s="4">
        <v>97</v>
      </c>
      <c r="B97" s="15">
        <v>41109.609375</v>
      </c>
      <c r="C97" s="7">
        <f t="shared" si="2"/>
        <v>97</v>
      </c>
      <c r="D97" s="6">
        <f t="shared" si="3"/>
        <v>41109.609375</v>
      </c>
      <c r="H97" s="6"/>
      <c r="I97" s="6"/>
    </row>
    <row r="98" spans="1:9" ht="15.75" customHeight="1" x14ac:dyDescent="0.35">
      <c r="A98" s="4">
        <v>98.1</v>
      </c>
      <c r="B98" s="15">
        <v>2110.1284179999998</v>
      </c>
      <c r="C98" s="7">
        <f t="shared" si="2"/>
        <v>98</v>
      </c>
      <c r="D98" s="6">
        <f t="shared" si="3"/>
        <v>2110.1284179999998</v>
      </c>
      <c r="H98" s="6"/>
      <c r="I98" s="6"/>
    </row>
    <row r="99" spans="1:9" ht="15.75" customHeight="1" x14ac:dyDescent="0.35">
      <c r="A99" s="4">
        <v>98.8</v>
      </c>
      <c r="B99" s="15">
        <v>94.882087999999996</v>
      </c>
      <c r="C99" s="7">
        <f t="shared" si="2"/>
        <v>99</v>
      </c>
      <c r="D99" s="6">
        <f t="shared" si="3"/>
        <v>94.882087999999996</v>
      </c>
      <c r="H99" s="6"/>
      <c r="I99" s="6"/>
    </row>
    <row r="100" spans="1:9" ht="15.75" customHeight="1" x14ac:dyDescent="0.35">
      <c r="A100" s="4">
        <v>99.7</v>
      </c>
      <c r="B100" s="15">
        <v>667.23999000000003</v>
      </c>
      <c r="C100" s="7">
        <f t="shared" si="2"/>
        <v>100</v>
      </c>
      <c r="D100" s="6">
        <f t="shared" si="3"/>
        <v>667.23999000000003</v>
      </c>
      <c r="H100" s="6"/>
      <c r="I100" s="6"/>
    </row>
    <row r="101" spans="1:9" ht="15.75" customHeight="1" x14ac:dyDescent="0.35">
      <c r="A101" s="4">
        <v>100.4</v>
      </c>
      <c r="B101" s="15">
        <v>760.520264</v>
      </c>
      <c r="C101" s="7">
        <f t="shared" si="2"/>
        <v>100</v>
      </c>
      <c r="D101" s="6">
        <f t="shared" si="3"/>
        <v>760.520264</v>
      </c>
      <c r="H101" s="6"/>
      <c r="I101" s="6"/>
    </row>
    <row r="102" spans="1:9" ht="15.75" customHeight="1" x14ac:dyDescent="0.35">
      <c r="A102" s="4">
        <v>102.1</v>
      </c>
      <c r="B102" s="15">
        <v>103.318848</v>
      </c>
      <c r="C102" s="7">
        <f t="shared" si="2"/>
        <v>102</v>
      </c>
      <c r="D102" s="6">
        <f t="shared" si="3"/>
        <v>103.318848</v>
      </c>
      <c r="H102" s="6"/>
      <c r="I102" s="6"/>
    </row>
    <row r="103" spans="1:9" ht="15.75" customHeight="1" x14ac:dyDescent="0.35">
      <c r="A103" s="4">
        <v>102.9</v>
      </c>
      <c r="B103" s="15">
        <v>3298.561279</v>
      </c>
      <c r="C103" s="7">
        <f t="shared" si="2"/>
        <v>103</v>
      </c>
      <c r="D103" s="6">
        <f t="shared" si="3"/>
        <v>3298.561279</v>
      </c>
      <c r="H103" s="6"/>
      <c r="I103" s="6"/>
    </row>
    <row r="104" spans="1:9" ht="15.75" customHeight="1" x14ac:dyDescent="0.35">
      <c r="A104" s="4">
        <v>103.9</v>
      </c>
      <c r="B104" s="15">
        <v>22361.355468999998</v>
      </c>
      <c r="C104" s="7">
        <f t="shared" si="2"/>
        <v>104</v>
      </c>
      <c r="D104" s="6">
        <f t="shared" si="3"/>
        <v>22361.355468999998</v>
      </c>
      <c r="H104" s="6"/>
      <c r="I104" s="6"/>
    </row>
    <row r="105" spans="1:9" ht="15.75" customHeight="1" x14ac:dyDescent="0.35">
      <c r="A105" s="4">
        <v>105</v>
      </c>
      <c r="B105" s="15">
        <v>10213.573242</v>
      </c>
      <c r="C105" s="7">
        <f t="shared" si="2"/>
        <v>105</v>
      </c>
      <c r="D105" s="6">
        <f t="shared" si="3"/>
        <v>10213.573242</v>
      </c>
      <c r="H105" s="6"/>
      <c r="I105" s="6"/>
    </row>
    <row r="106" spans="1:9" ht="15.75" customHeight="1" x14ac:dyDescent="0.35">
      <c r="A106" s="4">
        <v>105.9</v>
      </c>
      <c r="B106" s="15">
        <v>29255.503906000002</v>
      </c>
      <c r="C106" s="7">
        <f t="shared" si="2"/>
        <v>106</v>
      </c>
      <c r="D106" s="6">
        <f t="shared" si="3"/>
        <v>29255.503906000002</v>
      </c>
      <c r="H106" s="6"/>
      <c r="I106" s="6"/>
    </row>
    <row r="107" spans="1:9" ht="15.75" customHeight="1" x14ac:dyDescent="0.35">
      <c r="A107" s="4">
        <v>106.9</v>
      </c>
      <c r="B107" s="15">
        <v>7128.642578</v>
      </c>
      <c r="C107" s="7">
        <f t="shared" si="2"/>
        <v>107</v>
      </c>
      <c r="D107" s="6">
        <f t="shared" si="3"/>
        <v>7128.642578</v>
      </c>
      <c r="H107" s="6"/>
      <c r="I107" s="6"/>
    </row>
    <row r="108" spans="1:9" ht="15.75" customHeight="1" x14ac:dyDescent="0.35">
      <c r="A108" s="4">
        <v>107.6</v>
      </c>
      <c r="B108" s="15">
        <v>63.419266</v>
      </c>
      <c r="C108" s="7">
        <f t="shared" si="2"/>
        <v>108</v>
      </c>
      <c r="D108" s="6">
        <f t="shared" si="3"/>
        <v>63.419266</v>
      </c>
      <c r="H108" s="6"/>
      <c r="I108" s="6"/>
    </row>
    <row r="109" spans="1:9" ht="15.75" customHeight="1" x14ac:dyDescent="0.35">
      <c r="A109" s="4">
        <v>108.2</v>
      </c>
      <c r="B109" s="15">
        <v>365.09655800000002</v>
      </c>
      <c r="C109" s="7">
        <f t="shared" si="2"/>
        <v>108</v>
      </c>
      <c r="D109" s="6">
        <f t="shared" si="3"/>
        <v>365.09655800000002</v>
      </c>
      <c r="H109" s="6"/>
      <c r="I109" s="6"/>
    </row>
    <row r="110" spans="1:9" ht="15.75" customHeight="1" x14ac:dyDescent="0.35">
      <c r="A110" s="4">
        <v>110</v>
      </c>
      <c r="B110" s="15">
        <v>2156.9033199999999</v>
      </c>
      <c r="C110" s="7">
        <f t="shared" si="2"/>
        <v>110</v>
      </c>
      <c r="D110" s="6">
        <f t="shared" si="3"/>
        <v>2156.9033199999999</v>
      </c>
      <c r="H110" s="6"/>
      <c r="I110" s="6"/>
    </row>
    <row r="111" spans="1:9" ht="15.75" customHeight="1" x14ac:dyDescent="0.35">
      <c r="A111" s="4">
        <v>111</v>
      </c>
      <c r="B111" s="15">
        <v>2472.461914</v>
      </c>
      <c r="C111" s="7">
        <f t="shared" si="2"/>
        <v>111</v>
      </c>
      <c r="D111" s="6">
        <f t="shared" si="3"/>
        <v>2472.461914</v>
      </c>
      <c r="H111" s="6"/>
      <c r="I111" s="6"/>
    </row>
    <row r="112" spans="1:9" ht="15.75" customHeight="1" x14ac:dyDescent="0.35">
      <c r="A112" s="4">
        <v>112</v>
      </c>
      <c r="B112" s="15">
        <v>2727.0532229999999</v>
      </c>
      <c r="C112" s="7">
        <f t="shared" si="2"/>
        <v>112</v>
      </c>
      <c r="D112" s="6">
        <f t="shared" si="3"/>
        <v>2727.0532229999999</v>
      </c>
      <c r="H112" s="6"/>
      <c r="I112" s="6"/>
    </row>
    <row r="113" spans="1:9" ht="15.75" customHeight="1" x14ac:dyDescent="0.35">
      <c r="A113" s="4">
        <v>112.9</v>
      </c>
      <c r="B113" s="15">
        <v>2051.1740719999998</v>
      </c>
      <c r="C113" s="7">
        <f t="shared" si="2"/>
        <v>113</v>
      </c>
      <c r="D113" s="6">
        <f t="shared" si="3"/>
        <v>2051.1740719999998</v>
      </c>
      <c r="H113" s="6"/>
      <c r="I113" s="6"/>
    </row>
    <row r="114" spans="1:9" ht="15.75" customHeight="1" x14ac:dyDescent="0.35">
      <c r="A114" s="4">
        <v>113.7</v>
      </c>
      <c r="B114" s="15">
        <v>187.12158199999999</v>
      </c>
      <c r="C114" s="7">
        <f t="shared" si="2"/>
        <v>114</v>
      </c>
      <c r="D114" s="6">
        <f t="shared" si="3"/>
        <v>187.12158199999999</v>
      </c>
      <c r="H114" s="6"/>
      <c r="I114" s="6"/>
    </row>
    <row r="115" spans="1:9" ht="15.75" customHeight="1" x14ac:dyDescent="0.35">
      <c r="A115" s="4">
        <v>114.7</v>
      </c>
      <c r="B115" s="15">
        <v>6274.4375</v>
      </c>
      <c r="C115" s="7">
        <f t="shared" si="2"/>
        <v>115</v>
      </c>
      <c r="D115" s="6">
        <f t="shared" si="3"/>
        <v>6274.4375</v>
      </c>
      <c r="H115" s="6"/>
      <c r="I115" s="6"/>
    </row>
    <row r="116" spans="1:9" ht="15.75" customHeight="1" x14ac:dyDescent="0.35">
      <c r="A116" s="4">
        <v>115.3</v>
      </c>
      <c r="B116" s="15">
        <v>2269.5629880000001</v>
      </c>
      <c r="C116" s="7">
        <f t="shared" si="2"/>
        <v>115</v>
      </c>
      <c r="D116" s="6">
        <f t="shared" si="3"/>
        <v>2269.5629880000001</v>
      </c>
      <c r="H116" s="6"/>
      <c r="I116" s="6"/>
    </row>
    <row r="117" spans="1:9" ht="15.75" customHeight="1" x14ac:dyDescent="0.35">
      <c r="A117" s="4">
        <v>115.9</v>
      </c>
      <c r="B117" s="15">
        <v>19351.808593999998</v>
      </c>
      <c r="C117" s="7">
        <f t="shared" si="2"/>
        <v>116</v>
      </c>
      <c r="D117" s="6">
        <f t="shared" si="3"/>
        <v>19351.808593999998</v>
      </c>
      <c r="H117" s="6"/>
      <c r="I117" s="6"/>
    </row>
    <row r="118" spans="1:9" ht="15.75" customHeight="1" x14ac:dyDescent="0.35">
      <c r="A118" s="4">
        <v>116.9</v>
      </c>
      <c r="B118" s="15">
        <v>44721.316405999998</v>
      </c>
      <c r="C118" s="7">
        <f t="shared" si="2"/>
        <v>117</v>
      </c>
      <c r="D118" s="6">
        <f t="shared" si="3"/>
        <v>44721.316405999998</v>
      </c>
      <c r="H118" s="6"/>
      <c r="I118" s="6"/>
    </row>
    <row r="119" spans="1:9" ht="15.75" customHeight="1" x14ac:dyDescent="0.35">
      <c r="A119" s="4">
        <v>117.9</v>
      </c>
      <c r="B119" s="15">
        <v>20329.599609000001</v>
      </c>
      <c r="C119" s="7">
        <f t="shared" si="2"/>
        <v>118</v>
      </c>
      <c r="D119" s="6">
        <f t="shared" si="3"/>
        <v>20329.599609000001</v>
      </c>
      <c r="H119" s="6"/>
      <c r="I119" s="6"/>
    </row>
    <row r="120" spans="1:9" ht="15.75" customHeight="1" x14ac:dyDescent="0.35">
      <c r="A120" s="4">
        <v>118.9</v>
      </c>
      <c r="B120" s="15">
        <v>34808.9375</v>
      </c>
      <c r="C120" s="7">
        <f t="shared" si="2"/>
        <v>119</v>
      </c>
      <c r="D120" s="6">
        <f t="shared" si="3"/>
        <v>34808.9375</v>
      </c>
      <c r="H120" s="6"/>
      <c r="I120" s="6"/>
    </row>
    <row r="121" spans="1:9" ht="15.75" customHeight="1" x14ac:dyDescent="0.35">
      <c r="A121" s="4">
        <v>120</v>
      </c>
      <c r="B121" s="15">
        <v>1710.0611570000001</v>
      </c>
      <c r="C121" s="7">
        <f t="shared" si="2"/>
        <v>120</v>
      </c>
      <c r="D121" s="6">
        <f t="shared" si="3"/>
        <v>1710.0611570000001</v>
      </c>
      <c r="H121" s="6"/>
      <c r="I121" s="6"/>
    </row>
    <row r="122" spans="1:9" ht="15.75" customHeight="1" x14ac:dyDescent="0.35">
      <c r="A122" s="4">
        <v>121.1</v>
      </c>
      <c r="B122" s="15">
        <v>759.78149399999995</v>
      </c>
      <c r="C122" s="7">
        <f t="shared" si="2"/>
        <v>121</v>
      </c>
      <c r="D122" s="6">
        <f t="shared" si="3"/>
        <v>759.78149399999995</v>
      </c>
      <c r="H122" s="6"/>
      <c r="I122" s="6"/>
    </row>
    <row r="123" spans="1:9" ht="15.75" customHeight="1" x14ac:dyDescent="0.35">
      <c r="A123" s="4">
        <v>121.9</v>
      </c>
      <c r="B123" s="15">
        <v>1346.3756100000001</v>
      </c>
      <c r="C123" s="7">
        <f t="shared" si="2"/>
        <v>122</v>
      </c>
      <c r="D123" s="6">
        <f t="shared" si="3"/>
        <v>1346.3756100000001</v>
      </c>
      <c r="H123" s="6"/>
      <c r="I123" s="6"/>
    </row>
    <row r="124" spans="1:9" ht="15.75" customHeight="1" x14ac:dyDescent="0.35">
      <c r="A124" s="4">
        <v>122.6</v>
      </c>
      <c r="B124" s="15">
        <v>203.71104399999999</v>
      </c>
      <c r="C124" s="7">
        <f t="shared" si="2"/>
        <v>123</v>
      </c>
      <c r="D124" s="6">
        <f t="shared" si="3"/>
        <v>203.71104399999999</v>
      </c>
      <c r="H124" s="6"/>
      <c r="I124" s="6"/>
    </row>
    <row r="125" spans="1:9" ht="15.75" customHeight="1" x14ac:dyDescent="0.35">
      <c r="A125" s="4">
        <v>123.2</v>
      </c>
      <c r="B125" s="15">
        <v>237.43237300000001</v>
      </c>
      <c r="C125" s="7">
        <f t="shared" si="2"/>
        <v>123</v>
      </c>
      <c r="D125" s="6">
        <f t="shared" si="3"/>
        <v>237.43237300000001</v>
      </c>
      <c r="H125" s="6"/>
      <c r="I125" s="6"/>
    </row>
    <row r="126" spans="1:9" ht="15.75" customHeight="1" x14ac:dyDescent="0.35">
      <c r="A126" s="4">
        <v>123.9</v>
      </c>
      <c r="B126" s="15">
        <v>4559.5478519999997</v>
      </c>
      <c r="C126" s="7">
        <f t="shared" si="2"/>
        <v>124</v>
      </c>
      <c r="D126" s="6">
        <f t="shared" si="3"/>
        <v>4559.5478519999997</v>
      </c>
      <c r="H126" s="6"/>
      <c r="I126" s="6"/>
    </row>
    <row r="127" spans="1:9" ht="15.75" customHeight="1" x14ac:dyDescent="0.35">
      <c r="A127" s="4">
        <v>125</v>
      </c>
      <c r="B127" s="15">
        <v>1372.4758300000001</v>
      </c>
      <c r="C127" s="7">
        <f t="shared" si="2"/>
        <v>125</v>
      </c>
      <c r="D127" s="6">
        <f t="shared" si="3"/>
        <v>1372.4758300000001</v>
      </c>
      <c r="H127" s="6"/>
      <c r="I127" s="6"/>
    </row>
    <row r="128" spans="1:9" ht="15.75" customHeight="1" x14ac:dyDescent="0.35">
      <c r="A128" s="4">
        <v>126</v>
      </c>
      <c r="B128" s="15">
        <v>2182.310547</v>
      </c>
      <c r="C128" s="7">
        <f t="shared" si="2"/>
        <v>126</v>
      </c>
      <c r="D128" s="6">
        <f t="shared" si="3"/>
        <v>2182.310547</v>
      </c>
      <c r="H128" s="6"/>
      <c r="I128" s="6"/>
    </row>
    <row r="129" spans="1:9" ht="15.75" customHeight="1" x14ac:dyDescent="0.35">
      <c r="A129" s="4">
        <v>126.9</v>
      </c>
      <c r="B129" s="15">
        <v>4320.6948240000002</v>
      </c>
      <c r="C129" s="7">
        <f t="shared" si="2"/>
        <v>127</v>
      </c>
      <c r="D129" s="6">
        <f t="shared" si="3"/>
        <v>4320.6948240000002</v>
      </c>
      <c r="H129" s="6"/>
      <c r="I129" s="6"/>
    </row>
    <row r="130" spans="1:9" ht="15.75" customHeight="1" x14ac:dyDescent="0.35">
      <c r="A130" s="4">
        <v>127.9</v>
      </c>
      <c r="B130" s="15">
        <v>29410.925781000002</v>
      </c>
      <c r="C130" s="7">
        <f t="shared" si="2"/>
        <v>128</v>
      </c>
      <c r="D130" s="6">
        <f t="shared" si="3"/>
        <v>29410.925781000002</v>
      </c>
      <c r="H130" s="6"/>
      <c r="I130" s="6"/>
    </row>
    <row r="131" spans="1:9" ht="15.75" customHeight="1" x14ac:dyDescent="0.35">
      <c r="A131" s="4">
        <v>129</v>
      </c>
      <c r="B131" s="15">
        <v>13313.654296999999</v>
      </c>
      <c r="C131" s="7">
        <f t="shared" si="2"/>
        <v>129</v>
      </c>
      <c r="D131" s="6">
        <f t="shared" si="3"/>
        <v>13313.654296999999</v>
      </c>
      <c r="H131" s="6"/>
      <c r="I131" s="6"/>
    </row>
    <row r="132" spans="1:9" ht="15.75" customHeight="1" x14ac:dyDescent="0.35">
      <c r="A132" s="4">
        <v>130</v>
      </c>
      <c r="B132" s="15">
        <v>33347.597655999998</v>
      </c>
      <c r="C132" s="7">
        <f t="shared" si="2"/>
        <v>130</v>
      </c>
      <c r="D132" s="6">
        <f t="shared" si="3"/>
        <v>33347.597655999998</v>
      </c>
      <c r="H132" s="6"/>
      <c r="I132" s="6"/>
    </row>
    <row r="133" spans="1:9" ht="15.75" customHeight="1" x14ac:dyDescent="0.35">
      <c r="A133" s="4">
        <v>131</v>
      </c>
      <c r="B133" s="15">
        <v>11183.385742</v>
      </c>
      <c r="C133" s="7">
        <f t="shared" si="2"/>
        <v>131</v>
      </c>
      <c r="D133" s="6">
        <f t="shared" si="3"/>
        <v>11183.385742</v>
      </c>
      <c r="H133" s="6"/>
      <c r="I133" s="6"/>
    </row>
    <row r="134" spans="1:9" ht="15.75" customHeight="1" x14ac:dyDescent="0.35">
      <c r="A134" s="4">
        <v>132</v>
      </c>
      <c r="B134" s="15">
        <v>5087.470703</v>
      </c>
      <c r="C134" s="7">
        <f t="shared" si="2"/>
        <v>132</v>
      </c>
      <c r="D134" s="6">
        <f t="shared" si="3"/>
        <v>5087.470703</v>
      </c>
      <c r="H134" s="6"/>
      <c r="I134" s="6"/>
    </row>
    <row r="135" spans="1:9" ht="15.75" customHeight="1" x14ac:dyDescent="0.35">
      <c r="A135" s="4">
        <v>133.1</v>
      </c>
      <c r="B135" s="15">
        <v>428.14328</v>
      </c>
      <c r="C135" s="7">
        <f t="shared" si="2"/>
        <v>133</v>
      </c>
      <c r="D135" s="6">
        <f t="shared" si="3"/>
        <v>428.14328</v>
      </c>
      <c r="H135" s="6"/>
      <c r="I135" s="6"/>
    </row>
    <row r="136" spans="1:9" ht="15.75" customHeight="1" x14ac:dyDescent="0.35">
      <c r="A136" s="4">
        <v>135</v>
      </c>
      <c r="B136" s="15">
        <v>13651.021484000001</v>
      </c>
      <c r="C136" s="7">
        <f t="shared" si="2"/>
        <v>135</v>
      </c>
      <c r="D136" s="6">
        <f t="shared" si="3"/>
        <v>13651.021484000001</v>
      </c>
      <c r="H136" s="6"/>
      <c r="I136" s="6"/>
    </row>
    <row r="137" spans="1:9" ht="15.75" customHeight="1" x14ac:dyDescent="0.35">
      <c r="A137" s="4">
        <v>135.9</v>
      </c>
      <c r="B137" s="15">
        <v>896.67987100000005</v>
      </c>
      <c r="C137" s="7">
        <f t="shared" si="2"/>
        <v>136</v>
      </c>
      <c r="D137" s="6">
        <f t="shared" si="3"/>
        <v>896.67987100000005</v>
      </c>
      <c r="H137" s="6"/>
      <c r="I137" s="6"/>
    </row>
    <row r="138" spans="1:9" ht="15.75" customHeight="1" x14ac:dyDescent="0.35">
      <c r="A138" s="4">
        <v>136.9</v>
      </c>
      <c r="B138" s="15">
        <v>9735.3535159999992</v>
      </c>
      <c r="C138" s="7">
        <f t="shared" si="2"/>
        <v>137</v>
      </c>
      <c r="D138" s="6">
        <f t="shared" si="3"/>
        <v>9735.3535159999992</v>
      </c>
      <c r="H138" s="6"/>
      <c r="I138" s="6"/>
    </row>
    <row r="139" spans="1:9" ht="15.75" customHeight="1" x14ac:dyDescent="0.35">
      <c r="A139" s="4">
        <v>137.80000000000001</v>
      </c>
      <c r="B139" s="15">
        <v>500.04083300000002</v>
      </c>
      <c r="C139" s="7">
        <f t="shared" si="2"/>
        <v>138</v>
      </c>
      <c r="D139" s="6">
        <f t="shared" si="3"/>
        <v>500.04083300000002</v>
      </c>
      <c r="H139" s="6"/>
      <c r="I139" s="6"/>
    </row>
    <row r="140" spans="1:9" ht="15.75" customHeight="1" x14ac:dyDescent="0.35">
      <c r="A140" s="4">
        <v>139</v>
      </c>
      <c r="B140" s="15">
        <v>1814.4808350000001</v>
      </c>
      <c r="C140" s="7">
        <f t="shared" si="2"/>
        <v>139</v>
      </c>
      <c r="D140" s="6">
        <f t="shared" si="3"/>
        <v>1814.4808350000001</v>
      </c>
      <c r="H140" s="6"/>
      <c r="I140" s="6"/>
    </row>
    <row r="141" spans="1:9" ht="15.75" customHeight="1" x14ac:dyDescent="0.35">
      <c r="A141" s="4">
        <v>140.4</v>
      </c>
      <c r="B141" s="15">
        <v>15809.270508</v>
      </c>
      <c r="C141" s="7">
        <f t="shared" si="2"/>
        <v>140</v>
      </c>
      <c r="D141" s="6">
        <f t="shared" si="3"/>
        <v>15809.270508</v>
      </c>
      <c r="H141" s="6"/>
      <c r="I141" s="6"/>
    </row>
    <row r="142" spans="1:9" ht="15.75" customHeight="1" x14ac:dyDescent="0.35">
      <c r="A142" s="4">
        <v>141</v>
      </c>
      <c r="B142" s="15">
        <v>47378.550780999998</v>
      </c>
      <c r="C142" s="7">
        <f t="shared" si="2"/>
        <v>141</v>
      </c>
      <c r="D142" s="6">
        <f t="shared" si="3"/>
        <v>47378.550780999998</v>
      </c>
      <c r="H142" s="6"/>
      <c r="I142" s="6"/>
    </row>
    <row r="143" spans="1:9" ht="15.75" customHeight="1" x14ac:dyDescent="0.35">
      <c r="A143" s="4">
        <v>141.9</v>
      </c>
      <c r="B143" s="15">
        <v>6441.3681640000004</v>
      </c>
      <c r="C143" s="7">
        <f t="shared" si="2"/>
        <v>142</v>
      </c>
      <c r="D143" s="6">
        <f t="shared" si="3"/>
        <v>6441.3681640000004</v>
      </c>
      <c r="H143" s="6"/>
      <c r="I143" s="6"/>
    </row>
    <row r="144" spans="1:9" ht="15.75" customHeight="1" x14ac:dyDescent="0.35">
      <c r="A144" s="4">
        <v>142.9</v>
      </c>
      <c r="B144" s="15">
        <v>61544.726562999997</v>
      </c>
      <c r="C144" s="7">
        <f t="shared" si="2"/>
        <v>143</v>
      </c>
      <c r="D144" s="6">
        <f t="shared" si="3"/>
        <v>61544.726562999997</v>
      </c>
      <c r="H144" s="6"/>
      <c r="I144" s="6"/>
    </row>
    <row r="145" spans="1:9" ht="15.75" customHeight="1" x14ac:dyDescent="0.35">
      <c r="A145" s="4">
        <v>144</v>
      </c>
      <c r="B145" s="15">
        <v>3965.8220209999999</v>
      </c>
      <c r="C145" s="7">
        <f t="shared" si="2"/>
        <v>144</v>
      </c>
      <c r="D145" s="6">
        <f t="shared" si="3"/>
        <v>3965.8220209999999</v>
      </c>
      <c r="H145" s="6"/>
      <c r="I145" s="6"/>
    </row>
    <row r="146" spans="1:9" ht="15.75" customHeight="1" x14ac:dyDescent="0.35">
      <c r="A146" s="4">
        <v>144.9</v>
      </c>
      <c r="B146" s="15">
        <v>4588.4414059999999</v>
      </c>
      <c r="C146" s="7">
        <f t="shared" si="2"/>
        <v>145</v>
      </c>
      <c r="D146" s="6">
        <f t="shared" si="3"/>
        <v>4588.4414059999999</v>
      </c>
      <c r="H146" s="6"/>
      <c r="I146" s="6"/>
    </row>
    <row r="147" spans="1:9" ht="15.75" customHeight="1" x14ac:dyDescent="0.35">
      <c r="A147" s="4">
        <v>145.9</v>
      </c>
      <c r="B147" s="15">
        <v>9560.3955079999996</v>
      </c>
      <c r="C147" s="7">
        <f t="shared" si="2"/>
        <v>146</v>
      </c>
      <c r="D147" s="6">
        <f t="shared" si="3"/>
        <v>9560.3955079999996</v>
      </c>
      <c r="H147" s="6"/>
      <c r="I147" s="6"/>
    </row>
    <row r="148" spans="1:9" ht="15.75" customHeight="1" x14ac:dyDescent="0.35">
      <c r="A148" s="4">
        <v>147</v>
      </c>
      <c r="B148" s="15">
        <v>5431.5039059999999</v>
      </c>
      <c r="C148" s="7">
        <f t="shared" si="2"/>
        <v>147</v>
      </c>
      <c r="D148" s="6">
        <f t="shared" si="3"/>
        <v>5431.5039059999999</v>
      </c>
      <c r="H148" s="6"/>
      <c r="I148" s="6"/>
    </row>
    <row r="149" spans="1:9" ht="15.75" customHeight="1" x14ac:dyDescent="0.35">
      <c r="A149" s="4">
        <v>147.9</v>
      </c>
      <c r="B149" s="15">
        <v>17842.349609000001</v>
      </c>
      <c r="C149" s="7">
        <f t="shared" si="2"/>
        <v>148</v>
      </c>
      <c r="D149" s="6">
        <f t="shared" si="3"/>
        <v>17842.349609000001</v>
      </c>
      <c r="H149" s="6"/>
      <c r="I149" s="6"/>
    </row>
    <row r="150" spans="1:9" ht="15.75" customHeight="1" x14ac:dyDescent="0.35">
      <c r="A150" s="4">
        <v>149</v>
      </c>
      <c r="B150" s="15">
        <v>4346.3774409999996</v>
      </c>
      <c r="C150" s="7">
        <f t="shared" si="2"/>
        <v>149</v>
      </c>
      <c r="D150" s="6">
        <f t="shared" si="3"/>
        <v>4346.3774409999996</v>
      </c>
      <c r="H150" s="6"/>
      <c r="I150" s="6"/>
    </row>
    <row r="151" spans="1:9" ht="15.75" customHeight="1" x14ac:dyDescent="0.35">
      <c r="A151" s="4">
        <v>149.9</v>
      </c>
      <c r="B151" s="15">
        <v>5876.3188479999999</v>
      </c>
      <c r="C151" s="7">
        <f t="shared" si="2"/>
        <v>150</v>
      </c>
      <c r="D151" s="6">
        <f t="shared" si="3"/>
        <v>5876.3188479999999</v>
      </c>
      <c r="H151" s="6"/>
      <c r="I151" s="6"/>
    </row>
    <row r="152" spans="1:9" ht="15.75" customHeight="1" x14ac:dyDescent="0.35">
      <c r="A152" s="4">
        <v>150.69999999999999</v>
      </c>
      <c r="B152" s="15">
        <v>119.687729</v>
      </c>
      <c r="C152" s="7">
        <f t="shared" si="2"/>
        <v>151</v>
      </c>
      <c r="D152" s="6">
        <f t="shared" si="3"/>
        <v>119.687729</v>
      </c>
      <c r="H152" s="6"/>
      <c r="I152" s="6"/>
    </row>
    <row r="153" spans="1:9" ht="15.75" customHeight="1" x14ac:dyDescent="0.35">
      <c r="A153" s="4">
        <v>151.30000000000001</v>
      </c>
      <c r="B153" s="15">
        <v>735.92877199999998</v>
      </c>
      <c r="C153" s="7">
        <f t="shared" si="2"/>
        <v>151</v>
      </c>
      <c r="D153" s="6">
        <f t="shared" si="3"/>
        <v>735.92877199999998</v>
      </c>
      <c r="H153" s="6"/>
      <c r="I153" s="6"/>
    </row>
    <row r="154" spans="1:9" ht="15.75" customHeight="1" x14ac:dyDescent="0.35">
      <c r="A154" s="4">
        <v>152</v>
      </c>
      <c r="B154" s="15">
        <v>2575.7509770000001</v>
      </c>
      <c r="C154" s="7">
        <f t="shared" si="2"/>
        <v>152</v>
      </c>
      <c r="D154" s="6">
        <f t="shared" si="3"/>
        <v>2575.7509770000001</v>
      </c>
      <c r="H154" s="6"/>
      <c r="I154" s="6"/>
    </row>
    <row r="155" spans="1:9" ht="15.75" customHeight="1" x14ac:dyDescent="0.35">
      <c r="A155" s="4">
        <v>152.9</v>
      </c>
      <c r="B155" s="15">
        <v>8462.4511719999991</v>
      </c>
      <c r="C155" s="7">
        <f t="shared" si="2"/>
        <v>153</v>
      </c>
      <c r="D155" s="6">
        <f t="shared" si="3"/>
        <v>8462.4511719999991</v>
      </c>
      <c r="H155" s="6"/>
      <c r="I155" s="6"/>
    </row>
    <row r="156" spans="1:9" ht="15.75" customHeight="1" x14ac:dyDescent="0.35">
      <c r="A156" s="4">
        <v>154</v>
      </c>
      <c r="B156" s="15">
        <v>3892.1118160000001</v>
      </c>
      <c r="C156" s="7">
        <f t="shared" si="2"/>
        <v>154</v>
      </c>
      <c r="D156" s="6">
        <f t="shared" si="3"/>
        <v>3892.1118160000001</v>
      </c>
      <c r="H156" s="6"/>
      <c r="I156" s="6"/>
    </row>
    <row r="157" spans="1:9" ht="15.75" customHeight="1" x14ac:dyDescent="0.35">
      <c r="A157" s="4">
        <v>155</v>
      </c>
      <c r="B157" s="15">
        <v>23631.673827999999</v>
      </c>
      <c r="C157" s="7">
        <f t="shared" si="2"/>
        <v>155</v>
      </c>
      <c r="D157" s="6">
        <f t="shared" si="3"/>
        <v>23631.673827999999</v>
      </c>
      <c r="H157" s="6"/>
      <c r="I157" s="6"/>
    </row>
    <row r="158" spans="1:9" ht="15.75" customHeight="1" x14ac:dyDescent="0.35">
      <c r="A158" s="4">
        <v>156</v>
      </c>
      <c r="B158" s="15">
        <v>2793.429932</v>
      </c>
      <c r="C158" s="7">
        <f t="shared" si="2"/>
        <v>156</v>
      </c>
      <c r="D158" s="6">
        <f t="shared" si="3"/>
        <v>2793.429932</v>
      </c>
      <c r="H158" s="6"/>
      <c r="I158" s="6"/>
    </row>
    <row r="159" spans="1:9" ht="15.75" customHeight="1" x14ac:dyDescent="0.35">
      <c r="A159" s="4">
        <v>157</v>
      </c>
      <c r="B159" s="15">
        <v>14469.745117</v>
      </c>
      <c r="C159" s="7">
        <f t="shared" si="2"/>
        <v>157</v>
      </c>
      <c r="D159" s="6">
        <f t="shared" si="3"/>
        <v>14469.745117</v>
      </c>
      <c r="H159" s="6"/>
      <c r="I159" s="6"/>
    </row>
    <row r="160" spans="1:9" ht="15.75" customHeight="1" x14ac:dyDescent="0.35">
      <c r="A160" s="4">
        <v>158</v>
      </c>
      <c r="B160" s="15">
        <v>2295.4897460000002</v>
      </c>
      <c r="C160" s="7">
        <f t="shared" si="2"/>
        <v>158</v>
      </c>
      <c r="D160" s="6">
        <f t="shared" si="3"/>
        <v>2295.4897460000002</v>
      </c>
      <c r="H160" s="6"/>
      <c r="I160" s="6"/>
    </row>
    <row r="161" spans="1:9" ht="15.75" customHeight="1" x14ac:dyDescent="0.35">
      <c r="A161" s="4">
        <v>158.9</v>
      </c>
      <c r="B161" s="15">
        <v>7998.1791990000002</v>
      </c>
      <c r="C161" s="7">
        <f t="shared" si="2"/>
        <v>159</v>
      </c>
      <c r="D161" s="6">
        <f t="shared" si="3"/>
        <v>7998.1791990000002</v>
      </c>
      <c r="H161" s="6"/>
      <c r="I161" s="6"/>
    </row>
    <row r="162" spans="1:9" ht="15.75" customHeight="1" x14ac:dyDescent="0.35">
      <c r="A162" s="4">
        <v>159.69999999999999</v>
      </c>
      <c r="B162" s="15">
        <v>1440.888672</v>
      </c>
      <c r="C162" s="7">
        <f t="shared" si="2"/>
        <v>160</v>
      </c>
      <c r="D162" s="6">
        <f t="shared" si="3"/>
        <v>1440.888672</v>
      </c>
      <c r="H162" s="6"/>
      <c r="I162" s="6"/>
    </row>
    <row r="163" spans="1:9" ht="15.75" customHeight="1" x14ac:dyDescent="0.35">
      <c r="A163" s="4">
        <v>161</v>
      </c>
      <c r="B163" s="15">
        <v>8767.3496090000008</v>
      </c>
      <c r="C163" s="7">
        <f t="shared" si="2"/>
        <v>161</v>
      </c>
      <c r="D163" s="6">
        <f t="shared" si="3"/>
        <v>8767.3496090000008</v>
      </c>
      <c r="H163" s="6"/>
      <c r="I163" s="6"/>
    </row>
    <row r="164" spans="1:9" ht="15.75" customHeight="1" x14ac:dyDescent="0.35">
      <c r="A164" s="4">
        <v>162</v>
      </c>
      <c r="B164" s="15">
        <v>964.44653300000004</v>
      </c>
      <c r="C164" s="7">
        <f t="shared" si="2"/>
        <v>162</v>
      </c>
      <c r="D164" s="6">
        <f t="shared" si="3"/>
        <v>964.44653300000004</v>
      </c>
      <c r="H164" s="6"/>
      <c r="I164" s="6"/>
    </row>
    <row r="165" spans="1:9" ht="15.75" customHeight="1" x14ac:dyDescent="0.35">
      <c r="A165" s="4">
        <v>162.69999999999999</v>
      </c>
      <c r="B165" s="15">
        <v>312.54443400000002</v>
      </c>
      <c r="C165" s="7">
        <f t="shared" si="2"/>
        <v>163</v>
      </c>
      <c r="D165" s="6">
        <f t="shared" si="3"/>
        <v>312.54443400000002</v>
      </c>
      <c r="H165" s="6"/>
      <c r="I165" s="6"/>
    </row>
    <row r="166" spans="1:9" ht="15.75" customHeight="1" x14ac:dyDescent="0.35">
      <c r="A166" s="4">
        <v>163.6</v>
      </c>
      <c r="B166" s="15">
        <v>103.06502500000001</v>
      </c>
      <c r="C166" s="7">
        <f t="shared" si="2"/>
        <v>164</v>
      </c>
      <c r="D166" s="6">
        <f t="shared" si="3"/>
        <v>103.06502500000001</v>
      </c>
      <c r="H166" s="6"/>
      <c r="I166" s="6"/>
    </row>
    <row r="167" spans="1:9" ht="15.75" customHeight="1" x14ac:dyDescent="0.35">
      <c r="A167" s="4">
        <v>164.3</v>
      </c>
      <c r="B167" s="15">
        <v>504.313873</v>
      </c>
      <c r="C167" s="7">
        <f t="shared" si="2"/>
        <v>164</v>
      </c>
      <c r="D167" s="6">
        <f t="shared" si="3"/>
        <v>504.313873</v>
      </c>
      <c r="H167" s="6"/>
      <c r="I167" s="6"/>
    </row>
    <row r="168" spans="1:9" ht="15.75" customHeight="1" x14ac:dyDescent="0.35">
      <c r="A168" s="4">
        <v>165.3</v>
      </c>
      <c r="B168" s="15">
        <v>0</v>
      </c>
      <c r="C168" s="7">
        <f t="shared" si="2"/>
        <v>165</v>
      </c>
      <c r="D168" s="6">
        <f t="shared" si="3"/>
        <v>0</v>
      </c>
      <c r="H168" s="6"/>
      <c r="I168" s="6"/>
    </row>
    <row r="169" spans="1:9" ht="15.75" customHeight="1" x14ac:dyDescent="0.35">
      <c r="A169" s="4">
        <v>166.5</v>
      </c>
      <c r="B169" s="15">
        <v>915.265625</v>
      </c>
      <c r="C169" s="7">
        <f t="shared" si="2"/>
        <v>167</v>
      </c>
      <c r="D169" s="6">
        <f t="shared" si="3"/>
        <v>915.265625</v>
      </c>
      <c r="H169" s="6"/>
      <c r="I169" s="6"/>
    </row>
    <row r="170" spans="1:9" ht="15.75" customHeight="1" x14ac:dyDescent="0.35">
      <c r="A170" s="4">
        <v>167.1</v>
      </c>
      <c r="B170" s="15">
        <v>85.791725</v>
      </c>
      <c r="C170" s="7">
        <f t="shared" si="2"/>
        <v>167</v>
      </c>
      <c r="D170" s="6">
        <f t="shared" si="3"/>
        <v>85.791725</v>
      </c>
      <c r="H170" s="6"/>
      <c r="I170" s="6"/>
    </row>
    <row r="171" spans="1:9" ht="15.75" customHeight="1" x14ac:dyDescent="0.35">
      <c r="A171" s="4">
        <v>168.4</v>
      </c>
      <c r="B171" s="15">
        <v>56.320220999999997</v>
      </c>
      <c r="C171" s="7">
        <f t="shared" si="2"/>
        <v>168</v>
      </c>
      <c r="D171" s="6">
        <f t="shared" si="3"/>
        <v>56.320220999999997</v>
      </c>
      <c r="H171" s="6"/>
      <c r="I171" s="6"/>
    </row>
    <row r="172" spans="1:9" ht="15.75" customHeight="1" x14ac:dyDescent="0.35">
      <c r="A172" s="4">
        <v>169.1</v>
      </c>
      <c r="B172" s="15">
        <v>1.7E-5</v>
      </c>
      <c r="C172" s="7">
        <f t="shared" si="2"/>
        <v>169</v>
      </c>
      <c r="D172" s="6">
        <f t="shared" si="3"/>
        <v>1.7E-5</v>
      </c>
      <c r="H172" s="6"/>
      <c r="I172" s="6"/>
    </row>
    <row r="173" spans="1:9" ht="15.75" customHeight="1" x14ac:dyDescent="0.35">
      <c r="A173" s="4">
        <v>170.1</v>
      </c>
      <c r="B173" s="15">
        <v>74.203529000000003</v>
      </c>
      <c r="C173" s="7">
        <f t="shared" si="2"/>
        <v>170</v>
      </c>
      <c r="D173" s="6">
        <f t="shared" si="3"/>
        <v>74.203529000000003</v>
      </c>
      <c r="H173" s="6"/>
      <c r="I173" s="6"/>
    </row>
    <row r="174" spans="1:9" ht="15.75" customHeight="1" x14ac:dyDescent="0.35">
      <c r="A174" s="4">
        <v>171.9</v>
      </c>
      <c r="B174" s="15">
        <v>5727.3984380000002</v>
      </c>
      <c r="C174" s="7">
        <f t="shared" si="2"/>
        <v>172</v>
      </c>
      <c r="D174" s="6">
        <f t="shared" si="3"/>
        <v>5727.3984380000002</v>
      </c>
      <c r="H174" s="6"/>
      <c r="I174" s="6"/>
    </row>
    <row r="175" spans="1:9" ht="15.75" customHeight="1" x14ac:dyDescent="0.35">
      <c r="A175" s="4">
        <v>172.7</v>
      </c>
      <c r="B175" s="15">
        <v>17854.150390999999</v>
      </c>
      <c r="C175" s="7">
        <f t="shared" si="2"/>
        <v>173</v>
      </c>
      <c r="D175" s="6">
        <f t="shared" si="3"/>
        <v>17854.150390999999</v>
      </c>
      <c r="H175" s="6"/>
      <c r="I175" s="6"/>
    </row>
    <row r="176" spans="1:9" ht="15.75" customHeight="1" x14ac:dyDescent="0.35">
      <c r="A176" s="4">
        <v>173.9</v>
      </c>
      <c r="B176" s="15">
        <v>8487641</v>
      </c>
      <c r="C176" s="7">
        <f t="shared" si="2"/>
        <v>174</v>
      </c>
      <c r="D176" s="6">
        <f t="shared" si="3"/>
        <v>8487641</v>
      </c>
      <c r="H176" s="6"/>
      <c r="I176" s="6"/>
    </row>
    <row r="177" spans="1:9" ht="15.75" customHeight="1" x14ac:dyDescent="0.35">
      <c r="A177" s="4">
        <v>175</v>
      </c>
      <c r="B177" s="15">
        <v>607146.9375</v>
      </c>
      <c r="C177" s="7">
        <f t="shared" si="2"/>
        <v>175</v>
      </c>
      <c r="D177" s="6">
        <f t="shared" si="3"/>
        <v>607146.9375</v>
      </c>
      <c r="H177" s="6"/>
      <c r="I177" s="6"/>
    </row>
    <row r="178" spans="1:9" ht="15.75" customHeight="1" x14ac:dyDescent="0.35">
      <c r="A178" s="4">
        <v>175.9</v>
      </c>
      <c r="B178" s="15">
        <v>8369568</v>
      </c>
      <c r="C178" s="7">
        <f t="shared" si="2"/>
        <v>176</v>
      </c>
      <c r="D178" s="6">
        <f t="shared" si="3"/>
        <v>8369568</v>
      </c>
      <c r="H178" s="6"/>
      <c r="I178" s="6"/>
    </row>
    <row r="179" spans="1:9" ht="15.75" customHeight="1" x14ac:dyDescent="0.35">
      <c r="A179" s="4">
        <v>176.9</v>
      </c>
      <c r="B179" s="15">
        <v>486257.5625</v>
      </c>
      <c r="C179" s="7">
        <f t="shared" si="2"/>
        <v>177</v>
      </c>
      <c r="D179" s="6">
        <f t="shared" si="3"/>
        <v>486257.5625</v>
      </c>
      <c r="H179" s="6"/>
      <c r="I179" s="6"/>
    </row>
    <row r="180" spans="1:9" ht="15.75" customHeight="1" x14ac:dyDescent="0.35">
      <c r="A180" s="4">
        <v>178</v>
      </c>
      <c r="B180" s="15">
        <v>14594.981444999999</v>
      </c>
      <c r="C180" s="7">
        <f t="shared" si="2"/>
        <v>178</v>
      </c>
      <c r="D180" s="6">
        <f t="shared" si="3"/>
        <v>14594.981444999999</v>
      </c>
      <c r="H180" s="6"/>
      <c r="I180" s="6"/>
    </row>
    <row r="181" spans="1:9" ht="15.75" customHeight="1" x14ac:dyDescent="0.35">
      <c r="A181" s="4">
        <v>178.9</v>
      </c>
      <c r="B181" s="15">
        <v>199.77467300000001</v>
      </c>
      <c r="C181" s="7">
        <f t="shared" si="2"/>
        <v>179</v>
      </c>
      <c r="D181" s="6">
        <f t="shared" si="3"/>
        <v>199.77467300000001</v>
      </c>
      <c r="H181" s="6"/>
      <c r="I181" s="6"/>
    </row>
    <row r="182" spans="1:9" ht="15.75" customHeight="1" x14ac:dyDescent="0.35">
      <c r="A182" s="4">
        <v>180.1</v>
      </c>
      <c r="B182" s="15">
        <v>210.213043</v>
      </c>
      <c r="C182" s="7">
        <f t="shared" si="2"/>
        <v>180</v>
      </c>
      <c r="D182" s="6">
        <f t="shared" si="3"/>
        <v>210.213043</v>
      </c>
      <c r="H182" s="6"/>
      <c r="I182" s="6"/>
    </row>
    <row r="183" spans="1:9" ht="15.75" customHeight="1" x14ac:dyDescent="0.35">
      <c r="A183" s="4">
        <v>181.3</v>
      </c>
      <c r="B183" s="15">
        <v>276.65625</v>
      </c>
      <c r="C183" s="7">
        <f t="shared" si="2"/>
        <v>181</v>
      </c>
      <c r="D183" s="6">
        <f t="shared" si="3"/>
        <v>276.65625</v>
      </c>
      <c r="H183" s="6"/>
      <c r="I183" s="6"/>
    </row>
    <row r="184" spans="1:9" ht="15.75" customHeight="1" x14ac:dyDescent="0.35">
      <c r="A184" s="4">
        <v>182.4</v>
      </c>
      <c r="B184" s="15">
        <v>431.14135700000003</v>
      </c>
      <c r="C184" s="7">
        <f t="shared" si="2"/>
        <v>182</v>
      </c>
      <c r="D184" s="6">
        <f t="shared" si="3"/>
        <v>431.14135700000003</v>
      </c>
      <c r="H184" s="6"/>
      <c r="I184" s="6"/>
    </row>
    <row r="185" spans="1:9" ht="15.75" customHeight="1" x14ac:dyDescent="0.35">
      <c r="A185" s="4">
        <v>183.2</v>
      </c>
      <c r="B185" s="15">
        <v>32.187187000000002</v>
      </c>
      <c r="C185" s="7">
        <f t="shared" si="2"/>
        <v>183</v>
      </c>
      <c r="D185" s="6">
        <f t="shared" si="3"/>
        <v>32.187187000000002</v>
      </c>
      <c r="H185" s="6"/>
      <c r="I185" s="6"/>
    </row>
    <row r="186" spans="1:9" ht="15.75" customHeight="1" x14ac:dyDescent="0.35">
      <c r="A186" s="4">
        <v>183.7</v>
      </c>
      <c r="B186" s="15">
        <v>0</v>
      </c>
      <c r="C186" s="7">
        <f t="shared" si="2"/>
        <v>184</v>
      </c>
      <c r="D186" s="6">
        <f t="shared" si="3"/>
        <v>0</v>
      </c>
      <c r="H186" s="6"/>
      <c r="I186" s="6"/>
    </row>
    <row r="187" spans="1:9" ht="15.75" customHeight="1" x14ac:dyDescent="0.35">
      <c r="A187" s="4">
        <v>184.5</v>
      </c>
      <c r="B187" s="15">
        <v>301.12710600000003</v>
      </c>
      <c r="C187" s="7">
        <f t="shared" si="2"/>
        <v>185</v>
      </c>
      <c r="D187" s="6">
        <f t="shared" si="3"/>
        <v>301.12710600000003</v>
      </c>
      <c r="H187" s="6"/>
      <c r="I187" s="6"/>
    </row>
    <row r="188" spans="1:9" ht="15.75" customHeight="1" x14ac:dyDescent="0.35">
      <c r="A188" s="4">
        <v>185.5</v>
      </c>
      <c r="B188" s="15">
        <v>36.987693999999998</v>
      </c>
      <c r="C188" s="7">
        <f t="shared" si="2"/>
        <v>186</v>
      </c>
      <c r="D188" s="6">
        <f t="shared" si="3"/>
        <v>36.987693999999998</v>
      </c>
      <c r="H188" s="6"/>
      <c r="I188" s="6"/>
    </row>
    <row r="189" spans="1:9" ht="15.75" customHeight="1" x14ac:dyDescent="0.35">
      <c r="A189" s="4">
        <v>186.8</v>
      </c>
      <c r="B189" s="15">
        <v>156.646637</v>
      </c>
      <c r="C189" s="7">
        <f t="shared" si="2"/>
        <v>187</v>
      </c>
      <c r="D189" s="6">
        <f t="shared" si="3"/>
        <v>156.646637</v>
      </c>
      <c r="H189" s="6"/>
      <c r="I189" s="6"/>
    </row>
    <row r="190" spans="1:9" ht="15.75" customHeight="1" x14ac:dyDescent="0.35">
      <c r="A190" s="4">
        <v>187.6</v>
      </c>
      <c r="B190" s="3">
        <v>120.327415</v>
      </c>
      <c r="C190" s="7">
        <f t="shared" si="2"/>
        <v>188</v>
      </c>
      <c r="D190" s="6">
        <f t="shared" si="3"/>
        <v>120.327415</v>
      </c>
      <c r="H190" s="6"/>
      <c r="I190" s="6"/>
    </row>
    <row r="191" spans="1:9" ht="15.75" customHeight="1" x14ac:dyDescent="0.35">
      <c r="A191" s="4">
        <v>188.4</v>
      </c>
      <c r="B191" s="15">
        <v>56.251224999999998</v>
      </c>
      <c r="C191" s="7">
        <f t="shared" si="2"/>
        <v>188</v>
      </c>
      <c r="D191" s="6">
        <f t="shared" si="3"/>
        <v>56.251224999999998</v>
      </c>
      <c r="H191" s="6"/>
      <c r="I191" s="6"/>
    </row>
    <row r="192" spans="1:9" ht="15.75" customHeight="1" x14ac:dyDescent="0.35">
      <c r="A192" s="4">
        <v>188.9</v>
      </c>
      <c r="B192" s="15">
        <v>18.584527999999999</v>
      </c>
      <c r="C192" s="7">
        <f t="shared" si="2"/>
        <v>189</v>
      </c>
      <c r="D192" s="6">
        <f t="shared" si="3"/>
        <v>18.584527999999999</v>
      </c>
      <c r="H192" s="6"/>
      <c r="I192" s="6"/>
    </row>
    <row r="193" spans="1:9" ht="15.75" customHeight="1" x14ac:dyDescent="0.35">
      <c r="A193" s="4">
        <v>189.9</v>
      </c>
      <c r="B193" s="15">
        <v>309.66204800000003</v>
      </c>
      <c r="C193" s="7">
        <f t="shared" si="2"/>
        <v>190</v>
      </c>
      <c r="D193" s="6">
        <f t="shared" si="3"/>
        <v>309.66204800000003</v>
      </c>
      <c r="H193" s="6"/>
      <c r="I193" s="6"/>
    </row>
    <row r="194" spans="1:9" ht="15.75" customHeight="1" x14ac:dyDescent="0.35">
      <c r="A194" s="4">
        <v>190.4</v>
      </c>
      <c r="B194" s="15">
        <v>253.961533</v>
      </c>
      <c r="C194" s="7">
        <f t="shared" si="2"/>
        <v>190</v>
      </c>
      <c r="D194" s="6">
        <f t="shared" si="3"/>
        <v>253.961533</v>
      </c>
      <c r="H194" s="6"/>
      <c r="I194" s="6"/>
    </row>
    <row r="195" spans="1:9" ht="15.75" customHeight="1" x14ac:dyDescent="0.35">
      <c r="A195" s="4">
        <v>191.2</v>
      </c>
      <c r="B195" s="15">
        <v>168.156342</v>
      </c>
      <c r="C195" s="7">
        <f t="shared" si="2"/>
        <v>191</v>
      </c>
      <c r="D195" s="6">
        <f t="shared" si="3"/>
        <v>168.156342</v>
      </c>
      <c r="H195" s="6"/>
      <c r="I195" s="6"/>
    </row>
    <row r="196" spans="1:9" ht="15.75" customHeight="1" x14ac:dyDescent="0.35">
      <c r="A196" s="4">
        <v>192.2</v>
      </c>
      <c r="B196" s="15">
        <v>0.10774300000000001</v>
      </c>
      <c r="C196" s="7">
        <f t="shared" si="2"/>
        <v>192</v>
      </c>
      <c r="D196" s="6">
        <f t="shared" si="3"/>
        <v>0.10774300000000001</v>
      </c>
      <c r="H196" s="6"/>
      <c r="I196" s="6"/>
    </row>
    <row r="197" spans="1:9" ht="15.75" customHeight="1" x14ac:dyDescent="0.35">
      <c r="A197" s="4">
        <v>193.1</v>
      </c>
      <c r="B197" s="15">
        <v>0.10470699999999999</v>
      </c>
      <c r="C197" s="7">
        <f t="shared" si="2"/>
        <v>193</v>
      </c>
      <c r="D197" s="6">
        <f t="shared" si="3"/>
        <v>0.10470699999999999</v>
      </c>
      <c r="H197" s="6"/>
      <c r="I197" s="6"/>
    </row>
    <row r="198" spans="1:9" ht="15.75" customHeight="1" x14ac:dyDescent="0.35">
      <c r="A198" s="4">
        <v>194</v>
      </c>
      <c r="B198" s="15">
        <v>1.2E-5</v>
      </c>
      <c r="C198" s="7">
        <f t="shared" si="2"/>
        <v>194</v>
      </c>
      <c r="D198" s="6">
        <f t="shared" si="3"/>
        <v>1.2E-5</v>
      </c>
      <c r="H198" s="6"/>
      <c r="I198" s="6"/>
    </row>
    <row r="199" spans="1:9" ht="15.75" customHeight="1" x14ac:dyDescent="0.35">
      <c r="A199" s="4">
        <v>194.9</v>
      </c>
      <c r="B199" s="15">
        <v>110.332314</v>
      </c>
      <c r="C199" s="7">
        <f t="shared" si="2"/>
        <v>195</v>
      </c>
      <c r="D199" s="6">
        <f t="shared" si="3"/>
        <v>110.332314</v>
      </c>
      <c r="H199" s="6"/>
      <c r="I199" s="6"/>
    </row>
    <row r="200" spans="1:9" ht="15.75" customHeight="1" x14ac:dyDescent="0.35">
      <c r="A200" s="4">
        <v>195.9</v>
      </c>
      <c r="B200" s="15">
        <v>46.871014000000002</v>
      </c>
      <c r="C200" s="7">
        <f t="shared" si="2"/>
        <v>196</v>
      </c>
      <c r="D200" s="6">
        <f t="shared" si="3"/>
        <v>46.871014000000002</v>
      </c>
      <c r="H200" s="6"/>
      <c r="I200" s="6"/>
    </row>
    <row r="201" spans="1:9" ht="15.75" customHeight="1" x14ac:dyDescent="0.35">
      <c r="A201" s="4">
        <v>197</v>
      </c>
      <c r="B201" s="15">
        <v>35.123767999999998</v>
      </c>
      <c r="C201" s="7">
        <f t="shared" si="2"/>
        <v>197</v>
      </c>
      <c r="D201" s="6">
        <f t="shared" si="3"/>
        <v>35.123767999999998</v>
      </c>
      <c r="H201" s="6"/>
      <c r="I201" s="6"/>
    </row>
    <row r="202" spans="1:9" ht="15.75" customHeight="1" x14ac:dyDescent="0.35">
      <c r="A202" s="4">
        <v>197.6</v>
      </c>
      <c r="B202" s="15">
        <v>88.258635999999996</v>
      </c>
      <c r="C202" s="7">
        <f t="shared" si="2"/>
        <v>198</v>
      </c>
      <c r="D202" s="6">
        <f t="shared" si="3"/>
        <v>88.258635999999996</v>
      </c>
      <c r="H202" s="6"/>
      <c r="I202" s="6"/>
    </row>
    <row r="203" spans="1:9" ht="15.75" customHeight="1" x14ac:dyDescent="0.35">
      <c r="A203" s="4">
        <v>198.2</v>
      </c>
      <c r="B203" s="15">
        <v>4.3629999999999997E-3</v>
      </c>
      <c r="C203" s="7">
        <f t="shared" si="2"/>
        <v>198</v>
      </c>
      <c r="D203" s="6">
        <f t="shared" si="3"/>
        <v>4.3629999999999997E-3</v>
      </c>
      <c r="H203" s="6"/>
      <c r="I203" s="6"/>
    </row>
    <row r="204" spans="1:9" ht="15.75" customHeight="1" x14ac:dyDescent="0.35">
      <c r="A204" s="4">
        <v>199.1</v>
      </c>
      <c r="B204" s="15">
        <v>0</v>
      </c>
      <c r="C204" s="7">
        <f t="shared" si="2"/>
        <v>199</v>
      </c>
      <c r="D204" s="6">
        <f t="shared" si="3"/>
        <v>0</v>
      </c>
      <c r="H204" s="6"/>
      <c r="I204" s="6"/>
    </row>
    <row r="205" spans="1:9" ht="15.75" customHeight="1" x14ac:dyDescent="0.35">
      <c r="A205" s="4">
        <v>199.8</v>
      </c>
      <c r="B205" s="15">
        <v>0</v>
      </c>
      <c r="C205" s="7">
        <f t="shared" si="2"/>
        <v>200</v>
      </c>
      <c r="D205" s="6">
        <f t="shared" si="3"/>
        <v>0</v>
      </c>
      <c r="H205" s="6"/>
      <c r="I205" s="6"/>
    </row>
    <row r="206" spans="1:9" ht="15.75" customHeight="1" x14ac:dyDescent="0.35">
      <c r="A206" s="4">
        <v>200.7</v>
      </c>
      <c r="B206" s="15">
        <v>114.03750599999999</v>
      </c>
      <c r="C206" s="7">
        <f t="shared" si="2"/>
        <v>201</v>
      </c>
      <c r="D206" s="6">
        <f t="shared" si="3"/>
        <v>114.03750599999999</v>
      </c>
      <c r="H206" s="6"/>
      <c r="I206" s="6"/>
    </row>
    <row r="207" spans="1:9" ht="15.75" customHeight="1" x14ac:dyDescent="0.35">
      <c r="A207" s="4">
        <v>201.7</v>
      </c>
      <c r="B207" s="15">
        <v>35.556128999999999</v>
      </c>
      <c r="C207" s="7">
        <f t="shared" si="2"/>
        <v>202</v>
      </c>
      <c r="D207" s="6">
        <f t="shared" si="3"/>
        <v>35.556128999999999</v>
      </c>
      <c r="H207" s="6"/>
      <c r="I207" s="6"/>
    </row>
    <row r="208" spans="1:9" ht="15.75" customHeight="1" x14ac:dyDescent="0.35">
      <c r="A208" s="4">
        <v>203.2</v>
      </c>
      <c r="B208" s="15">
        <v>171.64730800000001</v>
      </c>
      <c r="C208" s="7">
        <f t="shared" si="2"/>
        <v>203</v>
      </c>
      <c r="D208" s="6">
        <f t="shared" si="3"/>
        <v>171.64730800000001</v>
      </c>
      <c r="H208" s="6"/>
      <c r="I208" s="6"/>
    </row>
    <row r="209" spans="1:9" ht="15.75" customHeight="1" x14ac:dyDescent="0.35">
      <c r="A209" s="4">
        <v>204</v>
      </c>
      <c r="B209" s="15">
        <v>2.6619999999999999E-3</v>
      </c>
      <c r="C209" s="7">
        <f t="shared" si="2"/>
        <v>204</v>
      </c>
      <c r="D209" s="6">
        <f t="shared" si="3"/>
        <v>2.6619999999999999E-3</v>
      </c>
      <c r="H209" s="6"/>
      <c r="I209" s="6"/>
    </row>
    <row r="210" spans="1:9" ht="15.75" customHeight="1" x14ac:dyDescent="0.35">
      <c r="A210" s="4">
        <v>204.9</v>
      </c>
      <c r="B210" s="15">
        <v>0.28837600000000002</v>
      </c>
      <c r="C210" s="7">
        <f t="shared" si="2"/>
        <v>205</v>
      </c>
      <c r="D210" s="6">
        <f t="shared" si="3"/>
        <v>0.28837600000000002</v>
      </c>
      <c r="H210" s="6"/>
      <c r="I210" s="6"/>
    </row>
    <row r="211" spans="1:9" ht="15.75" customHeight="1" x14ac:dyDescent="0.35">
      <c r="A211" s="4">
        <v>205.7</v>
      </c>
      <c r="B211" s="15">
        <v>8.1630000000000001E-3</v>
      </c>
      <c r="C211" s="7">
        <f t="shared" si="2"/>
        <v>206</v>
      </c>
      <c r="D211" s="6">
        <f t="shared" si="3"/>
        <v>8.1630000000000001E-3</v>
      </c>
      <c r="H211" s="6"/>
      <c r="I211" s="6"/>
    </row>
    <row r="212" spans="1:9" ht="15.75" customHeight="1" x14ac:dyDescent="0.35">
      <c r="A212" s="4">
        <v>206.8</v>
      </c>
      <c r="B212" s="15">
        <v>533.80078100000003</v>
      </c>
      <c r="C212" s="7">
        <f t="shared" si="2"/>
        <v>207</v>
      </c>
      <c r="D212" s="6">
        <f t="shared" si="3"/>
        <v>533.80078100000003</v>
      </c>
      <c r="H212" s="6"/>
      <c r="I212" s="6"/>
    </row>
    <row r="213" spans="1:9" ht="15.75" customHeight="1" x14ac:dyDescent="0.35">
      <c r="A213" s="4">
        <v>207.4</v>
      </c>
      <c r="B213" s="15">
        <v>3.5756999999999997E-2</v>
      </c>
      <c r="C213" s="7">
        <f t="shared" si="2"/>
        <v>207</v>
      </c>
      <c r="D213" s="6">
        <f t="shared" si="3"/>
        <v>3.5756999999999997E-2</v>
      </c>
      <c r="H213" s="6"/>
      <c r="I213" s="6"/>
    </row>
    <row r="214" spans="1:9" ht="15.75" customHeight="1" x14ac:dyDescent="0.35">
      <c r="A214" s="4">
        <v>208.2</v>
      </c>
      <c r="B214" s="15">
        <v>76.907332999999994</v>
      </c>
      <c r="C214" s="7">
        <f t="shared" si="2"/>
        <v>208</v>
      </c>
      <c r="D214" s="6">
        <f t="shared" si="3"/>
        <v>76.907332999999994</v>
      </c>
      <c r="H214" s="6"/>
      <c r="I214" s="6"/>
    </row>
    <row r="215" spans="1:9" ht="15.75" customHeight="1" x14ac:dyDescent="0.35">
      <c r="A215" s="4">
        <v>209.1</v>
      </c>
      <c r="B215" s="15">
        <v>33.826233000000002</v>
      </c>
      <c r="C215" s="7">
        <f t="shared" si="2"/>
        <v>209</v>
      </c>
      <c r="D215" s="6">
        <f t="shared" si="3"/>
        <v>33.826233000000002</v>
      </c>
      <c r="H215" s="6"/>
      <c r="I215" s="6"/>
    </row>
    <row r="216" spans="1:9" ht="15.75" customHeight="1" x14ac:dyDescent="0.35">
      <c r="A216" s="4">
        <v>210.2</v>
      </c>
      <c r="B216" s="15">
        <v>80.700515999999993</v>
      </c>
      <c r="C216" s="7">
        <f t="shared" si="2"/>
        <v>210</v>
      </c>
      <c r="D216" s="6">
        <f t="shared" si="3"/>
        <v>80.700515999999993</v>
      </c>
      <c r="H216" s="6"/>
      <c r="I216" s="6"/>
    </row>
    <row r="217" spans="1:9" ht="15.75" customHeight="1" x14ac:dyDescent="0.35">
      <c r="A217" s="4">
        <v>211</v>
      </c>
      <c r="B217" s="15">
        <v>45.972529999999999</v>
      </c>
      <c r="C217" s="7">
        <f t="shared" si="2"/>
        <v>211</v>
      </c>
      <c r="D217" s="6">
        <f t="shared" si="3"/>
        <v>45.972529999999999</v>
      </c>
      <c r="H217" s="6"/>
      <c r="I217" s="6"/>
    </row>
    <row r="218" spans="1:9" ht="15.75" customHeight="1" x14ac:dyDescent="0.35">
      <c r="A218" s="4">
        <v>211.7</v>
      </c>
      <c r="B218" s="15">
        <v>0</v>
      </c>
      <c r="C218" s="7">
        <f t="shared" si="2"/>
        <v>212</v>
      </c>
      <c r="D218" s="6">
        <f t="shared" si="3"/>
        <v>0</v>
      </c>
      <c r="H218" s="6"/>
      <c r="I218" s="6"/>
    </row>
    <row r="219" spans="1:9" ht="15.75" customHeight="1" x14ac:dyDescent="0.35">
      <c r="A219" s="4">
        <v>212.6</v>
      </c>
      <c r="B219" s="15">
        <v>41.210571000000002</v>
      </c>
      <c r="C219" s="7">
        <f t="shared" si="2"/>
        <v>213</v>
      </c>
      <c r="D219" s="6">
        <f t="shared" si="3"/>
        <v>41.210571000000002</v>
      </c>
      <c r="H219" s="6"/>
      <c r="I219" s="6"/>
    </row>
    <row r="220" spans="1:9" ht="15.75" customHeight="1" x14ac:dyDescent="0.35">
      <c r="A220" s="4">
        <v>213.4</v>
      </c>
      <c r="B220" s="15">
        <v>36.600945000000003</v>
      </c>
      <c r="C220" s="7">
        <f t="shared" si="2"/>
        <v>213</v>
      </c>
      <c r="D220" s="6">
        <f t="shared" si="3"/>
        <v>36.600945000000003</v>
      </c>
      <c r="H220" s="6"/>
      <c r="I220" s="6"/>
    </row>
    <row r="221" spans="1:9" ht="15.75" customHeight="1" x14ac:dyDescent="0.35">
      <c r="A221" s="4">
        <v>214.2</v>
      </c>
      <c r="B221" s="15">
        <v>33.873432000000001</v>
      </c>
      <c r="C221" s="7">
        <f t="shared" si="2"/>
        <v>214</v>
      </c>
      <c r="D221" s="6">
        <f t="shared" si="3"/>
        <v>33.873432000000001</v>
      </c>
      <c r="H221" s="6"/>
      <c r="I221" s="6"/>
    </row>
    <row r="222" spans="1:9" ht="15.75" customHeight="1" x14ac:dyDescent="0.35">
      <c r="A222" s="4">
        <v>214.9</v>
      </c>
      <c r="B222" s="15">
        <v>42.418644</v>
      </c>
      <c r="C222" s="7">
        <f t="shared" si="2"/>
        <v>215</v>
      </c>
      <c r="D222" s="6">
        <f t="shared" si="3"/>
        <v>42.418644</v>
      </c>
      <c r="H222" s="6"/>
      <c r="I222" s="6"/>
    </row>
    <row r="223" spans="1:9" ht="15.75" customHeight="1" x14ac:dyDescent="0.35">
      <c r="A223" s="4">
        <v>216.4</v>
      </c>
      <c r="B223" s="15">
        <v>65.790672000000001</v>
      </c>
      <c r="C223" s="7">
        <f t="shared" si="2"/>
        <v>216</v>
      </c>
      <c r="D223" s="6">
        <f t="shared" si="3"/>
        <v>65.790672000000001</v>
      </c>
      <c r="H223" s="6"/>
      <c r="I223" s="6"/>
    </row>
    <row r="224" spans="1:9" ht="15.75" customHeight="1" x14ac:dyDescent="0.35">
      <c r="A224" s="4">
        <v>217.5</v>
      </c>
      <c r="B224" s="15">
        <v>107.976845</v>
      </c>
      <c r="C224" s="7">
        <f t="shared" si="2"/>
        <v>218</v>
      </c>
      <c r="D224" s="6">
        <f t="shared" si="3"/>
        <v>107.976845</v>
      </c>
      <c r="H224" s="6"/>
      <c r="I224" s="6"/>
    </row>
    <row r="225" spans="1:9" ht="15.75" customHeight="1" x14ac:dyDescent="0.35">
      <c r="A225" s="4">
        <v>218.2</v>
      </c>
      <c r="B225" s="15">
        <v>105.30249000000001</v>
      </c>
      <c r="C225" s="7">
        <f t="shared" si="2"/>
        <v>218</v>
      </c>
      <c r="D225" s="6">
        <f t="shared" si="3"/>
        <v>105.30249000000001</v>
      </c>
      <c r="H225" s="6"/>
      <c r="I225" s="6"/>
    </row>
    <row r="226" spans="1:9" ht="15.75" customHeight="1" x14ac:dyDescent="0.35">
      <c r="A226" s="4">
        <v>219.1</v>
      </c>
      <c r="B226" s="15">
        <v>102.11792</v>
      </c>
      <c r="C226" s="7">
        <f t="shared" si="2"/>
        <v>219</v>
      </c>
      <c r="D226" s="6">
        <f t="shared" si="3"/>
        <v>102.11792</v>
      </c>
      <c r="H226" s="6"/>
      <c r="I226" s="6"/>
    </row>
    <row r="227" spans="1:9" ht="15.75" customHeight="1" x14ac:dyDescent="0.35">
      <c r="A227" s="4">
        <v>220.2</v>
      </c>
      <c r="B227" s="15">
        <v>110.005836</v>
      </c>
      <c r="C227" s="7">
        <f t="shared" si="2"/>
        <v>220</v>
      </c>
      <c r="D227" s="6">
        <f t="shared" si="3"/>
        <v>110.005836</v>
      </c>
      <c r="H227" s="6"/>
      <c r="I227" s="6"/>
    </row>
    <row r="228" spans="1:9" ht="15.75" customHeight="1" x14ac:dyDescent="0.35">
      <c r="A228" s="4">
        <v>221</v>
      </c>
      <c r="B228" s="15">
        <v>6.0000000000000002E-6</v>
      </c>
      <c r="C228" s="7">
        <f t="shared" si="2"/>
        <v>221</v>
      </c>
      <c r="D228" s="6">
        <f t="shared" si="3"/>
        <v>6.0000000000000002E-6</v>
      </c>
      <c r="H228" s="6"/>
      <c r="I228" s="6"/>
    </row>
    <row r="229" spans="1:9" ht="15.75" customHeight="1" x14ac:dyDescent="0.35">
      <c r="A229" s="4">
        <v>222</v>
      </c>
      <c r="B229" s="15">
        <v>63.175350000000002</v>
      </c>
      <c r="C229" s="7">
        <f t="shared" si="2"/>
        <v>222</v>
      </c>
      <c r="D229" s="6">
        <f t="shared" si="3"/>
        <v>63.175350000000002</v>
      </c>
      <c r="H229" s="6"/>
      <c r="I229" s="6"/>
    </row>
    <row r="230" spans="1:9" ht="15.75" customHeight="1" x14ac:dyDescent="0.35">
      <c r="A230" s="4">
        <v>223.2</v>
      </c>
      <c r="B230" s="3">
        <v>47.94791</v>
      </c>
      <c r="C230" s="7">
        <f t="shared" si="2"/>
        <v>223</v>
      </c>
      <c r="D230" s="6">
        <f t="shared" si="3"/>
        <v>47.94791</v>
      </c>
      <c r="H230" s="6"/>
      <c r="I230" s="6"/>
    </row>
    <row r="231" spans="1:9" ht="15.75" customHeight="1" x14ac:dyDescent="0.35">
      <c r="A231" s="4">
        <v>224</v>
      </c>
      <c r="B231" s="15">
        <v>3.6999999999999998E-5</v>
      </c>
      <c r="C231" s="7">
        <f t="shared" si="2"/>
        <v>224</v>
      </c>
      <c r="D231" s="6">
        <f t="shared" si="3"/>
        <v>3.6999999999999998E-5</v>
      </c>
      <c r="H231" s="6"/>
      <c r="I231" s="6"/>
    </row>
    <row r="232" spans="1:9" ht="15.75" customHeight="1" x14ac:dyDescent="0.35">
      <c r="A232" s="4">
        <v>225.1</v>
      </c>
      <c r="B232" s="3">
        <v>31.182691999999999</v>
      </c>
      <c r="C232" s="7">
        <f t="shared" si="2"/>
        <v>225</v>
      </c>
      <c r="D232" s="6">
        <f t="shared" si="3"/>
        <v>31.182691999999999</v>
      </c>
      <c r="H232" s="6"/>
      <c r="I232" s="6"/>
    </row>
    <row r="233" spans="1:9" ht="15.75" customHeight="1" x14ac:dyDescent="0.35">
      <c r="A233" s="4">
        <v>225.9</v>
      </c>
      <c r="B233" s="3">
        <v>0.14852599999999999</v>
      </c>
      <c r="C233" s="7">
        <f t="shared" si="2"/>
        <v>226</v>
      </c>
      <c r="D233" s="6">
        <f t="shared" si="3"/>
        <v>0.14852599999999999</v>
      </c>
      <c r="H233" s="6"/>
      <c r="I233" s="6"/>
    </row>
    <row r="234" spans="1:9" ht="15.75" customHeight="1" x14ac:dyDescent="0.35">
      <c r="A234" s="4">
        <v>226.8</v>
      </c>
      <c r="B234" s="3">
        <v>0</v>
      </c>
      <c r="C234" s="7">
        <f t="shared" si="2"/>
        <v>227</v>
      </c>
      <c r="D234" s="6">
        <f t="shared" si="3"/>
        <v>0</v>
      </c>
      <c r="H234" s="6"/>
      <c r="I234" s="6"/>
    </row>
    <row r="235" spans="1:9" ht="15.75" customHeight="1" x14ac:dyDescent="0.35">
      <c r="A235" s="4">
        <v>228.1</v>
      </c>
      <c r="B235" s="15">
        <v>0</v>
      </c>
      <c r="C235" s="7">
        <f t="shared" si="2"/>
        <v>228</v>
      </c>
      <c r="D235" s="6">
        <f t="shared" si="3"/>
        <v>0</v>
      </c>
      <c r="H235" s="6"/>
      <c r="I235" s="6"/>
    </row>
    <row r="236" spans="1:9" ht="15.75" customHeight="1" x14ac:dyDescent="0.35">
      <c r="A236" s="4">
        <v>228.8</v>
      </c>
      <c r="B236" s="15">
        <v>1.2999999999999999E-5</v>
      </c>
      <c r="C236" s="7">
        <f t="shared" si="2"/>
        <v>229</v>
      </c>
      <c r="D236" s="6">
        <f t="shared" si="3"/>
        <v>1.2999999999999999E-5</v>
      </c>
      <c r="H236" s="6"/>
      <c r="I236" s="6"/>
    </row>
    <row r="237" spans="1:9" ht="15.75" customHeight="1" x14ac:dyDescent="0.35">
      <c r="A237" s="4">
        <v>229.7</v>
      </c>
      <c r="B237" s="3">
        <v>59.982242999999997</v>
      </c>
      <c r="C237" s="7">
        <f t="shared" si="2"/>
        <v>230</v>
      </c>
      <c r="D237" s="6">
        <f t="shared" si="3"/>
        <v>59.982242999999997</v>
      </c>
      <c r="H237" s="6"/>
      <c r="I237" s="6"/>
    </row>
    <row r="238" spans="1:9" ht="15.75" customHeight="1" x14ac:dyDescent="0.35">
      <c r="A238" s="4">
        <v>230.5</v>
      </c>
      <c r="B238" s="15">
        <v>4.9610000000000001E-3</v>
      </c>
      <c r="C238" s="7">
        <f t="shared" si="2"/>
        <v>231</v>
      </c>
      <c r="D238" s="6">
        <f t="shared" si="3"/>
        <v>4.9610000000000001E-3</v>
      </c>
      <c r="H238" s="6"/>
      <c r="I238" s="6"/>
    </row>
    <row r="239" spans="1:9" ht="15.75" customHeight="1" x14ac:dyDescent="0.35">
      <c r="A239" s="4">
        <v>231.5</v>
      </c>
      <c r="B239" s="15">
        <v>68.714989000000003</v>
      </c>
      <c r="C239" s="7">
        <f t="shared" si="2"/>
        <v>232</v>
      </c>
      <c r="D239" s="6">
        <f t="shared" si="3"/>
        <v>68.714989000000003</v>
      </c>
      <c r="H239" s="6"/>
      <c r="I239" s="6"/>
    </row>
    <row r="240" spans="1:9" ht="15.75" customHeight="1" x14ac:dyDescent="0.35">
      <c r="A240" s="4">
        <v>232.6</v>
      </c>
      <c r="B240" s="15">
        <v>31.746514999999999</v>
      </c>
      <c r="C240" s="7">
        <f t="shared" si="2"/>
        <v>233</v>
      </c>
      <c r="D240" s="6">
        <f t="shared" si="3"/>
        <v>31.746514999999999</v>
      </c>
      <c r="H240" s="6"/>
      <c r="I240" s="6"/>
    </row>
    <row r="241" spans="1:9" ht="15.75" customHeight="1" x14ac:dyDescent="0.35">
      <c r="A241" s="4">
        <v>233.7</v>
      </c>
      <c r="B241" s="15">
        <v>0.118857</v>
      </c>
      <c r="C241" s="7">
        <f t="shared" si="2"/>
        <v>234</v>
      </c>
      <c r="D241" s="6">
        <f t="shared" si="3"/>
        <v>0.118857</v>
      </c>
      <c r="H241" s="6"/>
      <c r="I241" s="6"/>
    </row>
    <row r="242" spans="1:9" ht="15.75" customHeight="1" x14ac:dyDescent="0.35">
      <c r="A242" s="4">
        <v>234.4</v>
      </c>
      <c r="B242" s="15">
        <v>53.952857999999999</v>
      </c>
      <c r="C242" s="7">
        <f t="shared" si="2"/>
        <v>234</v>
      </c>
      <c r="D242" s="6">
        <f t="shared" si="3"/>
        <v>53.952857999999999</v>
      </c>
      <c r="H242" s="6"/>
      <c r="I242" s="6"/>
    </row>
    <row r="243" spans="1:9" ht="15.75" customHeight="1" x14ac:dyDescent="0.35">
      <c r="A243" s="4">
        <v>235</v>
      </c>
      <c r="B243" s="15">
        <v>0</v>
      </c>
      <c r="C243" s="7">
        <f t="shared" si="2"/>
        <v>235</v>
      </c>
      <c r="D243" s="6">
        <f t="shared" si="3"/>
        <v>0</v>
      </c>
      <c r="H243" s="6"/>
      <c r="I243" s="6"/>
    </row>
    <row r="244" spans="1:9" ht="15.75" customHeight="1" x14ac:dyDescent="0.35">
      <c r="A244" s="4">
        <v>235.7</v>
      </c>
      <c r="B244" s="15">
        <v>24.288119999999999</v>
      </c>
      <c r="C244" s="7">
        <f t="shared" si="2"/>
        <v>236</v>
      </c>
      <c r="D244" s="6">
        <f t="shared" si="3"/>
        <v>24.288119999999999</v>
      </c>
      <c r="H244" s="6"/>
      <c r="I244" s="6"/>
    </row>
    <row r="245" spans="1:9" ht="15.75" customHeight="1" x14ac:dyDescent="0.35">
      <c r="A245" s="4">
        <v>236.5</v>
      </c>
      <c r="B245" s="15">
        <v>64.647582999999997</v>
      </c>
      <c r="C245" s="7">
        <f t="shared" si="2"/>
        <v>237</v>
      </c>
      <c r="D245" s="6">
        <f t="shared" si="3"/>
        <v>64.647582999999997</v>
      </c>
      <c r="H245" s="6"/>
      <c r="I245" s="6"/>
    </row>
    <row r="246" spans="1:9" ht="15.75" customHeight="1" x14ac:dyDescent="0.35">
      <c r="A246" s="4">
        <v>237</v>
      </c>
      <c r="B246" s="3">
        <v>37.014640999999997</v>
      </c>
      <c r="C246" s="7">
        <f t="shared" si="2"/>
        <v>237</v>
      </c>
      <c r="D246" s="6">
        <f t="shared" si="3"/>
        <v>37.014640999999997</v>
      </c>
      <c r="H246" s="6"/>
      <c r="I246" s="6"/>
    </row>
    <row r="247" spans="1:9" ht="15.75" customHeight="1" x14ac:dyDescent="0.35">
      <c r="A247" s="4">
        <v>237.8</v>
      </c>
      <c r="B247" s="15">
        <v>43.321716000000002</v>
      </c>
      <c r="C247" s="7">
        <f t="shared" si="2"/>
        <v>238</v>
      </c>
      <c r="D247" s="6">
        <f t="shared" si="3"/>
        <v>43.321716000000002</v>
      </c>
      <c r="H247" s="6"/>
      <c r="I247" s="6"/>
    </row>
    <row r="248" spans="1:9" ht="15.75" customHeight="1" x14ac:dyDescent="0.35">
      <c r="A248" s="4">
        <v>238.3</v>
      </c>
      <c r="B248" s="15">
        <v>3.4179889999999999</v>
      </c>
      <c r="C248" s="7">
        <f t="shared" si="2"/>
        <v>238</v>
      </c>
      <c r="D248" s="6">
        <f t="shared" si="3"/>
        <v>3.4179889999999999</v>
      </c>
      <c r="H248" s="6"/>
      <c r="I248" s="6"/>
    </row>
    <row r="249" spans="1:9" ht="15.75" customHeight="1" x14ac:dyDescent="0.35">
      <c r="A249" s="4">
        <v>239.1</v>
      </c>
      <c r="B249" s="15">
        <v>195.637573</v>
      </c>
      <c r="C249" s="7">
        <f t="shared" si="2"/>
        <v>239</v>
      </c>
      <c r="D249" s="6">
        <f t="shared" si="3"/>
        <v>195.637573</v>
      </c>
      <c r="H249" s="6"/>
      <c r="I249" s="6"/>
    </row>
    <row r="250" spans="1:9" ht="15.75" customHeight="1" x14ac:dyDescent="0.35">
      <c r="A250" s="4">
        <v>239.9</v>
      </c>
      <c r="B250" s="15">
        <v>0</v>
      </c>
      <c r="C250" s="7">
        <f t="shared" si="2"/>
        <v>240</v>
      </c>
      <c r="D250" s="6">
        <f t="shared" si="3"/>
        <v>0</v>
      </c>
      <c r="H250" s="6"/>
      <c r="I250" s="6"/>
    </row>
    <row r="251" spans="1:9" ht="15.75" customHeight="1" x14ac:dyDescent="0.35">
      <c r="A251" s="4">
        <v>240.4</v>
      </c>
      <c r="B251" s="15">
        <v>0</v>
      </c>
      <c r="C251" s="7">
        <f t="shared" si="2"/>
        <v>240</v>
      </c>
      <c r="D251" s="6">
        <f t="shared" si="3"/>
        <v>0</v>
      </c>
      <c r="H251" s="6"/>
      <c r="I251" s="6"/>
    </row>
    <row r="252" spans="1:9" ht="15.75" customHeight="1" x14ac:dyDescent="0.35">
      <c r="A252" s="4">
        <v>241.3</v>
      </c>
      <c r="B252" s="15">
        <v>45.725811</v>
      </c>
      <c r="C252" s="7">
        <f t="shared" si="2"/>
        <v>241</v>
      </c>
      <c r="D252" s="6">
        <f t="shared" si="3"/>
        <v>45.725811</v>
      </c>
      <c r="H252" s="6"/>
      <c r="I252" s="6"/>
    </row>
    <row r="253" spans="1:9" ht="15.75" customHeight="1" x14ac:dyDescent="0.35">
      <c r="A253" s="4">
        <v>241.8</v>
      </c>
      <c r="B253" s="15">
        <v>0</v>
      </c>
      <c r="C253" s="7">
        <f t="shared" si="2"/>
        <v>242</v>
      </c>
      <c r="D253" s="6">
        <f t="shared" si="3"/>
        <v>0</v>
      </c>
      <c r="H253" s="6"/>
      <c r="I253" s="6"/>
    </row>
    <row r="254" spans="1:9" ht="15.75" customHeight="1" x14ac:dyDescent="0.35">
      <c r="A254" s="4">
        <v>242.3</v>
      </c>
      <c r="B254" s="15">
        <v>380.97030599999999</v>
      </c>
      <c r="C254" s="7">
        <f t="shared" si="2"/>
        <v>242</v>
      </c>
      <c r="D254" s="6">
        <f t="shared" si="3"/>
        <v>380.97030599999999</v>
      </c>
      <c r="H254" s="6"/>
      <c r="I254" s="6"/>
    </row>
    <row r="255" spans="1:9" ht="15.75" customHeight="1" x14ac:dyDescent="0.35">
      <c r="A255" s="4">
        <v>243.4</v>
      </c>
      <c r="B255" s="15">
        <v>75.377914000000004</v>
      </c>
      <c r="C255" s="7">
        <f t="shared" si="2"/>
        <v>243</v>
      </c>
      <c r="D255" s="6">
        <f t="shared" si="3"/>
        <v>75.377914000000004</v>
      </c>
      <c r="H255" s="6"/>
      <c r="I255" s="6"/>
    </row>
    <row r="256" spans="1:9" ht="15.75" customHeight="1" x14ac:dyDescent="0.35">
      <c r="A256" s="4">
        <v>243.9</v>
      </c>
      <c r="B256" s="15">
        <v>0</v>
      </c>
      <c r="C256" s="7">
        <f t="shared" si="2"/>
        <v>244</v>
      </c>
      <c r="D256" s="6">
        <f t="shared" si="3"/>
        <v>0</v>
      </c>
      <c r="H256" s="6"/>
      <c r="I256" s="6"/>
    </row>
    <row r="257" spans="1:9" ht="15.75" customHeight="1" x14ac:dyDescent="0.35">
      <c r="A257" s="4">
        <v>244.8</v>
      </c>
      <c r="B257" s="15">
        <v>0</v>
      </c>
      <c r="C257" s="7">
        <f t="shared" si="2"/>
        <v>245</v>
      </c>
      <c r="D257" s="6">
        <f t="shared" si="3"/>
        <v>0</v>
      </c>
      <c r="H257" s="6"/>
      <c r="I257" s="6"/>
    </row>
    <row r="258" spans="1:9" ht="15.75" customHeight="1" x14ac:dyDescent="0.35">
      <c r="A258" s="4">
        <v>246.2</v>
      </c>
      <c r="B258" s="15">
        <v>141.851395</v>
      </c>
      <c r="C258" s="7">
        <f t="shared" si="2"/>
        <v>246</v>
      </c>
      <c r="D258" s="6">
        <f t="shared" si="3"/>
        <v>141.851395</v>
      </c>
      <c r="H258" s="6"/>
      <c r="I258" s="6"/>
    </row>
    <row r="259" spans="1:9" ht="15.75" customHeight="1" x14ac:dyDescent="0.35">
      <c r="A259" s="4">
        <v>247.3</v>
      </c>
      <c r="B259" s="15">
        <v>0.18685399999999999</v>
      </c>
      <c r="C259" s="7">
        <f t="shared" si="2"/>
        <v>247</v>
      </c>
      <c r="D259" s="6">
        <f t="shared" si="3"/>
        <v>0.18685399999999999</v>
      </c>
      <c r="H259" s="6"/>
      <c r="I259" s="6"/>
    </row>
    <row r="260" spans="1:9" ht="15.75" customHeight="1" x14ac:dyDescent="0.35">
      <c r="A260" s="4">
        <v>248</v>
      </c>
      <c r="B260" s="15">
        <v>3.2750000000000001E-3</v>
      </c>
      <c r="C260" s="7">
        <f t="shared" si="2"/>
        <v>248</v>
      </c>
      <c r="D260" s="6">
        <f t="shared" si="3"/>
        <v>3.2750000000000001E-3</v>
      </c>
      <c r="H260" s="6"/>
      <c r="I260" s="6"/>
    </row>
    <row r="261" spans="1:9" ht="15.75" customHeight="1" x14ac:dyDescent="0.35">
      <c r="A261" s="4">
        <v>249</v>
      </c>
      <c r="B261" s="15">
        <v>8.6324999999999999E-2</v>
      </c>
      <c r="C261" s="7">
        <f t="shared" si="2"/>
        <v>249</v>
      </c>
      <c r="D261" s="6">
        <f t="shared" si="3"/>
        <v>8.6324999999999999E-2</v>
      </c>
      <c r="H261" s="6"/>
      <c r="I261" s="6"/>
    </row>
    <row r="262" spans="1:9" ht="15.75" customHeight="1" x14ac:dyDescent="0.35">
      <c r="A262" s="4">
        <v>249.8</v>
      </c>
      <c r="B262" s="15">
        <v>0.110217</v>
      </c>
      <c r="C262" s="7">
        <f t="shared" si="2"/>
        <v>250</v>
      </c>
      <c r="D262" s="6">
        <f t="shared" si="3"/>
        <v>0.110217</v>
      </c>
      <c r="H262" s="6"/>
      <c r="I262" s="6"/>
    </row>
    <row r="263" spans="1:9" ht="15.75" customHeight="1" x14ac:dyDescent="0.35">
      <c r="A263" s="4">
        <v>251</v>
      </c>
      <c r="B263" s="3">
        <v>0.18440000000000001</v>
      </c>
      <c r="C263" s="7">
        <f t="shared" si="2"/>
        <v>251</v>
      </c>
      <c r="D263" s="6">
        <f t="shared" si="3"/>
        <v>0.18440000000000001</v>
      </c>
      <c r="H263" s="6"/>
      <c r="I263" s="6"/>
    </row>
    <row r="264" spans="1:9" ht="15.75" customHeight="1" x14ac:dyDescent="0.35">
      <c r="A264" s="4">
        <v>251.9</v>
      </c>
      <c r="B264" s="15">
        <v>3.3000000000000003E-5</v>
      </c>
      <c r="C264" s="7">
        <f t="shared" si="2"/>
        <v>252</v>
      </c>
      <c r="D264" s="6">
        <f t="shared" si="3"/>
        <v>3.3000000000000003E-5</v>
      </c>
      <c r="H264" s="6"/>
      <c r="I264" s="6"/>
    </row>
    <row r="265" spans="1:9" ht="15.75" customHeight="1" x14ac:dyDescent="0.35">
      <c r="A265" s="4">
        <v>252.9</v>
      </c>
      <c r="B265" s="15">
        <v>42.857776999999999</v>
      </c>
      <c r="C265" s="7">
        <f t="shared" si="2"/>
        <v>253</v>
      </c>
      <c r="D265" s="6">
        <f t="shared" si="3"/>
        <v>42.857776999999999</v>
      </c>
      <c r="H265" s="6"/>
      <c r="I265" s="6"/>
    </row>
    <row r="266" spans="1:9" ht="15.75" customHeight="1" x14ac:dyDescent="0.35">
      <c r="A266" s="4">
        <v>253.5</v>
      </c>
      <c r="B266" s="3">
        <v>16.891527</v>
      </c>
      <c r="C266" s="7">
        <f t="shared" si="2"/>
        <v>254</v>
      </c>
      <c r="D266" s="6">
        <f t="shared" si="3"/>
        <v>16.891527</v>
      </c>
      <c r="H266" s="6"/>
      <c r="I266" s="6"/>
    </row>
    <row r="267" spans="1:9" ht="15.75" customHeight="1" x14ac:dyDescent="0.35">
      <c r="A267" s="4">
        <v>254.6</v>
      </c>
      <c r="B267" s="15">
        <v>0</v>
      </c>
      <c r="C267" s="7">
        <f t="shared" si="2"/>
        <v>255</v>
      </c>
      <c r="D267" s="6">
        <f t="shared" si="3"/>
        <v>0</v>
      </c>
      <c r="H267" s="6"/>
      <c r="I267" s="6"/>
    </row>
    <row r="268" spans="1:9" ht="15.75" customHeight="1" x14ac:dyDescent="0.35">
      <c r="A268" s="4">
        <v>255.2</v>
      </c>
      <c r="B268" s="15">
        <v>30.471052</v>
      </c>
      <c r="C268" s="7">
        <f t="shared" si="2"/>
        <v>255</v>
      </c>
      <c r="D268" s="6">
        <f t="shared" si="3"/>
        <v>30.471052</v>
      </c>
      <c r="H268" s="6"/>
      <c r="I268" s="6"/>
    </row>
    <row r="269" spans="1:9" ht="15.75" customHeight="1" x14ac:dyDescent="0.35">
      <c r="A269" s="4">
        <v>256.10000000000002</v>
      </c>
      <c r="B269" s="3">
        <v>54.516773000000001</v>
      </c>
      <c r="C269" s="7">
        <f t="shared" si="2"/>
        <v>256</v>
      </c>
      <c r="D269" s="6">
        <f t="shared" si="3"/>
        <v>54.516773000000001</v>
      </c>
      <c r="H269" s="6"/>
      <c r="I269" s="6"/>
    </row>
    <row r="270" spans="1:9" ht="15.75" customHeight="1" x14ac:dyDescent="0.35">
      <c r="A270" s="4">
        <v>256.60000000000002</v>
      </c>
      <c r="B270" s="15">
        <v>0</v>
      </c>
      <c r="C270" s="7">
        <f t="shared" si="2"/>
        <v>257</v>
      </c>
      <c r="D270" s="6">
        <f t="shared" si="3"/>
        <v>0</v>
      </c>
      <c r="H270" s="6"/>
      <c r="I270" s="6"/>
    </row>
    <row r="271" spans="1:9" ht="15.75" customHeight="1" x14ac:dyDescent="0.35">
      <c r="A271" s="4">
        <v>257.8</v>
      </c>
      <c r="B271" s="15">
        <v>68.720993000000007</v>
      </c>
      <c r="C271" s="7">
        <f t="shared" si="2"/>
        <v>258</v>
      </c>
      <c r="D271" s="6">
        <f t="shared" si="3"/>
        <v>68.720993000000007</v>
      </c>
      <c r="H271" s="6"/>
      <c r="I271" s="6"/>
    </row>
    <row r="272" spans="1:9" ht="15.75" customHeight="1" x14ac:dyDescent="0.35">
      <c r="A272" s="4">
        <v>258.89999999999998</v>
      </c>
      <c r="B272" s="15">
        <v>45.343589999999999</v>
      </c>
      <c r="C272" s="7">
        <f t="shared" si="2"/>
        <v>259</v>
      </c>
      <c r="D272" s="6">
        <f t="shared" si="3"/>
        <v>45.343589999999999</v>
      </c>
      <c r="H272" s="6"/>
      <c r="I272" s="6"/>
    </row>
    <row r="273" spans="1:9" ht="15.75" customHeight="1" x14ac:dyDescent="0.35">
      <c r="A273" s="4">
        <v>259.89999999999998</v>
      </c>
      <c r="B273" s="3">
        <v>0</v>
      </c>
      <c r="C273" s="7">
        <f t="shared" si="2"/>
        <v>260</v>
      </c>
      <c r="D273" s="6">
        <f t="shared" si="3"/>
        <v>0</v>
      </c>
      <c r="H273" s="6"/>
      <c r="I273" s="6"/>
    </row>
    <row r="274" spans="1:9" ht="15.75" customHeight="1" x14ac:dyDescent="0.35">
      <c r="A274" s="7">
        <v>255.9</v>
      </c>
      <c r="B274" s="16">
        <v>45.858325999999998</v>
      </c>
      <c r="C274" s="7">
        <f t="shared" si="2"/>
        <v>256</v>
      </c>
      <c r="D274" s="6">
        <f t="shared" si="3"/>
        <v>45.858325999999998</v>
      </c>
      <c r="H274" s="6"/>
      <c r="I274" s="6"/>
    </row>
    <row r="275" spans="1:9" ht="15.75" customHeight="1" x14ac:dyDescent="0.35">
      <c r="A275" s="7">
        <v>256.60000000000002</v>
      </c>
      <c r="B275" s="2">
        <v>0</v>
      </c>
      <c r="C275" s="5"/>
      <c r="D275" s="6"/>
      <c r="H275" s="6"/>
      <c r="I275" s="6"/>
    </row>
    <row r="276" spans="1:9" ht="15.75" customHeight="1" x14ac:dyDescent="0.35">
      <c r="A276" s="7">
        <v>257.39999999999998</v>
      </c>
      <c r="B276" s="2">
        <v>0</v>
      </c>
      <c r="C276" s="5"/>
      <c r="D276" s="6"/>
      <c r="H276" s="6"/>
      <c r="I276" s="6"/>
    </row>
    <row r="277" spans="1:9" ht="15.75" customHeight="1" x14ac:dyDescent="0.35">
      <c r="A277" s="7">
        <v>258.5</v>
      </c>
      <c r="B277" s="2">
        <v>1.3753E-2</v>
      </c>
      <c r="C277" s="5"/>
      <c r="D277" s="6"/>
      <c r="H277" s="6"/>
      <c r="I277" s="6"/>
    </row>
    <row r="278" spans="1:9" ht="15.75" customHeight="1" x14ac:dyDescent="0.35">
      <c r="A278" s="7">
        <v>259.39999999999998</v>
      </c>
      <c r="B278" s="16">
        <v>6.0000000000000002E-6</v>
      </c>
      <c r="C278" s="5"/>
      <c r="D278" s="6"/>
      <c r="H278" s="6"/>
      <c r="I278" s="6"/>
    </row>
    <row r="279" spans="1:9" ht="15.75" customHeight="1" x14ac:dyDescent="0.35">
      <c r="A279" s="7">
        <v>259.60000000000002</v>
      </c>
      <c r="B279" s="2">
        <v>39.533382000000003</v>
      </c>
      <c r="C279" s="5"/>
      <c r="D279" s="6"/>
      <c r="H279" s="6"/>
      <c r="I279" s="6"/>
    </row>
    <row r="280" spans="1:9" ht="15.75" customHeight="1" x14ac:dyDescent="0.35">
      <c r="A280" s="7">
        <v>259.89999999999998</v>
      </c>
      <c r="B280" s="2">
        <v>0</v>
      </c>
      <c r="C280" s="5"/>
      <c r="D280" s="6"/>
      <c r="H280" s="6"/>
      <c r="I280" s="6"/>
    </row>
    <row r="281" spans="1:9" ht="15.75" customHeight="1" x14ac:dyDescent="0.35">
      <c r="A281" s="7">
        <v>259.89999999999998</v>
      </c>
      <c r="B281" s="16">
        <v>274.53317299999998</v>
      </c>
      <c r="C281" s="5"/>
      <c r="D281" s="6"/>
      <c r="H281" s="6"/>
      <c r="I281" s="6"/>
    </row>
    <row r="282" spans="1:9" ht="15.75" customHeight="1" x14ac:dyDescent="0.35">
      <c r="A282" s="7">
        <v>259.89999999999998</v>
      </c>
      <c r="B282" s="2">
        <v>122.157669</v>
      </c>
      <c r="C282" s="5"/>
      <c r="D282" s="6"/>
      <c r="H282" s="6"/>
      <c r="I282" s="6"/>
    </row>
    <row r="283" spans="1:9" ht="15.75" customHeight="1" x14ac:dyDescent="0.35">
      <c r="A283" s="7"/>
      <c r="C283" s="5"/>
      <c r="D283" s="6"/>
      <c r="H283" s="6"/>
      <c r="I283" s="6"/>
    </row>
    <row r="284" spans="1:9" ht="15.75" customHeight="1" x14ac:dyDescent="0.35">
      <c r="A284" s="7"/>
      <c r="C284" s="5"/>
      <c r="D284" s="6"/>
      <c r="H284" s="6"/>
      <c r="I284" s="6"/>
    </row>
    <row r="285" spans="1:9" ht="15.75" customHeight="1" x14ac:dyDescent="0.35">
      <c r="A285" s="7"/>
      <c r="C285" s="5"/>
      <c r="D285" s="6"/>
      <c r="H285" s="6"/>
      <c r="I285" s="6"/>
    </row>
    <row r="286" spans="1:9" ht="15.75" customHeight="1" x14ac:dyDescent="0.35">
      <c r="A286" s="7"/>
      <c r="C286" s="5"/>
      <c r="D286" s="6"/>
      <c r="H286" s="6"/>
      <c r="I286" s="6"/>
    </row>
    <row r="287" spans="1:9" ht="15.75" customHeight="1" x14ac:dyDescent="0.35">
      <c r="A287" s="7"/>
      <c r="C287" s="5"/>
      <c r="D287" s="6"/>
      <c r="H287" s="6"/>
      <c r="I287" s="6"/>
    </row>
    <row r="288" spans="1:9" ht="15.75" customHeight="1" x14ac:dyDescent="0.35">
      <c r="A288" s="7"/>
      <c r="C288" s="5"/>
      <c r="D288" s="6"/>
      <c r="H288" s="6"/>
      <c r="I288" s="6"/>
    </row>
    <row r="289" spans="1:9" ht="15.75" customHeight="1" x14ac:dyDescent="0.35">
      <c r="A289" s="7"/>
      <c r="C289" s="5"/>
      <c r="D289" s="6"/>
      <c r="H289" s="6"/>
      <c r="I289" s="6"/>
    </row>
    <row r="290" spans="1:9" ht="15.75" customHeight="1" x14ac:dyDescent="0.35">
      <c r="A290" s="7"/>
      <c r="C290" s="5"/>
      <c r="D290" s="6"/>
      <c r="H290" s="6"/>
      <c r="I290" s="6"/>
    </row>
    <row r="291" spans="1:9" ht="15.75" customHeight="1" x14ac:dyDescent="0.35">
      <c r="A291" s="7"/>
      <c r="C291" s="5"/>
      <c r="D291" s="6"/>
      <c r="H291" s="6"/>
      <c r="I291" s="6"/>
    </row>
    <row r="292" spans="1:9" ht="15.75" customHeight="1" x14ac:dyDescent="0.35">
      <c r="A292" s="7"/>
      <c r="C292" s="5"/>
      <c r="D292" s="6"/>
      <c r="H292" s="6"/>
      <c r="I292" s="6"/>
    </row>
    <row r="293" spans="1:9" ht="15.75" customHeight="1" x14ac:dyDescent="0.35">
      <c r="A293" s="7"/>
      <c r="C293" s="5"/>
      <c r="D293" s="6"/>
      <c r="H293" s="6"/>
      <c r="I293" s="6"/>
    </row>
    <row r="294" spans="1:9" ht="15.75" customHeight="1" x14ac:dyDescent="0.35">
      <c r="A294" s="7"/>
      <c r="C294" s="5"/>
      <c r="D294" s="6"/>
      <c r="H294" s="6"/>
      <c r="I294" s="6"/>
    </row>
    <row r="295" spans="1:9" ht="15.75" customHeight="1" x14ac:dyDescent="0.35">
      <c r="A295" s="7"/>
      <c r="C295" s="5"/>
      <c r="D295" s="6"/>
      <c r="H295" s="6"/>
      <c r="I295" s="6"/>
    </row>
    <row r="296" spans="1:9" ht="15.75" customHeight="1" x14ac:dyDescent="0.35">
      <c r="A296" s="7"/>
      <c r="C296" s="5"/>
      <c r="D296" s="6"/>
      <c r="H296" s="6"/>
      <c r="I296" s="6"/>
    </row>
    <row r="297" spans="1:9" ht="15.75" customHeight="1" x14ac:dyDescent="0.35">
      <c r="A297" s="7"/>
      <c r="C297" s="5"/>
      <c r="D297" s="6"/>
      <c r="H297" s="6"/>
      <c r="I297" s="6"/>
    </row>
    <row r="298" spans="1:9" ht="15.75" customHeight="1" x14ac:dyDescent="0.35">
      <c r="A298" s="7"/>
      <c r="C298" s="5"/>
      <c r="D298" s="6"/>
      <c r="H298" s="6"/>
      <c r="I298" s="6"/>
    </row>
    <row r="299" spans="1:9" ht="15.75" customHeight="1" x14ac:dyDescent="0.35">
      <c r="A299" s="7"/>
      <c r="C299" s="5"/>
      <c r="D299" s="6"/>
      <c r="H299" s="6"/>
      <c r="I299" s="6"/>
    </row>
    <row r="300" spans="1:9" ht="15.75" customHeight="1" x14ac:dyDescent="0.35">
      <c r="A300" s="7"/>
      <c r="C300" s="5"/>
      <c r="D300" s="6"/>
      <c r="H300" s="6"/>
      <c r="I300" s="6"/>
    </row>
    <row r="301" spans="1:9" ht="15.75" customHeight="1" x14ac:dyDescent="0.35">
      <c r="A301" s="7"/>
      <c r="C301" s="5"/>
      <c r="D301" s="6"/>
      <c r="H301" s="6"/>
      <c r="I301" s="6"/>
    </row>
    <row r="302" spans="1:9" ht="15.75" customHeight="1" x14ac:dyDescent="0.35">
      <c r="A302" s="7"/>
      <c r="C302" s="5"/>
      <c r="D302" s="6"/>
      <c r="H302" s="6"/>
      <c r="I302" s="6"/>
    </row>
    <row r="303" spans="1:9" ht="15.75" customHeight="1" x14ac:dyDescent="0.35">
      <c r="A303" s="7"/>
      <c r="C303" s="5"/>
      <c r="D303" s="6"/>
      <c r="H303" s="6"/>
      <c r="I303" s="6"/>
    </row>
    <row r="304" spans="1:9" ht="15.75" customHeight="1" x14ac:dyDescent="0.35">
      <c r="A304" s="7"/>
      <c r="C304" s="5"/>
      <c r="D304" s="6"/>
      <c r="H304" s="6"/>
      <c r="I304" s="6"/>
    </row>
    <row r="305" spans="1:9" ht="15.75" customHeight="1" x14ac:dyDescent="0.35">
      <c r="A305" s="7"/>
      <c r="C305" s="5"/>
      <c r="D305" s="6"/>
      <c r="H305" s="6"/>
      <c r="I305" s="6"/>
    </row>
    <row r="306" spans="1:9" ht="15.75" customHeight="1" x14ac:dyDescent="0.35">
      <c r="A306" s="7"/>
      <c r="C306" s="5"/>
      <c r="D306" s="6"/>
      <c r="H306" s="6"/>
      <c r="I306" s="6"/>
    </row>
    <row r="307" spans="1:9" ht="15.75" customHeight="1" x14ac:dyDescent="0.35">
      <c r="A307" s="7"/>
      <c r="C307" s="5"/>
      <c r="D307" s="6"/>
      <c r="H307" s="6"/>
      <c r="I307" s="6"/>
    </row>
    <row r="308" spans="1:9" ht="15.75" customHeight="1" x14ac:dyDescent="0.35">
      <c r="A308" s="7"/>
      <c r="C308" s="5"/>
      <c r="D308" s="6"/>
      <c r="H308" s="6"/>
      <c r="I308" s="6"/>
    </row>
    <row r="309" spans="1:9" ht="15.75" customHeight="1" x14ac:dyDescent="0.35">
      <c r="A309" s="7"/>
      <c r="C309" s="5"/>
      <c r="D309" s="6"/>
      <c r="H309" s="6"/>
      <c r="I309" s="6"/>
    </row>
    <row r="310" spans="1:9" ht="15.75" customHeight="1" x14ac:dyDescent="0.35">
      <c r="A310" s="7"/>
      <c r="C310" s="5"/>
      <c r="D310" s="6"/>
      <c r="H310" s="6"/>
      <c r="I310" s="6"/>
    </row>
    <row r="311" spans="1:9" ht="15.75" customHeight="1" x14ac:dyDescent="0.35">
      <c r="A311" s="7"/>
      <c r="C311" s="5"/>
      <c r="D311" s="6"/>
      <c r="H311" s="6"/>
      <c r="I311" s="6"/>
    </row>
    <row r="312" spans="1:9" ht="15.75" customHeight="1" x14ac:dyDescent="0.35">
      <c r="A312" s="7"/>
      <c r="C312" s="5"/>
      <c r="D312" s="6"/>
      <c r="H312" s="6"/>
      <c r="I312" s="6"/>
    </row>
    <row r="313" spans="1:9" ht="15.75" customHeight="1" x14ac:dyDescent="0.35">
      <c r="A313" s="7"/>
      <c r="C313" s="5"/>
      <c r="D313" s="6"/>
      <c r="H313" s="6"/>
      <c r="I313" s="6"/>
    </row>
    <row r="314" spans="1:9" ht="15.75" customHeight="1" x14ac:dyDescent="0.35">
      <c r="A314" s="7"/>
      <c r="C314" s="5"/>
      <c r="D314" s="6"/>
      <c r="H314" s="6"/>
      <c r="I314" s="6"/>
    </row>
    <row r="315" spans="1:9" ht="15.75" customHeight="1" x14ac:dyDescent="0.35">
      <c r="A315" s="7"/>
      <c r="C315" s="5"/>
      <c r="D315" s="6"/>
      <c r="H315" s="6"/>
      <c r="I315" s="6"/>
    </row>
    <row r="316" spans="1:9" ht="15.75" customHeight="1" x14ac:dyDescent="0.35">
      <c r="A316" s="7"/>
      <c r="C316" s="5"/>
      <c r="D316" s="6"/>
      <c r="H316" s="6"/>
      <c r="I316" s="6"/>
    </row>
    <row r="317" spans="1:9" ht="15.75" customHeight="1" x14ac:dyDescent="0.35">
      <c r="A317" s="7"/>
      <c r="C317" s="5"/>
      <c r="D317" s="6"/>
      <c r="H317" s="6"/>
      <c r="I317" s="6"/>
    </row>
    <row r="318" spans="1:9" ht="15.75" customHeight="1" x14ac:dyDescent="0.35">
      <c r="A318" s="7"/>
      <c r="C318" s="5"/>
      <c r="D318" s="6"/>
      <c r="H318" s="6"/>
      <c r="I318" s="6"/>
    </row>
    <row r="319" spans="1:9" ht="15.75" customHeight="1" x14ac:dyDescent="0.35">
      <c r="A319" s="7"/>
      <c r="C319" s="5"/>
      <c r="D319" s="6"/>
      <c r="H319" s="6"/>
      <c r="I319" s="6"/>
    </row>
    <row r="320" spans="1:9" ht="15.75" customHeight="1" x14ac:dyDescent="0.35">
      <c r="A320" s="7"/>
      <c r="C320" s="5"/>
      <c r="D320" s="6"/>
      <c r="H320" s="6"/>
      <c r="I320" s="6"/>
    </row>
    <row r="321" spans="1:9" ht="15.75" customHeight="1" x14ac:dyDescent="0.35">
      <c r="A321" s="7"/>
      <c r="C321" s="5"/>
      <c r="D321" s="6"/>
      <c r="H321" s="6"/>
      <c r="I321" s="6"/>
    </row>
    <row r="322" spans="1:9" ht="15.75" customHeight="1" x14ac:dyDescent="0.35">
      <c r="A322" s="7"/>
      <c r="C322" s="5"/>
      <c r="D322" s="6"/>
      <c r="H322" s="6"/>
      <c r="I322" s="6"/>
    </row>
    <row r="323" spans="1:9" ht="15.75" customHeight="1" x14ac:dyDescent="0.35">
      <c r="A323" s="7"/>
      <c r="C323" s="5"/>
      <c r="D323" s="6"/>
      <c r="H323" s="6"/>
      <c r="I323" s="6"/>
    </row>
    <row r="324" spans="1:9" ht="15.75" customHeight="1" x14ac:dyDescent="0.35">
      <c r="A324" s="7"/>
      <c r="C324" s="5"/>
      <c r="D324" s="6"/>
      <c r="H324" s="6"/>
      <c r="I324" s="6"/>
    </row>
    <row r="325" spans="1:9" ht="15.75" customHeight="1" x14ac:dyDescent="0.35">
      <c r="A325" s="7"/>
      <c r="C325" s="5"/>
      <c r="D325" s="6"/>
      <c r="H325" s="6"/>
      <c r="I325" s="6"/>
    </row>
    <row r="326" spans="1:9" ht="15.75" customHeight="1" x14ac:dyDescent="0.35">
      <c r="A326" s="7"/>
      <c r="C326" s="5"/>
      <c r="D326" s="6"/>
      <c r="H326" s="6"/>
      <c r="I326" s="6"/>
    </row>
    <row r="327" spans="1:9" ht="15.75" customHeight="1" x14ac:dyDescent="0.35">
      <c r="A327" s="7"/>
      <c r="C327" s="5"/>
      <c r="D327" s="6"/>
      <c r="H327" s="6"/>
      <c r="I327" s="6"/>
    </row>
    <row r="328" spans="1:9" ht="15.75" customHeight="1" x14ac:dyDescent="0.35">
      <c r="A328" s="7"/>
      <c r="C328" s="5"/>
      <c r="D328" s="6"/>
      <c r="H328" s="6"/>
      <c r="I328" s="6"/>
    </row>
    <row r="329" spans="1:9" ht="15.75" customHeight="1" x14ac:dyDescent="0.35">
      <c r="A329" s="7"/>
      <c r="C329" s="5"/>
      <c r="D329" s="6"/>
      <c r="H329" s="6"/>
      <c r="I329" s="6"/>
    </row>
    <row r="330" spans="1:9" ht="15.75" customHeight="1" x14ac:dyDescent="0.35">
      <c r="A330" s="7"/>
      <c r="C330" s="5"/>
      <c r="D330" s="6"/>
      <c r="H330" s="6"/>
      <c r="I330" s="6"/>
    </row>
    <row r="331" spans="1:9" ht="15.75" customHeight="1" x14ac:dyDescent="0.35">
      <c r="A331" s="7"/>
      <c r="C331" s="5"/>
      <c r="D331" s="6"/>
      <c r="H331" s="6"/>
      <c r="I331" s="6"/>
    </row>
    <row r="332" spans="1:9" ht="15.75" customHeight="1" x14ac:dyDescent="0.35">
      <c r="A332" s="7"/>
      <c r="C332" s="5"/>
      <c r="D332" s="6"/>
      <c r="H332" s="6"/>
      <c r="I332" s="6"/>
    </row>
    <row r="333" spans="1:9" ht="15.75" customHeight="1" x14ac:dyDescent="0.35">
      <c r="A333" s="7"/>
      <c r="C333" s="5"/>
      <c r="D333" s="6"/>
      <c r="H333" s="6"/>
      <c r="I333" s="6"/>
    </row>
    <row r="334" spans="1:9" ht="15.75" customHeight="1" x14ac:dyDescent="0.35">
      <c r="A334" s="7"/>
      <c r="C334" s="5"/>
      <c r="D334" s="6"/>
      <c r="H334" s="6"/>
      <c r="I334" s="6"/>
    </row>
    <row r="335" spans="1:9" ht="15.75" customHeight="1" x14ac:dyDescent="0.35">
      <c r="A335" s="7"/>
      <c r="C335" s="5"/>
      <c r="D335" s="6"/>
      <c r="H335" s="6"/>
      <c r="I335" s="6"/>
    </row>
    <row r="336" spans="1:9" ht="15.75" customHeight="1" x14ac:dyDescent="0.35">
      <c r="A336" s="7"/>
      <c r="C336" s="5"/>
      <c r="D336" s="6"/>
      <c r="H336" s="6"/>
      <c r="I336" s="6"/>
    </row>
    <row r="337" spans="1:9" ht="15.75" customHeight="1" x14ac:dyDescent="0.35">
      <c r="A337" s="7"/>
      <c r="C337" s="5"/>
      <c r="D337" s="6"/>
      <c r="H337" s="6"/>
      <c r="I337" s="6"/>
    </row>
    <row r="338" spans="1:9" ht="15.75" customHeight="1" x14ac:dyDescent="0.35">
      <c r="A338" s="7"/>
      <c r="C338" s="5"/>
      <c r="D338" s="6"/>
      <c r="H338" s="6"/>
      <c r="I338" s="6"/>
    </row>
    <row r="339" spans="1:9" ht="15.75" customHeight="1" x14ac:dyDescent="0.35">
      <c r="A339" s="7"/>
      <c r="C339" s="5"/>
      <c r="D339" s="6"/>
      <c r="H339" s="6"/>
      <c r="I339" s="6"/>
    </row>
    <row r="340" spans="1:9" ht="15.75" customHeight="1" x14ac:dyDescent="0.35">
      <c r="A340" s="7"/>
      <c r="C340" s="5"/>
      <c r="D340" s="6"/>
      <c r="H340" s="6"/>
      <c r="I340" s="6"/>
    </row>
    <row r="341" spans="1:9" ht="15.75" customHeight="1" x14ac:dyDescent="0.35">
      <c r="A341" s="7"/>
      <c r="C341" s="5"/>
      <c r="D341" s="6"/>
      <c r="H341" s="6"/>
      <c r="I341" s="6"/>
    </row>
    <row r="342" spans="1:9" ht="15.75" customHeight="1" x14ac:dyDescent="0.35">
      <c r="A342" s="7"/>
      <c r="C342" s="5"/>
      <c r="D342" s="6"/>
      <c r="H342" s="6"/>
      <c r="I342" s="6"/>
    </row>
    <row r="343" spans="1:9" ht="15.75" customHeight="1" x14ac:dyDescent="0.35">
      <c r="A343" s="7"/>
      <c r="C343" s="5"/>
      <c r="D343" s="6"/>
      <c r="H343" s="6"/>
      <c r="I343" s="6"/>
    </row>
    <row r="344" spans="1:9" ht="15.75" customHeight="1" x14ac:dyDescent="0.35">
      <c r="A344" s="7"/>
      <c r="C344" s="5"/>
      <c r="D344" s="6"/>
      <c r="H344" s="6"/>
      <c r="I344" s="6"/>
    </row>
    <row r="345" spans="1:9" ht="15.75" customHeight="1" x14ac:dyDescent="0.35">
      <c r="A345" s="7"/>
      <c r="C345" s="5"/>
      <c r="D345" s="6"/>
      <c r="H345" s="6"/>
      <c r="I345" s="6"/>
    </row>
    <row r="346" spans="1:9" ht="15.75" customHeight="1" x14ac:dyDescent="0.35">
      <c r="A346" s="7"/>
      <c r="C346" s="5"/>
      <c r="D346" s="6"/>
      <c r="H346" s="6"/>
      <c r="I346" s="6"/>
    </row>
    <row r="347" spans="1:9" ht="15.75" customHeight="1" x14ac:dyDescent="0.35">
      <c r="A347" s="7"/>
      <c r="C347" s="5"/>
      <c r="D347" s="6"/>
      <c r="H347" s="6"/>
      <c r="I347" s="6"/>
    </row>
    <row r="348" spans="1:9" ht="15.75" customHeight="1" x14ac:dyDescent="0.35">
      <c r="A348" s="7"/>
      <c r="C348" s="5"/>
      <c r="D348" s="6"/>
      <c r="H348" s="6"/>
      <c r="I348" s="6"/>
    </row>
    <row r="349" spans="1:9" ht="15.75" customHeight="1" x14ac:dyDescent="0.35">
      <c r="A349" s="7"/>
      <c r="C349" s="5"/>
      <c r="D349" s="6"/>
      <c r="H349" s="6"/>
      <c r="I349" s="6"/>
    </row>
    <row r="350" spans="1:9" ht="15.75" customHeight="1" x14ac:dyDescent="0.35">
      <c r="A350" s="7"/>
      <c r="C350" s="5"/>
      <c r="D350" s="6"/>
      <c r="H350" s="6"/>
      <c r="I350" s="6"/>
    </row>
    <row r="351" spans="1:9" ht="15.75" customHeight="1" x14ac:dyDescent="0.35">
      <c r="A351" s="7"/>
      <c r="C351" s="5"/>
      <c r="D351" s="6"/>
      <c r="H351" s="6"/>
      <c r="I351" s="6"/>
    </row>
    <row r="352" spans="1:9" ht="15.75" customHeight="1" x14ac:dyDescent="0.35">
      <c r="A352" s="7"/>
      <c r="C352" s="5"/>
      <c r="D352" s="6"/>
      <c r="H352" s="6"/>
      <c r="I352" s="6"/>
    </row>
    <row r="353" spans="1:9" ht="15.75" customHeight="1" x14ac:dyDescent="0.35">
      <c r="A353" s="7"/>
      <c r="C353" s="5"/>
      <c r="D353" s="6"/>
      <c r="H353" s="6"/>
      <c r="I353" s="6"/>
    </row>
    <row r="354" spans="1:9" ht="15.75" customHeight="1" x14ac:dyDescent="0.35">
      <c r="A354" s="7"/>
      <c r="C354" s="5"/>
      <c r="D354" s="6"/>
      <c r="H354" s="6"/>
      <c r="I354" s="6"/>
    </row>
    <row r="355" spans="1:9" ht="15.75" customHeight="1" x14ac:dyDescent="0.35">
      <c r="A355" s="7"/>
      <c r="C355" s="5"/>
      <c r="D355" s="6"/>
      <c r="H355" s="6"/>
      <c r="I355" s="6"/>
    </row>
    <row r="356" spans="1:9" ht="15.75" customHeight="1" x14ac:dyDescent="0.35">
      <c r="A356" s="7"/>
      <c r="C356" s="5"/>
      <c r="D356" s="6"/>
      <c r="H356" s="6"/>
      <c r="I356" s="6"/>
    </row>
    <row r="357" spans="1:9" ht="15.75" customHeight="1" x14ac:dyDescent="0.35">
      <c r="A357" s="7"/>
      <c r="C357" s="5"/>
      <c r="D357" s="6"/>
      <c r="H357" s="6"/>
      <c r="I357" s="6"/>
    </row>
    <row r="358" spans="1:9" ht="15.75" customHeight="1" x14ac:dyDescent="0.35">
      <c r="A358" s="7"/>
      <c r="C358" s="5"/>
      <c r="D358" s="6"/>
      <c r="H358" s="6"/>
      <c r="I358" s="6"/>
    </row>
    <row r="359" spans="1:9" ht="15.75" customHeight="1" x14ac:dyDescent="0.35">
      <c r="A359" s="7"/>
      <c r="C359" s="5"/>
      <c r="D359" s="6"/>
      <c r="H359" s="6"/>
      <c r="I359" s="6"/>
    </row>
    <row r="360" spans="1:9" ht="15.75" customHeight="1" x14ac:dyDescent="0.35">
      <c r="A360" s="7"/>
      <c r="C360" s="5"/>
      <c r="D360" s="6"/>
      <c r="H360" s="6"/>
      <c r="I360" s="6"/>
    </row>
    <row r="361" spans="1:9" ht="15.75" customHeight="1" x14ac:dyDescent="0.35">
      <c r="A361" s="7"/>
      <c r="C361" s="5"/>
      <c r="D361" s="6"/>
      <c r="H361" s="6"/>
      <c r="I361" s="6"/>
    </row>
    <row r="362" spans="1:9" ht="15.75" customHeight="1" x14ac:dyDescent="0.35">
      <c r="A362" s="7"/>
      <c r="C362" s="5"/>
      <c r="D362" s="6"/>
      <c r="H362" s="6"/>
      <c r="I362" s="6"/>
    </row>
    <row r="363" spans="1:9" ht="15.75" customHeight="1" x14ac:dyDescent="0.35">
      <c r="A363" s="7"/>
      <c r="C363" s="5"/>
      <c r="D363" s="6"/>
      <c r="H363" s="6"/>
      <c r="I363" s="6"/>
    </row>
    <row r="364" spans="1:9" ht="15.75" customHeight="1" x14ac:dyDescent="0.35">
      <c r="A364" s="7"/>
      <c r="C364" s="5"/>
      <c r="D364" s="6"/>
      <c r="H364" s="6"/>
      <c r="I364" s="6"/>
    </row>
    <row r="365" spans="1:9" ht="15.75" customHeight="1" x14ac:dyDescent="0.35">
      <c r="A365" s="7"/>
      <c r="C365" s="5"/>
      <c r="D365" s="6"/>
      <c r="H365" s="6"/>
      <c r="I365" s="6"/>
    </row>
    <row r="366" spans="1:9" ht="15.75" customHeight="1" x14ac:dyDescent="0.35">
      <c r="A366" s="7"/>
      <c r="C366" s="5"/>
      <c r="D366" s="6"/>
      <c r="H366" s="6"/>
      <c r="I366" s="6"/>
    </row>
    <row r="367" spans="1:9" ht="15.75" customHeight="1" x14ac:dyDescent="0.35">
      <c r="A367" s="7"/>
      <c r="C367" s="5"/>
      <c r="D367" s="6"/>
      <c r="H367" s="6"/>
      <c r="I367" s="6"/>
    </row>
    <row r="368" spans="1:9" ht="15.75" customHeight="1" x14ac:dyDescent="0.35">
      <c r="A368" s="7"/>
      <c r="C368" s="5"/>
      <c r="D368" s="6"/>
      <c r="H368" s="6"/>
      <c r="I368" s="6"/>
    </row>
    <row r="369" spans="1:9" ht="15.75" customHeight="1" x14ac:dyDescent="0.35">
      <c r="A369" s="7"/>
      <c r="C369" s="5"/>
      <c r="D369" s="6"/>
      <c r="H369" s="6"/>
      <c r="I369" s="6"/>
    </row>
    <row r="370" spans="1:9" ht="15.75" customHeight="1" x14ac:dyDescent="0.35">
      <c r="A370" s="7"/>
      <c r="C370" s="5"/>
      <c r="D370" s="6"/>
      <c r="H370" s="6"/>
      <c r="I370" s="6"/>
    </row>
    <row r="371" spans="1:9" ht="15.75" customHeight="1" x14ac:dyDescent="0.35">
      <c r="A371" s="7"/>
      <c r="C371" s="5"/>
      <c r="D371" s="6"/>
      <c r="H371" s="6"/>
      <c r="I371" s="6"/>
    </row>
    <row r="372" spans="1:9" ht="15.75" customHeight="1" x14ac:dyDescent="0.35">
      <c r="A372" s="7"/>
      <c r="C372" s="5"/>
      <c r="D372" s="6"/>
      <c r="H372" s="6"/>
      <c r="I372" s="6"/>
    </row>
    <row r="373" spans="1:9" ht="15.75" customHeight="1" x14ac:dyDescent="0.35">
      <c r="A373" s="7"/>
      <c r="C373" s="5"/>
      <c r="D373" s="6"/>
      <c r="H373" s="6"/>
      <c r="I373" s="6"/>
    </row>
    <row r="374" spans="1:9" ht="15.75" customHeight="1" x14ac:dyDescent="0.35">
      <c r="A374" s="7"/>
      <c r="C374" s="5"/>
      <c r="D374" s="6"/>
      <c r="H374" s="6"/>
      <c r="I374" s="6"/>
    </row>
    <row r="375" spans="1:9" ht="15.75" customHeight="1" x14ac:dyDescent="0.35">
      <c r="A375" s="7"/>
      <c r="C375" s="5"/>
      <c r="D375" s="6"/>
      <c r="H375" s="6"/>
      <c r="I375" s="6"/>
    </row>
    <row r="376" spans="1:9" ht="15.75" customHeight="1" x14ac:dyDescent="0.35">
      <c r="A376" s="7"/>
      <c r="C376" s="5"/>
      <c r="D376" s="6"/>
      <c r="H376" s="6"/>
      <c r="I376" s="6"/>
    </row>
    <row r="377" spans="1:9" ht="15.75" customHeight="1" x14ac:dyDescent="0.35">
      <c r="A377" s="7"/>
      <c r="C377" s="5"/>
      <c r="D377" s="6"/>
      <c r="H377" s="6"/>
      <c r="I377" s="6"/>
    </row>
    <row r="378" spans="1:9" ht="15.75" customHeight="1" x14ac:dyDescent="0.35">
      <c r="A378" s="7"/>
      <c r="C378" s="5"/>
      <c r="D378" s="6"/>
      <c r="H378" s="6"/>
      <c r="I378" s="6"/>
    </row>
    <row r="379" spans="1:9" ht="15.75" customHeight="1" x14ac:dyDescent="0.35">
      <c r="A379" s="7"/>
      <c r="C379" s="5"/>
      <c r="D379" s="6"/>
      <c r="H379" s="6"/>
      <c r="I379" s="6"/>
    </row>
    <row r="380" spans="1:9" ht="15.75" customHeight="1" x14ac:dyDescent="0.35">
      <c r="A380" s="7"/>
      <c r="C380" s="5"/>
      <c r="D380" s="6"/>
      <c r="H380" s="6"/>
      <c r="I380" s="6"/>
    </row>
    <row r="381" spans="1:9" ht="15.75" customHeight="1" x14ac:dyDescent="0.35">
      <c r="A381" s="7"/>
      <c r="C381" s="5"/>
      <c r="D381" s="6"/>
      <c r="H381" s="6"/>
      <c r="I381" s="6"/>
    </row>
    <row r="382" spans="1:9" ht="15.75" customHeight="1" x14ac:dyDescent="0.35">
      <c r="A382" s="7"/>
      <c r="C382" s="5"/>
      <c r="D382" s="6"/>
      <c r="H382" s="6"/>
      <c r="I382" s="6"/>
    </row>
    <row r="383" spans="1:9" ht="15.75" customHeight="1" x14ac:dyDescent="0.35">
      <c r="A383" s="7"/>
      <c r="C383" s="5"/>
      <c r="D383" s="6"/>
      <c r="H383" s="6"/>
      <c r="I383" s="6"/>
    </row>
    <row r="384" spans="1:9" ht="15.75" customHeight="1" x14ac:dyDescent="0.35">
      <c r="A384" s="7"/>
      <c r="C384" s="5"/>
      <c r="D384" s="6"/>
      <c r="H384" s="6"/>
      <c r="I384" s="6"/>
    </row>
    <row r="385" spans="1:9" ht="15.75" customHeight="1" x14ac:dyDescent="0.35">
      <c r="A385" s="7"/>
      <c r="C385" s="5"/>
      <c r="D385" s="6"/>
      <c r="H385" s="6"/>
      <c r="I385" s="6"/>
    </row>
    <row r="386" spans="1:9" ht="15.75" customHeight="1" x14ac:dyDescent="0.35">
      <c r="A386" s="7"/>
      <c r="C386" s="5"/>
      <c r="D386" s="6"/>
      <c r="H386" s="6"/>
      <c r="I386" s="6"/>
    </row>
    <row r="387" spans="1:9" ht="15.75" customHeight="1" x14ac:dyDescent="0.35">
      <c r="A387" s="7"/>
      <c r="C387" s="5"/>
      <c r="D387" s="6"/>
      <c r="H387" s="6"/>
      <c r="I387" s="6"/>
    </row>
    <row r="388" spans="1:9" ht="15.75" customHeight="1" x14ac:dyDescent="0.35">
      <c r="A388" s="7"/>
      <c r="C388" s="5"/>
      <c r="D388" s="6"/>
      <c r="H388" s="6"/>
      <c r="I388" s="6"/>
    </row>
    <row r="389" spans="1:9" ht="15.75" customHeight="1" x14ac:dyDescent="0.35">
      <c r="A389" s="7"/>
      <c r="C389" s="5"/>
      <c r="D389" s="6"/>
      <c r="H389" s="6"/>
      <c r="I389" s="6"/>
    </row>
    <row r="390" spans="1:9" ht="15.75" customHeight="1" x14ac:dyDescent="0.35">
      <c r="A390" s="7"/>
      <c r="C390" s="5"/>
      <c r="D390" s="6"/>
      <c r="H390" s="6"/>
      <c r="I390" s="6"/>
    </row>
    <row r="391" spans="1:9" ht="15.75" customHeight="1" x14ac:dyDescent="0.35">
      <c r="A391" s="7"/>
      <c r="C391" s="5"/>
      <c r="D391" s="6"/>
      <c r="H391" s="6"/>
      <c r="I391" s="6"/>
    </row>
    <row r="392" spans="1:9" ht="15.75" customHeight="1" x14ac:dyDescent="0.35">
      <c r="A392" s="7"/>
      <c r="C392" s="5"/>
      <c r="D392" s="6"/>
      <c r="H392" s="6"/>
      <c r="I392" s="6"/>
    </row>
    <row r="393" spans="1:9" ht="15.75" customHeight="1" x14ac:dyDescent="0.35">
      <c r="A393" s="7"/>
      <c r="C393" s="5"/>
      <c r="D393" s="6"/>
      <c r="H393" s="6"/>
      <c r="I393" s="6"/>
    </row>
    <row r="394" spans="1:9" ht="15.75" customHeight="1" x14ac:dyDescent="0.35">
      <c r="A394" s="7"/>
      <c r="C394" s="5"/>
      <c r="D394" s="6"/>
      <c r="H394" s="6"/>
      <c r="I394" s="6"/>
    </row>
    <row r="395" spans="1:9" ht="15.75" customHeight="1" x14ac:dyDescent="0.35">
      <c r="A395" s="7"/>
      <c r="C395" s="5"/>
      <c r="D395" s="6"/>
      <c r="H395" s="6"/>
      <c r="I395" s="6"/>
    </row>
    <row r="396" spans="1:9" ht="15.75" customHeight="1" x14ac:dyDescent="0.35">
      <c r="A396" s="7"/>
      <c r="C396" s="5"/>
      <c r="D396" s="6"/>
      <c r="H396" s="6"/>
      <c r="I396" s="6"/>
    </row>
    <row r="397" spans="1:9" ht="15.75" customHeight="1" x14ac:dyDescent="0.35">
      <c r="A397" s="7"/>
      <c r="C397" s="5"/>
      <c r="D397" s="6"/>
      <c r="H397" s="6"/>
      <c r="I397" s="6"/>
    </row>
    <row r="398" spans="1:9" ht="15.75" customHeight="1" x14ac:dyDescent="0.35">
      <c r="A398" s="7"/>
      <c r="C398" s="5"/>
      <c r="D398" s="6"/>
      <c r="H398" s="6"/>
      <c r="I398" s="6"/>
    </row>
    <row r="399" spans="1:9" ht="15.75" customHeight="1" x14ac:dyDescent="0.35">
      <c r="A399" s="7"/>
      <c r="C399" s="5"/>
      <c r="D399" s="6"/>
      <c r="H399" s="6"/>
      <c r="I399" s="6"/>
    </row>
    <row r="400" spans="1:9" ht="15.75" customHeight="1" x14ac:dyDescent="0.35">
      <c r="A400" s="7"/>
      <c r="C400" s="5"/>
      <c r="D400" s="6"/>
      <c r="H400" s="6"/>
      <c r="I400" s="6"/>
    </row>
    <row r="401" spans="1:9" ht="15.75" customHeight="1" x14ac:dyDescent="0.35">
      <c r="A401" s="7"/>
      <c r="C401" s="5"/>
      <c r="D401" s="6"/>
      <c r="H401" s="6"/>
      <c r="I401" s="6"/>
    </row>
    <row r="402" spans="1:9" ht="15.75" customHeight="1" x14ac:dyDescent="0.35">
      <c r="A402" s="7"/>
      <c r="C402" s="5"/>
      <c r="D402" s="6"/>
      <c r="H402" s="6"/>
      <c r="I402" s="6"/>
    </row>
    <row r="403" spans="1:9" ht="15.75" customHeight="1" x14ac:dyDescent="0.35">
      <c r="A403" s="7"/>
      <c r="C403" s="5"/>
      <c r="D403" s="6"/>
      <c r="H403" s="6"/>
      <c r="I403" s="6"/>
    </row>
    <row r="404" spans="1:9" ht="15.75" customHeight="1" x14ac:dyDescent="0.35">
      <c r="A404" s="7"/>
      <c r="C404" s="5"/>
      <c r="D404" s="6"/>
      <c r="H404" s="6"/>
      <c r="I404" s="6"/>
    </row>
    <row r="405" spans="1:9" ht="15.75" customHeight="1" x14ac:dyDescent="0.35">
      <c r="A405" s="7"/>
      <c r="C405" s="5"/>
      <c r="D405" s="6"/>
      <c r="H405" s="6"/>
      <c r="I405" s="6"/>
    </row>
    <row r="406" spans="1:9" ht="15.75" customHeight="1" x14ac:dyDescent="0.35">
      <c r="A406" s="7"/>
      <c r="C406" s="5"/>
      <c r="D406" s="6"/>
      <c r="H406" s="6"/>
      <c r="I406" s="6"/>
    </row>
    <row r="407" spans="1:9" ht="15.75" customHeight="1" x14ac:dyDescent="0.35">
      <c r="A407" s="7"/>
      <c r="C407" s="5"/>
      <c r="D407" s="6"/>
      <c r="H407" s="6"/>
      <c r="I407" s="6"/>
    </row>
    <row r="408" spans="1:9" ht="15.75" customHeight="1" x14ac:dyDescent="0.35">
      <c r="A408" s="7"/>
      <c r="C408" s="5"/>
      <c r="D408" s="6"/>
      <c r="H408" s="6"/>
      <c r="I408" s="6"/>
    </row>
    <row r="409" spans="1:9" ht="15.75" customHeight="1" x14ac:dyDescent="0.35">
      <c r="A409" s="7"/>
      <c r="C409" s="5"/>
      <c r="D409" s="6"/>
      <c r="H409" s="6"/>
      <c r="I409" s="6"/>
    </row>
    <row r="410" spans="1:9" ht="15.75" customHeight="1" x14ac:dyDescent="0.35">
      <c r="A410" s="7"/>
      <c r="C410" s="5"/>
      <c r="D410" s="6"/>
      <c r="H410" s="6"/>
      <c r="I410" s="6"/>
    </row>
    <row r="411" spans="1:9" ht="15.75" customHeight="1" x14ac:dyDescent="0.35">
      <c r="A411" s="7"/>
      <c r="C411" s="5"/>
      <c r="D411" s="6"/>
      <c r="H411" s="6"/>
      <c r="I411" s="6"/>
    </row>
    <row r="412" spans="1:9" ht="15.75" customHeight="1" x14ac:dyDescent="0.35">
      <c r="A412" s="7"/>
      <c r="C412" s="5"/>
      <c r="D412" s="6"/>
      <c r="H412" s="6"/>
      <c r="I412" s="6"/>
    </row>
    <row r="413" spans="1:9" ht="15.75" customHeight="1" x14ac:dyDescent="0.35">
      <c r="A413" s="7"/>
      <c r="C413" s="5"/>
      <c r="D413" s="6"/>
      <c r="H413" s="6"/>
      <c r="I413" s="6"/>
    </row>
    <row r="414" spans="1:9" ht="15.75" customHeight="1" x14ac:dyDescent="0.35">
      <c r="A414" s="7"/>
      <c r="C414" s="5"/>
      <c r="D414" s="6"/>
      <c r="H414" s="6"/>
      <c r="I414" s="6"/>
    </row>
    <row r="415" spans="1:9" ht="15.75" customHeight="1" x14ac:dyDescent="0.35">
      <c r="A415" s="7"/>
      <c r="C415" s="5"/>
      <c r="D415" s="6"/>
      <c r="H415" s="6"/>
      <c r="I415" s="6"/>
    </row>
    <row r="416" spans="1:9" ht="15.75" customHeight="1" x14ac:dyDescent="0.35">
      <c r="A416" s="7"/>
      <c r="C416" s="5"/>
      <c r="D416" s="6"/>
      <c r="H416" s="6"/>
      <c r="I416" s="6"/>
    </row>
    <row r="417" spans="1:9" ht="15.75" customHeight="1" x14ac:dyDescent="0.35">
      <c r="A417" s="7"/>
      <c r="C417" s="5"/>
      <c r="D417" s="6"/>
      <c r="H417" s="6"/>
      <c r="I417" s="6"/>
    </row>
    <row r="418" spans="1:9" ht="15.75" customHeight="1" x14ac:dyDescent="0.35">
      <c r="A418" s="7"/>
      <c r="C418" s="5"/>
      <c r="D418" s="6"/>
      <c r="H418" s="6"/>
      <c r="I418" s="6"/>
    </row>
    <row r="419" spans="1:9" ht="15.75" customHeight="1" x14ac:dyDescent="0.35">
      <c r="A419" s="7"/>
      <c r="C419" s="5"/>
      <c r="D419" s="6"/>
      <c r="H419" s="6"/>
      <c r="I419" s="6"/>
    </row>
    <row r="420" spans="1:9" ht="15.75" customHeight="1" x14ac:dyDescent="0.35">
      <c r="A420" s="7"/>
      <c r="C420" s="5"/>
      <c r="D420" s="6"/>
      <c r="H420" s="6"/>
      <c r="I420" s="6"/>
    </row>
    <row r="421" spans="1:9" ht="15.75" customHeight="1" x14ac:dyDescent="0.35">
      <c r="A421" s="7"/>
      <c r="C421" s="5"/>
      <c r="D421" s="6"/>
      <c r="H421" s="6"/>
      <c r="I421" s="6"/>
    </row>
    <row r="422" spans="1:9" ht="15.75" customHeight="1" x14ac:dyDescent="0.35">
      <c r="A422" s="7"/>
      <c r="C422" s="5"/>
      <c r="D422" s="6"/>
      <c r="H422" s="6"/>
      <c r="I422" s="6"/>
    </row>
    <row r="423" spans="1:9" ht="15.75" customHeight="1" x14ac:dyDescent="0.35">
      <c r="A423" s="7"/>
      <c r="C423" s="5"/>
      <c r="D423" s="6"/>
      <c r="H423" s="6"/>
      <c r="I423" s="6"/>
    </row>
    <row r="424" spans="1:9" ht="15.75" customHeight="1" x14ac:dyDescent="0.35">
      <c r="A424" s="7"/>
      <c r="C424" s="5"/>
      <c r="D424" s="6"/>
      <c r="H424" s="6"/>
      <c r="I424" s="6"/>
    </row>
    <row r="425" spans="1:9" ht="15.75" customHeight="1" x14ac:dyDescent="0.35">
      <c r="A425" s="7"/>
      <c r="C425" s="5"/>
      <c r="D425" s="6"/>
      <c r="H425" s="6"/>
      <c r="I425" s="6"/>
    </row>
    <row r="426" spans="1:9" ht="15.75" customHeight="1" x14ac:dyDescent="0.35">
      <c r="A426" s="7"/>
      <c r="C426" s="5"/>
      <c r="D426" s="6"/>
      <c r="H426" s="6"/>
      <c r="I426" s="6"/>
    </row>
    <row r="427" spans="1:9" ht="15.75" customHeight="1" x14ac:dyDescent="0.35">
      <c r="A427" s="7"/>
      <c r="C427" s="5"/>
      <c r="D427" s="6"/>
      <c r="H427" s="6"/>
      <c r="I427" s="6"/>
    </row>
    <row r="428" spans="1:9" ht="15.75" customHeight="1" x14ac:dyDescent="0.35">
      <c r="A428" s="7"/>
      <c r="C428" s="5"/>
      <c r="D428" s="6"/>
      <c r="H428" s="6"/>
      <c r="I428" s="6"/>
    </row>
    <row r="429" spans="1:9" ht="15.75" customHeight="1" x14ac:dyDescent="0.35">
      <c r="A429" s="7"/>
      <c r="C429" s="5"/>
      <c r="D429" s="6"/>
      <c r="H429" s="6"/>
      <c r="I429" s="6"/>
    </row>
    <row r="430" spans="1:9" ht="15.75" customHeight="1" x14ac:dyDescent="0.35">
      <c r="A430" s="7"/>
      <c r="C430" s="5"/>
      <c r="D430" s="6"/>
      <c r="H430" s="6"/>
      <c r="I430" s="6"/>
    </row>
    <row r="431" spans="1:9" ht="15.75" customHeight="1" x14ac:dyDescent="0.35">
      <c r="A431" s="7"/>
      <c r="C431" s="5"/>
      <c r="D431" s="6"/>
      <c r="H431" s="6"/>
      <c r="I431" s="6"/>
    </row>
    <row r="432" spans="1:9" ht="15.75" customHeight="1" x14ac:dyDescent="0.35">
      <c r="A432" s="7"/>
      <c r="C432" s="5"/>
      <c r="D432" s="6"/>
      <c r="H432" s="6"/>
      <c r="I432" s="6"/>
    </row>
    <row r="433" spans="1:9" ht="15.75" customHeight="1" x14ac:dyDescent="0.35">
      <c r="A433" s="7"/>
      <c r="C433" s="5"/>
      <c r="D433" s="6"/>
      <c r="H433" s="6"/>
      <c r="I433" s="6"/>
    </row>
    <row r="434" spans="1:9" ht="15.75" customHeight="1" x14ac:dyDescent="0.35">
      <c r="A434" s="7"/>
      <c r="C434" s="5"/>
      <c r="D434" s="6"/>
      <c r="H434" s="6"/>
      <c r="I434" s="6"/>
    </row>
    <row r="435" spans="1:9" ht="15.75" customHeight="1" x14ac:dyDescent="0.35">
      <c r="A435" s="7"/>
      <c r="C435" s="5"/>
      <c r="D435" s="6"/>
      <c r="H435" s="6"/>
      <c r="I435" s="6"/>
    </row>
    <row r="436" spans="1:9" ht="15.75" customHeight="1" x14ac:dyDescent="0.35">
      <c r="A436" s="7"/>
      <c r="C436" s="5"/>
      <c r="D436" s="6"/>
      <c r="H436" s="6"/>
      <c r="I436" s="6"/>
    </row>
    <row r="437" spans="1:9" ht="15.75" customHeight="1" x14ac:dyDescent="0.35">
      <c r="A437" s="7"/>
      <c r="C437" s="5"/>
      <c r="D437" s="6"/>
      <c r="H437" s="6"/>
      <c r="I437" s="6"/>
    </row>
    <row r="438" spans="1:9" ht="15.75" customHeight="1" x14ac:dyDescent="0.35">
      <c r="A438" s="7"/>
      <c r="C438" s="5"/>
      <c r="D438" s="6"/>
      <c r="H438" s="6"/>
      <c r="I438" s="6"/>
    </row>
    <row r="439" spans="1:9" ht="15.75" customHeight="1" x14ac:dyDescent="0.35">
      <c r="A439" s="7"/>
      <c r="C439" s="5"/>
      <c r="D439" s="6"/>
      <c r="H439" s="6"/>
      <c r="I439" s="6"/>
    </row>
    <row r="440" spans="1:9" ht="15.75" customHeight="1" x14ac:dyDescent="0.35">
      <c r="A440" s="7"/>
      <c r="C440" s="5"/>
      <c r="D440" s="6"/>
      <c r="H440" s="6"/>
      <c r="I440" s="6"/>
    </row>
    <row r="441" spans="1:9" ht="15.75" customHeight="1" x14ac:dyDescent="0.35">
      <c r="A441" s="7"/>
      <c r="C441" s="5"/>
      <c r="D441" s="6"/>
      <c r="H441" s="6"/>
      <c r="I441" s="6"/>
    </row>
    <row r="442" spans="1:9" ht="15.75" customHeight="1" x14ac:dyDescent="0.35">
      <c r="A442" s="7"/>
      <c r="C442" s="5"/>
      <c r="D442" s="6"/>
      <c r="H442" s="6"/>
      <c r="I442" s="6"/>
    </row>
    <row r="443" spans="1:9" ht="15.75" customHeight="1" x14ac:dyDescent="0.35">
      <c r="A443" s="7"/>
      <c r="C443" s="5"/>
      <c r="D443" s="6"/>
      <c r="H443" s="6"/>
      <c r="I443" s="6"/>
    </row>
    <row r="444" spans="1:9" ht="15.75" customHeight="1" x14ac:dyDescent="0.35">
      <c r="A444" s="7"/>
      <c r="C444" s="5"/>
      <c r="D444" s="6"/>
      <c r="H444" s="6"/>
      <c r="I444" s="6"/>
    </row>
    <row r="445" spans="1:9" ht="15.75" customHeight="1" x14ac:dyDescent="0.35">
      <c r="A445" s="7"/>
      <c r="C445" s="5"/>
      <c r="D445" s="6"/>
      <c r="H445" s="6"/>
      <c r="I445" s="6"/>
    </row>
    <row r="446" spans="1:9" ht="15.75" customHeight="1" x14ac:dyDescent="0.35">
      <c r="A446" s="7"/>
      <c r="C446" s="5"/>
      <c r="D446" s="6"/>
      <c r="H446" s="6"/>
      <c r="I446" s="6"/>
    </row>
    <row r="447" spans="1:9" ht="15.75" customHeight="1" x14ac:dyDescent="0.35">
      <c r="A447" s="7"/>
      <c r="C447" s="5"/>
      <c r="D447" s="6"/>
      <c r="H447" s="6"/>
      <c r="I447" s="6"/>
    </row>
    <row r="448" spans="1:9" ht="15.75" customHeight="1" x14ac:dyDescent="0.35">
      <c r="A448" s="7"/>
      <c r="C448" s="5"/>
      <c r="D448" s="6"/>
      <c r="H448" s="6"/>
      <c r="I448" s="6"/>
    </row>
    <row r="449" spans="1:9" ht="15.75" customHeight="1" x14ac:dyDescent="0.35">
      <c r="A449" s="7"/>
      <c r="C449" s="5"/>
      <c r="D449" s="6"/>
      <c r="H449" s="6"/>
      <c r="I449" s="6"/>
    </row>
    <row r="450" spans="1:9" ht="15.75" customHeight="1" x14ac:dyDescent="0.35">
      <c r="A450" s="7"/>
      <c r="C450" s="5"/>
      <c r="D450" s="6"/>
      <c r="H450" s="6"/>
      <c r="I450" s="6"/>
    </row>
    <row r="451" spans="1:9" ht="15.75" customHeight="1" x14ac:dyDescent="0.35">
      <c r="A451" s="7"/>
      <c r="C451" s="5"/>
      <c r="D451" s="6"/>
      <c r="H451" s="6"/>
      <c r="I451" s="6"/>
    </row>
    <row r="452" spans="1:9" ht="15.75" customHeight="1" x14ac:dyDescent="0.35">
      <c r="A452" s="7"/>
      <c r="C452" s="5"/>
      <c r="D452" s="6"/>
      <c r="H452" s="6"/>
      <c r="I452" s="6"/>
    </row>
    <row r="453" spans="1:9" ht="15.75" customHeight="1" x14ac:dyDescent="0.35">
      <c r="A453" s="7"/>
      <c r="C453" s="5"/>
      <c r="D453" s="6"/>
      <c r="H453" s="6"/>
      <c r="I453" s="6"/>
    </row>
    <row r="454" spans="1:9" ht="15.75" customHeight="1" x14ac:dyDescent="0.35">
      <c r="A454" s="7"/>
      <c r="C454" s="5"/>
      <c r="D454" s="6"/>
      <c r="H454" s="6"/>
      <c r="I454" s="6"/>
    </row>
    <row r="455" spans="1:9" ht="15.75" customHeight="1" x14ac:dyDescent="0.35">
      <c r="A455" s="7"/>
      <c r="C455" s="5"/>
      <c r="D455" s="6"/>
      <c r="H455" s="6"/>
      <c r="I455" s="6"/>
    </row>
    <row r="456" spans="1:9" ht="15.75" customHeight="1" x14ac:dyDescent="0.35">
      <c r="A456" s="7"/>
      <c r="C456" s="5"/>
      <c r="D456" s="6"/>
      <c r="H456" s="6"/>
      <c r="I456" s="6"/>
    </row>
    <row r="457" spans="1:9" ht="15.75" customHeight="1" x14ac:dyDescent="0.35">
      <c r="A457" s="7"/>
      <c r="C457" s="5"/>
      <c r="D457" s="6"/>
      <c r="H457" s="6"/>
      <c r="I457" s="6"/>
    </row>
    <row r="458" spans="1:9" ht="15.75" customHeight="1" x14ac:dyDescent="0.35">
      <c r="A458" s="7"/>
      <c r="C458" s="5"/>
      <c r="D458" s="6"/>
      <c r="H458" s="6"/>
      <c r="I458" s="6"/>
    </row>
    <row r="459" spans="1:9" ht="15.75" customHeight="1" x14ac:dyDescent="0.35">
      <c r="A459" s="7"/>
      <c r="C459" s="5"/>
      <c r="D459" s="6"/>
      <c r="H459" s="6"/>
      <c r="I459" s="6"/>
    </row>
    <row r="460" spans="1:9" ht="15.75" customHeight="1" x14ac:dyDescent="0.35">
      <c r="A460" s="7"/>
      <c r="C460" s="5"/>
      <c r="D460" s="6"/>
      <c r="H460" s="6"/>
      <c r="I460" s="6"/>
    </row>
    <row r="461" spans="1:9" ht="15.75" customHeight="1" x14ac:dyDescent="0.35">
      <c r="A461" s="7"/>
      <c r="C461" s="5"/>
      <c r="D461" s="6"/>
      <c r="H461" s="6"/>
      <c r="I461" s="6"/>
    </row>
    <row r="462" spans="1:9" ht="15.75" customHeight="1" x14ac:dyDescent="0.35">
      <c r="A462" s="7"/>
      <c r="C462" s="5"/>
      <c r="D462" s="6"/>
      <c r="H462" s="6"/>
      <c r="I462" s="6"/>
    </row>
    <row r="463" spans="1:9" ht="15.75" customHeight="1" x14ac:dyDescent="0.35">
      <c r="A463" s="7"/>
      <c r="C463" s="5"/>
      <c r="D463" s="6"/>
      <c r="H463" s="6"/>
      <c r="I463" s="6"/>
    </row>
    <row r="464" spans="1:9" ht="15.75" customHeight="1" x14ac:dyDescent="0.35">
      <c r="A464" s="7"/>
      <c r="C464" s="5"/>
      <c r="D464" s="6"/>
      <c r="H464" s="6"/>
      <c r="I464" s="6"/>
    </row>
    <row r="465" spans="1:9" ht="15.75" customHeight="1" x14ac:dyDescent="0.35">
      <c r="A465" s="7"/>
      <c r="C465" s="5"/>
      <c r="D465" s="6"/>
      <c r="H465" s="6"/>
      <c r="I465" s="6"/>
    </row>
    <row r="466" spans="1:9" ht="15.75" customHeight="1" x14ac:dyDescent="0.35">
      <c r="A466" s="7"/>
      <c r="C466" s="5"/>
      <c r="D466" s="6"/>
      <c r="H466" s="6"/>
      <c r="I466" s="6"/>
    </row>
    <row r="467" spans="1:9" ht="15.75" customHeight="1" x14ac:dyDescent="0.35">
      <c r="A467" s="7"/>
      <c r="C467" s="5"/>
      <c r="D467" s="6"/>
      <c r="H467" s="6"/>
      <c r="I467" s="6"/>
    </row>
    <row r="468" spans="1:9" ht="15.75" customHeight="1" x14ac:dyDescent="0.35">
      <c r="A468" s="7"/>
      <c r="C468" s="5"/>
      <c r="D468" s="6"/>
      <c r="H468" s="6"/>
      <c r="I468" s="6"/>
    </row>
    <row r="469" spans="1:9" ht="15.75" customHeight="1" x14ac:dyDescent="0.35">
      <c r="A469" s="7"/>
      <c r="C469" s="5"/>
      <c r="D469" s="6"/>
      <c r="H469" s="6"/>
      <c r="I469" s="6"/>
    </row>
    <row r="470" spans="1:9" ht="15.75" customHeight="1" x14ac:dyDescent="0.35">
      <c r="A470" s="7"/>
      <c r="C470" s="5"/>
      <c r="D470" s="6"/>
      <c r="H470" s="6"/>
      <c r="I470" s="6"/>
    </row>
    <row r="471" spans="1:9" ht="15.75" customHeight="1" x14ac:dyDescent="0.35">
      <c r="A471" s="7"/>
      <c r="C471" s="5"/>
      <c r="D471" s="6"/>
      <c r="H471" s="6"/>
      <c r="I471" s="6"/>
    </row>
    <row r="472" spans="1:9" ht="15.75" customHeight="1" x14ac:dyDescent="0.35">
      <c r="A472" s="7"/>
      <c r="C472" s="5"/>
      <c r="D472" s="6"/>
      <c r="H472" s="6"/>
      <c r="I472" s="6"/>
    </row>
    <row r="473" spans="1:9" ht="15.75" customHeight="1" x14ac:dyDescent="0.35">
      <c r="A473" s="7"/>
      <c r="C473" s="5"/>
      <c r="D473" s="6"/>
      <c r="H473" s="6"/>
      <c r="I473" s="6"/>
    </row>
    <row r="474" spans="1:9" ht="15.75" customHeight="1" x14ac:dyDescent="0.35">
      <c r="A474" s="7"/>
      <c r="C474" s="5"/>
      <c r="D474" s="6"/>
      <c r="H474" s="6"/>
      <c r="I474" s="6"/>
    </row>
    <row r="475" spans="1:9" ht="15.75" customHeight="1" x14ac:dyDescent="0.35">
      <c r="A475" s="7"/>
      <c r="C475" s="5"/>
      <c r="D475" s="6"/>
      <c r="H475" s="6"/>
      <c r="I475" s="6"/>
    </row>
    <row r="476" spans="1:9" ht="15.75" customHeight="1" x14ac:dyDescent="0.35">
      <c r="A476" s="7"/>
      <c r="C476" s="5"/>
      <c r="D476" s="6"/>
      <c r="H476" s="6"/>
      <c r="I476" s="6"/>
    </row>
    <row r="477" spans="1:9" ht="15.75" customHeight="1" x14ac:dyDescent="0.35">
      <c r="A477" s="7"/>
      <c r="C477" s="5"/>
      <c r="D477" s="6"/>
      <c r="H477" s="6"/>
      <c r="I477" s="6"/>
    </row>
    <row r="478" spans="1:9" ht="15.75" customHeight="1" x14ac:dyDescent="0.35">
      <c r="A478" s="7"/>
      <c r="C478" s="5"/>
      <c r="D478" s="6"/>
      <c r="H478" s="6"/>
      <c r="I478" s="6"/>
    </row>
    <row r="479" spans="1:9" ht="15.75" customHeight="1" x14ac:dyDescent="0.35">
      <c r="A479" s="7"/>
      <c r="C479" s="5"/>
      <c r="D479" s="6"/>
      <c r="H479" s="6"/>
      <c r="I479" s="6"/>
    </row>
    <row r="480" spans="1:9" ht="15.75" customHeight="1" x14ac:dyDescent="0.35">
      <c r="A480" s="7"/>
      <c r="C480" s="5"/>
      <c r="D480" s="6"/>
      <c r="H480" s="6"/>
      <c r="I480" s="6"/>
    </row>
    <row r="481" spans="1:9" ht="15.75" customHeight="1" x14ac:dyDescent="0.35">
      <c r="A481" s="7"/>
      <c r="C481" s="5"/>
      <c r="D481" s="6"/>
      <c r="H481" s="6"/>
      <c r="I481" s="6"/>
    </row>
    <row r="482" spans="1:9" ht="15.75" customHeight="1" x14ac:dyDescent="0.35">
      <c r="A482" s="7"/>
      <c r="C482" s="5"/>
      <c r="D482" s="6"/>
      <c r="H482" s="6"/>
      <c r="I482" s="6"/>
    </row>
    <row r="483" spans="1:9" ht="15.75" customHeight="1" x14ac:dyDescent="0.35">
      <c r="A483" s="7"/>
      <c r="C483" s="5"/>
      <c r="D483" s="6"/>
      <c r="H483" s="6"/>
      <c r="I483" s="6"/>
    </row>
    <row r="484" spans="1:9" ht="15.75" customHeight="1" x14ac:dyDescent="0.35">
      <c r="A484" s="7"/>
      <c r="C484" s="5"/>
      <c r="D484" s="6"/>
      <c r="H484" s="6"/>
      <c r="I484" s="6"/>
    </row>
    <row r="485" spans="1:9" ht="15.75" customHeight="1" x14ac:dyDescent="0.35">
      <c r="A485" s="7"/>
      <c r="C485" s="5"/>
      <c r="D485" s="6"/>
      <c r="H485" s="6"/>
      <c r="I485" s="6"/>
    </row>
    <row r="486" spans="1:9" ht="15.75" customHeight="1" x14ac:dyDescent="0.35">
      <c r="A486" s="7"/>
      <c r="C486" s="5"/>
      <c r="D486" s="6"/>
      <c r="H486" s="6"/>
      <c r="I486" s="6"/>
    </row>
    <row r="487" spans="1:9" ht="15.75" customHeight="1" x14ac:dyDescent="0.35">
      <c r="A487" s="7"/>
      <c r="C487" s="5"/>
      <c r="D487" s="6"/>
      <c r="H487" s="6"/>
      <c r="I487" s="6"/>
    </row>
    <row r="488" spans="1:9" ht="15.75" customHeight="1" x14ac:dyDescent="0.35">
      <c r="A488" s="7"/>
      <c r="C488" s="5"/>
      <c r="D488" s="6"/>
      <c r="H488" s="6"/>
      <c r="I488" s="6"/>
    </row>
    <row r="489" spans="1:9" ht="15.75" customHeight="1" x14ac:dyDescent="0.35">
      <c r="A489" s="7"/>
      <c r="C489" s="5"/>
      <c r="D489" s="6"/>
      <c r="H489" s="6"/>
      <c r="I489" s="6"/>
    </row>
    <row r="490" spans="1:9" ht="15.75" customHeight="1" x14ac:dyDescent="0.35">
      <c r="A490" s="7"/>
      <c r="C490" s="5"/>
      <c r="D490" s="6"/>
      <c r="H490" s="6"/>
      <c r="I490" s="6"/>
    </row>
    <row r="491" spans="1:9" ht="15.75" customHeight="1" x14ac:dyDescent="0.35">
      <c r="A491" s="7"/>
      <c r="C491" s="5"/>
      <c r="D491" s="6"/>
      <c r="H491" s="6"/>
      <c r="I491" s="6"/>
    </row>
    <row r="492" spans="1:9" ht="15.75" customHeight="1" x14ac:dyDescent="0.35">
      <c r="A492" s="7"/>
      <c r="C492" s="5"/>
      <c r="D492" s="6"/>
      <c r="H492" s="6"/>
      <c r="I492" s="6"/>
    </row>
    <row r="493" spans="1:9" ht="15.75" customHeight="1" x14ac:dyDescent="0.35">
      <c r="A493" s="7"/>
      <c r="C493" s="5"/>
      <c r="D493" s="6"/>
      <c r="H493" s="6"/>
      <c r="I493" s="6"/>
    </row>
    <row r="494" spans="1:9" ht="15.75" customHeight="1" x14ac:dyDescent="0.35">
      <c r="A494" s="7"/>
      <c r="C494" s="5"/>
      <c r="D494" s="6"/>
      <c r="H494" s="6"/>
      <c r="I494" s="6"/>
    </row>
    <row r="495" spans="1:9" ht="15.75" customHeight="1" x14ac:dyDescent="0.35">
      <c r="A495" s="7"/>
      <c r="C495" s="5"/>
      <c r="D495" s="6"/>
      <c r="H495" s="6"/>
      <c r="I495" s="6"/>
    </row>
    <row r="496" spans="1:9" ht="15.75" customHeight="1" x14ac:dyDescent="0.35">
      <c r="A496" s="7"/>
      <c r="C496" s="5"/>
      <c r="D496" s="6"/>
      <c r="H496" s="6"/>
      <c r="I496" s="6"/>
    </row>
    <row r="497" spans="1:9" ht="15.75" customHeight="1" x14ac:dyDescent="0.35">
      <c r="A497" s="7"/>
      <c r="C497" s="5"/>
      <c r="D497" s="6"/>
      <c r="H497" s="6"/>
      <c r="I497" s="6"/>
    </row>
    <row r="498" spans="1:9" ht="15.75" customHeight="1" x14ac:dyDescent="0.35">
      <c r="A498" s="7"/>
      <c r="C498" s="5"/>
      <c r="D498" s="6"/>
      <c r="H498" s="6"/>
      <c r="I498" s="6"/>
    </row>
    <row r="499" spans="1:9" ht="15.75" customHeight="1" x14ac:dyDescent="0.35">
      <c r="A499" s="7"/>
      <c r="C499" s="5"/>
      <c r="D499" s="6"/>
      <c r="H499" s="6"/>
      <c r="I499" s="6"/>
    </row>
    <row r="500" spans="1:9" ht="15.75" customHeight="1" x14ac:dyDescent="0.35">
      <c r="A500" s="7"/>
      <c r="C500" s="5"/>
      <c r="D500" s="6"/>
      <c r="H500" s="6"/>
      <c r="I500" s="6"/>
    </row>
    <row r="501" spans="1:9" ht="15.75" customHeight="1" x14ac:dyDescent="0.35">
      <c r="A501" s="7"/>
      <c r="C501" s="5"/>
      <c r="D501" s="6"/>
      <c r="H501" s="6"/>
      <c r="I501" s="6"/>
    </row>
    <row r="502" spans="1:9" ht="15.75" customHeight="1" x14ac:dyDescent="0.35">
      <c r="A502" s="7"/>
      <c r="C502" s="5"/>
      <c r="D502" s="6"/>
      <c r="H502" s="6"/>
      <c r="I502" s="6"/>
    </row>
    <row r="503" spans="1:9" ht="15.75" customHeight="1" x14ac:dyDescent="0.35">
      <c r="A503" s="7"/>
      <c r="C503" s="5"/>
      <c r="D503" s="6"/>
      <c r="H503" s="6"/>
      <c r="I503" s="6"/>
    </row>
    <row r="504" spans="1:9" ht="15.75" customHeight="1" x14ac:dyDescent="0.35">
      <c r="A504" s="7"/>
      <c r="C504" s="5"/>
      <c r="D504" s="6"/>
      <c r="H504" s="6"/>
      <c r="I504" s="6"/>
    </row>
    <row r="505" spans="1:9" ht="15.75" customHeight="1" x14ac:dyDescent="0.35">
      <c r="A505" s="7"/>
      <c r="C505" s="5"/>
      <c r="D505" s="6"/>
      <c r="H505" s="6"/>
      <c r="I505" s="6"/>
    </row>
    <row r="506" spans="1:9" ht="15.75" customHeight="1" x14ac:dyDescent="0.35">
      <c r="A506" s="7"/>
      <c r="C506" s="5"/>
      <c r="D506" s="6"/>
      <c r="H506" s="6"/>
      <c r="I506" s="6"/>
    </row>
    <row r="507" spans="1:9" ht="15.75" customHeight="1" x14ac:dyDescent="0.35">
      <c r="A507" s="7"/>
      <c r="C507" s="5"/>
      <c r="D507" s="6"/>
      <c r="H507" s="6"/>
      <c r="I507" s="6"/>
    </row>
    <row r="508" spans="1:9" ht="15.75" customHeight="1" x14ac:dyDescent="0.35">
      <c r="A508" s="7"/>
      <c r="C508" s="5"/>
      <c r="D508" s="6"/>
      <c r="H508" s="6"/>
      <c r="I508" s="6"/>
    </row>
    <row r="509" spans="1:9" ht="15.75" customHeight="1" x14ac:dyDescent="0.35">
      <c r="A509" s="7"/>
      <c r="C509" s="5"/>
      <c r="D509" s="6"/>
      <c r="H509" s="6"/>
      <c r="I509" s="6"/>
    </row>
    <row r="510" spans="1:9" ht="15.75" customHeight="1" x14ac:dyDescent="0.35">
      <c r="A510" s="7"/>
      <c r="C510" s="5"/>
      <c r="D510" s="6"/>
      <c r="H510" s="6"/>
      <c r="I510" s="6"/>
    </row>
    <row r="511" spans="1:9" ht="15.75" customHeight="1" x14ac:dyDescent="0.35">
      <c r="A511" s="7"/>
      <c r="C511" s="5"/>
      <c r="D511" s="6"/>
      <c r="H511" s="6"/>
      <c r="I511" s="6"/>
    </row>
    <row r="512" spans="1:9" ht="15.75" customHeight="1" x14ac:dyDescent="0.35">
      <c r="A512" s="7"/>
      <c r="C512" s="5"/>
      <c r="D512" s="6"/>
      <c r="H512" s="6"/>
      <c r="I512" s="6"/>
    </row>
    <row r="513" spans="1:9" ht="15.75" customHeight="1" x14ac:dyDescent="0.35">
      <c r="A513" s="7"/>
      <c r="C513" s="5"/>
      <c r="D513" s="6"/>
      <c r="H513" s="6"/>
      <c r="I513" s="6"/>
    </row>
    <row r="514" spans="1:9" ht="15.75" customHeight="1" x14ac:dyDescent="0.35">
      <c r="A514" s="7"/>
      <c r="C514" s="5"/>
      <c r="D514" s="6"/>
      <c r="H514" s="6"/>
      <c r="I514" s="6"/>
    </row>
    <row r="515" spans="1:9" ht="15.75" customHeight="1" x14ac:dyDescent="0.35">
      <c r="A515" s="7"/>
      <c r="C515" s="5"/>
      <c r="D515" s="6"/>
      <c r="H515" s="6"/>
      <c r="I515" s="6"/>
    </row>
    <row r="516" spans="1:9" ht="15.75" customHeight="1" x14ac:dyDescent="0.35">
      <c r="A516" s="7"/>
      <c r="C516" s="5"/>
      <c r="D516" s="6"/>
      <c r="H516" s="6"/>
      <c r="I516" s="6"/>
    </row>
    <row r="517" spans="1:9" ht="15.75" customHeight="1" x14ac:dyDescent="0.35">
      <c r="A517" s="7"/>
      <c r="C517" s="5"/>
      <c r="D517" s="6"/>
      <c r="H517" s="6"/>
      <c r="I517" s="6"/>
    </row>
    <row r="518" spans="1:9" ht="15.75" customHeight="1" x14ac:dyDescent="0.35">
      <c r="A518" s="7"/>
      <c r="C518" s="5"/>
      <c r="D518" s="6"/>
      <c r="H518" s="6"/>
      <c r="I518" s="6"/>
    </row>
    <row r="519" spans="1:9" ht="15.75" customHeight="1" x14ac:dyDescent="0.35">
      <c r="A519" s="7"/>
      <c r="C519" s="5"/>
      <c r="D519" s="6"/>
      <c r="H519" s="6"/>
      <c r="I519" s="6"/>
    </row>
    <row r="520" spans="1:9" ht="15.75" customHeight="1" x14ac:dyDescent="0.35">
      <c r="A520" s="7"/>
      <c r="C520" s="5"/>
      <c r="D520" s="6"/>
      <c r="H520" s="6"/>
      <c r="I520" s="6"/>
    </row>
    <row r="521" spans="1:9" ht="15.75" customHeight="1" x14ac:dyDescent="0.35">
      <c r="A521" s="7"/>
      <c r="C521" s="5"/>
      <c r="D521" s="6"/>
      <c r="H521" s="6"/>
      <c r="I521" s="6"/>
    </row>
    <row r="522" spans="1:9" ht="15.75" customHeight="1" x14ac:dyDescent="0.35">
      <c r="A522" s="7"/>
      <c r="C522" s="5"/>
      <c r="D522" s="6"/>
      <c r="H522" s="6"/>
      <c r="I522" s="6"/>
    </row>
    <row r="523" spans="1:9" ht="15.75" customHeight="1" x14ac:dyDescent="0.35">
      <c r="A523" s="7"/>
      <c r="C523" s="5"/>
      <c r="D523" s="6"/>
      <c r="H523" s="6"/>
      <c r="I523" s="6"/>
    </row>
    <row r="524" spans="1:9" ht="15.75" customHeight="1" x14ac:dyDescent="0.35">
      <c r="A524" s="7"/>
      <c r="C524" s="5"/>
      <c r="D524" s="6"/>
      <c r="H524" s="6"/>
      <c r="I524" s="6"/>
    </row>
    <row r="525" spans="1:9" ht="15.75" customHeight="1" x14ac:dyDescent="0.35">
      <c r="A525" s="7"/>
      <c r="C525" s="5"/>
      <c r="D525" s="6"/>
      <c r="H525" s="6"/>
      <c r="I525" s="6"/>
    </row>
    <row r="526" spans="1:9" ht="15.75" customHeight="1" x14ac:dyDescent="0.35">
      <c r="A526" s="7"/>
      <c r="C526" s="5"/>
      <c r="D526" s="6"/>
      <c r="H526" s="6"/>
      <c r="I526" s="6"/>
    </row>
    <row r="527" spans="1:9" ht="15.75" customHeight="1" x14ac:dyDescent="0.35">
      <c r="A527" s="7"/>
      <c r="C527" s="5"/>
      <c r="D527" s="6"/>
      <c r="H527" s="6"/>
      <c r="I527" s="6"/>
    </row>
    <row r="528" spans="1:9" ht="15.75" customHeight="1" x14ac:dyDescent="0.35">
      <c r="A528" s="7"/>
      <c r="C528" s="5"/>
      <c r="D528" s="6"/>
      <c r="H528" s="6"/>
      <c r="I528" s="6"/>
    </row>
    <row r="529" spans="1:9" ht="15.75" customHeight="1" x14ac:dyDescent="0.35">
      <c r="A529" s="7"/>
      <c r="C529" s="5"/>
      <c r="D529" s="6"/>
      <c r="H529" s="6"/>
      <c r="I529" s="6"/>
    </row>
    <row r="530" spans="1:9" ht="15.75" customHeight="1" x14ac:dyDescent="0.35">
      <c r="A530" s="7"/>
      <c r="C530" s="5"/>
      <c r="D530" s="6"/>
      <c r="H530" s="6"/>
      <c r="I530" s="6"/>
    </row>
    <row r="531" spans="1:9" ht="15.75" customHeight="1" x14ac:dyDescent="0.35">
      <c r="A531" s="7"/>
      <c r="C531" s="5"/>
      <c r="D531" s="6"/>
      <c r="H531" s="6"/>
      <c r="I531" s="6"/>
    </row>
    <row r="532" spans="1:9" ht="15.75" customHeight="1" x14ac:dyDescent="0.35">
      <c r="A532" s="7"/>
      <c r="C532" s="5"/>
      <c r="D532" s="6"/>
      <c r="H532" s="6"/>
      <c r="I532" s="6"/>
    </row>
    <row r="533" spans="1:9" ht="15.75" customHeight="1" x14ac:dyDescent="0.35">
      <c r="A533" s="7"/>
      <c r="C533" s="5"/>
      <c r="D533" s="6"/>
      <c r="H533" s="6"/>
      <c r="I533" s="6"/>
    </row>
    <row r="534" spans="1:9" ht="15.75" customHeight="1" x14ac:dyDescent="0.35">
      <c r="A534" s="7"/>
      <c r="C534" s="5"/>
      <c r="D534" s="6"/>
      <c r="H534" s="6"/>
      <c r="I534" s="6"/>
    </row>
    <row r="535" spans="1:9" ht="15.75" customHeight="1" x14ac:dyDescent="0.35">
      <c r="A535" s="7"/>
      <c r="C535" s="5"/>
      <c r="D535" s="6"/>
      <c r="H535" s="6"/>
      <c r="I535" s="6"/>
    </row>
    <row r="536" spans="1:9" ht="15.75" customHeight="1" x14ac:dyDescent="0.35">
      <c r="A536" s="7"/>
      <c r="C536" s="5"/>
      <c r="D536" s="6"/>
      <c r="H536" s="6"/>
      <c r="I536" s="6"/>
    </row>
    <row r="537" spans="1:9" ht="15.75" customHeight="1" x14ac:dyDescent="0.35">
      <c r="A537" s="7"/>
      <c r="C537" s="5"/>
      <c r="D537" s="6"/>
      <c r="H537" s="6"/>
      <c r="I537" s="6"/>
    </row>
    <row r="538" spans="1:9" ht="15.75" customHeight="1" x14ac:dyDescent="0.35">
      <c r="A538" s="7"/>
      <c r="C538" s="5"/>
      <c r="D538" s="6"/>
      <c r="H538" s="6"/>
      <c r="I538" s="6"/>
    </row>
    <row r="539" spans="1:9" ht="15.75" customHeight="1" x14ac:dyDescent="0.35">
      <c r="A539" s="7"/>
      <c r="C539" s="5"/>
      <c r="D539" s="6"/>
      <c r="H539" s="6"/>
      <c r="I539" s="6"/>
    </row>
    <row r="540" spans="1:9" ht="15.75" customHeight="1" x14ac:dyDescent="0.35">
      <c r="A540" s="7"/>
      <c r="C540" s="5"/>
      <c r="D540" s="6"/>
      <c r="H540" s="6"/>
      <c r="I540" s="6"/>
    </row>
    <row r="541" spans="1:9" ht="15.75" customHeight="1" x14ac:dyDescent="0.35">
      <c r="A541" s="7"/>
      <c r="C541" s="5"/>
      <c r="D541" s="6"/>
      <c r="H541" s="6"/>
      <c r="I541" s="6"/>
    </row>
    <row r="542" spans="1:9" ht="15.75" customHeight="1" x14ac:dyDescent="0.35">
      <c r="A542" s="7"/>
      <c r="C542" s="5"/>
      <c r="D542" s="6"/>
      <c r="H542" s="6"/>
      <c r="I542" s="6"/>
    </row>
    <row r="543" spans="1:9" ht="15.75" customHeight="1" x14ac:dyDescent="0.35">
      <c r="A543" s="7"/>
      <c r="C543" s="5"/>
      <c r="D543" s="6"/>
      <c r="H543" s="6"/>
      <c r="I543" s="6"/>
    </row>
    <row r="544" spans="1:9" ht="15.75" customHeight="1" x14ac:dyDescent="0.35">
      <c r="A544" s="7"/>
      <c r="C544" s="5"/>
      <c r="D544" s="6"/>
      <c r="H544" s="6"/>
      <c r="I544" s="6"/>
    </row>
    <row r="545" spans="1:9" ht="15.75" customHeight="1" x14ac:dyDescent="0.35">
      <c r="A545" s="7"/>
      <c r="C545" s="5"/>
      <c r="D545" s="6"/>
      <c r="H545" s="6"/>
      <c r="I545" s="6"/>
    </row>
    <row r="546" spans="1:9" ht="15.75" customHeight="1" x14ac:dyDescent="0.35">
      <c r="A546" s="7"/>
      <c r="C546" s="5"/>
      <c r="D546" s="6"/>
      <c r="H546" s="6"/>
      <c r="I546" s="6"/>
    </row>
    <row r="547" spans="1:9" ht="15.75" customHeight="1" x14ac:dyDescent="0.35">
      <c r="A547" s="7"/>
      <c r="C547" s="5"/>
      <c r="D547" s="6"/>
      <c r="H547" s="6"/>
      <c r="I547" s="6"/>
    </row>
    <row r="548" spans="1:9" ht="15.75" customHeight="1" x14ac:dyDescent="0.35">
      <c r="A548" s="7"/>
      <c r="C548" s="5"/>
      <c r="D548" s="6"/>
      <c r="H548" s="6"/>
      <c r="I548" s="6"/>
    </row>
    <row r="549" spans="1:9" ht="15.75" customHeight="1" x14ac:dyDescent="0.35">
      <c r="A549" s="7"/>
      <c r="C549" s="5"/>
      <c r="D549" s="6"/>
      <c r="H549" s="6"/>
      <c r="I549" s="6"/>
    </row>
    <row r="550" spans="1:9" ht="15.75" customHeight="1" x14ac:dyDescent="0.35">
      <c r="A550" s="7"/>
      <c r="C550" s="5"/>
      <c r="D550" s="6"/>
      <c r="H550" s="6"/>
      <c r="I550" s="6"/>
    </row>
    <row r="551" spans="1:9" ht="15.75" customHeight="1" x14ac:dyDescent="0.35">
      <c r="A551" s="7"/>
      <c r="C551" s="5"/>
      <c r="D551" s="6"/>
      <c r="H551" s="6"/>
      <c r="I551" s="6"/>
    </row>
    <row r="552" spans="1:9" ht="15.75" customHeight="1" x14ac:dyDescent="0.35">
      <c r="A552" s="7"/>
      <c r="C552" s="5"/>
      <c r="D552" s="6"/>
      <c r="H552" s="6"/>
      <c r="I552" s="6"/>
    </row>
    <row r="553" spans="1:9" ht="15.75" customHeight="1" x14ac:dyDescent="0.35">
      <c r="A553" s="7"/>
      <c r="C553" s="5"/>
      <c r="D553" s="6"/>
      <c r="H553" s="6"/>
      <c r="I553" s="6"/>
    </row>
    <row r="554" spans="1:9" ht="15.75" customHeight="1" x14ac:dyDescent="0.35">
      <c r="A554" s="7"/>
      <c r="C554" s="5"/>
      <c r="D554" s="6"/>
      <c r="H554" s="6"/>
      <c r="I554" s="6"/>
    </row>
    <row r="555" spans="1:9" ht="15.75" customHeight="1" x14ac:dyDescent="0.35">
      <c r="A555" s="7"/>
      <c r="C555" s="5"/>
      <c r="D555" s="6"/>
      <c r="H555" s="6"/>
      <c r="I555" s="6"/>
    </row>
    <row r="556" spans="1:9" ht="15.75" customHeight="1" x14ac:dyDescent="0.35">
      <c r="A556" s="7"/>
      <c r="C556" s="5"/>
      <c r="D556" s="6"/>
      <c r="H556" s="6"/>
      <c r="I556" s="6"/>
    </row>
    <row r="557" spans="1:9" ht="15.75" customHeight="1" x14ac:dyDescent="0.35">
      <c r="A557" s="7"/>
      <c r="C557" s="5"/>
      <c r="D557" s="6"/>
      <c r="H557" s="6"/>
      <c r="I557" s="6"/>
    </row>
    <row r="558" spans="1:9" ht="15.75" customHeight="1" x14ac:dyDescent="0.35">
      <c r="A558" s="7"/>
      <c r="C558" s="5"/>
      <c r="D558" s="6"/>
      <c r="H558" s="6"/>
      <c r="I558" s="6"/>
    </row>
    <row r="559" spans="1:9" ht="15.75" customHeight="1" x14ac:dyDescent="0.35">
      <c r="A559" s="7"/>
      <c r="C559" s="5"/>
      <c r="D559" s="6"/>
      <c r="H559" s="6"/>
      <c r="I559" s="6"/>
    </row>
    <row r="560" spans="1:9" ht="15.75" customHeight="1" x14ac:dyDescent="0.35">
      <c r="A560" s="7"/>
      <c r="C560" s="5"/>
      <c r="D560" s="6"/>
      <c r="H560" s="6"/>
      <c r="I560" s="6"/>
    </row>
    <row r="561" spans="1:9" ht="15.75" customHeight="1" x14ac:dyDescent="0.35">
      <c r="A561" s="7"/>
      <c r="C561" s="5"/>
      <c r="D561" s="6"/>
      <c r="H561" s="6"/>
      <c r="I561" s="6"/>
    </row>
    <row r="562" spans="1:9" ht="15.75" customHeight="1" x14ac:dyDescent="0.35">
      <c r="A562" s="7"/>
      <c r="C562" s="5"/>
      <c r="D562" s="6"/>
      <c r="H562" s="6"/>
      <c r="I562" s="6"/>
    </row>
    <row r="563" spans="1:9" ht="15.75" customHeight="1" x14ac:dyDescent="0.35">
      <c r="A563" s="7"/>
      <c r="C563" s="5"/>
      <c r="D563" s="6"/>
      <c r="H563" s="6"/>
      <c r="I563" s="6"/>
    </row>
    <row r="564" spans="1:9" ht="15.75" customHeight="1" x14ac:dyDescent="0.35">
      <c r="A564" s="7"/>
      <c r="C564" s="5"/>
      <c r="D564" s="6"/>
      <c r="H564" s="6"/>
      <c r="I564" s="6"/>
    </row>
    <row r="565" spans="1:9" ht="15.75" customHeight="1" x14ac:dyDescent="0.35">
      <c r="A565" s="7"/>
      <c r="C565" s="5"/>
      <c r="D565" s="6"/>
      <c r="H565" s="6"/>
      <c r="I565" s="6"/>
    </row>
    <row r="566" spans="1:9" ht="15.75" customHeight="1" x14ac:dyDescent="0.35">
      <c r="A566" s="7"/>
      <c r="C566" s="5"/>
      <c r="D566" s="6"/>
      <c r="H566" s="6"/>
      <c r="I566" s="6"/>
    </row>
    <row r="567" spans="1:9" ht="15.75" customHeight="1" x14ac:dyDescent="0.35">
      <c r="A567" s="7"/>
      <c r="C567" s="5"/>
      <c r="D567" s="6"/>
      <c r="H567" s="6"/>
      <c r="I567" s="6"/>
    </row>
    <row r="568" spans="1:9" ht="15.75" customHeight="1" x14ac:dyDescent="0.35">
      <c r="A568" s="7"/>
      <c r="C568" s="5"/>
      <c r="D568" s="6"/>
      <c r="H568" s="6"/>
      <c r="I568" s="6"/>
    </row>
    <row r="569" spans="1:9" ht="15.75" customHeight="1" x14ac:dyDescent="0.35">
      <c r="A569" s="7"/>
      <c r="C569" s="5"/>
      <c r="D569" s="6"/>
      <c r="H569" s="6"/>
      <c r="I569" s="6"/>
    </row>
    <row r="570" spans="1:9" ht="15.75" customHeight="1" x14ac:dyDescent="0.35">
      <c r="A570" s="7"/>
      <c r="C570" s="5"/>
      <c r="D570" s="6"/>
      <c r="H570" s="6"/>
      <c r="I570" s="6"/>
    </row>
    <row r="571" spans="1:9" ht="15.75" customHeight="1" x14ac:dyDescent="0.35">
      <c r="A571" s="7"/>
      <c r="C571" s="5"/>
      <c r="D571" s="6"/>
      <c r="H571" s="6"/>
      <c r="I571" s="6"/>
    </row>
    <row r="572" spans="1:9" ht="15.75" customHeight="1" x14ac:dyDescent="0.35">
      <c r="A572" s="7"/>
      <c r="C572" s="5"/>
      <c r="D572" s="6"/>
      <c r="H572" s="6"/>
      <c r="I572" s="6"/>
    </row>
    <row r="573" spans="1:9" ht="15.75" customHeight="1" x14ac:dyDescent="0.35">
      <c r="A573" s="7"/>
      <c r="C573" s="5"/>
      <c r="D573" s="6"/>
      <c r="H573" s="6"/>
      <c r="I573" s="6"/>
    </row>
    <row r="574" spans="1:9" ht="15.75" customHeight="1" x14ac:dyDescent="0.35">
      <c r="A574" s="7"/>
      <c r="C574" s="5"/>
      <c r="D574" s="6"/>
      <c r="H574" s="6"/>
      <c r="I574" s="6"/>
    </row>
    <row r="575" spans="1:9" ht="15.75" customHeight="1" x14ac:dyDescent="0.35">
      <c r="A575" s="7"/>
      <c r="C575" s="5"/>
      <c r="D575" s="6"/>
      <c r="H575" s="6"/>
      <c r="I575" s="6"/>
    </row>
    <row r="576" spans="1:9" ht="15.75" customHeight="1" x14ac:dyDescent="0.35">
      <c r="A576" s="7"/>
      <c r="C576" s="5"/>
      <c r="D576" s="6"/>
      <c r="H576" s="6"/>
      <c r="I576" s="6"/>
    </row>
    <row r="577" spans="1:9" ht="15.75" customHeight="1" x14ac:dyDescent="0.35">
      <c r="A577" s="7"/>
      <c r="C577" s="5"/>
      <c r="D577" s="6"/>
      <c r="H577" s="6"/>
      <c r="I577" s="6"/>
    </row>
    <row r="578" spans="1:9" ht="15.75" customHeight="1" x14ac:dyDescent="0.35">
      <c r="A578" s="7"/>
      <c r="C578" s="5"/>
      <c r="D578" s="6"/>
      <c r="H578" s="6"/>
      <c r="I578" s="6"/>
    </row>
    <row r="579" spans="1:9" ht="15.75" customHeight="1" x14ac:dyDescent="0.35">
      <c r="A579" s="7"/>
      <c r="C579" s="5"/>
      <c r="D579" s="6"/>
      <c r="H579" s="6"/>
      <c r="I579" s="6"/>
    </row>
    <row r="580" spans="1:9" ht="15.75" customHeight="1" x14ac:dyDescent="0.35">
      <c r="A580" s="7"/>
      <c r="C580" s="5"/>
      <c r="D580" s="6"/>
      <c r="H580" s="6"/>
      <c r="I580" s="6"/>
    </row>
    <row r="581" spans="1:9" ht="15.75" customHeight="1" x14ac:dyDescent="0.35">
      <c r="A581" s="7"/>
      <c r="C581" s="5"/>
      <c r="D581" s="6"/>
      <c r="H581" s="6"/>
      <c r="I581" s="6"/>
    </row>
    <row r="582" spans="1:9" ht="15.75" customHeight="1" x14ac:dyDescent="0.35">
      <c r="A582" s="7"/>
      <c r="C582" s="5"/>
      <c r="D582" s="6"/>
      <c r="H582" s="6"/>
      <c r="I582" s="6"/>
    </row>
    <row r="583" spans="1:9" ht="15.75" customHeight="1" x14ac:dyDescent="0.35">
      <c r="A583" s="7"/>
      <c r="C583" s="5"/>
      <c r="D583" s="6"/>
      <c r="H583" s="6"/>
      <c r="I583" s="6"/>
    </row>
    <row r="584" spans="1:9" ht="15.75" customHeight="1" x14ac:dyDescent="0.35">
      <c r="A584" s="7"/>
      <c r="C584" s="5"/>
      <c r="D584" s="6"/>
      <c r="H584" s="6"/>
      <c r="I584" s="6"/>
    </row>
    <row r="585" spans="1:9" ht="15.75" customHeight="1" x14ac:dyDescent="0.35">
      <c r="A585" s="7"/>
      <c r="C585" s="5"/>
      <c r="D585" s="6"/>
      <c r="H585" s="6"/>
      <c r="I585" s="6"/>
    </row>
    <row r="586" spans="1:9" ht="15.75" customHeight="1" x14ac:dyDescent="0.35">
      <c r="A586" s="7"/>
      <c r="C586" s="5"/>
      <c r="D586" s="6"/>
      <c r="H586" s="6"/>
      <c r="I586" s="6"/>
    </row>
    <row r="587" spans="1:9" ht="15.75" customHeight="1" x14ac:dyDescent="0.35">
      <c r="A587" s="7"/>
      <c r="C587" s="5"/>
      <c r="D587" s="6"/>
      <c r="H587" s="6"/>
      <c r="I587" s="6"/>
    </row>
    <row r="588" spans="1:9" ht="15.75" customHeight="1" x14ac:dyDescent="0.35">
      <c r="A588" s="7"/>
      <c r="C588" s="5"/>
      <c r="D588" s="6"/>
      <c r="H588" s="6"/>
      <c r="I588" s="6"/>
    </row>
    <row r="589" spans="1:9" ht="15.75" customHeight="1" x14ac:dyDescent="0.35">
      <c r="A589" s="7"/>
      <c r="C589" s="5"/>
      <c r="D589" s="6"/>
      <c r="H589" s="6"/>
      <c r="I589" s="6"/>
    </row>
    <row r="590" spans="1:9" ht="15.75" customHeight="1" x14ac:dyDescent="0.35">
      <c r="A590" s="7"/>
      <c r="C590" s="5"/>
      <c r="D590" s="6"/>
      <c r="H590" s="6"/>
      <c r="I590" s="6"/>
    </row>
    <row r="591" spans="1:9" ht="15.75" customHeight="1" x14ac:dyDescent="0.35">
      <c r="A591" s="7"/>
      <c r="C591" s="5"/>
      <c r="D591" s="6"/>
      <c r="H591" s="6"/>
      <c r="I591" s="6"/>
    </row>
    <row r="592" spans="1:9" ht="15.75" customHeight="1" x14ac:dyDescent="0.35">
      <c r="A592" s="7"/>
      <c r="C592" s="5"/>
      <c r="D592" s="6"/>
      <c r="H592" s="6"/>
      <c r="I592" s="6"/>
    </row>
    <row r="593" spans="1:9" ht="15.75" customHeight="1" x14ac:dyDescent="0.35">
      <c r="A593" s="7"/>
      <c r="C593" s="5"/>
      <c r="D593" s="6"/>
      <c r="H593" s="6"/>
      <c r="I593" s="6"/>
    </row>
    <row r="594" spans="1:9" ht="15.75" customHeight="1" x14ac:dyDescent="0.35">
      <c r="A594" s="7"/>
      <c r="C594" s="5"/>
      <c r="D594" s="6"/>
      <c r="H594" s="6"/>
      <c r="I594" s="6"/>
    </row>
    <row r="595" spans="1:9" ht="15.75" customHeight="1" x14ac:dyDescent="0.35">
      <c r="A595" s="7"/>
      <c r="C595" s="5"/>
      <c r="D595" s="6"/>
      <c r="H595" s="6"/>
      <c r="I595" s="6"/>
    </row>
    <row r="596" spans="1:9" ht="15.75" customHeight="1" x14ac:dyDescent="0.35">
      <c r="A596" s="7"/>
      <c r="C596" s="5"/>
      <c r="D596" s="6"/>
      <c r="H596" s="6"/>
      <c r="I596" s="6"/>
    </row>
    <row r="597" spans="1:9" ht="15.75" customHeight="1" x14ac:dyDescent="0.35">
      <c r="A597" s="7"/>
      <c r="C597" s="5"/>
      <c r="D597" s="6"/>
      <c r="H597" s="6"/>
      <c r="I597" s="6"/>
    </row>
    <row r="598" spans="1:9" ht="15.75" customHeight="1" x14ac:dyDescent="0.35">
      <c r="A598" s="7"/>
      <c r="C598" s="5"/>
      <c r="D598" s="6"/>
      <c r="H598" s="6"/>
      <c r="I598" s="6"/>
    </row>
    <row r="599" spans="1:9" ht="15.75" customHeight="1" x14ac:dyDescent="0.35">
      <c r="A599" s="7"/>
      <c r="C599" s="5"/>
      <c r="D599" s="6"/>
      <c r="H599" s="6"/>
      <c r="I599" s="6"/>
    </row>
    <row r="600" spans="1:9" ht="15.75" customHeight="1" x14ac:dyDescent="0.35">
      <c r="A600" s="7"/>
      <c r="C600" s="5"/>
      <c r="D600" s="6"/>
      <c r="H600" s="6"/>
      <c r="I600" s="6"/>
    </row>
    <row r="601" spans="1:9" ht="15.75" customHeight="1" x14ac:dyDescent="0.35">
      <c r="A601" s="7"/>
      <c r="C601" s="5"/>
      <c r="D601" s="6"/>
      <c r="H601" s="6"/>
      <c r="I601" s="6"/>
    </row>
    <row r="602" spans="1:9" ht="15.75" customHeight="1" x14ac:dyDescent="0.35">
      <c r="A602" s="7"/>
      <c r="C602" s="5"/>
      <c r="D602" s="6"/>
      <c r="H602" s="6"/>
      <c r="I602" s="6"/>
    </row>
    <row r="603" spans="1:9" ht="15.75" customHeight="1" x14ac:dyDescent="0.35">
      <c r="A603" s="7"/>
      <c r="C603" s="5"/>
      <c r="D603" s="6"/>
      <c r="H603" s="6"/>
      <c r="I603" s="6"/>
    </row>
    <row r="604" spans="1:9" ht="15.75" customHeight="1" x14ac:dyDescent="0.35">
      <c r="A604" s="7"/>
      <c r="C604" s="5"/>
      <c r="D604" s="6"/>
      <c r="H604" s="6"/>
      <c r="I604" s="6"/>
    </row>
    <row r="605" spans="1:9" ht="15.75" customHeight="1" x14ac:dyDescent="0.35">
      <c r="A605" s="7"/>
      <c r="C605" s="5"/>
      <c r="D605" s="6"/>
      <c r="H605" s="6"/>
      <c r="I605" s="6"/>
    </row>
    <row r="606" spans="1:9" ht="15.75" customHeight="1" x14ac:dyDescent="0.35">
      <c r="A606" s="7"/>
      <c r="C606" s="5"/>
      <c r="D606" s="6"/>
      <c r="H606" s="6"/>
      <c r="I606" s="6"/>
    </row>
    <row r="607" spans="1:9" ht="15.75" customHeight="1" x14ac:dyDescent="0.35">
      <c r="A607" s="7"/>
      <c r="C607" s="5"/>
      <c r="D607" s="6"/>
      <c r="H607" s="6"/>
      <c r="I607" s="6"/>
    </row>
    <row r="608" spans="1:9" ht="15.75" customHeight="1" x14ac:dyDescent="0.35">
      <c r="A608" s="7"/>
      <c r="C608" s="5"/>
      <c r="D608" s="6"/>
      <c r="H608" s="6"/>
      <c r="I608" s="6"/>
    </row>
    <row r="609" spans="1:9" ht="15.75" customHeight="1" x14ac:dyDescent="0.35">
      <c r="A609" s="7"/>
      <c r="C609" s="5"/>
      <c r="D609" s="6"/>
      <c r="H609" s="6"/>
      <c r="I609" s="6"/>
    </row>
    <row r="610" spans="1:9" ht="15.75" customHeight="1" x14ac:dyDescent="0.35">
      <c r="A610" s="7"/>
      <c r="C610" s="5"/>
      <c r="D610" s="6"/>
      <c r="H610" s="6"/>
      <c r="I610" s="6"/>
    </row>
    <row r="611" spans="1:9" ht="15.75" customHeight="1" x14ac:dyDescent="0.35">
      <c r="A611" s="7"/>
      <c r="C611" s="5"/>
      <c r="D611" s="6"/>
      <c r="H611" s="6"/>
      <c r="I611" s="6"/>
    </row>
    <row r="612" spans="1:9" ht="15.75" customHeight="1" x14ac:dyDescent="0.35">
      <c r="A612" s="7"/>
      <c r="C612" s="5"/>
      <c r="D612" s="6"/>
      <c r="H612" s="6"/>
      <c r="I612" s="6"/>
    </row>
    <row r="613" spans="1:9" ht="15.75" customHeight="1" x14ac:dyDescent="0.35">
      <c r="A613" s="7"/>
      <c r="C613" s="5"/>
      <c r="D613" s="6"/>
      <c r="H613" s="6"/>
      <c r="I613" s="6"/>
    </row>
    <row r="614" spans="1:9" ht="15.75" customHeight="1" x14ac:dyDescent="0.35">
      <c r="A614" s="7"/>
      <c r="C614" s="5"/>
      <c r="D614" s="6"/>
      <c r="H614" s="6"/>
      <c r="I614" s="6"/>
    </row>
    <row r="615" spans="1:9" ht="15.75" customHeight="1" x14ac:dyDescent="0.35">
      <c r="A615" s="7"/>
      <c r="C615" s="5"/>
      <c r="D615" s="6"/>
      <c r="H615" s="6"/>
      <c r="I615" s="6"/>
    </row>
    <row r="616" spans="1:9" ht="15.75" customHeight="1" x14ac:dyDescent="0.35">
      <c r="A616" s="7"/>
      <c r="C616" s="5"/>
      <c r="D616" s="6"/>
      <c r="H616" s="6"/>
      <c r="I616" s="6"/>
    </row>
    <row r="617" spans="1:9" ht="15.75" customHeight="1" x14ac:dyDescent="0.35">
      <c r="A617" s="7"/>
      <c r="C617" s="5"/>
      <c r="D617" s="6"/>
      <c r="H617" s="6"/>
      <c r="I617" s="6"/>
    </row>
    <row r="618" spans="1:9" ht="15.75" customHeight="1" x14ac:dyDescent="0.35">
      <c r="A618" s="7"/>
      <c r="C618" s="5"/>
      <c r="D618" s="6"/>
      <c r="H618" s="6"/>
      <c r="I618" s="6"/>
    </row>
    <row r="619" spans="1:9" ht="15.75" customHeight="1" x14ac:dyDescent="0.35">
      <c r="A619" s="7"/>
      <c r="C619" s="5"/>
      <c r="D619" s="6"/>
      <c r="H619" s="6"/>
      <c r="I619" s="6"/>
    </row>
    <row r="620" spans="1:9" ht="15.75" customHeight="1" x14ac:dyDescent="0.35">
      <c r="A620" s="7"/>
      <c r="C620" s="5"/>
      <c r="D620" s="6"/>
      <c r="H620" s="6"/>
      <c r="I620" s="6"/>
    </row>
    <row r="621" spans="1:9" ht="15.75" customHeight="1" x14ac:dyDescent="0.35">
      <c r="A621" s="7"/>
      <c r="C621" s="5"/>
      <c r="D621" s="6"/>
      <c r="H621" s="6"/>
      <c r="I621" s="6"/>
    </row>
    <row r="622" spans="1:9" ht="15.75" customHeight="1" x14ac:dyDescent="0.35">
      <c r="A622" s="7"/>
      <c r="C622" s="5"/>
      <c r="D622" s="6"/>
      <c r="H622" s="6"/>
      <c r="I622" s="6"/>
    </row>
    <row r="623" spans="1:9" ht="15.75" customHeight="1" x14ac:dyDescent="0.35">
      <c r="A623" s="7"/>
      <c r="C623" s="5"/>
      <c r="D623" s="6"/>
      <c r="H623" s="6"/>
      <c r="I623" s="6"/>
    </row>
    <row r="624" spans="1:9" ht="15.75" customHeight="1" x14ac:dyDescent="0.35">
      <c r="A624" s="7"/>
      <c r="C624" s="5"/>
      <c r="D624" s="6"/>
      <c r="H624" s="6"/>
      <c r="I624" s="6"/>
    </row>
    <row r="625" spans="1:9" ht="15.75" customHeight="1" x14ac:dyDescent="0.35">
      <c r="A625" s="7"/>
      <c r="C625" s="5"/>
      <c r="D625" s="6"/>
      <c r="H625" s="6"/>
      <c r="I625" s="6"/>
    </row>
    <row r="626" spans="1:9" ht="15.75" customHeight="1" x14ac:dyDescent="0.35">
      <c r="A626" s="7"/>
      <c r="C626" s="5"/>
      <c r="D626" s="6"/>
      <c r="H626" s="6"/>
      <c r="I626" s="6"/>
    </row>
    <row r="627" spans="1:9" ht="15.75" customHeight="1" x14ac:dyDescent="0.35">
      <c r="A627" s="7"/>
      <c r="C627" s="5"/>
      <c r="D627" s="6"/>
      <c r="H627" s="6"/>
      <c r="I627" s="6"/>
    </row>
    <row r="628" spans="1:9" ht="15.75" customHeight="1" x14ac:dyDescent="0.35">
      <c r="A628" s="7"/>
      <c r="C628" s="5"/>
      <c r="D628" s="6"/>
      <c r="H628" s="6"/>
      <c r="I628" s="6"/>
    </row>
    <row r="629" spans="1:9" ht="15.75" customHeight="1" x14ac:dyDescent="0.35">
      <c r="A629" s="7"/>
      <c r="C629" s="5"/>
      <c r="D629" s="6"/>
      <c r="H629" s="6"/>
      <c r="I629" s="6"/>
    </row>
    <row r="630" spans="1:9" ht="15.75" customHeight="1" x14ac:dyDescent="0.35">
      <c r="A630" s="7"/>
      <c r="C630" s="5"/>
      <c r="D630" s="6"/>
      <c r="H630" s="6"/>
      <c r="I630" s="6"/>
    </row>
    <row r="631" spans="1:9" ht="15.75" customHeight="1" x14ac:dyDescent="0.35">
      <c r="A631" s="7"/>
      <c r="C631" s="5"/>
      <c r="D631" s="6"/>
      <c r="H631" s="6"/>
      <c r="I631" s="6"/>
    </row>
    <row r="632" spans="1:9" ht="15.75" customHeight="1" x14ac:dyDescent="0.35">
      <c r="A632" s="7"/>
      <c r="C632" s="5"/>
      <c r="D632" s="6"/>
      <c r="H632" s="6"/>
      <c r="I632" s="6"/>
    </row>
    <row r="633" spans="1:9" ht="15.75" customHeight="1" x14ac:dyDescent="0.35">
      <c r="A633" s="7"/>
      <c r="C633" s="5"/>
      <c r="D633" s="6"/>
      <c r="H633" s="6"/>
      <c r="I633" s="6"/>
    </row>
    <row r="634" spans="1:9" ht="15.75" customHeight="1" x14ac:dyDescent="0.35">
      <c r="A634" s="7"/>
      <c r="C634" s="5"/>
      <c r="D634" s="6"/>
      <c r="H634" s="6"/>
      <c r="I634" s="6"/>
    </row>
    <row r="635" spans="1:9" ht="15.75" customHeight="1" x14ac:dyDescent="0.35">
      <c r="A635" s="7"/>
      <c r="C635" s="5"/>
      <c r="D635" s="6"/>
      <c r="H635" s="6"/>
      <c r="I635" s="6"/>
    </row>
    <row r="636" spans="1:9" ht="15.75" customHeight="1" x14ac:dyDescent="0.35">
      <c r="A636" s="7"/>
      <c r="C636" s="5"/>
      <c r="D636" s="6"/>
      <c r="H636" s="6"/>
      <c r="I636" s="6"/>
    </row>
    <row r="637" spans="1:9" ht="15.75" customHeight="1" x14ac:dyDescent="0.35">
      <c r="A637" s="7"/>
      <c r="C637" s="5"/>
      <c r="D637" s="6"/>
      <c r="H637" s="6"/>
      <c r="I637" s="6"/>
    </row>
    <row r="638" spans="1:9" ht="15.75" customHeight="1" x14ac:dyDescent="0.35">
      <c r="A638" s="7"/>
      <c r="C638" s="5"/>
      <c r="D638" s="6"/>
      <c r="H638" s="6"/>
      <c r="I638" s="6"/>
    </row>
    <row r="639" spans="1:9" ht="15.75" customHeight="1" x14ac:dyDescent="0.35">
      <c r="A639" s="7"/>
      <c r="C639" s="5"/>
      <c r="D639" s="6"/>
      <c r="H639" s="6"/>
      <c r="I639" s="6"/>
    </row>
    <row r="640" spans="1:9" ht="15.75" customHeight="1" x14ac:dyDescent="0.35">
      <c r="A640" s="7"/>
      <c r="C640" s="5"/>
      <c r="D640" s="6"/>
      <c r="H640" s="6"/>
      <c r="I640" s="6"/>
    </row>
    <row r="641" spans="1:9" ht="15.75" customHeight="1" x14ac:dyDescent="0.35">
      <c r="A641" s="7"/>
      <c r="C641" s="5"/>
      <c r="D641" s="6"/>
      <c r="H641" s="6"/>
      <c r="I641" s="6"/>
    </row>
    <row r="642" spans="1:9" ht="15.75" customHeight="1" x14ac:dyDescent="0.35">
      <c r="A642" s="7"/>
      <c r="C642" s="5"/>
      <c r="D642" s="6"/>
      <c r="H642" s="6"/>
      <c r="I642" s="6"/>
    </row>
    <row r="643" spans="1:9" ht="15.75" customHeight="1" x14ac:dyDescent="0.35">
      <c r="A643" s="7"/>
      <c r="C643" s="5"/>
      <c r="D643" s="6"/>
      <c r="H643" s="6"/>
      <c r="I643" s="6"/>
    </row>
    <row r="644" spans="1:9" ht="15.75" customHeight="1" x14ac:dyDescent="0.35">
      <c r="A644" s="7"/>
      <c r="C644" s="5"/>
      <c r="D644" s="6"/>
      <c r="H644" s="6"/>
      <c r="I644" s="6"/>
    </row>
    <row r="645" spans="1:9" ht="15.75" customHeight="1" x14ac:dyDescent="0.35">
      <c r="A645" s="7"/>
      <c r="C645" s="5"/>
      <c r="D645" s="6"/>
      <c r="H645" s="6"/>
      <c r="I645" s="6"/>
    </row>
    <row r="646" spans="1:9" ht="15.75" customHeight="1" x14ac:dyDescent="0.35">
      <c r="A646" s="7"/>
      <c r="C646" s="5"/>
      <c r="D646" s="6"/>
      <c r="H646" s="6"/>
      <c r="I646" s="6"/>
    </row>
    <row r="647" spans="1:9" ht="15.75" customHeight="1" x14ac:dyDescent="0.35">
      <c r="A647" s="7"/>
      <c r="C647" s="5"/>
      <c r="D647" s="6"/>
      <c r="H647" s="6"/>
      <c r="I647" s="6"/>
    </row>
    <row r="648" spans="1:9" ht="15.75" customHeight="1" x14ac:dyDescent="0.35">
      <c r="A648" s="7"/>
      <c r="C648" s="5"/>
      <c r="D648" s="6"/>
      <c r="H648" s="6"/>
      <c r="I648" s="6"/>
    </row>
    <row r="649" spans="1:9" ht="15.75" customHeight="1" x14ac:dyDescent="0.35">
      <c r="A649" s="7"/>
      <c r="C649" s="5"/>
      <c r="D649" s="6"/>
      <c r="H649" s="6"/>
      <c r="I649" s="6"/>
    </row>
    <row r="650" spans="1:9" ht="15.75" customHeight="1" x14ac:dyDescent="0.35">
      <c r="A650" s="7"/>
      <c r="C650" s="5"/>
      <c r="D650" s="6"/>
      <c r="H650" s="6"/>
      <c r="I650" s="6"/>
    </row>
    <row r="651" spans="1:9" ht="15.75" customHeight="1" x14ac:dyDescent="0.35">
      <c r="A651" s="7"/>
      <c r="C651" s="5"/>
      <c r="D651" s="6"/>
      <c r="H651" s="6"/>
      <c r="I651" s="6"/>
    </row>
    <row r="652" spans="1:9" ht="15.75" customHeight="1" x14ac:dyDescent="0.35">
      <c r="A652" s="7"/>
      <c r="C652" s="5"/>
      <c r="D652" s="6"/>
      <c r="H652" s="6"/>
      <c r="I652" s="6"/>
    </row>
    <row r="653" spans="1:9" ht="15.75" customHeight="1" x14ac:dyDescent="0.35">
      <c r="A653" s="7"/>
      <c r="C653" s="5"/>
      <c r="D653" s="6"/>
      <c r="H653" s="6"/>
      <c r="I653" s="6"/>
    </row>
    <row r="654" spans="1:9" ht="15.75" customHeight="1" x14ac:dyDescent="0.35">
      <c r="A654" s="7"/>
      <c r="C654" s="5"/>
      <c r="D654" s="6"/>
      <c r="H654" s="6"/>
      <c r="I654" s="6"/>
    </row>
    <row r="655" spans="1:9" ht="15.75" customHeight="1" x14ac:dyDescent="0.35">
      <c r="A655" s="7"/>
      <c r="C655" s="5"/>
      <c r="D655" s="6"/>
      <c r="H655" s="6"/>
      <c r="I655" s="6"/>
    </row>
    <row r="656" spans="1:9" ht="15.75" customHeight="1" x14ac:dyDescent="0.35">
      <c r="A656" s="7"/>
      <c r="C656" s="5"/>
      <c r="D656" s="6"/>
      <c r="H656" s="6"/>
      <c r="I656" s="6"/>
    </row>
    <row r="657" spans="1:9" ht="15.75" customHeight="1" x14ac:dyDescent="0.35">
      <c r="A657" s="7"/>
      <c r="C657" s="5"/>
      <c r="D657" s="6"/>
      <c r="H657" s="6"/>
      <c r="I657" s="6"/>
    </row>
    <row r="658" spans="1:9" ht="15.75" customHeight="1" x14ac:dyDescent="0.35">
      <c r="A658" s="7"/>
      <c r="C658" s="5"/>
      <c r="D658" s="6"/>
      <c r="H658" s="6"/>
      <c r="I658" s="6"/>
    </row>
    <row r="659" spans="1:9" ht="15.75" customHeight="1" x14ac:dyDescent="0.35">
      <c r="A659" s="7"/>
      <c r="C659" s="5"/>
      <c r="D659" s="6"/>
      <c r="H659" s="6"/>
      <c r="I659" s="6"/>
    </row>
    <row r="660" spans="1:9" ht="15.75" customHeight="1" x14ac:dyDescent="0.35">
      <c r="A660" s="7"/>
      <c r="C660" s="5"/>
      <c r="D660" s="6"/>
      <c r="H660" s="6"/>
      <c r="I660" s="6"/>
    </row>
    <row r="661" spans="1:9" ht="15.75" customHeight="1" x14ac:dyDescent="0.35">
      <c r="A661" s="7"/>
      <c r="C661" s="5"/>
      <c r="D661" s="6"/>
      <c r="H661" s="6"/>
      <c r="I661" s="6"/>
    </row>
    <row r="662" spans="1:9" ht="15.75" customHeight="1" x14ac:dyDescent="0.35">
      <c r="A662" s="7"/>
      <c r="C662" s="5"/>
      <c r="D662" s="6"/>
      <c r="H662" s="6"/>
      <c r="I662" s="6"/>
    </row>
    <row r="663" spans="1:9" ht="15.75" customHeight="1" x14ac:dyDescent="0.35">
      <c r="A663" s="7"/>
      <c r="C663" s="5"/>
      <c r="D663" s="6"/>
      <c r="H663" s="6"/>
      <c r="I663" s="6"/>
    </row>
    <row r="664" spans="1:9" ht="15.75" customHeight="1" x14ac:dyDescent="0.35">
      <c r="A664" s="7"/>
      <c r="C664" s="5"/>
      <c r="D664" s="6"/>
      <c r="H664" s="6"/>
      <c r="I664" s="6"/>
    </row>
    <row r="665" spans="1:9" ht="15.75" customHeight="1" x14ac:dyDescent="0.35">
      <c r="A665" s="7"/>
      <c r="C665" s="5"/>
      <c r="D665" s="6"/>
      <c r="H665" s="6"/>
      <c r="I665" s="6"/>
    </row>
    <row r="666" spans="1:9" ht="15.75" customHeight="1" x14ac:dyDescent="0.35">
      <c r="A666" s="7"/>
      <c r="C666" s="5"/>
      <c r="D666" s="6"/>
      <c r="H666" s="6"/>
      <c r="I666" s="6"/>
    </row>
    <row r="667" spans="1:9" ht="15.75" customHeight="1" x14ac:dyDescent="0.35">
      <c r="A667" s="7"/>
      <c r="C667" s="5"/>
      <c r="D667" s="6"/>
      <c r="H667" s="6"/>
      <c r="I667" s="6"/>
    </row>
    <row r="668" spans="1:9" ht="15.75" customHeight="1" x14ac:dyDescent="0.35">
      <c r="A668" s="7"/>
      <c r="C668" s="5"/>
      <c r="D668" s="6"/>
      <c r="H668" s="6"/>
      <c r="I668" s="6"/>
    </row>
    <row r="669" spans="1:9" ht="15.75" customHeight="1" x14ac:dyDescent="0.35">
      <c r="A669" s="7"/>
      <c r="C669" s="5"/>
      <c r="D669" s="6"/>
      <c r="H669" s="6"/>
      <c r="I669" s="6"/>
    </row>
    <row r="670" spans="1:9" ht="15.75" customHeight="1" x14ac:dyDescent="0.35">
      <c r="A670" s="7"/>
      <c r="C670" s="5"/>
      <c r="D670" s="6"/>
      <c r="H670" s="6"/>
      <c r="I670" s="6"/>
    </row>
    <row r="671" spans="1:9" ht="15.75" customHeight="1" x14ac:dyDescent="0.35">
      <c r="A671" s="7"/>
      <c r="C671" s="5"/>
      <c r="D671" s="6"/>
      <c r="H671" s="6"/>
      <c r="I671" s="6"/>
    </row>
    <row r="672" spans="1:9" ht="15.75" customHeight="1" x14ac:dyDescent="0.35">
      <c r="A672" s="7"/>
      <c r="C672" s="5"/>
      <c r="D672" s="6"/>
      <c r="H672" s="6"/>
      <c r="I672" s="6"/>
    </row>
    <row r="673" spans="1:9" ht="15.75" customHeight="1" x14ac:dyDescent="0.35">
      <c r="A673" s="7"/>
      <c r="C673" s="5"/>
      <c r="D673" s="6"/>
      <c r="H673" s="6"/>
      <c r="I673" s="6"/>
    </row>
    <row r="674" spans="1:9" ht="15.75" customHeight="1" x14ac:dyDescent="0.35">
      <c r="A674" s="7"/>
      <c r="C674" s="5"/>
      <c r="D674" s="6"/>
      <c r="H674" s="6"/>
      <c r="I674" s="6"/>
    </row>
    <row r="675" spans="1:9" ht="15.75" customHeight="1" x14ac:dyDescent="0.35">
      <c r="A675" s="7"/>
      <c r="C675" s="5"/>
      <c r="D675" s="6"/>
      <c r="H675" s="6"/>
      <c r="I675" s="6"/>
    </row>
    <row r="676" spans="1:9" ht="15.75" customHeight="1" x14ac:dyDescent="0.35">
      <c r="A676" s="7"/>
      <c r="C676" s="5"/>
      <c r="D676" s="6"/>
      <c r="H676" s="6"/>
      <c r="I676" s="6"/>
    </row>
    <row r="677" spans="1:9" ht="15.75" customHeight="1" x14ac:dyDescent="0.35">
      <c r="A677" s="7"/>
      <c r="C677" s="5"/>
      <c r="D677" s="6"/>
      <c r="H677" s="6"/>
      <c r="I677" s="6"/>
    </row>
    <row r="678" spans="1:9" ht="15.75" customHeight="1" x14ac:dyDescent="0.35">
      <c r="A678" s="7"/>
      <c r="C678" s="5"/>
      <c r="D678" s="6"/>
      <c r="H678" s="6"/>
      <c r="I678" s="6"/>
    </row>
    <row r="679" spans="1:9" ht="15.75" customHeight="1" x14ac:dyDescent="0.35">
      <c r="A679" s="7"/>
      <c r="C679" s="5"/>
      <c r="D679" s="6"/>
      <c r="H679" s="6"/>
      <c r="I679" s="6"/>
    </row>
    <row r="680" spans="1:9" ht="15.75" customHeight="1" x14ac:dyDescent="0.35">
      <c r="A680" s="7"/>
      <c r="C680" s="5"/>
      <c r="D680" s="6"/>
      <c r="H680" s="6"/>
      <c r="I680" s="6"/>
    </row>
    <row r="681" spans="1:9" ht="15.75" customHeight="1" x14ac:dyDescent="0.35">
      <c r="A681" s="7"/>
      <c r="C681" s="5"/>
      <c r="D681" s="6"/>
      <c r="H681" s="6"/>
      <c r="I681" s="6"/>
    </row>
    <row r="682" spans="1:9" ht="15.75" customHeight="1" x14ac:dyDescent="0.35">
      <c r="A682" s="7"/>
      <c r="C682" s="5"/>
      <c r="D682" s="6"/>
      <c r="H682" s="6"/>
      <c r="I682" s="6"/>
    </row>
    <row r="683" spans="1:9" ht="15.75" customHeight="1" x14ac:dyDescent="0.35">
      <c r="A683" s="7"/>
      <c r="C683" s="5"/>
      <c r="D683" s="6"/>
      <c r="H683" s="6"/>
      <c r="I683" s="6"/>
    </row>
    <row r="684" spans="1:9" ht="15.75" customHeight="1" x14ac:dyDescent="0.35">
      <c r="A684" s="7"/>
      <c r="C684" s="5"/>
      <c r="D684" s="6"/>
      <c r="H684" s="6"/>
      <c r="I684" s="6"/>
    </row>
    <row r="685" spans="1:9" ht="15.75" customHeight="1" x14ac:dyDescent="0.35">
      <c r="A685" s="7"/>
      <c r="C685" s="5"/>
      <c r="D685" s="6"/>
      <c r="H685" s="6"/>
      <c r="I685" s="6"/>
    </row>
    <row r="686" spans="1:9" ht="15.75" customHeight="1" x14ac:dyDescent="0.35">
      <c r="A686" s="7"/>
      <c r="C686" s="5"/>
      <c r="D686" s="6"/>
      <c r="H686" s="6"/>
      <c r="I686" s="6"/>
    </row>
    <row r="687" spans="1:9" ht="15.75" customHeight="1" x14ac:dyDescent="0.35">
      <c r="A687" s="7"/>
      <c r="C687" s="5"/>
      <c r="D687" s="6"/>
      <c r="H687" s="6"/>
      <c r="I687" s="6"/>
    </row>
    <row r="688" spans="1:9" ht="15.75" customHeight="1" x14ac:dyDescent="0.35">
      <c r="A688" s="7"/>
      <c r="C688" s="5"/>
      <c r="D688" s="6"/>
      <c r="H688" s="6"/>
      <c r="I688" s="6"/>
    </row>
    <row r="689" spans="1:9" ht="15.75" customHeight="1" x14ac:dyDescent="0.35">
      <c r="A689" s="7"/>
      <c r="C689" s="5"/>
      <c r="D689" s="6"/>
      <c r="H689" s="6"/>
      <c r="I689" s="6"/>
    </row>
    <row r="690" spans="1:9" ht="15.75" customHeight="1" x14ac:dyDescent="0.35">
      <c r="A690" s="7"/>
      <c r="C690" s="5"/>
      <c r="D690" s="6"/>
      <c r="H690" s="6"/>
      <c r="I690" s="6"/>
    </row>
    <row r="691" spans="1:9" ht="15.75" customHeight="1" x14ac:dyDescent="0.35">
      <c r="A691" s="7"/>
      <c r="C691" s="5"/>
      <c r="D691" s="6"/>
      <c r="H691" s="6"/>
      <c r="I691" s="6"/>
    </row>
    <row r="692" spans="1:9" ht="15.75" customHeight="1" x14ac:dyDescent="0.35">
      <c r="A692" s="7"/>
      <c r="C692" s="5"/>
      <c r="D692" s="6"/>
      <c r="H692" s="6"/>
      <c r="I692" s="6"/>
    </row>
    <row r="693" spans="1:9" ht="15.75" customHeight="1" x14ac:dyDescent="0.35">
      <c r="A693" s="7"/>
      <c r="C693" s="5"/>
      <c r="D693" s="6"/>
      <c r="H693" s="6"/>
      <c r="I693" s="6"/>
    </row>
    <row r="694" spans="1:9" ht="15.75" customHeight="1" x14ac:dyDescent="0.35">
      <c r="A694" s="7"/>
      <c r="C694" s="5"/>
      <c r="D694" s="6"/>
      <c r="H694" s="6"/>
      <c r="I694" s="6"/>
    </row>
    <row r="695" spans="1:9" ht="15.75" customHeight="1" x14ac:dyDescent="0.35">
      <c r="A695" s="7"/>
      <c r="C695" s="5"/>
      <c r="D695" s="6"/>
      <c r="H695" s="6"/>
      <c r="I695" s="6"/>
    </row>
    <row r="696" spans="1:9" ht="15.75" customHeight="1" x14ac:dyDescent="0.35">
      <c r="A696" s="7"/>
      <c r="C696" s="5"/>
      <c r="D696" s="6"/>
      <c r="H696" s="6"/>
      <c r="I696" s="6"/>
    </row>
    <row r="697" spans="1:9" ht="15.75" customHeight="1" x14ac:dyDescent="0.35">
      <c r="A697" s="7"/>
      <c r="C697" s="5"/>
      <c r="D697" s="6"/>
      <c r="H697" s="6"/>
      <c r="I697" s="6"/>
    </row>
    <row r="698" spans="1:9" ht="15.75" customHeight="1" x14ac:dyDescent="0.35">
      <c r="A698" s="7"/>
      <c r="C698" s="5"/>
      <c r="D698" s="6"/>
      <c r="H698" s="6"/>
      <c r="I698" s="6"/>
    </row>
    <row r="699" spans="1:9" ht="15.75" customHeight="1" x14ac:dyDescent="0.35">
      <c r="A699" s="7"/>
      <c r="C699" s="5"/>
      <c r="D699" s="6"/>
      <c r="H699" s="6"/>
      <c r="I699" s="6"/>
    </row>
    <row r="700" spans="1:9" ht="15.75" customHeight="1" x14ac:dyDescent="0.35">
      <c r="A700" s="7"/>
      <c r="C700" s="5"/>
      <c r="D700" s="6"/>
      <c r="H700" s="6"/>
      <c r="I700" s="6"/>
    </row>
    <row r="701" spans="1:9" ht="15.75" customHeight="1" x14ac:dyDescent="0.35">
      <c r="A701" s="7"/>
      <c r="C701" s="5"/>
      <c r="D701" s="6"/>
      <c r="H701" s="6"/>
      <c r="I701" s="6"/>
    </row>
    <row r="702" spans="1:9" ht="15.75" customHeight="1" x14ac:dyDescent="0.35">
      <c r="A702" s="7"/>
      <c r="C702" s="5"/>
      <c r="D702" s="6"/>
      <c r="H702" s="6"/>
      <c r="I702" s="6"/>
    </row>
    <row r="703" spans="1:9" ht="15.75" customHeight="1" x14ac:dyDescent="0.35">
      <c r="A703" s="7"/>
      <c r="C703" s="5"/>
      <c r="D703" s="6"/>
      <c r="H703" s="6"/>
      <c r="I703" s="6"/>
    </row>
    <row r="704" spans="1:9" ht="15.75" customHeight="1" x14ac:dyDescent="0.35">
      <c r="A704" s="7"/>
      <c r="C704" s="5"/>
      <c r="D704" s="6"/>
      <c r="H704" s="6"/>
      <c r="I704" s="6"/>
    </row>
    <row r="705" spans="1:9" ht="15.75" customHeight="1" x14ac:dyDescent="0.35">
      <c r="A705" s="7"/>
      <c r="C705" s="5"/>
      <c r="D705" s="6"/>
      <c r="H705" s="6"/>
      <c r="I705" s="6"/>
    </row>
    <row r="706" spans="1:9" ht="15.75" customHeight="1" x14ac:dyDescent="0.35">
      <c r="A706" s="7"/>
      <c r="C706" s="5"/>
      <c r="D706" s="6"/>
      <c r="H706" s="6"/>
      <c r="I706" s="6"/>
    </row>
    <row r="707" spans="1:9" ht="15.75" customHeight="1" x14ac:dyDescent="0.35">
      <c r="A707" s="7"/>
      <c r="C707" s="5"/>
      <c r="D707" s="6"/>
      <c r="H707" s="6"/>
      <c r="I707" s="6"/>
    </row>
    <row r="708" spans="1:9" ht="15.75" customHeight="1" x14ac:dyDescent="0.35">
      <c r="A708" s="7"/>
      <c r="C708" s="5"/>
      <c r="D708" s="6"/>
      <c r="H708" s="6"/>
      <c r="I708" s="6"/>
    </row>
    <row r="709" spans="1:9" ht="15.75" customHeight="1" x14ac:dyDescent="0.35">
      <c r="A709" s="7"/>
      <c r="C709" s="5"/>
      <c r="D709" s="6"/>
      <c r="H709" s="6"/>
      <c r="I709" s="6"/>
    </row>
    <row r="710" spans="1:9" ht="15.75" customHeight="1" x14ac:dyDescent="0.35">
      <c r="A710" s="7"/>
      <c r="C710" s="5"/>
      <c r="D710" s="6"/>
      <c r="H710" s="6"/>
      <c r="I710" s="6"/>
    </row>
    <row r="711" spans="1:9" ht="15.75" customHeight="1" x14ac:dyDescent="0.35">
      <c r="A711" s="7"/>
      <c r="C711" s="5"/>
      <c r="D711" s="6"/>
      <c r="H711" s="6"/>
      <c r="I711" s="6"/>
    </row>
    <row r="712" spans="1:9" ht="15.75" customHeight="1" x14ac:dyDescent="0.35">
      <c r="A712" s="7"/>
      <c r="C712" s="5"/>
      <c r="D712" s="6"/>
      <c r="H712" s="6"/>
      <c r="I712" s="6"/>
    </row>
    <row r="713" spans="1:9" ht="15.75" customHeight="1" x14ac:dyDescent="0.35">
      <c r="A713" s="7"/>
      <c r="C713" s="5"/>
      <c r="D713" s="6"/>
      <c r="H713" s="6"/>
      <c r="I713" s="6"/>
    </row>
    <row r="714" spans="1:9" ht="15.75" customHeight="1" x14ac:dyDescent="0.35">
      <c r="A714" s="7"/>
      <c r="C714" s="5"/>
      <c r="D714" s="6"/>
      <c r="H714" s="6"/>
      <c r="I714" s="6"/>
    </row>
    <row r="715" spans="1:9" ht="15.75" customHeight="1" x14ac:dyDescent="0.35">
      <c r="A715" s="7"/>
      <c r="C715" s="5"/>
      <c r="D715" s="6"/>
      <c r="H715" s="6"/>
      <c r="I715" s="6"/>
    </row>
    <row r="716" spans="1:9" ht="15.75" customHeight="1" x14ac:dyDescent="0.35">
      <c r="A716" s="7"/>
      <c r="C716" s="5"/>
      <c r="D716" s="6"/>
      <c r="H716" s="6"/>
      <c r="I716" s="6"/>
    </row>
    <row r="717" spans="1:9" ht="15.75" customHeight="1" x14ac:dyDescent="0.35">
      <c r="A717" s="7"/>
      <c r="C717" s="5"/>
      <c r="D717" s="6"/>
      <c r="H717" s="6"/>
      <c r="I717" s="6"/>
    </row>
    <row r="718" spans="1:9" ht="15.75" customHeight="1" x14ac:dyDescent="0.35">
      <c r="A718" s="7"/>
      <c r="C718" s="5"/>
      <c r="D718" s="6"/>
      <c r="H718" s="6"/>
      <c r="I718" s="6"/>
    </row>
    <row r="719" spans="1:9" ht="15.75" customHeight="1" x14ac:dyDescent="0.35">
      <c r="A719" s="7"/>
      <c r="C719" s="5"/>
      <c r="D719" s="6"/>
      <c r="H719" s="6"/>
      <c r="I719" s="6"/>
    </row>
    <row r="720" spans="1:9" ht="15.75" customHeight="1" x14ac:dyDescent="0.35">
      <c r="A720" s="7"/>
      <c r="C720" s="5"/>
      <c r="D720" s="6"/>
      <c r="H720" s="6"/>
      <c r="I720" s="6"/>
    </row>
    <row r="721" spans="1:9" ht="15.75" customHeight="1" x14ac:dyDescent="0.35">
      <c r="A721" s="7"/>
      <c r="C721" s="5"/>
      <c r="D721" s="6"/>
      <c r="H721" s="6"/>
      <c r="I721" s="6"/>
    </row>
    <row r="722" spans="1:9" ht="15.75" customHeight="1" x14ac:dyDescent="0.35">
      <c r="A722" s="7"/>
      <c r="C722" s="5"/>
      <c r="D722" s="6"/>
      <c r="H722" s="6"/>
      <c r="I722" s="6"/>
    </row>
    <row r="723" spans="1:9" ht="15.75" customHeight="1" x14ac:dyDescent="0.35">
      <c r="A723" s="7"/>
      <c r="C723" s="5"/>
      <c r="D723" s="6"/>
      <c r="H723" s="6"/>
      <c r="I723" s="6"/>
    </row>
    <row r="724" spans="1:9" ht="15.75" customHeight="1" x14ac:dyDescent="0.35">
      <c r="A724" s="7"/>
      <c r="C724" s="5"/>
      <c r="D724" s="6"/>
      <c r="H724" s="6"/>
      <c r="I724" s="6"/>
    </row>
    <row r="725" spans="1:9" ht="15.75" customHeight="1" x14ac:dyDescent="0.35">
      <c r="A725" s="7"/>
      <c r="C725" s="5"/>
      <c r="D725" s="6"/>
      <c r="H725" s="6"/>
      <c r="I725" s="6"/>
    </row>
    <row r="726" spans="1:9" ht="15.75" customHeight="1" x14ac:dyDescent="0.35">
      <c r="A726" s="7"/>
      <c r="C726" s="5"/>
      <c r="D726" s="6"/>
      <c r="H726" s="6"/>
      <c r="I726" s="6"/>
    </row>
    <row r="727" spans="1:9" ht="15.75" customHeight="1" x14ac:dyDescent="0.35">
      <c r="A727" s="7"/>
      <c r="C727" s="5"/>
      <c r="D727" s="6"/>
      <c r="H727" s="6"/>
      <c r="I727" s="6"/>
    </row>
    <row r="728" spans="1:9" ht="15.75" customHeight="1" x14ac:dyDescent="0.35">
      <c r="A728" s="7"/>
      <c r="C728" s="5"/>
      <c r="D728" s="6"/>
      <c r="H728" s="6"/>
      <c r="I728" s="6"/>
    </row>
    <row r="729" spans="1:9" ht="15.75" customHeight="1" x14ac:dyDescent="0.35">
      <c r="A729" s="7"/>
      <c r="C729" s="5"/>
      <c r="D729" s="6"/>
      <c r="H729" s="6"/>
      <c r="I729" s="6"/>
    </row>
    <row r="730" spans="1:9" ht="15.75" customHeight="1" x14ac:dyDescent="0.35">
      <c r="A730" s="7"/>
      <c r="C730" s="5"/>
      <c r="D730" s="6"/>
      <c r="H730" s="6"/>
      <c r="I730" s="6"/>
    </row>
    <row r="731" spans="1:9" ht="15.75" customHeight="1" x14ac:dyDescent="0.35">
      <c r="A731" s="7"/>
      <c r="C731" s="5"/>
      <c r="D731" s="6"/>
      <c r="H731" s="6"/>
      <c r="I731" s="6"/>
    </row>
    <row r="732" spans="1:9" ht="15.75" customHeight="1" x14ac:dyDescent="0.35">
      <c r="A732" s="7"/>
      <c r="C732" s="5"/>
      <c r="D732" s="6"/>
      <c r="H732" s="6"/>
      <c r="I732" s="6"/>
    </row>
    <row r="733" spans="1:9" ht="15.75" customHeight="1" x14ac:dyDescent="0.35">
      <c r="A733" s="7"/>
      <c r="C733" s="5"/>
      <c r="D733" s="6"/>
      <c r="H733" s="6"/>
      <c r="I733" s="6"/>
    </row>
    <row r="734" spans="1:9" ht="15.75" customHeight="1" x14ac:dyDescent="0.35">
      <c r="A734" s="7"/>
      <c r="C734" s="5"/>
      <c r="D734" s="6"/>
      <c r="H734" s="6"/>
      <c r="I734" s="6"/>
    </row>
    <row r="735" spans="1:9" ht="15.75" customHeight="1" x14ac:dyDescent="0.35">
      <c r="A735" s="7"/>
      <c r="C735" s="5"/>
      <c r="D735" s="6"/>
      <c r="H735" s="6"/>
      <c r="I735" s="6"/>
    </row>
    <row r="736" spans="1:9" ht="15.75" customHeight="1" x14ac:dyDescent="0.35">
      <c r="A736" s="7"/>
      <c r="C736" s="5"/>
      <c r="D736" s="6"/>
      <c r="H736" s="6"/>
      <c r="I736" s="6"/>
    </row>
    <row r="737" spans="1:9" ht="15.75" customHeight="1" x14ac:dyDescent="0.35">
      <c r="A737" s="7"/>
      <c r="C737" s="5"/>
      <c r="D737" s="6"/>
      <c r="H737" s="6"/>
      <c r="I737" s="6"/>
    </row>
    <row r="738" spans="1:9" ht="15.75" customHeight="1" x14ac:dyDescent="0.35">
      <c r="A738" s="7"/>
      <c r="C738" s="5"/>
      <c r="D738" s="6"/>
      <c r="H738" s="6"/>
      <c r="I738" s="6"/>
    </row>
    <row r="739" spans="1:9" ht="15.75" customHeight="1" x14ac:dyDescent="0.35">
      <c r="A739" s="7"/>
      <c r="C739" s="5"/>
      <c r="D739" s="6"/>
      <c r="H739" s="6"/>
      <c r="I739" s="6"/>
    </row>
    <row r="740" spans="1:9" ht="15.75" customHeight="1" x14ac:dyDescent="0.35">
      <c r="A740" s="7"/>
      <c r="C740" s="5"/>
      <c r="D740" s="6"/>
      <c r="H740" s="6"/>
      <c r="I740" s="6"/>
    </row>
    <row r="741" spans="1:9" ht="15.75" customHeight="1" x14ac:dyDescent="0.35">
      <c r="A741" s="7"/>
      <c r="C741" s="5"/>
      <c r="D741" s="6"/>
      <c r="H741" s="6"/>
      <c r="I741" s="6"/>
    </row>
    <row r="742" spans="1:9" ht="15.75" customHeight="1" x14ac:dyDescent="0.35">
      <c r="A742" s="7"/>
      <c r="C742" s="5"/>
      <c r="D742" s="6"/>
      <c r="H742" s="6"/>
      <c r="I742" s="6"/>
    </row>
    <row r="743" spans="1:9" ht="15.75" customHeight="1" x14ac:dyDescent="0.35">
      <c r="A743" s="7"/>
      <c r="C743" s="5"/>
      <c r="D743" s="6"/>
      <c r="H743" s="6"/>
      <c r="I743" s="6"/>
    </row>
    <row r="744" spans="1:9" ht="15.75" customHeight="1" x14ac:dyDescent="0.35">
      <c r="A744" s="7"/>
      <c r="C744" s="5"/>
      <c r="D744" s="6"/>
      <c r="H744" s="6"/>
      <c r="I744" s="6"/>
    </row>
    <row r="745" spans="1:9" ht="15.75" customHeight="1" x14ac:dyDescent="0.35">
      <c r="A745" s="7"/>
      <c r="C745" s="5"/>
      <c r="D745" s="6"/>
      <c r="H745" s="6"/>
      <c r="I745" s="6"/>
    </row>
    <row r="746" spans="1:9" ht="15.75" customHeight="1" x14ac:dyDescent="0.35">
      <c r="A746" s="7"/>
      <c r="C746" s="5"/>
      <c r="D746" s="6"/>
      <c r="H746" s="6"/>
      <c r="I746" s="6"/>
    </row>
    <row r="747" spans="1:9" ht="15.75" customHeight="1" x14ac:dyDescent="0.35">
      <c r="A747" s="7"/>
      <c r="C747" s="5"/>
      <c r="D747" s="6"/>
      <c r="H747" s="6"/>
      <c r="I747" s="6"/>
    </row>
    <row r="748" spans="1:9" ht="15.75" customHeight="1" x14ac:dyDescent="0.35">
      <c r="A748" s="7"/>
      <c r="C748" s="5"/>
      <c r="D748" s="6"/>
      <c r="H748" s="6"/>
      <c r="I748" s="6"/>
    </row>
    <row r="749" spans="1:9" ht="15.75" customHeight="1" x14ac:dyDescent="0.35">
      <c r="A749" s="7"/>
      <c r="C749" s="5"/>
      <c r="D749" s="6"/>
      <c r="H749" s="6"/>
      <c r="I749" s="6"/>
    </row>
    <row r="750" spans="1:9" ht="15.75" customHeight="1" x14ac:dyDescent="0.35">
      <c r="A750" s="7"/>
      <c r="C750" s="5"/>
      <c r="D750" s="6"/>
      <c r="H750" s="6"/>
      <c r="I750" s="6"/>
    </row>
    <row r="751" spans="1:9" ht="15.75" customHeight="1" x14ac:dyDescent="0.35">
      <c r="A751" s="7"/>
      <c r="C751" s="5"/>
      <c r="D751" s="6"/>
      <c r="H751" s="6"/>
      <c r="I751" s="6"/>
    </row>
    <row r="752" spans="1:9" ht="15.75" customHeight="1" x14ac:dyDescent="0.35">
      <c r="A752" s="7"/>
      <c r="C752" s="5"/>
      <c r="D752" s="6"/>
      <c r="H752" s="6"/>
      <c r="I752" s="6"/>
    </row>
    <row r="753" spans="1:9" ht="15.75" customHeight="1" x14ac:dyDescent="0.35">
      <c r="A753" s="7"/>
      <c r="C753" s="5"/>
      <c r="D753" s="6"/>
      <c r="H753" s="6"/>
      <c r="I753" s="6"/>
    </row>
    <row r="754" spans="1:9" ht="15.75" customHeight="1" x14ac:dyDescent="0.35">
      <c r="A754" s="7"/>
      <c r="C754" s="5"/>
      <c r="D754" s="6"/>
      <c r="H754" s="6"/>
      <c r="I754" s="6"/>
    </row>
    <row r="755" spans="1:9" ht="15.75" customHeight="1" x14ac:dyDescent="0.35">
      <c r="A755" s="7"/>
      <c r="C755" s="5"/>
      <c r="D755" s="6"/>
      <c r="H755" s="6"/>
      <c r="I755" s="6"/>
    </row>
    <row r="756" spans="1:9" ht="15.75" customHeight="1" x14ac:dyDescent="0.35">
      <c r="A756" s="7"/>
      <c r="C756" s="5"/>
      <c r="D756" s="6"/>
      <c r="H756" s="6"/>
      <c r="I756" s="6"/>
    </row>
    <row r="757" spans="1:9" ht="15.75" customHeight="1" x14ac:dyDescent="0.35">
      <c r="A757" s="7"/>
      <c r="C757" s="5"/>
      <c r="D757" s="6"/>
      <c r="H757" s="6"/>
      <c r="I757" s="6"/>
    </row>
    <row r="758" spans="1:9" ht="15.75" customHeight="1" x14ac:dyDescent="0.35">
      <c r="A758" s="7"/>
      <c r="C758" s="5"/>
      <c r="D758" s="6"/>
      <c r="H758" s="6"/>
      <c r="I758" s="6"/>
    </row>
    <row r="759" spans="1:9" ht="15.75" customHeight="1" x14ac:dyDescent="0.35">
      <c r="A759" s="7"/>
      <c r="C759" s="5"/>
      <c r="D759" s="6"/>
      <c r="H759" s="6"/>
      <c r="I759" s="6"/>
    </row>
    <row r="760" spans="1:9" ht="15.75" customHeight="1" x14ac:dyDescent="0.35">
      <c r="A760" s="7"/>
      <c r="C760" s="5"/>
      <c r="D760" s="6"/>
      <c r="H760" s="6"/>
      <c r="I760" s="6"/>
    </row>
    <row r="761" spans="1:9" ht="15.75" customHeight="1" x14ac:dyDescent="0.35">
      <c r="A761" s="7"/>
      <c r="C761" s="5"/>
      <c r="D761" s="6"/>
      <c r="H761" s="6"/>
      <c r="I761" s="6"/>
    </row>
    <row r="762" spans="1:9" ht="15.75" customHeight="1" x14ac:dyDescent="0.35">
      <c r="A762" s="7"/>
      <c r="C762" s="5"/>
      <c r="D762" s="6"/>
      <c r="H762" s="6"/>
      <c r="I762" s="6"/>
    </row>
    <row r="763" spans="1:9" ht="15.75" customHeight="1" x14ac:dyDescent="0.35">
      <c r="A763" s="7"/>
      <c r="C763" s="5"/>
      <c r="D763" s="6"/>
      <c r="H763" s="6"/>
      <c r="I763" s="6"/>
    </row>
    <row r="764" spans="1:9" ht="15.75" customHeight="1" x14ac:dyDescent="0.35">
      <c r="A764" s="7"/>
      <c r="C764" s="5"/>
      <c r="D764" s="6"/>
      <c r="H764" s="6"/>
      <c r="I764" s="6"/>
    </row>
    <row r="765" spans="1:9" ht="15.75" customHeight="1" x14ac:dyDescent="0.35">
      <c r="A765" s="7"/>
      <c r="C765" s="5"/>
      <c r="D765" s="6"/>
      <c r="H765" s="6"/>
      <c r="I765" s="6"/>
    </row>
    <row r="766" spans="1:9" ht="15.75" customHeight="1" x14ac:dyDescent="0.35">
      <c r="A766" s="7"/>
      <c r="C766" s="5"/>
      <c r="D766" s="6"/>
      <c r="H766" s="6"/>
      <c r="I766" s="6"/>
    </row>
    <row r="767" spans="1:9" ht="15.75" customHeight="1" x14ac:dyDescent="0.35">
      <c r="A767" s="7"/>
      <c r="C767" s="5"/>
      <c r="D767" s="6"/>
      <c r="H767" s="6"/>
      <c r="I767" s="6"/>
    </row>
    <row r="768" spans="1:9" ht="15.75" customHeight="1" x14ac:dyDescent="0.35">
      <c r="A768" s="7"/>
      <c r="C768" s="5"/>
      <c r="D768" s="6"/>
      <c r="H768" s="6"/>
      <c r="I768" s="6"/>
    </row>
    <row r="769" spans="1:9" ht="15.75" customHeight="1" x14ac:dyDescent="0.35">
      <c r="A769" s="7"/>
      <c r="C769" s="5"/>
      <c r="D769" s="6"/>
      <c r="H769" s="6"/>
      <c r="I769" s="6"/>
    </row>
    <row r="770" spans="1:9" ht="15.75" customHeight="1" x14ac:dyDescent="0.35">
      <c r="A770" s="7"/>
      <c r="C770" s="5"/>
      <c r="D770" s="6"/>
      <c r="H770" s="6"/>
      <c r="I770" s="6"/>
    </row>
    <row r="771" spans="1:9" ht="15.75" customHeight="1" x14ac:dyDescent="0.35">
      <c r="A771" s="7"/>
      <c r="C771" s="5"/>
      <c r="D771" s="6"/>
      <c r="H771" s="6"/>
      <c r="I771" s="6"/>
    </row>
    <row r="772" spans="1:9" ht="15.75" customHeight="1" x14ac:dyDescent="0.35">
      <c r="A772" s="7"/>
      <c r="C772" s="5"/>
      <c r="D772" s="6"/>
      <c r="H772" s="6"/>
      <c r="I772" s="6"/>
    </row>
    <row r="773" spans="1:9" ht="15.75" customHeight="1" x14ac:dyDescent="0.35">
      <c r="A773" s="7"/>
      <c r="C773" s="5"/>
      <c r="D773" s="6"/>
      <c r="H773" s="6"/>
      <c r="I773" s="6"/>
    </row>
    <row r="774" spans="1:9" ht="15.75" customHeight="1" x14ac:dyDescent="0.35">
      <c r="A774" s="7"/>
      <c r="C774" s="5"/>
      <c r="D774" s="6"/>
      <c r="H774" s="6"/>
      <c r="I774" s="6"/>
    </row>
    <row r="775" spans="1:9" ht="15.75" customHeight="1" x14ac:dyDescent="0.35">
      <c r="A775" s="7"/>
      <c r="C775" s="5"/>
      <c r="D775" s="6"/>
      <c r="H775" s="6"/>
      <c r="I775" s="6"/>
    </row>
    <row r="776" spans="1:9" ht="15.75" customHeight="1" x14ac:dyDescent="0.35">
      <c r="A776" s="7"/>
      <c r="C776" s="5"/>
      <c r="D776" s="6"/>
      <c r="H776" s="6"/>
      <c r="I776" s="6"/>
    </row>
    <row r="777" spans="1:9" ht="15.75" customHeight="1" x14ac:dyDescent="0.35">
      <c r="A777" s="7"/>
      <c r="C777" s="5"/>
      <c r="D777" s="6"/>
      <c r="H777" s="6"/>
      <c r="I777" s="6"/>
    </row>
    <row r="778" spans="1:9" ht="15.75" customHeight="1" x14ac:dyDescent="0.35">
      <c r="A778" s="7"/>
      <c r="C778" s="5"/>
      <c r="D778" s="6"/>
      <c r="H778" s="6"/>
      <c r="I778" s="6"/>
    </row>
    <row r="779" spans="1:9" ht="15.75" customHeight="1" x14ac:dyDescent="0.35">
      <c r="A779" s="7"/>
      <c r="C779" s="5"/>
      <c r="D779" s="6"/>
      <c r="H779" s="6"/>
      <c r="I779" s="6"/>
    </row>
    <row r="780" spans="1:9" ht="15.75" customHeight="1" x14ac:dyDescent="0.35">
      <c r="A780" s="7"/>
      <c r="C780" s="5"/>
      <c r="D780" s="6"/>
      <c r="H780" s="6"/>
      <c r="I780" s="6"/>
    </row>
    <row r="781" spans="1:9" ht="15.75" customHeight="1" x14ac:dyDescent="0.35">
      <c r="A781" s="7"/>
      <c r="C781" s="5"/>
      <c r="D781" s="6"/>
      <c r="H781" s="6"/>
      <c r="I781" s="6"/>
    </row>
    <row r="782" spans="1:9" ht="15.75" customHeight="1" x14ac:dyDescent="0.35">
      <c r="A782" s="7"/>
      <c r="C782" s="5"/>
      <c r="D782" s="6"/>
      <c r="H782" s="6"/>
      <c r="I782" s="6"/>
    </row>
    <row r="783" spans="1:9" ht="15.75" customHeight="1" x14ac:dyDescent="0.35">
      <c r="A783" s="7"/>
      <c r="C783" s="5"/>
      <c r="D783" s="6"/>
      <c r="H783" s="6"/>
      <c r="I783" s="6"/>
    </row>
    <row r="784" spans="1:9" ht="15.75" customHeight="1" x14ac:dyDescent="0.35">
      <c r="A784" s="7"/>
      <c r="C784" s="5"/>
      <c r="D784" s="6"/>
      <c r="H784" s="6"/>
      <c r="I784" s="6"/>
    </row>
    <row r="785" spans="1:9" ht="15.75" customHeight="1" x14ac:dyDescent="0.35">
      <c r="A785" s="7"/>
      <c r="C785" s="5"/>
      <c r="D785" s="6"/>
      <c r="H785" s="6"/>
      <c r="I785" s="6"/>
    </row>
    <row r="786" spans="1:9" ht="15.75" customHeight="1" x14ac:dyDescent="0.35">
      <c r="A786" s="7"/>
      <c r="C786" s="5"/>
      <c r="D786" s="6"/>
      <c r="H786" s="6"/>
      <c r="I786" s="6"/>
    </row>
    <row r="787" spans="1:9" ht="15.75" customHeight="1" x14ac:dyDescent="0.35">
      <c r="A787" s="7"/>
      <c r="C787" s="5"/>
      <c r="D787" s="6"/>
      <c r="H787" s="6"/>
      <c r="I787" s="6"/>
    </row>
    <row r="788" spans="1:9" ht="15.75" customHeight="1" x14ac:dyDescent="0.35">
      <c r="A788" s="7"/>
      <c r="C788" s="5"/>
      <c r="D788" s="6"/>
      <c r="H788" s="6"/>
      <c r="I788" s="6"/>
    </row>
    <row r="789" spans="1:9" ht="15.75" customHeight="1" x14ac:dyDescent="0.35">
      <c r="A789" s="7"/>
      <c r="C789" s="5"/>
      <c r="D789" s="6"/>
      <c r="H789" s="6"/>
      <c r="I789" s="6"/>
    </row>
    <row r="790" spans="1:9" ht="15.75" customHeight="1" x14ac:dyDescent="0.35">
      <c r="A790" s="7"/>
      <c r="C790" s="5"/>
      <c r="D790" s="6"/>
      <c r="H790" s="6"/>
      <c r="I790" s="6"/>
    </row>
    <row r="791" spans="1:9" ht="15.75" customHeight="1" x14ac:dyDescent="0.35">
      <c r="A791" s="7"/>
      <c r="C791" s="5"/>
      <c r="D791" s="6"/>
      <c r="H791" s="6"/>
      <c r="I791" s="6"/>
    </row>
    <row r="792" spans="1:9" ht="15.75" customHeight="1" x14ac:dyDescent="0.35">
      <c r="A792" s="7"/>
      <c r="C792" s="5"/>
      <c r="D792" s="6"/>
      <c r="H792" s="6"/>
      <c r="I792" s="6"/>
    </row>
    <row r="793" spans="1:9" ht="15.75" customHeight="1" x14ac:dyDescent="0.35">
      <c r="A793" s="7"/>
      <c r="C793" s="5"/>
      <c r="D793" s="6"/>
      <c r="H793" s="6"/>
      <c r="I793" s="6"/>
    </row>
    <row r="794" spans="1:9" ht="15.75" customHeight="1" x14ac:dyDescent="0.35">
      <c r="A794" s="7"/>
      <c r="C794" s="5"/>
      <c r="D794" s="6"/>
      <c r="H794" s="6"/>
      <c r="I794" s="6"/>
    </row>
    <row r="795" spans="1:9" ht="15.75" customHeight="1" x14ac:dyDescent="0.35">
      <c r="A795" s="7"/>
      <c r="C795" s="5"/>
      <c r="D795" s="6"/>
      <c r="H795" s="6"/>
      <c r="I795" s="6"/>
    </row>
    <row r="796" spans="1:9" ht="15.75" customHeight="1" x14ac:dyDescent="0.35">
      <c r="A796" s="7"/>
      <c r="C796" s="5"/>
      <c r="D796" s="6"/>
      <c r="H796" s="6"/>
      <c r="I796" s="6"/>
    </row>
    <row r="797" spans="1:9" ht="15.75" customHeight="1" x14ac:dyDescent="0.35">
      <c r="A797" s="7"/>
      <c r="C797" s="5"/>
      <c r="D797" s="6"/>
      <c r="H797" s="6"/>
      <c r="I797" s="6"/>
    </row>
    <row r="798" spans="1:9" ht="15.75" customHeight="1" x14ac:dyDescent="0.35">
      <c r="A798" s="7"/>
      <c r="C798" s="5"/>
      <c r="D798" s="6"/>
      <c r="H798" s="6"/>
      <c r="I798" s="6"/>
    </row>
    <row r="799" spans="1:9" ht="15.75" customHeight="1" x14ac:dyDescent="0.35">
      <c r="A799" s="7"/>
      <c r="C799" s="5"/>
      <c r="D799" s="6"/>
      <c r="H799" s="6"/>
      <c r="I799" s="6"/>
    </row>
    <row r="800" spans="1:9" ht="15.75" customHeight="1" x14ac:dyDescent="0.35">
      <c r="A800" s="7"/>
      <c r="C800" s="5"/>
      <c r="D800" s="6"/>
      <c r="H800" s="6"/>
      <c r="I800" s="6"/>
    </row>
    <row r="801" spans="1:9" ht="15.75" customHeight="1" x14ac:dyDescent="0.35">
      <c r="A801" s="7"/>
      <c r="C801" s="5"/>
      <c r="D801" s="6"/>
      <c r="H801" s="6"/>
      <c r="I801" s="6"/>
    </row>
    <row r="802" spans="1:9" ht="15.75" customHeight="1" x14ac:dyDescent="0.35">
      <c r="A802" s="7"/>
      <c r="C802" s="5"/>
      <c r="D802" s="6"/>
      <c r="H802" s="6"/>
      <c r="I802" s="6"/>
    </row>
    <row r="803" spans="1:9" ht="15.75" customHeight="1" x14ac:dyDescent="0.35">
      <c r="A803" s="7"/>
      <c r="C803" s="5"/>
      <c r="D803" s="6"/>
      <c r="H803" s="6"/>
      <c r="I803" s="6"/>
    </row>
    <row r="804" spans="1:9" ht="15.75" customHeight="1" x14ac:dyDescent="0.35">
      <c r="A804" s="7"/>
      <c r="C804" s="5"/>
      <c r="D804" s="6"/>
      <c r="H804" s="6"/>
      <c r="I804" s="6"/>
    </row>
    <row r="805" spans="1:9" ht="15.75" customHeight="1" x14ac:dyDescent="0.35">
      <c r="A805" s="7"/>
      <c r="C805" s="5"/>
      <c r="D805" s="6"/>
      <c r="H805" s="6"/>
      <c r="I805" s="6"/>
    </row>
    <row r="806" spans="1:9" ht="15.75" customHeight="1" x14ac:dyDescent="0.35">
      <c r="A806" s="7"/>
      <c r="C806" s="5"/>
      <c r="D806" s="6"/>
      <c r="H806" s="6"/>
      <c r="I806" s="6"/>
    </row>
    <row r="807" spans="1:9" ht="15.75" customHeight="1" x14ac:dyDescent="0.35">
      <c r="A807" s="7"/>
      <c r="C807" s="5"/>
      <c r="D807" s="6"/>
      <c r="H807" s="6"/>
      <c r="I807" s="6"/>
    </row>
    <row r="808" spans="1:9" ht="15.75" customHeight="1" x14ac:dyDescent="0.35">
      <c r="A808" s="7"/>
      <c r="C808" s="5"/>
      <c r="D808" s="6"/>
      <c r="H808" s="6"/>
      <c r="I808" s="6"/>
    </row>
    <row r="809" spans="1:9" ht="15.75" customHeight="1" x14ac:dyDescent="0.35">
      <c r="A809" s="7"/>
      <c r="C809" s="5"/>
      <c r="D809" s="6"/>
      <c r="H809" s="6"/>
      <c r="I809" s="6"/>
    </row>
    <row r="810" spans="1:9" ht="15.75" customHeight="1" x14ac:dyDescent="0.35">
      <c r="A810" s="7"/>
      <c r="C810" s="5"/>
      <c r="D810" s="6"/>
      <c r="H810" s="6"/>
      <c r="I810" s="6"/>
    </row>
    <row r="811" spans="1:9" ht="15.75" customHeight="1" x14ac:dyDescent="0.35">
      <c r="A811" s="7"/>
      <c r="C811" s="5"/>
      <c r="D811" s="6"/>
      <c r="H811" s="6"/>
      <c r="I811" s="6"/>
    </row>
    <row r="812" spans="1:9" ht="15.75" customHeight="1" x14ac:dyDescent="0.35">
      <c r="A812" s="7"/>
      <c r="C812" s="5"/>
      <c r="D812" s="6"/>
      <c r="H812" s="6"/>
      <c r="I812" s="6"/>
    </row>
    <row r="813" spans="1:9" ht="15.75" customHeight="1" x14ac:dyDescent="0.35">
      <c r="A813" s="7"/>
      <c r="C813" s="5"/>
      <c r="D813" s="6"/>
      <c r="H813" s="6"/>
      <c r="I813" s="6"/>
    </row>
    <row r="814" spans="1:9" ht="15.75" customHeight="1" x14ac:dyDescent="0.35">
      <c r="A814" s="7"/>
      <c r="C814" s="5"/>
      <c r="D814" s="6"/>
      <c r="H814" s="6"/>
      <c r="I814" s="6"/>
    </row>
    <row r="815" spans="1:9" ht="15.75" customHeight="1" x14ac:dyDescent="0.35">
      <c r="A815" s="7"/>
      <c r="C815" s="5"/>
      <c r="D815" s="6"/>
      <c r="H815" s="6"/>
      <c r="I815" s="6"/>
    </row>
    <row r="816" spans="1:9" ht="15.75" customHeight="1" x14ac:dyDescent="0.35">
      <c r="A816" s="7"/>
      <c r="C816" s="5"/>
      <c r="D816" s="6"/>
      <c r="H816" s="6"/>
      <c r="I816" s="6"/>
    </row>
    <row r="817" spans="1:9" ht="15.75" customHeight="1" x14ac:dyDescent="0.35">
      <c r="A817" s="7"/>
      <c r="C817" s="5"/>
      <c r="D817" s="6"/>
      <c r="H817" s="6"/>
      <c r="I817" s="6"/>
    </row>
    <row r="818" spans="1:9" ht="15.75" customHeight="1" x14ac:dyDescent="0.35">
      <c r="A818" s="7"/>
      <c r="C818" s="5"/>
      <c r="D818" s="6"/>
      <c r="H818" s="6"/>
      <c r="I818" s="6"/>
    </row>
    <row r="819" spans="1:9" ht="15.75" customHeight="1" x14ac:dyDescent="0.35">
      <c r="A819" s="7"/>
      <c r="C819" s="5"/>
      <c r="D819" s="6"/>
      <c r="H819" s="6"/>
      <c r="I819" s="6"/>
    </row>
    <row r="820" spans="1:9" ht="15.75" customHeight="1" x14ac:dyDescent="0.35">
      <c r="A820" s="7"/>
      <c r="C820" s="5"/>
      <c r="D820" s="6"/>
      <c r="H820" s="6"/>
      <c r="I820" s="6"/>
    </row>
    <row r="821" spans="1:9" ht="15.75" customHeight="1" x14ac:dyDescent="0.35">
      <c r="A821" s="7"/>
      <c r="C821" s="5"/>
      <c r="D821" s="6"/>
      <c r="H821" s="6"/>
      <c r="I821" s="6"/>
    </row>
    <row r="822" spans="1:9" ht="15.75" customHeight="1" x14ac:dyDescent="0.35">
      <c r="A822" s="7"/>
      <c r="C822" s="5"/>
      <c r="D822" s="6"/>
      <c r="H822" s="6"/>
      <c r="I822" s="6"/>
    </row>
    <row r="823" spans="1:9" ht="15.75" customHeight="1" x14ac:dyDescent="0.35">
      <c r="A823" s="7"/>
      <c r="C823" s="5"/>
      <c r="D823" s="6"/>
      <c r="H823" s="6"/>
      <c r="I823" s="6"/>
    </row>
    <row r="824" spans="1:9" ht="15.75" customHeight="1" x14ac:dyDescent="0.35">
      <c r="A824" s="7"/>
      <c r="C824" s="5"/>
      <c r="D824" s="6"/>
      <c r="H824" s="6"/>
      <c r="I824" s="6"/>
    </row>
    <row r="825" spans="1:9" ht="15.75" customHeight="1" x14ac:dyDescent="0.35">
      <c r="A825" s="7"/>
      <c r="C825" s="5"/>
      <c r="D825" s="6"/>
      <c r="H825" s="6"/>
      <c r="I825" s="6"/>
    </row>
    <row r="826" spans="1:9" ht="15.75" customHeight="1" x14ac:dyDescent="0.35">
      <c r="A826" s="7"/>
      <c r="C826" s="5"/>
      <c r="D826" s="6"/>
      <c r="H826" s="6"/>
      <c r="I826" s="6"/>
    </row>
    <row r="827" spans="1:9" ht="15.75" customHeight="1" x14ac:dyDescent="0.35">
      <c r="A827" s="7"/>
      <c r="C827" s="5"/>
      <c r="D827" s="6"/>
      <c r="H827" s="6"/>
      <c r="I827" s="6"/>
    </row>
    <row r="828" spans="1:9" ht="15.75" customHeight="1" x14ac:dyDescent="0.35">
      <c r="A828" s="7"/>
      <c r="C828" s="5"/>
      <c r="D828" s="6"/>
      <c r="H828" s="6"/>
      <c r="I828" s="6"/>
    </row>
    <row r="829" spans="1:9" ht="15.75" customHeight="1" x14ac:dyDescent="0.35">
      <c r="A829" s="7"/>
      <c r="C829" s="5"/>
      <c r="D829" s="6"/>
      <c r="H829" s="6"/>
      <c r="I829" s="6"/>
    </row>
    <row r="830" spans="1:9" ht="15.75" customHeight="1" x14ac:dyDescent="0.35">
      <c r="A830" s="7"/>
      <c r="C830" s="5"/>
      <c r="D830" s="6"/>
      <c r="H830" s="6"/>
      <c r="I830" s="6"/>
    </row>
    <row r="831" spans="1:9" ht="15.75" customHeight="1" x14ac:dyDescent="0.35">
      <c r="A831" s="7"/>
      <c r="C831" s="5"/>
      <c r="D831" s="6"/>
      <c r="H831" s="6"/>
      <c r="I831" s="6"/>
    </row>
    <row r="832" spans="1:9" ht="15.75" customHeight="1" x14ac:dyDescent="0.35">
      <c r="A832" s="7"/>
      <c r="C832" s="5"/>
      <c r="D832" s="6"/>
      <c r="H832" s="6"/>
      <c r="I832" s="6"/>
    </row>
    <row r="833" spans="1:9" ht="15.75" customHeight="1" x14ac:dyDescent="0.35">
      <c r="A833" s="7"/>
      <c r="C833" s="5"/>
      <c r="D833" s="6"/>
      <c r="H833" s="6"/>
      <c r="I833" s="6"/>
    </row>
    <row r="834" spans="1:9" ht="15.75" customHeight="1" x14ac:dyDescent="0.35">
      <c r="A834" s="7"/>
      <c r="C834" s="5"/>
      <c r="D834" s="6"/>
      <c r="H834" s="6"/>
      <c r="I834" s="6"/>
    </row>
    <row r="835" spans="1:9" ht="15.75" customHeight="1" x14ac:dyDescent="0.35">
      <c r="A835" s="7"/>
      <c r="C835" s="5"/>
      <c r="D835" s="6"/>
      <c r="H835" s="6"/>
      <c r="I835" s="6"/>
    </row>
    <row r="836" spans="1:9" ht="15.75" customHeight="1" x14ac:dyDescent="0.35">
      <c r="A836" s="7"/>
      <c r="C836" s="5"/>
      <c r="D836" s="6"/>
      <c r="H836" s="6"/>
      <c r="I836" s="6"/>
    </row>
    <row r="837" spans="1:9" ht="15.75" customHeight="1" x14ac:dyDescent="0.35">
      <c r="A837" s="7"/>
      <c r="C837" s="5"/>
      <c r="D837" s="6"/>
      <c r="H837" s="6"/>
      <c r="I837" s="6"/>
    </row>
    <row r="838" spans="1:9" ht="15.75" customHeight="1" x14ac:dyDescent="0.35">
      <c r="A838" s="7"/>
      <c r="C838" s="5"/>
      <c r="D838" s="6"/>
      <c r="H838" s="6"/>
      <c r="I838" s="6"/>
    </row>
    <row r="839" spans="1:9" ht="15.75" customHeight="1" x14ac:dyDescent="0.35">
      <c r="A839" s="7"/>
      <c r="C839" s="5"/>
      <c r="D839" s="6"/>
      <c r="H839" s="6"/>
      <c r="I839" s="6"/>
    </row>
    <row r="840" spans="1:9" ht="15.75" customHeight="1" x14ac:dyDescent="0.35">
      <c r="A840" s="7"/>
      <c r="C840" s="5"/>
      <c r="D840" s="6"/>
      <c r="H840" s="6"/>
      <c r="I840" s="6"/>
    </row>
    <row r="841" spans="1:9" ht="15.75" customHeight="1" x14ac:dyDescent="0.35">
      <c r="A841" s="7"/>
      <c r="C841" s="5"/>
      <c r="D841" s="6"/>
      <c r="H841" s="6"/>
      <c r="I841" s="6"/>
    </row>
    <row r="842" spans="1:9" ht="15.75" customHeight="1" x14ac:dyDescent="0.35">
      <c r="A842" s="7"/>
      <c r="C842" s="5"/>
      <c r="D842" s="6"/>
      <c r="H842" s="6"/>
      <c r="I842" s="6"/>
    </row>
    <row r="843" spans="1:9" ht="15.75" customHeight="1" x14ac:dyDescent="0.35">
      <c r="A843" s="7"/>
      <c r="C843" s="5"/>
      <c r="D843" s="6"/>
      <c r="H843" s="6"/>
      <c r="I843" s="6"/>
    </row>
    <row r="844" spans="1:9" ht="15.75" customHeight="1" x14ac:dyDescent="0.35">
      <c r="A844" s="7"/>
      <c r="C844" s="5"/>
      <c r="D844" s="6"/>
      <c r="H844" s="6"/>
      <c r="I844" s="6"/>
    </row>
    <row r="845" spans="1:9" ht="15.75" customHeight="1" x14ac:dyDescent="0.35">
      <c r="A845" s="7"/>
      <c r="C845" s="5"/>
      <c r="D845" s="6"/>
      <c r="H845" s="6"/>
      <c r="I845" s="6"/>
    </row>
    <row r="846" spans="1:9" ht="15.75" customHeight="1" x14ac:dyDescent="0.35">
      <c r="A846" s="7"/>
      <c r="C846" s="5"/>
      <c r="D846" s="6"/>
      <c r="H846" s="6"/>
      <c r="I846" s="6"/>
    </row>
    <row r="847" spans="1:9" ht="15.75" customHeight="1" x14ac:dyDescent="0.35">
      <c r="A847" s="7"/>
      <c r="C847" s="5"/>
      <c r="D847" s="6"/>
      <c r="H847" s="6"/>
      <c r="I847" s="6"/>
    </row>
    <row r="848" spans="1:9" ht="15.75" customHeight="1" x14ac:dyDescent="0.35">
      <c r="A848" s="7"/>
      <c r="C848" s="5"/>
      <c r="D848" s="6"/>
      <c r="H848" s="6"/>
      <c r="I848" s="6"/>
    </row>
    <row r="849" spans="1:9" ht="15.75" customHeight="1" x14ac:dyDescent="0.35">
      <c r="A849" s="7"/>
      <c r="C849" s="5"/>
      <c r="D849" s="6"/>
      <c r="H849" s="6"/>
      <c r="I849" s="6"/>
    </row>
    <row r="850" spans="1:9" ht="15.75" customHeight="1" x14ac:dyDescent="0.35">
      <c r="A850" s="7"/>
      <c r="C850" s="5"/>
      <c r="D850" s="6"/>
      <c r="H850" s="6"/>
      <c r="I850" s="6"/>
    </row>
    <row r="851" spans="1:9" ht="15.75" customHeight="1" x14ac:dyDescent="0.35">
      <c r="A851" s="7"/>
      <c r="C851" s="5"/>
      <c r="D851" s="6"/>
      <c r="H851" s="6"/>
      <c r="I851" s="6"/>
    </row>
    <row r="852" spans="1:9" ht="15.75" customHeight="1" x14ac:dyDescent="0.35">
      <c r="A852" s="7"/>
      <c r="C852" s="5"/>
      <c r="D852" s="6"/>
      <c r="H852" s="6"/>
      <c r="I852" s="6"/>
    </row>
    <row r="853" spans="1:9" ht="15.75" customHeight="1" x14ac:dyDescent="0.35">
      <c r="A853" s="7"/>
      <c r="C853" s="5"/>
      <c r="D853" s="6"/>
      <c r="H853" s="6"/>
      <c r="I853" s="6"/>
    </row>
    <row r="854" spans="1:9" ht="15.75" customHeight="1" x14ac:dyDescent="0.35">
      <c r="A854" s="7"/>
      <c r="C854" s="5"/>
      <c r="D854" s="6"/>
      <c r="H854" s="6"/>
      <c r="I854" s="6"/>
    </row>
    <row r="855" spans="1:9" ht="15.75" customHeight="1" x14ac:dyDescent="0.35">
      <c r="A855" s="7"/>
      <c r="C855" s="5"/>
      <c r="D855" s="6"/>
      <c r="H855" s="6"/>
      <c r="I855" s="6"/>
    </row>
    <row r="856" spans="1:9" ht="15.75" customHeight="1" x14ac:dyDescent="0.35">
      <c r="A856" s="7"/>
      <c r="C856" s="5"/>
      <c r="D856" s="6"/>
      <c r="H856" s="6"/>
      <c r="I856" s="6"/>
    </row>
    <row r="857" spans="1:9" ht="15.75" customHeight="1" x14ac:dyDescent="0.35">
      <c r="A857" s="7"/>
      <c r="C857" s="5"/>
      <c r="D857" s="6"/>
      <c r="H857" s="6"/>
      <c r="I857" s="6"/>
    </row>
    <row r="858" spans="1:9" ht="15.75" customHeight="1" x14ac:dyDescent="0.35">
      <c r="A858" s="7"/>
      <c r="C858" s="5"/>
      <c r="D858" s="6"/>
      <c r="H858" s="6"/>
      <c r="I858" s="6"/>
    </row>
    <row r="859" spans="1:9" ht="15.75" customHeight="1" x14ac:dyDescent="0.35">
      <c r="A859" s="7"/>
      <c r="C859" s="5"/>
      <c r="D859" s="6"/>
      <c r="H859" s="6"/>
      <c r="I859" s="6"/>
    </row>
    <row r="860" spans="1:9" ht="15.75" customHeight="1" x14ac:dyDescent="0.35">
      <c r="A860" s="7"/>
      <c r="C860" s="5"/>
      <c r="D860" s="6"/>
      <c r="H860" s="6"/>
      <c r="I860" s="6"/>
    </row>
    <row r="861" spans="1:9" ht="15.75" customHeight="1" x14ac:dyDescent="0.35">
      <c r="A861" s="7"/>
      <c r="C861" s="5"/>
      <c r="D861" s="6"/>
      <c r="H861" s="6"/>
      <c r="I861" s="6"/>
    </row>
    <row r="862" spans="1:9" ht="15.75" customHeight="1" x14ac:dyDescent="0.35">
      <c r="A862" s="7"/>
      <c r="C862" s="5"/>
      <c r="D862" s="6"/>
      <c r="H862" s="6"/>
      <c r="I862" s="6"/>
    </row>
    <row r="863" spans="1:9" ht="15.75" customHeight="1" x14ac:dyDescent="0.35">
      <c r="A863" s="7"/>
      <c r="C863" s="5"/>
      <c r="D863" s="6"/>
      <c r="H863" s="6"/>
      <c r="I863" s="6"/>
    </row>
    <row r="864" spans="1:9" ht="15.75" customHeight="1" x14ac:dyDescent="0.35">
      <c r="A864" s="7"/>
      <c r="C864" s="5"/>
      <c r="D864" s="6"/>
      <c r="H864" s="6"/>
      <c r="I864" s="6"/>
    </row>
    <row r="865" spans="1:9" ht="15.75" customHeight="1" x14ac:dyDescent="0.35">
      <c r="A865" s="7"/>
      <c r="C865" s="5"/>
      <c r="D865" s="6"/>
      <c r="H865" s="6"/>
      <c r="I865" s="6"/>
    </row>
    <row r="866" spans="1:9" ht="15.75" customHeight="1" x14ac:dyDescent="0.35">
      <c r="A866" s="7"/>
      <c r="C866" s="5"/>
      <c r="D866" s="6"/>
      <c r="H866" s="6"/>
      <c r="I866" s="6"/>
    </row>
    <row r="867" spans="1:9" ht="15.75" customHeight="1" x14ac:dyDescent="0.35">
      <c r="A867" s="7"/>
      <c r="C867" s="5"/>
      <c r="D867" s="6"/>
      <c r="H867" s="6"/>
      <c r="I867" s="6"/>
    </row>
    <row r="868" spans="1:9" ht="15.75" customHeight="1" x14ac:dyDescent="0.35">
      <c r="A868" s="7"/>
      <c r="C868" s="5"/>
      <c r="D868" s="6"/>
      <c r="H868" s="6"/>
      <c r="I868" s="6"/>
    </row>
    <row r="869" spans="1:9" ht="15.75" customHeight="1" x14ac:dyDescent="0.35">
      <c r="A869" s="7"/>
      <c r="C869" s="5"/>
      <c r="D869" s="6"/>
      <c r="H869" s="6"/>
      <c r="I869" s="6"/>
    </row>
    <row r="870" spans="1:9" ht="15.75" customHeight="1" x14ac:dyDescent="0.35">
      <c r="A870" s="7"/>
      <c r="C870" s="5"/>
      <c r="D870" s="6"/>
      <c r="H870" s="6"/>
      <c r="I870" s="6"/>
    </row>
    <row r="871" spans="1:9" ht="15.75" customHeight="1" x14ac:dyDescent="0.35">
      <c r="A871" s="7"/>
      <c r="C871" s="5"/>
      <c r="D871" s="6"/>
      <c r="H871" s="6"/>
      <c r="I871" s="6"/>
    </row>
    <row r="872" spans="1:9" ht="15.75" customHeight="1" x14ac:dyDescent="0.35">
      <c r="A872" s="7"/>
      <c r="C872" s="5"/>
      <c r="D872" s="6"/>
      <c r="H872" s="6"/>
      <c r="I872" s="6"/>
    </row>
    <row r="873" spans="1:9" ht="15.75" customHeight="1" x14ac:dyDescent="0.35">
      <c r="A873" s="7"/>
      <c r="C873" s="5"/>
      <c r="D873" s="6"/>
      <c r="H873" s="6"/>
      <c r="I873" s="6"/>
    </row>
    <row r="874" spans="1:9" ht="15.75" customHeight="1" x14ac:dyDescent="0.35">
      <c r="A874" s="7"/>
      <c r="C874" s="5"/>
      <c r="D874" s="6"/>
      <c r="H874" s="6"/>
      <c r="I874" s="6"/>
    </row>
    <row r="875" spans="1:9" ht="15.75" customHeight="1" x14ac:dyDescent="0.35">
      <c r="A875" s="7"/>
      <c r="C875" s="5"/>
      <c r="D875" s="6"/>
      <c r="H875" s="6"/>
      <c r="I875" s="6"/>
    </row>
    <row r="876" spans="1:9" ht="15.75" customHeight="1" x14ac:dyDescent="0.35">
      <c r="A876" s="7"/>
      <c r="C876" s="5"/>
      <c r="D876" s="6"/>
      <c r="H876" s="6"/>
      <c r="I876" s="6"/>
    </row>
    <row r="877" spans="1:9" ht="15.75" customHeight="1" x14ac:dyDescent="0.35">
      <c r="A877" s="7"/>
      <c r="C877" s="5"/>
      <c r="D877" s="6"/>
      <c r="H877" s="6"/>
      <c r="I877" s="6"/>
    </row>
    <row r="878" spans="1:9" ht="15.75" customHeight="1" x14ac:dyDescent="0.35">
      <c r="A878" s="7"/>
      <c r="C878" s="5"/>
      <c r="D878" s="6"/>
      <c r="H878" s="6"/>
      <c r="I878" s="6"/>
    </row>
    <row r="879" spans="1:9" ht="15.75" customHeight="1" x14ac:dyDescent="0.35">
      <c r="A879" s="7"/>
      <c r="C879" s="5"/>
      <c r="D879" s="6"/>
      <c r="H879" s="6"/>
      <c r="I879" s="6"/>
    </row>
    <row r="880" spans="1:9" ht="15.75" customHeight="1" x14ac:dyDescent="0.35">
      <c r="A880" s="7"/>
      <c r="C880" s="5"/>
      <c r="D880" s="6"/>
      <c r="H880" s="6"/>
      <c r="I880" s="6"/>
    </row>
    <row r="881" spans="1:9" ht="15.75" customHeight="1" x14ac:dyDescent="0.35">
      <c r="A881" s="7"/>
      <c r="C881" s="5"/>
      <c r="D881" s="6"/>
      <c r="H881" s="6"/>
      <c r="I881" s="6"/>
    </row>
    <row r="882" spans="1:9" ht="15.75" customHeight="1" x14ac:dyDescent="0.35">
      <c r="A882" s="7"/>
      <c r="C882" s="5"/>
      <c r="D882" s="6"/>
      <c r="H882" s="6"/>
      <c r="I882" s="6"/>
    </row>
    <row r="883" spans="1:9" ht="15.75" customHeight="1" x14ac:dyDescent="0.35">
      <c r="A883" s="7"/>
      <c r="C883" s="5"/>
      <c r="D883" s="6"/>
      <c r="H883" s="6"/>
      <c r="I883" s="6"/>
    </row>
    <row r="884" spans="1:9" ht="15.75" customHeight="1" x14ac:dyDescent="0.35">
      <c r="A884" s="7"/>
      <c r="C884" s="5"/>
      <c r="D884" s="6"/>
      <c r="H884" s="6"/>
      <c r="I884" s="6"/>
    </row>
    <row r="885" spans="1:9" ht="15.75" customHeight="1" x14ac:dyDescent="0.35">
      <c r="A885" s="7"/>
      <c r="C885" s="5"/>
      <c r="D885" s="6"/>
      <c r="H885" s="6"/>
      <c r="I885" s="6"/>
    </row>
    <row r="886" spans="1:9" ht="15.75" customHeight="1" x14ac:dyDescent="0.35">
      <c r="A886" s="7"/>
      <c r="C886" s="5"/>
      <c r="D886" s="6"/>
      <c r="H886" s="6"/>
      <c r="I886" s="6"/>
    </row>
    <row r="887" spans="1:9" ht="15.75" customHeight="1" x14ac:dyDescent="0.35">
      <c r="A887" s="7"/>
      <c r="C887" s="5"/>
      <c r="D887" s="6"/>
      <c r="H887" s="6"/>
      <c r="I887" s="6"/>
    </row>
    <row r="888" spans="1:9" ht="15.75" customHeight="1" x14ac:dyDescent="0.35">
      <c r="A888" s="7"/>
      <c r="C888" s="5"/>
      <c r="D888" s="6"/>
      <c r="H888" s="6"/>
      <c r="I888" s="6"/>
    </row>
    <row r="889" spans="1:9" ht="15.75" customHeight="1" x14ac:dyDescent="0.35">
      <c r="A889" s="7"/>
      <c r="C889" s="5"/>
      <c r="D889" s="6"/>
      <c r="H889" s="6"/>
      <c r="I889" s="6"/>
    </row>
    <row r="890" spans="1:9" ht="15.75" customHeight="1" x14ac:dyDescent="0.35">
      <c r="A890" s="7"/>
      <c r="C890" s="5"/>
      <c r="D890" s="6"/>
      <c r="H890" s="6"/>
      <c r="I890" s="6"/>
    </row>
    <row r="891" spans="1:9" ht="15.75" customHeight="1" x14ac:dyDescent="0.35">
      <c r="A891" s="7"/>
      <c r="C891" s="5"/>
      <c r="D891" s="6"/>
      <c r="H891" s="6"/>
      <c r="I891" s="6"/>
    </row>
    <row r="892" spans="1:9" ht="15.75" customHeight="1" x14ac:dyDescent="0.35">
      <c r="A892" s="7"/>
      <c r="C892" s="5"/>
      <c r="D892" s="6"/>
      <c r="H892" s="6"/>
      <c r="I892" s="6"/>
    </row>
    <row r="893" spans="1:9" ht="15.75" customHeight="1" x14ac:dyDescent="0.35">
      <c r="A893" s="7"/>
      <c r="C893" s="5"/>
      <c r="D893" s="6"/>
      <c r="H893" s="6"/>
      <c r="I893" s="6"/>
    </row>
    <row r="894" spans="1:9" ht="15.75" customHeight="1" x14ac:dyDescent="0.35">
      <c r="A894" s="7"/>
      <c r="C894" s="5"/>
      <c r="D894" s="6"/>
      <c r="H894" s="6"/>
      <c r="I894" s="6"/>
    </row>
    <row r="895" spans="1:9" ht="15.75" customHeight="1" x14ac:dyDescent="0.35">
      <c r="A895" s="7"/>
      <c r="C895" s="5"/>
      <c r="D895" s="6"/>
      <c r="H895" s="6"/>
      <c r="I895" s="6"/>
    </row>
    <row r="896" spans="1:9" ht="15.75" customHeight="1" x14ac:dyDescent="0.35">
      <c r="A896" s="7"/>
      <c r="C896" s="5"/>
      <c r="D896" s="6"/>
      <c r="H896" s="6"/>
      <c r="I896" s="6"/>
    </row>
    <row r="897" spans="1:9" ht="15.75" customHeight="1" x14ac:dyDescent="0.35">
      <c r="A897" s="7"/>
      <c r="C897" s="5"/>
      <c r="D897" s="6"/>
      <c r="H897" s="6"/>
      <c r="I897" s="6"/>
    </row>
    <row r="898" spans="1:9" ht="15.75" customHeight="1" x14ac:dyDescent="0.35">
      <c r="A898" s="7"/>
      <c r="C898" s="5"/>
      <c r="D898" s="6"/>
      <c r="H898" s="6"/>
      <c r="I898" s="6"/>
    </row>
    <row r="899" spans="1:9" ht="15.75" customHeight="1" x14ac:dyDescent="0.35">
      <c r="A899" s="7"/>
      <c r="C899" s="5"/>
      <c r="D899" s="6"/>
      <c r="H899" s="6"/>
      <c r="I899" s="6"/>
    </row>
    <row r="900" spans="1:9" ht="15.75" customHeight="1" x14ac:dyDescent="0.35">
      <c r="A900" s="7"/>
      <c r="C900" s="5"/>
      <c r="D900" s="6"/>
      <c r="H900" s="6"/>
      <c r="I900" s="6"/>
    </row>
    <row r="901" spans="1:9" ht="15.75" customHeight="1" x14ac:dyDescent="0.35">
      <c r="A901" s="7"/>
      <c r="C901" s="5"/>
      <c r="D901" s="6"/>
      <c r="H901" s="6"/>
      <c r="I901" s="6"/>
    </row>
    <row r="902" spans="1:9" ht="15.75" customHeight="1" x14ac:dyDescent="0.35">
      <c r="A902" s="7"/>
      <c r="C902" s="5"/>
      <c r="D902" s="6"/>
      <c r="H902" s="6"/>
      <c r="I902" s="6"/>
    </row>
    <row r="903" spans="1:9" ht="15.75" customHeight="1" x14ac:dyDescent="0.35">
      <c r="A903" s="7"/>
      <c r="C903" s="5"/>
      <c r="D903" s="6"/>
      <c r="H903" s="6"/>
      <c r="I903" s="6"/>
    </row>
    <row r="904" spans="1:9" ht="15.75" customHeight="1" x14ac:dyDescent="0.35">
      <c r="A904" s="7"/>
      <c r="C904" s="5"/>
      <c r="D904" s="6"/>
      <c r="H904" s="6"/>
      <c r="I904" s="6"/>
    </row>
    <row r="905" spans="1:9" ht="15.75" customHeight="1" x14ac:dyDescent="0.35">
      <c r="A905" s="7"/>
      <c r="C905" s="5"/>
      <c r="D905" s="6"/>
      <c r="H905" s="6"/>
      <c r="I905" s="6"/>
    </row>
    <row r="906" spans="1:9" ht="15.75" customHeight="1" x14ac:dyDescent="0.35">
      <c r="A906" s="7"/>
      <c r="C906" s="5"/>
      <c r="D906" s="6"/>
      <c r="H906" s="6"/>
      <c r="I906" s="6"/>
    </row>
    <row r="907" spans="1:9" ht="15.75" customHeight="1" x14ac:dyDescent="0.35">
      <c r="A907" s="7"/>
      <c r="C907" s="5"/>
      <c r="D907" s="6"/>
      <c r="H907" s="6"/>
      <c r="I907" s="6"/>
    </row>
    <row r="908" spans="1:9" ht="15.75" customHeight="1" x14ac:dyDescent="0.35">
      <c r="A908" s="7"/>
      <c r="C908" s="5"/>
      <c r="D908" s="6"/>
      <c r="H908" s="6"/>
      <c r="I908" s="6"/>
    </row>
    <row r="909" spans="1:9" ht="15.75" customHeight="1" x14ac:dyDescent="0.35">
      <c r="A909" s="7"/>
      <c r="C909" s="5"/>
      <c r="D909" s="6"/>
      <c r="H909" s="6"/>
      <c r="I909" s="6"/>
    </row>
    <row r="910" spans="1:9" ht="15.75" customHeight="1" x14ac:dyDescent="0.35">
      <c r="A910" s="7"/>
      <c r="C910" s="5"/>
      <c r="D910" s="6"/>
      <c r="H910" s="6"/>
      <c r="I910" s="6"/>
    </row>
    <row r="911" spans="1:9" ht="15.75" customHeight="1" x14ac:dyDescent="0.35">
      <c r="A911" s="7"/>
      <c r="C911" s="5"/>
      <c r="D911" s="6"/>
      <c r="H911" s="6"/>
      <c r="I911" s="6"/>
    </row>
    <row r="912" spans="1:9" ht="15.75" customHeight="1" x14ac:dyDescent="0.35">
      <c r="A912" s="7"/>
      <c r="C912" s="5"/>
      <c r="D912" s="6"/>
      <c r="H912" s="6"/>
      <c r="I912" s="6"/>
    </row>
    <row r="913" spans="1:9" ht="15.75" customHeight="1" x14ac:dyDescent="0.35">
      <c r="A913" s="7"/>
      <c r="C913" s="5"/>
      <c r="D913" s="6"/>
      <c r="H913" s="6"/>
      <c r="I913" s="6"/>
    </row>
    <row r="914" spans="1:9" ht="15.75" customHeight="1" x14ac:dyDescent="0.35">
      <c r="A914" s="7"/>
      <c r="C914" s="5"/>
      <c r="D914" s="6"/>
      <c r="H914" s="6"/>
      <c r="I914" s="6"/>
    </row>
    <row r="915" spans="1:9" ht="15.75" customHeight="1" x14ac:dyDescent="0.35">
      <c r="A915" s="7"/>
      <c r="C915" s="5"/>
      <c r="D915" s="6"/>
      <c r="H915" s="6"/>
      <c r="I915" s="6"/>
    </row>
    <row r="916" spans="1:9" ht="15.75" customHeight="1" x14ac:dyDescent="0.35">
      <c r="A916" s="7"/>
      <c r="C916" s="5"/>
      <c r="D916" s="6"/>
      <c r="H916" s="6"/>
      <c r="I916" s="6"/>
    </row>
    <row r="917" spans="1:9" ht="15.75" customHeight="1" x14ac:dyDescent="0.35">
      <c r="A917" s="7"/>
      <c r="C917" s="5"/>
      <c r="D917" s="6"/>
      <c r="H917" s="6"/>
      <c r="I917" s="6"/>
    </row>
    <row r="918" spans="1:9" ht="15.75" customHeight="1" x14ac:dyDescent="0.35">
      <c r="A918" s="7"/>
      <c r="C918" s="5"/>
      <c r="D918" s="6"/>
      <c r="H918" s="6"/>
      <c r="I918" s="6"/>
    </row>
    <row r="919" spans="1:9" ht="15.75" customHeight="1" x14ac:dyDescent="0.35">
      <c r="A919" s="7"/>
      <c r="C919" s="5"/>
      <c r="D919" s="6"/>
      <c r="H919" s="6"/>
      <c r="I919" s="6"/>
    </row>
    <row r="920" spans="1:9" ht="15.75" customHeight="1" x14ac:dyDescent="0.35">
      <c r="A920" s="7"/>
      <c r="C920" s="5"/>
      <c r="D920" s="6"/>
      <c r="H920" s="6"/>
      <c r="I920" s="6"/>
    </row>
    <row r="921" spans="1:9" ht="15.75" customHeight="1" x14ac:dyDescent="0.35">
      <c r="A921" s="7"/>
      <c r="C921" s="5"/>
      <c r="D921" s="6"/>
      <c r="H921" s="6"/>
      <c r="I921" s="6"/>
    </row>
    <row r="922" spans="1:9" ht="15.75" customHeight="1" x14ac:dyDescent="0.35">
      <c r="A922" s="7"/>
      <c r="C922" s="5"/>
      <c r="D922" s="6"/>
      <c r="H922" s="6"/>
      <c r="I922" s="6"/>
    </row>
    <row r="923" spans="1:9" ht="15.75" customHeight="1" x14ac:dyDescent="0.35">
      <c r="A923" s="7"/>
      <c r="C923" s="5"/>
      <c r="D923" s="6"/>
      <c r="H923" s="6"/>
      <c r="I923" s="6"/>
    </row>
    <row r="924" spans="1:9" ht="15.75" customHeight="1" x14ac:dyDescent="0.35">
      <c r="A924" s="7"/>
      <c r="C924" s="5"/>
      <c r="D924" s="6"/>
      <c r="H924" s="6"/>
      <c r="I924" s="6"/>
    </row>
    <row r="925" spans="1:9" ht="15.75" customHeight="1" x14ac:dyDescent="0.35">
      <c r="A925" s="7"/>
      <c r="C925" s="5"/>
      <c r="D925" s="6"/>
      <c r="H925" s="6"/>
      <c r="I925" s="6"/>
    </row>
    <row r="926" spans="1:9" ht="15.75" customHeight="1" x14ac:dyDescent="0.35">
      <c r="A926" s="7"/>
      <c r="C926" s="5"/>
      <c r="D926" s="6"/>
      <c r="H926" s="6"/>
      <c r="I926" s="6"/>
    </row>
    <row r="927" spans="1:9" ht="15.75" customHeight="1" x14ac:dyDescent="0.35">
      <c r="A927" s="7"/>
      <c r="C927" s="5"/>
      <c r="D927" s="6"/>
      <c r="H927" s="6"/>
      <c r="I927" s="6"/>
    </row>
    <row r="928" spans="1:9" ht="15.75" customHeight="1" x14ac:dyDescent="0.35">
      <c r="A928" s="7"/>
      <c r="C928" s="5"/>
      <c r="D928" s="6"/>
      <c r="H928" s="6"/>
      <c r="I928" s="6"/>
    </row>
    <row r="929" spans="1:9" ht="15.75" customHeight="1" x14ac:dyDescent="0.35">
      <c r="A929" s="7"/>
      <c r="C929" s="5"/>
      <c r="D929" s="6"/>
      <c r="H929" s="6"/>
      <c r="I929" s="6"/>
    </row>
    <row r="930" spans="1:9" ht="15.75" customHeight="1" x14ac:dyDescent="0.35">
      <c r="A930" s="7"/>
      <c r="C930" s="5"/>
      <c r="D930" s="6"/>
      <c r="H930" s="6"/>
      <c r="I930" s="6"/>
    </row>
    <row r="931" spans="1:9" ht="15.75" customHeight="1" x14ac:dyDescent="0.35">
      <c r="A931" s="7"/>
      <c r="C931" s="5"/>
      <c r="D931" s="6"/>
      <c r="H931" s="6"/>
      <c r="I931" s="6"/>
    </row>
    <row r="932" spans="1:9" ht="15.75" customHeight="1" x14ac:dyDescent="0.35">
      <c r="A932" s="7"/>
      <c r="C932" s="5"/>
      <c r="D932" s="6"/>
      <c r="H932" s="6"/>
      <c r="I932" s="6"/>
    </row>
    <row r="933" spans="1:9" ht="15.75" customHeight="1" x14ac:dyDescent="0.35">
      <c r="A933" s="7"/>
      <c r="C933" s="5"/>
      <c r="D933" s="6"/>
      <c r="H933" s="6"/>
      <c r="I933" s="6"/>
    </row>
    <row r="934" spans="1:9" ht="15.75" customHeight="1" x14ac:dyDescent="0.35">
      <c r="A934" s="7"/>
      <c r="C934" s="5"/>
      <c r="D934" s="6"/>
      <c r="H934" s="6"/>
      <c r="I934" s="6"/>
    </row>
    <row r="935" spans="1:9" ht="15.75" customHeight="1" x14ac:dyDescent="0.35">
      <c r="A935" s="7"/>
      <c r="C935" s="5"/>
      <c r="D935" s="6"/>
      <c r="H935" s="6"/>
      <c r="I935" s="6"/>
    </row>
    <row r="936" spans="1:9" ht="15.75" customHeight="1" x14ac:dyDescent="0.35">
      <c r="A936" s="7"/>
      <c r="C936" s="5"/>
      <c r="D936" s="6"/>
      <c r="H936" s="6"/>
      <c r="I936" s="6"/>
    </row>
    <row r="937" spans="1:9" ht="15.75" customHeight="1" x14ac:dyDescent="0.35">
      <c r="A937" s="7"/>
      <c r="C937" s="5"/>
      <c r="D937" s="6"/>
      <c r="H937" s="6"/>
      <c r="I937" s="6"/>
    </row>
    <row r="938" spans="1:9" ht="15.75" customHeight="1" x14ac:dyDescent="0.35">
      <c r="A938" s="7"/>
      <c r="C938" s="5"/>
      <c r="D938" s="6"/>
      <c r="H938" s="6"/>
      <c r="I938" s="6"/>
    </row>
    <row r="939" spans="1:9" ht="15.75" customHeight="1" x14ac:dyDescent="0.35">
      <c r="A939" s="7"/>
      <c r="C939" s="5"/>
      <c r="D939" s="6"/>
      <c r="H939" s="6"/>
      <c r="I939" s="6"/>
    </row>
    <row r="940" spans="1:9" ht="15.75" customHeight="1" x14ac:dyDescent="0.35">
      <c r="A940" s="7"/>
      <c r="C940" s="5"/>
      <c r="D940" s="6"/>
      <c r="H940" s="6"/>
      <c r="I940" s="6"/>
    </row>
    <row r="941" spans="1:9" ht="15.75" customHeight="1" x14ac:dyDescent="0.35">
      <c r="A941" s="7"/>
      <c r="C941" s="5"/>
      <c r="D941" s="6"/>
      <c r="H941" s="6"/>
      <c r="I941" s="6"/>
    </row>
    <row r="942" spans="1:9" ht="15.75" customHeight="1" x14ac:dyDescent="0.35">
      <c r="A942" s="7"/>
      <c r="C942" s="5"/>
      <c r="D942" s="6"/>
      <c r="H942" s="6"/>
      <c r="I942" s="6"/>
    </row>
    <row r="943" spans="1:9" ht="15.75" customHeight="1" x14ac:dyDescent="0.35">
      <c r="A943" s="7"/>
      <c r="C943" s="5"/>
      <c r="D943" s="6"/>
      <c r="H943" s="6"/>
      <c r="I943" s="6"/>
    </row>
    <row r="944" spans="1:9" ht="15.75" customHeight="1" x14ac:dyDescent="0.35">
      <c r="A944" s="7"/>
      <c r="C944" s="5"/>
      <c r="D944" s="6"/>
      <c r="H944" s="6"/>
      <c r="I944" s="6"/>
    </row>
    <row r="945" spans="1:9" ht="15.75" customHeight="1" x14ac:dyDescent="0.35">
      <c r="A945" s="7"/>
      <c r="C945" s="5"/>
      <c r="D945" s="6"/>
      <c r="H945" s="6"/>
      <c r="I945" s="6"/>
    </row>
    <row r="946" spans="1:9" ht="15.75" customHeight="1" x14ac:dyDescent="0.35">
      <c r="A946" s="7"/>
      <c r="C946" s="5"/>
      <c r="D946" s="6"/>
      <c r="H946" s="6"/>
      <c r="I946" s="6"/>
    </row>
    <row r="947" spans="1:9" ht="15.75" customHeight="1" x14ac:dyDescent="0.35">
      <c r="A947" s="7"/>
      <c r="C947" s="5"/>
      <c r="D947" s="6"/>
      <c r="H947" s="6"/>
      <c r="I947" s="6"/>
    </row>
    <row r="948" spans="1:9" ht="15.75" customHeight="1" x14ac:dyDescent="0.35">
      <c r="A948" s="7"/>
      <c r="C948" s="5"/>
      <c r="D948" s="6"/>
      <c r="H948" s="6"/>
      <c r="I948" s="6"/>
    </row>
    <row r="949" spans="1:9" ht="15.75" customHeight="1" x14ac:dyDescent="0.35">
      <c r="A949" s="7"/>
      <c r="C949" s="5"/>
      <c r="D949" s="6"/>
      <c r="H949" s="6"/>
      <c r="I949" s="6"/>
    </row>
    <row r="950" spans="1:9" ht="15.75" customHeight="1" x14ac:dyDescent="0.35">
      <c r="A950" s="7"/>
      <c r="C950" s="5"/>
      <c r="D950" s="6"/>
      <c r="H950" s="6"/>
      <c r="I950" s="6"/>
    </row>
    <row r="951" spans="1:9" ht="15.75" customHeight="1" x14ac:dyDescent="0.35">
      <c r="A951" s="7"/>
      <c r="C951" s="5"/>
      <c r="D951" s="6"/>
      <c r="H951" s="6"/>
      <c r="I951" s="6"/>
    </row>
    <row r="952" spans="1:9" ht="15.75" customHeight="1" x14ac:dyDescent="0.35">
      <c r="A952" s="7"/>
      <c r="C952" s="5"/>
      <c r="D952" s="6"/>
      <c r="H952" s="6"/>
      <c r="I952" s="6"/>
    </row>
    <row r="953" spans="1:9" ht="15.75" customHeight="1" x14ac:dyDescent="0.35">
      <c r="A953" s="7"/>
      <c r="C953" s="5"/>
      <c r="D953" s="6"/>
      <c r="H953" s="6"/>
      <c r="I953" s="6"/>
    </row>
    <row r="954" spans="1:9" ht="15.75" customHeight="1" x14ac:dyDescent="0.35">
      <c r="A954" s="7"/>
      <c r="C954" s="5"/>
      <c r="D954" s="6"/>
      <c r="H954" s="6"/>
      <c r="I954" s="6"/>
    </row>
    <row r="955" spans="1:9" ht="15.75" customHeight="1" x14ac:dyDescent="0.35">
      <c r="A955" s="7"/>
      <c r="C955" s="5"/>
      <c r="D955" s="6"/>
      <c r="H955" s="6"/>
      <c r="I955" s="6"/>
    </row>
    <row r="956" spans="1:9" ht="15.75" customHeight="1" x14ac:dyDescent="0.35">
      <c r="A956" s="7"/>
      <c r="C956" s="5"/>
      <c r="D956" s="6"/>
      <c r="H956" s="6"/>
      <c r="I956" s="6"/>
    </row>
    <row r="957" spans="1:9" ht="15.75" customHeight="1" x14ac:dyDescent="0.35">
      <c r="A957" s="7"/>
      <c r="C957" s="5"/>
      <c r="D957" s="6"/>
      <c r="H957" s="6"/>
      <c r="I957" s="6"/>
    </row>
    <row r="958" spans="1:9" ht="15.75" customHeight="1" x14ac:dyDescent="0.35">
      <c r="A958" s="7"/>
      <c r="C958" s="5"/>
      <c r="D958" s="6"/>
      <c r="H958" s="6"/>
      <c r="I958" s="6"/>
    </row>
    <row r="959" spans="1:9" ht="15.75" customHeight="1" x14ac:dyDescent="0.35">
      <c r="A959" s="7"/>
      <c r="C959" s="5"/>
      <c r="D959" s="6"/>
      <c r="H959" s="6"/>
      <c r="I959" s="6"/>
    </row>
    <row r="960" spans="1:9" ht="15.75" customHeight="1" x14ac:dyDescent="0.35">
      <c r="A960" s="7"/>
      <c r="C960" s="5"/>
      <c r="D960" s="6"/>
      <c r="H960" s="6"/>
      <c r="I960" s="6"/>
    </row>
    <row r="961" spans="1:9" ht="15.75" customHeight="1" x14ac:dyDescent="0.35">
      <c r="A961" s="7"/>
      <c r="C961" s="5"/>
      <c r="D961" s="6"/>
      <c r="H961" s="6"/>
      <c r="I961" s="6"/>
    </row>
    <row r="962" spans="1:9" ht="15.75" customHeight="1" x14ac:dyDescent="0.35">
      <c r="A962" s="7"/>
      <c r="C962" s="5"/>
      <c r="D962" s="6"/>
      <c r="H962" s="6"/>
      <c r="I962" s="6"/>
    </row>
    <row r="963" spans="1:9" ht="15.75" customHeight="1" x14ac:dyDescent="0.35">
      <c r="A963" s="7"/>
      <c r="C963" s="5"/>
      <c r="D963" s="6"/>
      <c r="H963" s="6"/>
      <c r="I963" s="6"/>
    </row>
    <row r="964" spans="1:9" ht="15.75" customHeight="1" x14ac:dyDescent="0.35">
      <c r="A964" s="7"/>
      <c r="C964" s="5"/>
      <c r="D964" s="6"/>
      <c r="H964" s="6"/>
      <c r="I964" s="6"/>
    </row>
    <row r="965" spans="1:9" ht="15.75" customHeight="1" x14ac:dyDescent="0.35">
      <c r="A965" s="7"/>
      <c r="C965" s="5"/>
      <c r="D965" s="6"/>
      <c r="H965" s="6"/>
      <c r="I965" s="6"/>
    </row>
    <row r="966" spans="1:9" ht="15.75" customHeight="1" x14ac:dyDescent="0.35">
      <c r="A966" s="7"/>
      <c r="C966" s="5"/>
      <c r="D966" s="6"/>
      <c r="H966" s="6"/>
      <c r="I966" s="6"/>
    </row>
    <row r="967" spans="1:9" ht="15.75" customHeight="1" x14ac:dyDescent="0.35">
      <c r="A967" s="7"/>
      <c r="C967" s="5"/>
      <c r="D967" s="6"/>
      <c r="H967" s="6"/>
      <c r="I967" s="6"/>
    </row>
    <row r="968" spans="1:9" ht="15.75" customHeight="1" x14ac:dyDescent="0.35">
      <c r="A968" s="7"/>
      <c r="C968" s="5"/>
      <c r="D968" s="6"/>
      <c r="H968" s="6"/>
      <c r="I968" s="6"/>
    </row>
    <row r="969" spans="1:9" ht="15.75" customHeight="1" x14ac:dyDescent="0.35">
      <c r="A969" s="7"/>
      <c r="C969" s="5"/>
      <c r="D969" s="6"/>
      <c r="H969" s="6"/>
      <c r="I969" s="6"/>
    </row>
    <row r="970" spans="1:9" ht="15.75" customHeight="1" x14ac:dyDescent="0.35">
      <c r="A970" s="7"/>
      <c r="C970" s="5"/>
      <c r="D970" s="6"/>
      <c r="H970" s="6"/>
      <c r="I970" s="6"/>
    </row>
    <row r="971" spans="1:9" ht="15.75" customHeight="1" x14ac:dyDescent="0.35">
      <c r="A971" s="7"/>
      <c r="C971" s="5"/>
      <c r="D971" s="6"/>
      <c r="H971" s="6"/>
      <c r="I971" s="6"/>
    </row>
    <row r="972" spans="1:9" ht="15.75" customHeight="1" x14ac:dyDescent="0.35">
      <c r="A972" s="7"/>
      <c r="C972" s="5"/>
      <c r="D972" s="6"/>
      <c r="H972" s="6"/>
      <c r="I972" s="6"/>
    </row>
    <row r="973" spans="1:9" ht="15.75" customHeight="1" x14ac:dyDescent="0.35">
      <c r="A973" s="7"/>
      <c r="C973" s="5"/>
      <c r="D973" s="6"/>
      <c r="H973" s="6"/>
      <c r="I973" s="6"/>
    </row>
    <row r="974" spans="1:9" ht="15.75" customHeight="1" x14ac:dyDescent="0.35">
      <c r="A974" s="7"/>
      <c r="C974" s="5"/>
      <c r="D974" s="6"/>
      <c r="H974" s="6"/>
      <c r="I974" s="6"/>
    </row>
    <row r="975" spans="1:9" ht="15.75" customHeight="1" x14ac:dyDescent="0.35">
      <c r="A975" s="7"/>
      <c r="C975" s="5"/>
      <c r="D975" s="6"/>
      <c r="H975" s="6"/>
      <c r="I975" s="6"/>
    </row>
    <row r="976" spans="1:9" ht="15.75" customHeight="1" x14ac:dyDescent="0.35">
      <c r="A976" s="7"/>
      <c r="C976" s="5"/>
      <c r="D976" s="6"/>
      <c r="H976" s="6"/>
      <c r="I976" s="6"/>
    </row>
    <row r="977" spans="1:9" ht="15.75" customHeight="1" x14ac:dyDescent="0.35">
      <c r="A977" s="7"/>
      <c r="C977" s="5"/>
      <c r="D977" s="6"/>
      <c r="H977" s="6"/>
      <c r="I977" s="6"/>
    </row>
    <row r="978" spans="1:9" ht="15.75" customHeight="1" x14ac:dyDescent="0.35">
      <c r="A978" s="7"/>
      <c r="C978" s="5"/>
      <c r="D978" s="6"/>
      <c r="H978" s="6"/>
      <c r="I978" s="6"/>
    </row>
    <row r="979" spans="1:9" ht="15.75" customHeight="1" x14ac:dyDescent="0.35">
      <c r="A979" s="7"/>
      <c r="C979" s="5"/>
      <c r="D979" s="6"/>
      <c r="H979" s="6"/>
      <c r="I979" s="6"/>
    </row>
    <row r="980" spans="1:9" ht="15.75" customHeight="1" x14ac:dyDescent="0.35">
      <c r="A980" s="7"/>
      <c r="C980" s="5"/>
      <c r="D980" s="6"/>
      <c r="H980" s="6"/>
      <c r="I980" s="6"/>
    </row>
    <row r="981" spans="1:9" ht="15.75" customHeight="1" x14ac:dyDescent="0.35">
      <c r="A981" s="7"/>
      <c r="C981" s="5"/>
      <c r="D981" s="6"/>
      <c r="H981" s="6"/>
      <c r="I981" s="6"/>
    </row>
    <row r="982" spans="1:9" ht="15.75" customHeight="1" x14ac:dyDescent="0.35">
      <c r="A982" s="7"/>
      <c r="C982" s="5"/>
      <c r="D982" s="6"/>
      <c r="H982" s="6"/>
      <c r="I982" s="6"/>
    </row>
    <row r="983" spans="1:9" ht="15.75" customHeight="1" x14ac:dyDescent="0.35">
      <c r="A983" s="7"/>
      <c r="C983" s="5"/>
      <c r="D983" s="6"/>
      <c r="H983" s="6"/>
      <c r="I983" s="6"/>
    </row>
    <row r="984" spans="1:9" ht="15.75" customHeight="1" x14ac:dyDescent="0.35">
      <c r="A984" s="7"/>
      <c r="C984" s="5"/>
      <c r="D984" s="6"/>
      <c r="H984" s="6"/>
      <c r="I984" s="6"/>
    </row>
    <row r="985" spans="1:9" ht="15.75" customHeight="1" x14ac:dyDescent="0.35">
      <c r="A985" s="7"/>
      <c r="C985" s="5"/>
      <c r="D985" s="6"/>
      <c r="H985" s="6"/>
      <c r="I985" s="6"/>
    </row>
    <row r="986" spans="1:9" ht="15.75" customHeight="1" x14ac:dyDescent="0.35">
      <c r="A986" s="7"/>
      <c r="C986" s="5"/>
      <c r="D986" s="6"/>
      <c r="H986" s="6"/>
      <c r="I986" s="6"/>
    </row>
    <row r="987" spans="1:9" ht="15.75" customHeight="1" x14ac:dyDescent="0.35">
      <c r="A987" s="7"/>
      <c r="C987" s="5"/>
      <c r="D987" s="6"/>
      <c r="H987" s="6"/>
      <c r="I987" s="6"/>
    </row>
    <row r="988" spans="1:9" ht="15.75" customHeight="1" x14ac:dyDescent="0.35">
      <c r="A988" s="7"/>
      <c r="C988" s="5"/>
      <c r="D988" s="6"/>
      <c r="H988" s="6"/>
      <c r="I988" s="6"/>
    </row>
    <row r="989" spans="1:9" ht="15.75" customHeight="1" x14ac:dyDescent="0.35">
      <c r="A989" s="7"/>
      <c r="C989" s="5"/>
      <c r="D989" s="6"/>
      <c r="H989" s="6"/>
      <c r="I989" s="6"/>
    </row>
    <row r="990" spans="1:9" ht="15.75" customHeight="1" x14ac:dyDescent="0.35">
      <c r="A990" s="7"/>
      <c r="C990" s="5"/>
      <c r="D990" s="6"/>
      <c r="H990" s="6"/>
      <c r="I990" s="6"/>
    </row>
    <row r="991" spans="1:9" ht="15.75" customHeight="1" x14ac:dyDescent="0.35">
      <c r="A991" s="7"/>
      <c r="C991" s="5"/>
      <c r="D991" s="6"/>
      <c r="H991" s="6"/>
      <c r="I991" s="6"/>
    </row>
    <row r="992" spans="1:9" ht="15.75" customHeight="1" x14ac:dyDescent="0.35">
      <c r="A992" s="7"/>
      <c r="C992" s="5"/>
      <c r="D992" s="6"/>
      <c r="H992" s="6"/>
      <c r="I992" s="6"/>
    </row>
    <row r="993" spans="1:9" ht="15.75" customHeight="1" x14ac:dyDescent="0.35">
      <c r="A993" s="7"/>
      <c r="C993" s="5"/>
      <c r="D993" s="6"/>
      <c r="H993" s="6"/>
      <c r="I993" s="6"/>
    </row>
    <row r="994" spans="1:9" ht="15.75" customHeight="1" x14ac:dyDescent="0.35">
      <c r="A994" s="7"/>
      <c r="C994" s="5"/>
      <c r="D994" s="6"/>
      <c r="H994" s="6"/>
      <c r="I994" s="6"/>
    </row>
    <row r="995" spans="1:9" ht="15.75" customHeight="1" x14ac:dyDescent="0.35">
      <c r="A995" s="7"/>
      <c r="C995" s="5"/>
      <c r="D995" s="6"/>
      <c r="H995" s="6"/>
      <c r="I995" s="6"/>
    </row>
    <row r="996" spans="1:9" ht="15.75" customHeight="1" x14ac:dyDescent="0.35">
      <c r="A996" s="7"/>
      <c r="C996" s="5"/>
      <c r="D996" s="6"/>
      <c r="H996" s="6"/>
      <c r="I996" s="6"/>
    </row>
    <row r="997" spans="1:9" ht="15.75" customHeight="1" x14ac:dyDescent="0.35">
      <c r="A997" s="7"/>
      <c r="C997" s="5"/>
      <c r="D997" s="6"/>
      <c r="H997" s="6"/>
      <c r="I997" s="6"/>
    </row>
    <row r="998" spans="1:9" ht="15.75" customHeight="1" x14ac:dyDescent="0.35">
      <c r="A998" s="7"/>
      <c r="C998" s="5"/>
      <c r="D998" s="6"/>
      <c r="H998" s="6"/>
      <c r="I998" s="6"/>
    </row>
    <row r="999" spans="1:9" ht="15.75" customHeight="1" x14ac:dyDescent="0.35">
      <c r="A999" s="7"/>
      <c r="C999" s="5"/>
      <c r="D999" s="6"/>
      <c r="H999" s="6"/>
      <c r="I999" s="6"/>
    </row>
    <row r="1000" spans="1:9" ht="15.75" customHeight="1" x14ac:dyDescent="0.35">
      <c r="A1000" s="7"/>
      <c r="C1000" s="5"/>
      <c r="D1000" s="6"/>
      <c r="H1000" s="6"/>
      <c r="I1000" s="6"/>
    </row>
  </sheetData>
  <conditionalFormatting sqref="L5:L11">
    <cfRule type="cellIs" dxfId="14" priority="1" operator="equal">
      <formula>"FALSE"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001"/>
  <sheetViews>
    <sheetView workbookViewId="0">
      <pane xSplit="3" topLeftCell="D1" activePane="topRight" state="frozen"/>
      <selection pane="topRight" activeCell="E2" sqref="E2"/>
    </sheetView>
  </sheetViews>
  <sheetFormatPr defaultColWidth="14.453125" defaultRowHeight="15" customHeight="1" x14ac:dyDescent="0.35"/>
  <cols>
    <col min="1" max="1" width="33.26953125" customWidth="1"/>
    <col min="2" max="2" width="3.08984375" customWidth="1"/>
    <col min="3" max="3" width="7" customWidth="1"/>
    <col min="4" max="4" width="8.7265625" hidden="1" customWidth="1"/>
    <col min="5" max="5" width="6.453125" hidden="1" customWidth="1"/>
    <col min="6" max="7" width="6.08984375" hidden="1" customWidth="1"/>
    <col min="8" max="8" width="8.453125" hidden="1" customWidth="1"/>
    <col min="9" max="9" width="3.08984375" hidden="1" customWidth="1"/>
    <col min="10" max="10" width="12" hidden="1" customWidth="1"/>
    <col min="11" max="11" width="9.81640625" hidden="1" customWidth="1"/>
    <col min="12" max="12" width="35" hidden="1" customWidth="1"/>
    <col min="13" max="13" width="26.08984375" customWidth="1"/>
    <col min="14" max="21" width="7.08984375" customWidth="1"/>
    <col min="22" max="22" width="7" customWidth="1"/>
    <col min="23" max="23" width="9.7265625" customWidth="1"/>
    <col min="24" max="28" width="8" customWidth="1"/>
    <col min="29" max="29" width="9.08984375" customWidth="1"/>
    <col min="30" max="32" width="8.453125" customWidth="1"/>
    <col min="33" max="33" width="7.08984375" customWidth="1"/>
    <col min="34" max="36" width="8.453125" customWidth="1"/>
    <col min="37" max="37" width="8.81640625" customWidth="1"/>
    <col min="38" max="38" width="30.81640625" customWidth="1"/>
    <col min="39" max="39" width="9.54296875" customWidth="1"/>
    <col min="40" max="40" width="26.08984375" customWidth="1"/>
    <col min="41" max="41" width="8.81640625" customWidth="1"/>
    <col min="42" max="42" width="12.26953125" customWidth="1"/>
    <col min="43" max="43" width="14.08984375" customWidth="1"/>
    <col min="44" max="45" width="9" customWidth="1"/>
    <col min="46" max="47" width="8.7265625" customWidth="1"/>
    <col min="48" max="48" width="13.7265625" customWidth="1"/>
    <col min="49" max="53" width="8.7265625" customWidth="1"/>
  </cols>
  <sheetData>
    <row r="1" spans="1:53" ht="14.5" x14ac:dyDescent="0.35">
      <c r="H1" s="5"/>
      <c r="M1" s="10"/>
      <c r="N1" s="10"/>
      <c r="O1" s="10"/>
      <c r="P1" s="8"/>
      <c r="Q1" s="8"/>
      <c r="R1" s="8"/>
      <c r="S1" s="8"/>
      <c r="T1" s="8"/>
      <c r="U1" s="8"/>
      <c r="V1" s="8"/>
      <c r="W1" s="10"/>
      <c r="X1" s="8"/>
      <c r="Y1" s="8"/>
      <c r="Z1" s="8"/>
      <c r="AA1" s="8"/>
      <c r="AB1" s="8"/>
      <c r="AC1" s="8"/>
      <c r="AD1" s="17"/>
      <c r="AE1" s="9"/>
      <c r="AF1" s="9"/>
      <c r="AG1" s="9"/>
      <c r="AH1" s="9"/>
      <c r="AI1" s="9"/>
      <c r="AJ1" s="9"/>
      <c r="AL1" s="18" t="s">
        <v>0</v>
      </c>
      <c r="AM1" s="19" t="s">
        <v>81</v>
      </c>
      <c r="AN1" s="18" t="s">
        <v>82</v>
      </c>
      <c r="AO1" s="19" t="s">
        <v>41</v>
      </c>
      <c r="AP1" s="20" t="s">
        <v>83</v>
      </c>
      <c r="AQ1" s="19" t="s">
        <v>84</v>
      </c>
      <c r="AR1" s="21"/>
      <c r="AS1" s="5"/>
      <c r="AT1" s="5"/>
    </row>
    <row r="2" spans="1:53" ht="14.5" x14ac:dyDescent="0.35">
      <c r="H2" s="5"/>
      <c r="M2" s="10"/>
      <c r="N2" s="10"/>
      <c r="O2" s="10" t="s">
        <v>85</v>
      </c>
      <c r="P2" s="8"/>
      <c r="Q2" s="8"/>
      <c r="R2" s="8"/>
      <c r="S2" s="8"/>
      <c r="T2" s="8"/>
      <c r="U2" s="8"/>
      <c r="V2" s="8"/>
      <c r="W2" s="10" t="s">
        <v>86</v>
      </c>
      <c r="X2" s="8"/>
      <c r="Y2" s="8"/>
      <c r="Z2" s="8"/>
      <c r="AA2" s="8"/>
      <c r="AB2" s="8"/>
      <c r="AC2" s="8"/>
      <c r="AD2" s="17" t="s">
        <v>87</v>
      </c>
      <c r="AE2" s="9"/>
      <c r="AF2" s="9"/>
      <c r="AG2" s="9"/>
      <c r="AH2" s="9"/>
      <c r="AI2" s="9"/>
      <c r="AJ2" s="9"/>
      <c r="AL2" s="10"/>
      <c r="AM2" s="19" t="s">
        <v>88</v>
      </c>
      <c r="AN2" s="10"/>
      <c r="AO2" s="19" t="s">
        <v>89</v>
      </c>
      <c r="AP2" s="20" t="s">
        <v>90</v>
      </c>
      <c r="AQ2" s="19" t="s">
        <v>91</v>
      </c>
      <c r="AR2" s="21"/>
      <c r="AS2" s="2" t="s">
        <v>92</v>
      </c>
      <c r="AT2" s="2" t="s">
        <v>93</v>
      </c>
    </row>
    <row r="3" spans="1:53" ht="14.5" x14ac:dyDescent="0.35">
      <c r="A3" s="2" t="s">
        <v>37</v>
      </c>
      <c r="C3" s="2" t="s">
        <v>94</v>
      </c>
      <c r="D3" s="2" t="s">
        <v>95</v>
      </c>
      <c r="E3" s="2" t="s">
        <v>96</v>
      </c>
      <c r="F3" s="2" t="s">
        <v>97</v>
      </c>
      <c r="G3" s="2" t="s">
        <v>98</v>
      </c>
      <c r="H3" s="5" t="s">
        <v>95</v>
      </c>
      <c r="J3" s="2" t="s">
        <v>20</v>
      </c>
      <c r="K3" s="2" t="s">
        <v>99</v>
      </c>
      <c r="L3" s="2" t="s">
        <v>100</v>
      </c>
      <c r="M3" s="10" t="s">
        <v>82</v>
      </c>
      <c r="N3" s="19" t="s">
        <v>101</v>
      </c>
      <c r="O3" s="8" t="s">
        <v>102</v>
      </c>
      <c r="P3" s="8" t="s">
        <v>103</v>
      </c>
      <c r="Q3" s="8" t="s">
        <v>104</v>
      </c>
      <c r="R3" s="8" t="s">
        <v>105</v>
      </c>
      <c r="S3" s="8" t="s">
        <v>106</v>
      </c>
      <c r="T3" s="8" t="s">
        <v>107</v>
      </c>
      <c r="U3" s="8" t="s">
        <v>108</v>
      </c>
      <c r="V3" s="8" t="s">
        <v>109</v>
      </c>
      <c r="W3" s="8" t="s">
        <v>102</v>
      </c>
      <c r="X3" s="8" t="s">
        <v>103</v>
      </c>
      <c r="Y3" s="8" t="s">
        <v>104</v>
      </c>
      <c r="Z3" s="8" t="s">
        <v>105</v>
      </c>
      <c r="AA3" s="8" t="s">
        <v>106</v>
      </c>
      <c r="AB3" s="8" t="s">
        <v>107</v>
      </c>
      <c r="AC3" s="8" t="s">
        <v>108</v>
      </c>
      <c r="AD3" s="9" t="s">
        <v>102</v>
      </c>
      <c r="AE3" s="9" t="s">
        <v>103</v>
      </c>
      <c r="AF3" s="9" t="s">
        <v>104</v>
      </c>
      <c r="AG3" s="9" t="s">
        <v>105</v>
      </c>
      <c r="AH3" s="9" t="s">
        <v>106</v>
      </c>
      <c r="AI3" s="9" t="s">
        <v>107</v>
      </c>
      <c r="AJ3" s="9" t="s">
        <v>108</v>
      </c>
      <c r="AL3" s="22" t="s">
        <v>110</v>
      </c>
      <c r="AM3" s="19" t="s">
        <v>111</v>
      </c>
      <c r="AN3" s="18" t="s">
        <v>111</v>
      </c>
      <c r="AO3" s="19" t="s">
        <v>111</v>
      </c>
      <c r="AP3" s="20" t="s">
        <v>111</v>
      </c>
      <c r="AQ3" s="19" t="s">
        <v>111</v>
      </c>
      <c r="AR3" s="21"/>
      <c r="AS3" s="2"/>
      <c r="AT3" s="2"/>
      <c r="AV3" s="23" t="s">
        <v>112</v>
      </c>
      <c r="AW3" s="2">
        <f>85-4</f>
        <v>81</v>
      </c>
    </row>
    <row r="4" spans="1:53" ht="14.5" x14ac:dyDescent="0.35">
      <c r="A4" s="2" t="s">
        <v>113</v>
      </c>
      <c r="C4" s="2">
        <v>1.47</v>
      </c>
      <c r="D4" s="2" t="s">
        <v>114</v>
      </c>
      <c r="E4" s="2">
        <v>50</v>
      </c>
      <c r="F4" s="2">
        <v>52</v>
      </c>
      <c r="G4" s="2">
        <v>49</v>
      </c>
      <c r="H4" s="5">
        <v>0.15</v>
      </c>
      <c r="I4" s="2" t="s">
        <v>94</v>
      </c>
      <c r="J4" s="2" t="s">
        <v>115</v>
      </c>
      <c r="K4" s="2" t="s">
        <v>116</v>
      </c>
      <c r="L4" s="2" t="s">
        <v>117</v>
      </c>
      <c r="M4" s="18" t="s">
        <v>118</v>
      </c>
      <c r="N4" s="8">
        <f t="shared" ref="N4:N88" si="0">MIN(O4:U4)</f>
        <v>1</v>
      </c>
      <c r="O4" s="8"/>
      <c r="P4" s="19">
        <v>1</v>
      </c>
      <c r="Q4" s="19">
        <v>2</v>
      </c>
      <c r="R4" s="19">
        <v>5</v>
      </c>
      <c r="S4" s="19">
        <v>10</v>
      </c>
      <c r="T4" s="19">
        <v>25</v>
      </c>
      <c r="U4" s="19">
        <v>100</v>
      </c>
      <c r="V4" s="8" t="s">
        <v>119</v>
      </c>
      <c r="W4" s="19">
        <v>0.30530000000000002</v>
      </c>
      <c r="X4" s="19">
        <v>0.86029999999999995</v>
      </c>
      <c r="Y4" s="19">
        <v>2.0872999999999999</v>
      </c>
      <c r="Z4" s="19">
        <v>4.9275000000000002</v>
      </c>
      <c r="AA4" s="19">
        <v>10.2051</v>
      </c>
      <c r="AB4" s="19">
        <v>24.9162</v>
      </c>
      <c r="AC4" s="19">
        <v>100.0038</v>
      </c>
      <c r="AD4" s="9" t="e">
        <f t="shared" ref="AD4:AJ4" si="1">W4/O4*100</f>
        <v>#DIV/0!</v>
      </c>
      <c r="AE4" s="9">
        <f t="shared" si="1"/>
        <v>86.03</v>
      </c>
      <c r="AF4" s="9">
        <f t="shared" si="1"/>
        <v>104.36499999999999</v>
      </c>
      <c r="AG4" s="9">
        <f t="shared" si="1"/>
        <v>98.550000000000011</v>
      </c>
      <c r="AH4" s="9">
        <f t="shared" si="1"/>
        <v>102.051</v>
      </c>
      <c r="AI4" s="9">
        <f t="shared" si="1"/>
        <v>99.6648</v>
      </c>
      <c r="AJ4" s="9">
        <f t="shared" si="1"/>
        <v>100.0038</v>
      </c>
      <c r="AK4" s="8"/>
      <c r="AL4" s="22" t="s">
        <v>113</v>
      </c>
      <c r="AM4" s="19">
        <v>1.46</v>
      </c>
      <c r="AN4" s="18" t="s">
        <v>118</v>
      </c>
      <c r="AO4" s="19">
        <v>6</v>
      </c>
      <c r="AP4" s="20">
        <v>0.70199999999999996</v>
      </c>
      <c r="AQ4" s="19">
        <v>0.99998700880000002</v>
      </c>
      <c r="AR4" s="21"/>
      <c r="AS4" s="2" t="b">
        <f t="shared" ref="AS4:AS88" si="2">OR(AP4&lt;20,AP4="n.a.")</f>
        <v>1</v>
      </c>
      <c r="AT4" s="2" t="b">
        <f t="shared" ref="AT4:AT88" si="3">AQ4&gt;=0.99</f>
        <v>1</v>
      </c>
      <c r="AV4" s="13" t="s">
        <v>120</v>
      </c>
      <c r="AW4" s="13">
        <f>COUNTIF(AS3:AS87,"FALSE")</f>
        <v>0</v>
      </c>
    </row>
    <row r="5" spans="1:53" ht="14.5" x14ac:dyDescent="0.35">
      <c r="A5" s="2" t="s">
        <v>121</v>
      </c>
      <c r="C5" s="2">
        <v>1.56</v>
      </c>
      <c r="D5" s="2" t="s">
        <v>114</v>
      </c>
      <c r="E5" s="2">
        <v>62</v>
      </c>
      <c r="F5" s="2">
        <v>64</v>
      </c>
      <c r="G5" s="2">
        <v>61</v>
      </c>
      <c r="H5" s="5">
        <v>0.15</v>
      </c>
      <c r="I5" s="2" t="s">
        <v>94</v>
      </c>
      <c r="J5" s="2" t="s">
        <v>115</v>
      </c>
      <c r="K5" s="2" t="s">
        <v>116</v>
      </c>
      <c r="L5" s="2" t="s">
        <v>117</v>
      </c>
      <c r="M5" s="18" t="s">
        <v>122</v>
      </c>
      <c r="N5" s="8">
        <f t="shared" si="0"/>
        <v>1</v>
      </c>
      <c r="O5" s="8"/>
      <c r="P5" s="19">
        <v>1</v>
      </c>
      <c r="Q5" s="19">
        <v>2</v>
      </c>
      <c r="R5" s="19">
        <v>5</v>
      </c>
      <c r="S5" s="19">
        <v>10</v>
      </c>
      <c r="T5" s="19">
        <v>25</v>
      </c>
      <c r="U5" s="19">
        <v>100</v>
      </c>
      <c r="V5" s="8" t="s">
        <v>119</v>
      </c>
      <c r="W5" s="19">
        <v>0.52880000000000005</v>
      </c>
      <c r="X5" s="19">
        <v>1.0539000000000001</v>
      </c>
      <c r="Y5" s="19">
        <v>2.298</v>
      </c>
      <c r="Z5" s="19">
        <v>4.9581999999999997</v>
      </c>
      <c r="AA5" s="19">
        <v>10.2867</v>
      </c>
      <c r="AB5" s="19">
        <v>24.832899999999999</v>
      </c>
      <c r="AC5" s="19">
        <v>100.0091</v>
      </c>
      <c r="AD5" s="9" t="e">
        <f t="shared" ref="AD5:AJ5" si="4">W5/O5*100</f>
        <v>#DIV/0!</v>
      </c>
      <c r="AE5" s="9">
        <f t="shared" si="4"/>
        <v>105.39</v>
      </c>
      <c r="AF5" s="9">
        <f t="shared" si="4"/>
        <v>114.9</v>
      </c>
      <c r="AG5" s="9">
        <f t="shared" si="4"/>
        <v>99.164000000000001</v>
      </c>
      <c r="AH5" s="9">
        <f t="shared" si="4"/>
        <v>102.86699999999999</v>
      </c>
      <c r="AI5" s="9">
        <f t="shared" si="4"/>
        <v>99.331599999999995</v>
      </c>
      <c r="AJ5" s="9">
        <f t="shared" si="4"/>
        <v>100.0091</v>
      </c>
      <c r="AK5" s="8"/>
      <c r="AL5" s="22" t="s">
        <v>121</v>
      </c>
      <c r="AM5" s="19">
        <v>1.56</v>
      </c>
      <c r="AN5" s="18" t="s">
        <v>122</v>
      </c>
      <c r="AO5" s="19">
        <v>6</v>
      </c>
      <c r="AP5" s="20">
        <v>1.0104</v>
      </c>
      <c r="AQ5" s="19">
        <v>0.99996581539999996</v>
      </c>
      <c r="AR5" s="21"/>
      <c r="AS5" s="2" t="b">
        <f t="shared" si="2"/>
        <v>1</v>
      </c>
      <c r="AT5" s="2" t="b">
        <f t="shared" si="3"/>
        <v>1</v>
      </c>
      <c r="AV5" s="13" t="s">
        <v>123</v>
      </c>
      <c r="AW5" s="13">
        <f>COUNTIF(AT3:AT87,"FALSE")</f>
        <v>0</v>
      </c>
    </row>
    <row r="6" spans="1:53" ht="14.5" x14ac:dyDescent="0.35">
      <c r="A6" s="2" t="s">
        <v>124</v>
      </c>
      <c r="C6" s="2">
        <v>1.8320000000000001</v>
      </c>
      <c r="D6" s="2" t="s">
        <v>125</v>
      </c>
      <c r="E6" s="2">
        <v>94</v>
      </c>
      <c r="F6" s="2">
        <v>96</v>
      </c>
      <c r="G6" s="2">
        <v>93</v>
      </c>
      <c r="H6" s="5">
        <v>0.15</v>
      </c>
      <c r="I6" s="2" t="s">
        <v>94</v>
      </c>
      <c r="J6" s="2" t="s">
        <v>115</v>
      </c>
      <c r="K6" s="2" t="s">
        <v>116</v>
      </c>
      <c r="L6" s="2" t="s">
        <v>117</v>
      </c>
      <c r="M6" s="18" t="s">
        <v>126</v>
      </c>
      <c r="N6" s="8">
        <f t="shared" si="0"/>
        <v>1</v>
      </c>
      <c r="O6" s="8"/>
      <c r="P6" s="19">
        <v>1</v>
      </c>
      <c r="Q6" s="19">
        <v>2</v>
      </c>
      <c r="R6" s="19">
        <v>5</v>
      </c>
      <c r="S6" s="19">
        <v>10</v>
      </c>
      <c r="T6" s="19">
        <v>25</v>
      </c>
      <c r="U6" s="19">
        <v>100</v>
      </c>
      <c r="V6" s="8" t="s">
        <v>119</v>
      </c>
      <c r="W6" s="19">
        <v>0.56979999999999997</v>
      </c>
      <c r="X6" s="19">
        <v>1</v>
      </c>
      <c r="Y6" s="19">
        <v>2</v>
      </c>
      <c r="Z6" s="19">
        <v>5</v>
      </c>
      <c r="AA6" s="19">
        <v>10</v>
      </c>
      <c r="AB6" s="19">
        <v>25</v>
      </c>
      <c r="AC6" s="19">
        <v>100</v>
      </c>
      <c r="AD6" s="9" t="e">
        <f t="shared" ref="AD6:AJ6" si="5">W6/O6*100</f>
        <v>#DIV/0!</v>
      </c>
      <c r="AE6" s="9">
        <f t="shared" si="5"/>
        <v>100</v>
      </c>
      <c r="AF6" s="9">
        <f t="shared" si="5"/>
        <v>100</v>
      </c>
      <c r="AG6" s="9">
        <f t="shared" si="5"/>
        <v>100</v>
      </c>
      <c r="AH6" s="9">
        <f t="shared" si="5"/>
        <v>100</v>
      </c>
      <c r="AI6" s="9">
        <f t="shared" si="5"/>
        <v>100</v>
      </c>
      <c r="AJ6" s="9">
        <f t="shared" si="5"/>
        <v>100</v>
      </c>
      <c r="AK6" s="8"/>
      <c r="AL6" s="22" t="s">
        <v>124</v>
      </c>
      <c r="AM6" s="19">
        <v>1.84</v>
      </c>
      <c r="AN6" s="18" t="s">
        <v>126</v>
      </c>
      <c r="AO6" s="19">
        <v>6</v>
      </c>
      <c r="AP6" s="20">
        <v>0</v>
      </c>
      <c r="AQ6" s="19">
        <v>1</v>
      </c>
      <c r="AR6" s="21"/>
      <c r="AS6" s="2" t="b">
        <f t="shared" si="2"/>
        <v>1</v>
      </c>
      <c r="AT6" s="2" t="b">
        <f t="shared" si="3"/>
        <v>1</v>
      </c>
      <c r="AU6" s="5"/>
      <c r="AV6" s="13" t="s">
        <v>127</v>
      </c>
      <c r="AW6" s="24">
        <f>(COUNTIF(AE4:AJ88,"&gt;130"))+(COUNTIF(AE4:AJ88,"&lt;70"))+(COUNTIF(AD4:AD88,"&gt;150"))+(COUNTIF(AD4:AD88,"&lt;50"))</f>
        <v>1</v>
      </c>
      <c r="AX6" s="5"/>
      <c r="AY6" s="5"/>
      <c r="AZ6" s="5"/>
      <c r="BA6" s="5"/>
    </row>
    <row r="7" spans="1:53" ht="14.5" x14ac:dyDescent="0.35">
      <c r="A7" s="5" t="s">
        <v>128</v>
      </c>
      <c r="B7" s="5"/>
      <c r="C7" s="5">
        <v>1.944</v>
      </c>
      <c r="D7" s="5" t="s">
        <v>114</v>
      </c>
      <c r="E7" s="5">
        <v>64</v>
      </c>
      <c r="F7" s="5">
        <v>66</v>
      </c>
      <c r="G7" s="5">
        <v>49</v>
      </c>
      <c r="H7" s="5">
        <v>0.15</v>
      </c>
      <c r="I7" s="5" t="s">
        <v>94</v>
      </c>
      <c r="J7" s="5" t="s">
        <v>115</v>
      </c>
      <c r="K7" s="5" t="s">
        <v>116</v>
      </c>
      <c r="L7" s="5" t="s">
        <v>117</v>
      </c>
      <c r="M7" s="18" t="s">
        <v>122</v>
      </c>
      <c r="N7" s="8">
        <f t="shared" si="0"/>
        <v>1</v>
      </c>
      <c r="O7" s="8"/>
      <c r="P7" s="19">
        <v>1</v>
      </c>
      <c r="Q7" s="19">
        <v>2</v>
      </c>
      <c r="R7" s="19">
        <v>5</v>
      </c>
      <c r="S7" s="19">
        <v>10</v>
      </c>
      <c r="T7" s="19">
        <v>25</v>
      </c>
      <c r="U7" s="19">
        <v>100</v>
      </c>
      <c r="V7" s="8" t="s">
        <v>119</v>
      </c>
      <c r="W7" s="19">
        <v>0.68440000000000001</v>
      </c>
      <c r="X7" s="19">
        <v>1.2124999999999999</v>
      </c>
      <c r="Y7" s="19">
        <v>2.3494000000000002</v>
      </c>
      <c r="Z7" s="19">
        <v>5.0875000000000004</v>
      </c>
      <c r="AA7" s="19">
        <v>10.3035</v>
      </c>
      <c r="AB7" s="19">
        <v>24.777699999999999</v>
      </c>
      <c r="AC7" s="19">
        <v>100.012</v>
      </c>
      <c r="AD7" s="9" t="e">
        <f t="shared" ref="AD7:AJ7" si="6">W7/O7*100</f>
        <v>#DIV/0!</v>
      </c>
      <c r="AE7" s="9">
        <f t="shared" si="6"/>
        <v>121.24999999999999</v>
      </c>
      <c r="AF7" s="9">
        <f t="shared" si="6"/>
        <v>117.47000000000001</v>
      </c>
      <c r="AG7" s="9">
        <f t="shared" si="6"/>
        <v>101.75</v>
      </c>
      <c r="AH7" s="9">
        <f t="shared" si="6"/>
        <v>103.03499999999998</v>
      </c>
      <c r="AI7" s="9">
        <f t="shared" si="6"/>
        <v>99.110799999999998</v>
      </c>
      <c r="AJ7" s="9">
        <f t="shared" si="6"/>
        <v>100.01199999999999</v>
      </c>
      <c r="AK7" s="8"/>
      <c r="AL7" s="22" t="s">
        <v>128</v>
      </c>
      <c r="AM7" s="19">
        <v>1.95</v>
      </c>
      <c r="AN7" s="18" t="s">
        <v>122</v>
      </c>
      <c r="AO7" s="19">
        <v>6</v>
      </c>
      <c r="AP7" s="20">
        <v>1.2390000000000001</v>
      </c>
      <c r="AQ7" s="19">
        <v>0.99994908900000001</v>
      </c>
      <c r="AR7" s="21"/>
      <c r="AS7" s="2" t="b">
        <f t="shared" si="2"/>
        <v>1</v>
      </c>
      <c r="AT7" s="2" t="b">
        <f t="shared" si="3"/>
        <v>1</v>
      </c>
    </row>
    <row r="8" spans="1:53" ht="14.5" x14ac:dyDescent="0.35">
      <c r="A8" s="2" t="s">
        <v>129</v>
      </c>
      <c r="C8" s="2">
        <v>2.2000000000000002</v>
      </c>
      <c r="D8" s="2" t="s">
        <v>114</v>
      </c>
      <c r="E8" s="2">
        <v>101</v>
      </c>
      <c r="F8" s="2">
        <v>103</v>
      </c>
      <c r="G8" s="2">
        <v>105</v>
      </c>
      <c r="H8" s="5">
        <v>0.15</v>
      </c>
      <c r="I8" s="2" t="s">
        <v>94</v>
      </c>
      <c r="J8" s="2" t="s">
        <v>115</v>
      </c>
      <c r="K8" s="2" t="s">
        <v>116</v>
      </c>
      <c r="L8" s="2" t="s">
        <v>117</v>
      </c>
      <c r="M8" s="18" t="s">
        <v>122</v>
      </c>
      <c r="N8" s="8">
        <f t="shared" si="0"/>
        <v>1</v>
      </c>
      <c r="O8" s="8"/>
      <c r="P8" s="19">
        <v>1</v>
      </c>
      <c r="Q8" s="19">
        <v>2</v>
      </c>
      <c r="R8" s="19">
        <v>5</v>
      </c>
      <c r="S8" s="19">
        <v>10</v>
      </c>
      <c r="T8" s="19">
        <v>25</v>
      </c>
      <c r="U8" s="19">
        <v>100</v>
      </c>
      <c r="V8" s="8" t="s">
        <v>119</v>
      </c>
      <c r="W8" s="19">
        <v>0.51259999999999994</v>
      </c>
      <c r="X8" s="19">
        <v>0.93789999999999996</v>
      </c>
      <c r="Y8" s="19">
        <v>2.3104</v>
      </c>
      <c r="Z8" s="19">
        <v>5.0343999999999998</v>
      </c>
      <c r="AA8" s="19">
        <v>10.308400000000001</v>
      </c>
      <c r="AB8" s="19">
        <v>24.8096</v>
      </c>
      <c r="AC8" s="19">
        <v>100.00960000000001</v>
      </c>
      <c r="AD8" s="9" t="e">
        <f t="shared" ref="AD8:AJ8" si="7">W8/O8*100</f>
        <v>#DIV/0!</v>
      </c>
      <c r="AE8" s="9">
        <f t="shared" si="7"/>
        <v>93.789999999999992</v>
      </c>
      <c r="AF8" s="9">
        <f t="shared" si="7"/>
        <v>115.52</v>
      </c>
      <c r="AG8" s="9">
        <f t="shared" si="7"/>
        <v>100.688</v>
      </c>
      <c r="AH8" s="9">
        <f t="shared" si="7"/>
        <v>103.084</v>
      </c>
      <c r="AI8" s="9">
        <f t="shared" si="7"/>
        <v>99.238399999999999</v>
      </c>
      <c r="AJ8" s="9">
        <f t="shared" si="7"/>
        <v>100.00960000000001</v>
      </c>
      <c r="AK8" s="8"/>
      <c r="AL8" s="22" t="s">
        <v>129</v>
      </c>
      <c r="AM8" s="19">
        <v>2.19</v>
      </c>
      <c r="AN8" s="18" t="s">
        <v>122</v>
      </c>
      <c r="AO8" s="19">
        <v>6</v>
      </c>
      <c r="AP8" s="20">
        <v>1.0533999999999999</v>
      </c>
      <c r="AQ8" s="19">
        <v>0.99996382859999999</v>
      </c>
      <c r="AR8" s="21"/>
      <c r="AS8" s="2" t="b">
        <f t="shared" si="2"/>
        <v>1</v>
      </c>
      <c r="AT8" s="2" t="b">
        <f t="shared" si="3"/>
        <v>1</v>
      </c>
    </row>
    <row r="9" spans="1:53" ht="14.5" x14ac:dyDescent="0.35">
      <c r="A9" s="2" t="s">
        <v>130</v>
      </c>
      <c r="C9" s="2">
        <v>2.52</v>
      </c>
      <c r="D9" s="2" t="s">
        <v>131</v>
      </c>
      <c r="E9" s="2">
        <v>59</v>
      </c>
      <c r="F9" s="2">
        <v>74</v>
      </c>
      <c r="G9" s="2">
        <v>45</v>
      </c>
      <c r="H9" s="5">
        <v>0.2</v>
      </c>
      <c r="I9" s="2" t="s">
        <v>94</v>
      </c>
      <c r="J9" s="2" t="s">
        <v>115</v>
      </c>
      <c r="K9" s="2" t="s">
        <v>116</v>
      </c>
      <c r="L9" s="2" t="s">
        <v>117</v>
      </c>
      <c r="M9" s="18" t="s">
        <v>122</v>
      </c>
      <c r="N9" s="8">
        <f t="shared" si="0"/>
        <v>1</v>
      </c>
      <c r="O9" s="8"/>
      <c r="P9" s="19">
        <v>1</v>
      </c>
      <c r="Q9" s="19">
        <v>2</v>
      </c>
      <c r="R9" s="19">
        <v>5</v>
      </c>
      <c r="S9" s="19">
        <v>10</v>
      </c>
      <c r="T9" s="19">
        <v>25</v>
      </c>
      <c r="U9" s="19">
        <v>100</v>
      </c>
      <c r="V9" s="8" t="s">
        <v>119</v>
      </c>
      <c r="W9" s="19">
        <v>0.50060000000000004</v>
      </c>
      <c r="X9" s="19">
        <v>1.0119</v>
      </c>
      <c r="Y9" s="19">
        <v>2.113</v>
      </c>
      <c r="Z9" s="19">
        <v>4.9950000000000001</v>
      </c>
      <c r="AA9" s="19">
        <v>10.4552</v>
      </c>
      <c r="AB9" s="19">
        <v>24.781199999999998</v>
      </c>
      <c r="AC9" s="19">
        <v>100.00749999999999</v>
      </c>
      <c r="AD9" s="9" t="e">
        <f t="shared" ref="AD9:AJ9" si="8">W9/O9*100</f>
        <v>#DIV/0!</v>
      </c>
      <c r="AE9" s="9">
        <f t="shared" si="8"/>
        <v>101.19</v>
      </c>
      <c r="AF9" s="9">
        <f t="shared" si="8"/>
        <v>105.65</v>
      </c>
      <c r="AG9" s="9">
        <f t="shared" si="8"/>
        <v>99.9</v>
      </c>
      <c r="AH9" s="9">
        <f t="shared" si="8"/>
        <v>104.55200000000001</v>
      </c>
      <c r="AI9" s="9">
        <f t="shared" si="8"/>
        <v>99.124799999999993</v>
      </c>
      <c r="AJ9" s="9">
        <f t="shared" si="8"/>
        <v>100.00749999999998</v>
      </c>
      <c r="AK9" s="8"/>
      <c r="AL9" s="22" t="s">
        <v>130</v>
      </c>
      <c r="AM9" s="19">
        <v>2.5099999999999998</v>
      </c>
      <c r="AN9" s="18" t="s">
        <v>122</v>
      </c>
      <c r="AO9" s="19">
        <v>6</v>
      </c>
      <c r="AP9" s="20">
        <v>1.0018</v>
      </c>
      <c r="AQ9" s="19">
        <v>0.9999712878</v>
      </c>
      <c r="AR9" s="21"/>
      <c r="AS9" s="2" t="b">
        <f t="shared" si="2"/>
        <v>1</v>
      </c>
      <c r="AT9" s="2" t="b">
        <f t="shared" si="3"/>
        <v>1</v>
      </c>
    </row>
    <row r="10" spans="1:53" ht="14.5" x14ac:dyDescent="0.35">
      <c r="A10" s="2" t="s">
        <v>132</v>
      </c>
      <c r="C10" s="2">
        <v>2.742</v>
      </c>
      <c r="D10" s="2" t="s">
        <v>133</v>
      </c>
      <c r="E10" s="2">
        <v>61</v>
      </c>
      <c r="F10" s="2">
        <v>96</v>
      </c>
      <c r="G10" s="2">
        <v>98</v>
      </c>
      <c r="H10" s="5">
        <v>0.2</v>
      </c>
      <c r="I10" s="2" t="s">
        <v>94</v>
      </c>
      <c r="J10" s="2" t="s">
        <v>115</v>
      </c>
      <c r="K10" s="2" t="s">
        <v>116</v>
      </c>
      <c r="L10" s="2" t="s">
        <v>117</v>
      </c>
      <c r="M10" s="18" t="s">
        <v>122</v>
      </c>
      <c r="N10" s="8">
        <f t="shared" si="0"/>
        <v>1</v>
      </c>
      <c r="O10" s="8"/>
      <c r="P10" s="19">
        <v>1</v>
      </c>
      <c r="Q10" s="19">
        <v>2</v>
      </c>
      <c r="R10" s="19">
        <v>5</v>
      </c>
      <c r="S10" s="19">
        <v>10</v>
      </c>
      <c r="T10" s="19">
        <v>25</v>
      </c>
      <c r="U10" s="19">
        <v>100</v>
      </c>
      <c r="V10" s="8" t="s">
        <v>119</v>
      </c>
      <c r="W10" s="19">
        <v>0.53290000000000004</v>
      </c>
      <c r="X10" s="19">
        <v>1.0918000000000001</v>
      </c>
      <c r="Y10" s="19">
        <v>2.2084999999999999</v>
      </c>
      <c r="Z10" s="19">
        <v>5.0206999999999997</v>
      </c>
      <c r="AA10" s="19">
        <v>10.261699999999999</v>
      </c>
      <c r="AB10" s="19">
        <v>24.840399999999999</v>
      </c>
      <c r="AC10" s="19">
        <v>100.0076</v>
      </c>
      <c r="AD10" s="9" t="e">
        <f t="shared" ref="AD10:AJ10" si="9">W10/O10*100</f>
        <v>#DIV/0!</v>
      </c>
      <c r="AE10" s="9">
        <f t="shared" si="9"/>
        <v>109.18</v>
      </c>
      <c r="AF10" s="9">
        <f t="shared" si="9"/>
        <v>110.425</v>
      </c>
      <c r="AG10" s="9">
        <f t="shared" si="9"/>
        <v>100.414</v>
      </c>
      <c r="AH10" s="9">
        <f t="shared" si="9"/>
        <v>102.617</v>
      </c>
      <c r="AI10" s="9">
        <f t="shared" si="9"/>
        <v>99.361599999999996</v>
      </c>
      <c r="AJ10" s="9">
        <f t="shared" si="9"/>
        <v>100.0076</v>
      </c>
      <c r="AK10" s="8"/>
      <c r="AL10" s="18" t="s">
        <v>132</v>
      </c>
      <c r="AM10" s="19">
        <v>2.74</v>
      </c>
      <c r="AN10" s="18" t="s">
        <v>122</v>
      </c>
      <c r="AO10" s="19">
        <v>6</v>
      </c>
      <c r="AP10" s="20">
        <v>0.81789999999999996</v>
      </c>
      <c r="AQ10" s="19">
        <v>0.99997864189999996</v>
      </c>
      <c r="AR10" s="21"/>
      <c r="AS10" s="2" t="b">
        <f t="shared" si="2"/>
        <v>1</v>
      </c>
      <c r="AT10" s="2" t="b">
        <f t="shared" si="3"/>
        <v>1</v>
      </c>
    </row>
    <row r="11" spans="1:53" ht="14.5" x14ac:dyDescent="0.35">
      <c r="A11" s="2" t="s">
        <v>134</v>
      </c>
      <c r="B11" s="2"/>
      <c r="C11" s="2">
        <v>2.87</v>
      </c>
      <c r="D11" s="2" t="s">
        <v>135</v>
      </c>
      <c r="E11" s="2">
        <v>43</v>
      </c>
      <c r="F11" s="2">
        <v>58</v>
      </c>
      <c r="G11" s="2"/>
      <c r="H11" s="5">
        <v>0.2</v>
      </c>
      <c r="I11" s="2" t="s">
        <v>94</v>
      </c>
      <c r="J11" s="2" t="s">
        <v>115</v>
      </c>
      <c r="K11" s="2" t="s">
        <v>116</v>
      </c>
      <c r="L11" s="2" t="s">
        <v>117</v>
      </c>
      <c r="M11" s="18" t="s">
        <v>122</v>
      </c>
      <c r="N11" s="8">
        <f t="shared" si="0"/>
        <v>2</v>
      </c>
      <c r="O11" s="8"/>
      <c r="P11" s="19">
        <v>2</v>
      </c>
      <c r="Q11" s="19">
        <v>4</v>
      </c>
      <c r="R11" s="19">
        <v>10</v>
      </c>
      <c r="S11" s="19">
        <v>20</v>
      </c>
      <c r="T11" s="19">
        <v>50</v>
      </c>
      <c r="U11" s="19">
        <v>200</v>
      </c>
      <c r="V11" s="8" t="s">
        <v>119</v>
      </c>
      <c r="W11" s="19" t="s">
        <v>136</v>
      </c>
      <c r="X11" s="19">
        <v>2.5830000000000002</v>
      </c>
      <c r="Y11" s="19">
        <v>4.0949999999999998</v>
      </c>
      <c r="Z11" s="19">
        <v>9.2416</v>
      </c>
      <c r="AA11" s="19">
        <v>21.1615</v>
      </c>
      <c r="AB11" s="19">
        <v>49.612200000000001</v>
      </c>
      <c r="AC11" s="19">
        <v>200.01179999999999</v>
      </c>
      <c r="AD11" s="9" t="e">
        <f t="shared" ref="AD11:AJ11" si="10">W11/O11*100</f>
        <v>#VALUE!</v>
      </c>
      <c r="AE11" s="9">
        <f t="shared" si="10"/>
        <v>129.15</v>
      </c>
      <c r="AF11" s="9">
        <f t="shared" si="10"/>
        <v>102.375</v>
      </c>
      <c r="AG11" s="9">
        <f t="shared" si="10"/>
        <v>92.415999999999997</v>
      </c>
      <c r="AH11" s="9">
        <f t="shared" si="10"/>
        <v>105.8075</v>
      </c>
      <c r="AI11" s="9">
        <f t="shared" si="10"/>
        <v>99.224400000000003</v>
      </c>
      <c r="AJ11" s="9">
        <f t="shared" si="10"/>
        <v>100.0059</v>
      </c>
      <c r="AK11" s="8"/>
      <c r="AL11" s="22" t="s">
        <v>134</v>
      </c>
      <c r="AM11" s="19">
        <v>2.84</v>
      </c>
      <c r="AN11" s="18" t="s">
        <v>122</v>
      </c>
      <c r="AO11" s="19">
        <v>6</v>
      </c>
      <c r="AP11" s="20">
        <v>1.4722</v>
      </c>
      <c r="AQ11" s="19">
        <v>0.99993854989999997</v>
      </c>
      <c r="AR11" s="21"/>
      <c r="AS11" s="2" t="b">
        <f t="shared" si="2"/>
        <v>1</v>
      </c>
      <c r="AT11" s="2" t="b">
        <f t="shared" si="3"/>
        <v>1</v>
      </c>
      <c r="AU11" s="2"/>
      <c r="AV11" s="2"/>
      <c r="AW11" s="2"/>
      <c r="AX11" s="2"/>
      <c r="AY11" s="2"/>
      <c r="AZ11" s="2"/>
      <c r="BA11" s="2"/>
    </row>
    <row r="12" spans="1:53" ht="14.5" x14ac:dyDescent="0.35">
      <c r="A12" s="2" t="s">
        <v>137</v>
      </c>
      <c r="C12" s="2">
        <v>2.9</v>
      </c>
      <c r="D12" s="2" t="s">
        <v>114</v>
      </c>
      <c r="E12" s="2">
        <v>142</v>
      </c>
      <c r="F12" s="2">
        <v>127</v>
      </c>
      <c r="G12" s="2">
        <v>141</v>
      </c>
      <c r="H12" s="5">
        <v>0.2</v>
      </c>
      <c r="I12" s="2" t="s">
        <v>94</v>
      </c>
      <c r="J12" s="2" t="s">
        <v>115</v>
      </c>
      <c r="K12" s="2" t="s">
        <v>116</v>
      </c>
      <c r="L12" s="2" t="s">
        <v>117</v>
      </c>
      <c r="M12" s="18" t="s">
        <v>126</v>
      </c>
      <c r="N12" s="8">
        <f t="shared" si="0"/>
        <v>1</v>
      </c>
      <c r="O12" s="8"/>
      <c r="P12" s="19">
        <v>1</v>
      </c>
      <c r="Q12" s="19">
        <v>2</v>
      </c>
      <c r="R12" s="19">
        <v>5</v>
      </c>
      <c r="S12" s="19">
        <v>10</v>
      </c>
      <c r="T12" s="19">
        <v>25</v>
      </c>
      <c r="U12" s="19">
        <v>100</v>
      </c>
      <c r="V12" s="8" t="s">
        <v>119</v>
      </c>
      <c r="W12" s="19">
        <v>0.61719999999999997</v>
      </c>
      <c r="X12" s="19">
        <v>1</v>
      </c>
      <c r="Y12" s="19">
        <v>2</v>
      </c>
      <c r="Z12" s="19">
        <v>5</v>
      </c>
      <c r="AA12" s="19">
        <v>10</v>
      </c>
      <c r="AB12" s="19">
        <v>25</v>
      </c>
      <c r="AC12" s="19">
        <v>100</v>
      </c>
      <c r="AD12" s="9" t="e">
        <f t="shared" ref="AD12:AJ12" si="11">W12/O12*100</f>
        <v>#DIV/0!</v>
      </c>
      <c r="AE12" s="9">
        <f t="shared" si="11"/>
        <v>100</v>
      </c>
      <c r="AF12" s="9">
        <f t="shared" si="11"/>
        <v>100</v>
      </c>
      <c r="AG12" s="9">
        <f t="shared" si="11"/>
        <v>100</v>
      </c>
      <c r="AH12" s="9">
        <f t="shared" si="11"/>
        <v>100</v>
      </c>
      <c r="AI12" s="9">
        <f t="shared" si="11"/>
        <v>100</v>
      </c>
      <c r="AJ12" s="9">
        <f t="shared" si="11"/>
        <v>100</v>
      </c>
      <c r="AK12" s="8"/>
      <c r="AL12" s="18" t="s">
        <v>137</v>
      </c>
      <c r="AM12" s="19">
        <v>2.89</v>
      </c>
      <c r="AN12" s="25" t="s">
        <v>126</v>
      </c>
      <c r="AO12" s="19">
        <v>6</v>
      </c>
      <c r="AP12" s="20">
        <v>0</v>
      </c>
      <c r="AQ12" s="19">
        <v>1</v>
      </c>
      <c r="AR12" s="21"/>
      <c r="AS12" s="2" t="b">
        <f t="shared" si="2"/>
        <v>1</v>
      </c>
      <c r="AT12" s="2" t="b">
        <f t="shared" si="3"/>
        <v>1</v>
      </c>
    </row>
    <row r="13" spans="1:53" ht="14.5" x14ac:dyDescent="0.35">
      <c r="A13" s="2" t="s">
        <v>138</v>
      </c>
      <c r="C13" s="2">
        <v>2.97</v>
      </c>
      <c r="D13" s="2" t="s">
        <v>114</v>
      </c>
      <c r="E13" s="2">
        <v>76</v>
      </c>
      <c r="F13" s="2">
        <v>78</v>
      </c>
      <c r="H13" s="5">
        <v>0.2</v>
      </c>
      <c r="I13" s="2" t="s">
        <v>94</v>
      </c>
      <c r="J13" s="2" t="s">
        <v>115</v>
      </c>
      <c r="K13" s="2" t="s">
        <v>116</v>
      </c>
      <c r="L13" s="2" t="s">
        <v>117</v>
      </c>
      <c r="M13" s="25" t="s">
        <v>139</v>
      </c>
      <c r="N13" s="8">
        <f t="shared" si="0"/>
        <v>1</v>
      </c>
      <c r="O13" s="8"/>
      <c r="P13" s="19">
        <v>1</v>
      </c>
      <c r="Q13" s="19">
        <v>2</v>
      </c>
      <c r="R13" s="19">
        <v>5</v>
      </c>
      <c r="S13" s="19">
        <v>10</v>
      </c>
      <c r="T13" s="19">
        <v>25</v>
      </c>
      <c r="U13" s="19">
        <v>100</v>
      </c>
      <c r="V13" s="8" t="s">
        <v>119</v>
      </c>
      <c r="W13" s="19">
        <v>0.50280000000000002</v>
      </c>
      <c r="X13" s="19">
        <v>1.0165999999999999</v>
      </c>
      <c r="Y13" s="19">
        <v>2.2050000000000001</v>
      </c>
      <c r="Z13" s="19">
        <v>4.8398000000000003</v>
      </c>
      <c r="AA13" s="19">
        <v>10.1769</v>
      </c>
      <c r="AB13" s="19">
        <v>24.7562</v>
      </c>
      <c r="AC13" s="19">
        <v>100.047</v>
      </c>
      <c r="AD13" s="9" t="e">
        <f t="shared" ref="AD13:AJ13" si="12">W13/O13*100</f>
        <v>#DIV/0!</v>
      </c>
      <c r="AE13" s="9">
        <f t="shared" si="12"/>
        <v>101.66</v>
      </c>
      <c r="AF13" s="9">
        <f t="shared" si="12"/>
        <v>110.25</v>
      </c>
      <c r="AG13" s="9">
        <f t="shared" si="12"/>
        <v>96.796000000000006</v>
      </c>
      <c r="AH13" s="9">
        <f t="shared" si="12"/>
        <v>101.76900000000001</v>
      </c>
      <c r="AI13" s="9">
        <f t="shared" si="12"/>
        <v>99.024799999999999</v>
      </c>
      <c r="AJ13" s="9">
        <f t="shared" si="12"/>
        <v>100.047</v>
      </c>
      <c r="AK13" s="8"/>
      <c r="AL13" s="22" t="s">
        <v>138</v>
      </c>
      <c r="AM13" s="19">
        <v>2.96</v>
      </c>
      <c r="AN13" s="18" t="s">
        <v>139</v>
      </c>
      <c r="AO13" s="19">
        <v>6</v>
      </c>
      <c r="AP13" s="20">
        <v>0.75260000000000005</v>
      </c>
      <c r="AQ13" s="19">
        <v>0.9999780868</v>
      </c>
      <c r="AR13" s="21"/>
      <c r="AS13" s="2" t="b">
        <f t="shared" si="2"/>
        <v>1</v>
      </c>
      <c r="AT13" s="2" t="b">
        <f t="shared" si="3"/>
        <v>1</v>
      </c>
    </row>
    <row r="14" spans="1:53" ht="14.5" x14ac:dyDescent="0.35">
      <c r="A14" s="2" t="s">
        <v>140</v>
      </c>
      <c r="C14" s="2">
        <v>3.2149999999999999</v>
      </c>
      <c r="D14" s="2" t="s">
        <v>141</v>
      </c>
      <c r="E14" s="2">
        <v>41</v>
      </c>
      <c r="F14" s="2">
        <v>39</v>
      </c>
      <c r="G14" s="2">
        <v>76</v>
      </c>
      <c r="H14" s="5">
        <v>0.2</v>
      </c>
      <c r="I14" s="2" t="s">
        <v>94</v>
      </c>
      <c r="J14" s="2" t="s">
        <v>115</v>
      </c>
      <c r="K14" s="2" t="s">
        <v>116</v>
      </c>
      <c r="L14" s="2" t="s">
        <v>117</v>
      </c>
      <c r="M14" s="18" t="s">
        <v>122</v>
      </c>
      <c r="N14" s="8">
        <f t="shared" si="0"/>
        <v>1</v>
      </c>
      <c r="O14" s="8"/>
      <c r="P14" s="19">
        <v>1</v>
      </c>
      <c r="Q14" s="19">
        <v>2</v>
      </c>
      <c r="R14" s="19">
        <v>5</v>
      </c>
      <c r="S14" s="19">
        <v>10</v>
      </c>
      <c r="T14" s="19">
        <v>25</v>
      </c>
      <c r="U14" s="19">
        <v>100</v>
      </c>
      <c r="V14" s="8" t="s">
        <v>119</v>
      </c>
      <c r="W14" s="19">
        <v>0.47470000000000001</v>
      </c>
      <c r="X14" s="19">
        <v>0.94189999999999996</v>
      </c>
      <c r="Y14" s="19">
        <v>1.9131</v>
      </c>
      <c r="Z14" s="19">
        <v>4.6547999999999998</v>
      </c>
      <c r="AA14" s="19">
        <v>9.8878000000000004</v>
      </c>
      <c r="AB14" s="19">
        <v>25.142800000000001</v>
      </c>
      <c r="AC14" s="19">
        <v>99.994500000000002</v>
      </c>
      <c r="AD14" s="9" t="e">
        <f t="shared" ref="AD14:AJ14" si="13">W14/O14*100</f>
        <v>#DIV/0!</v>
      </c>
      <c r="AE14" s="9">
        <f t="shared" si="13"/>
        <v>94.19</v>
      </c>
      <c r="AF14" s="9">
        <f t="shared" si="13"/>
        <v>95.655000000000001</v>
      </c>
      <c r="AG14" s="9">
        <f t="shared" si="13"/>
        <v>93.096000000000004</v>
      </c>
      <c r="AH14" s="9">
        <f t="shared" si="13"/>
        <v>98.878</v>
      </c>
      <c r="AI14" s="9">
        <f t="shared" si="13"/>
        <v>100.57119999999999</v>
      </c>
      <c r="AJ14" s="9">
        <f t="shared" si="13"/>
        <v>99.994500000000002</v>
      </c>
      <c r="AK14" s="8"/>
      <c r="AL14" s="22" t="s">
        <v>140</v>
      </c>
      <c r="AM14" s="19">
        <v>3.2</v>
      </c>
      <c r="AN14" s="18" t="s">
        <v>122</v>
      </c>
      <c r="AO14" s="19">
        <v>6</v>
      </c>
      <c r="AP14" s="20">
        <v>0.75939999999999996</v>
      </c>
      <c r="AQ14" s="19">
        <v>0.99998397049999999</v>
      </c>
      <c r="AR14" s="21"/>
      <c r="AS14" s="2" t="b">
        <f t="shared" si="2"/>
        <v>1</v>
      </c>
      <c r="AT14" s="2" t="b">
        <f t="shared" si="3"/>
        <v>1</v>
      </c>
    </row>
    <row r="15" spans="1:53" ht="14.5" x14ac:dyDescent="0.35">
      <c r="A15" s="2" t="s">
        <v>142</v>
      </c>
      <c r="C15" s="2">
        <v>3.363</v>
      </c>
      <c r="D15" s="2" t="s">
        <v>141</v>
      </c>
      <c r="E15" s="2">
        <v>49</v>
      </c>
      <c r="F15" s="2">
        <v>84</v>
      </c>
      <c r="G15" s="2">
        <v>86</v>
      </c>
      <c r="H15" s="5">
        <v>0.2</v>
      </c>
      <c r="I15" s="2" t="s">
        <v>94</v>
      </c>
      <c r="J15" s="2" t="s">
        <v>115</v>
      </c>
      <c r="K15" s="2" t="s">
        <v>116</v>
      </c>
      <c r="L15" s="2" t="s">
        <v>117</v>
      </c>
      <c r="M15" s="18" t="s">
        <v>122</v>
      </c>
      <c r="N15" s="8">
        <f t="shared" si="0"/>
        <v>1</v>
      </c>
      <c r="O15" s="8"/>
      <c r="P15" s="19">
        <v>1</v>
      </c>
      <c r="Q15" s="19">
        <v>2</v>
      </c>
      <c r="R15" s="19">
        <v>5</v>
      </c>
      <c r="S15" s="19">
        <v>10</v>
      </c>
      <c r="T15" s="19">
        <v>25</v>
      </c>
      <c r="U15" s="19">
        <v>100</v>
      </c>
      <c r="V15" s="8" t="s">
        <v>119</v>
      </c>
      <c r="W15" s="19">
        <v>0.23350000000000001</v>
      </c>
      <c r="X15" s="19">
        <v>0.80059999999999998</v>
      </c>
      <c r="Y15" s="19">
        <v>1.9763999999999999</v>
      </c>
      <c r="Z15" s="19">
        <v>4.8932000000000002</v>
      </c>
      <c r="AA15" s="19">
        <v>10.411799999999999</v>
      </c>
      <c r="AB15" s="19">
        <v>24.935199999999998</v>
      </c>
      <c r="AC15" s="19">
        <v>99.982799999999997</v>
      </c>
      <c r="AD15" s="9" t="e">
        <f t="shared" ref="AD15:AJ15" si="14">W15/O15*100</f>
        <v>#DIV/0!</v>
      </c>
      <c r="AE15" s="9">
        <f t="shared" si="14"/>
        <v>80.06</v>
      </c>
      <c r="AF15" s="9">
        <f t="shared" si="14"/>
        <v>98.82</v>
      </c>
      <c r="AG15" s="9">
        <f t="shared" si="14"/>
        <v>97.864000000000004</v>
      </c>
      <c r="AH15" s="9">
        <f t="shared" si="14"/>
        <v>104.11799999999999</v>
      </c>
      <c r="AI15" s="9">
        <f t="shared" si="14"/>
        <v>99.740799999999993</v>
      </c>
      <c r="AJ15" s="9">
        <f t="shared" si="14"/>
        <v>99.982799999999997</v>
      </c>
      <c r="AK15" s="8"/>
      <c r="AL15" s="22" t="s">
        <v>142</v>
      </c>
      <c r="AM15" s="19">
        <v>3.35</v>
      </c>
      <c r="AN15" s="18" t="s">
        <v>122</v>
      </c>
      <c r="AO15" s="19">
        <v>6</v>
      </c>
      <c r="AP15" s="20">
        <v>2.2593999999999999</v>
      </c>
      <c r="AQ15" s="19">
        <v>0.99983256779999996</v>
      </c>
      <c r="AR15" s="21"/>
      <c r="AS15" s="2" t="b">
        <f t="shared" si="2"/>
        <v>1</v>
      </c>
      <c r="AT15" s="2" t="b">
        <f t="shared" si="3"/>
        <v>1</v>
      </c>
    </row>
    <row r="16" spans="1:53" ht="14.5" x14ac:dyDescent="0.35">
      <c r="A16" s="2" t="s">
        <v>143</v>
      </c>
      <c r="C16" s="2">
        <v>3.68</v>
      </c>
      <c r="D16" s="2" t="s">
        <v>141</v>
      </c>
      <c r="E16" s="2">
        <v>61</v>
      </c>
      <c r="F16" s="2">
        <v>96</v>
      </c>
      <c r="G16" s="2">
        <v>98</v>
      </c>
      <c r="H16" s="5">
        <v>0.2</v>
      </c>
      <c r="I16" s="2" t="s">
        <v>94</v>
      </c>
      <c r="J16" s="2" t="s">
        <v>115</v>
      </c>
      <c r="K16" s="2" t="s">
        <v>116</v>
      </c>
      <c r="L16" s="2" t="s">
        <v>117</v>
      </c>
      <c r="M16" s="18" t="s">
        <v>122</v>
      </c>
      <c r="N16" s="8">
        <f t="shared" si="0"/>
        <v>1</v>
      </c>
      <c r="O16" s="8"/>
      <c r="P16" s="19">
        <v>1</v>
      </c>
      <c r="Q16" s="19">
        <v>2</v>
      </c>
      <c r="R16" s="19">
        <v>5</v>
      </c>
      <c r="S16" s="19">
        <v>10</v>
      </c>
      <c r="T16" s="19">
        <v>25</v>
      </c>
      <c r="U16" s="19">
        <v>100</v>
      </c>
      <c r="V16" s="8" t="s">
        <v>119</v>
      </c>
      <c r="W16" s="19">
        <v>0.52559999999999996</v>
      </c>
      <c r="X16" s="19">
        <v>1.0592999999999999</v>
      </c>
      <c r="Y16" s="19">
        <v>2.2010999999999998</v>
      </c>
      <c r="Z16" s="19">
        <v>4.9103000000000003</v>
      </c>
      <c r="AA16" s="19">
        <v>10.0387</v>
      </c>
      <c r="AB16" s="19">
        <v>24.980799999999999</v>
      </c>
      <c r="AC16" s="19">
        <v>100.0008</v>
      </c>
      <c r="AD16" s="9" t="e">
        <f t="shared" ref="AD16:AJ16" si="15">W16/O16*100</f>
        <v>#DIV/0!</v>
      </c>
      <c r="AE16" s="9">
        <f t="shared" si="15"/>
        <v>105.92999999999999</v>
      </c>
      <c r="AF16" s="9">
        <f t="shared" si="15"/>
        <v>110.05499999999999</v>
      </c>
      <c r="AG16" s="9">
        <f t="shared" si="15"/>
        <v>98.206000000000003</v>
      </c>
      <c r="AH16" s="9">
        <f t="shared" si="15"/>
        <v>100.387</v>
      </c>
      <c r="AI16" s="9">
        <f t="shared" si="15"/>
        <v>99.923199999999994</v>
      </c>
      <c r="AJ16" s="9">
        <f t="shared" si="15"/>
        <v>100.0008</v>
      </c>
      <c r="AK16" s="8"/>
      <c r="AL16" s="22" t="s">
        <v>143</v>
      </c>
      <c r="AM16" s="19">
        <v>3.69</v>
      </c>
      <c r="AN16" s="18" t="s">
        <v>122</v>
      </c>
      <c r="AO16" s="19">
        <v>6</v>
      </c>
      <c r="AP16" s="20">
        <v>0.45279999999999998</v>
      </c>
      <c r="AQ16" s="19">
        <v>0.99999398129999995</v>
      </c>
      <c r="AR16" s="21"/>
      <c r="AS16" s="2" t="b">
        <f t="shared" si="2"/>
        <v>1</v>
      </c>
      <c r="AT16" s="2" t="b">
        <f t="shared" si="3"/>
        <v>1</v>
      </c>
    </row>
    <row r="17" spans="1:53" ht="14.5" x14ac:dyDescent="0.35">
      <c r="A17" s="2" t="s">
        <v>144</v>
      </c>
      <c r="C17" s="2">
        <v>3.702</v>
      </c>
      <c r="D17" s="2" t="s">
        <v>141</v>
      </c>
      <c r="E17" s="2">
        <v>73</v>
      </c>
      <c r="F17" s="2">
        <v>41</v>
      </c>
      <c r="G17" s="2">
        <v>57</v>
      </c>
      <c r="H17" s="5">
        <v>0.2</v>
      </c>
      <c r="I17" s="2" t="s">
        <v>94</v>
      </c>
      <c r="J17" s="2" t="s">
        <v>115</v>
      </c>
      <c r="K17" s="2" t="s">
        <v>116</v>
      </c>
      <c r="L17" s="2" t="s">
        <v>117</v>
      </c>
      <c r="M17" s="18" t="s">
        <v>122</v>
      </c>
      <c r="N17" s="8">
        <f t="shared" si="0"/>
        <v>1</v>
      </c>
      <c r="O17" s="8"/>
      <c r="P17" s="19">
        <v>1</v>
      </c>
      <c r="Q17" s="19">
        <v>2</v>
      </c>
      <c r="R17" s="19">
        <v>5</v>
      </c>
      <c r="S17" s="19">
        <v>10</v>
      </c>
      <c r="T17" s="19">
        <v>25</v>
      </c>
      <c r="U17" s="19">
        <v>100</v>
      </c>
      <c r="V17" s="8" t="s">
        <v>119</v>
      </c>
      <c r="W17" s="19">
        <v>0.43959999999999999</v>
      </c>
      <c r="X17" s="19">
        <v>0.92700000000000005</v>
      </c>
      <c r="Y17" s="19">
        <v>1.8903000000000001</v>
      </c>
      <c r="Z17" s="19">
        <v>4.7099000000000002</v>
      </c>
      <c r="AA17" s="19">
        <v>10.1915</v>
      </c>
      <c r="AB17" s="19">
        <v>24.995100000000001</v>
      </c>
      <c r="AC17" s="19">
        <v>99.999399999999994</v>
      </c>
      <c r="AD17" s="9" t="e">
        <f t="shared" ref="AD17:AJ17" si="16">W17/O17*100</f>
        <v>#DIV/0!</v>
      </c>
      <c r="AE17" s="9">
        <f t="shared" si="16"/>
        <v>92.7</v>
      </c>
      <c r="AF17" s="9">
        <f t="shared" si="16"/>
        <v>94.515000000000001</v>
      </c>
      <c r="AG17" s="9">
        <f t="shared" si="16"/>
        <v>94.198000000000008</v>
      </c>
      <c r="AH17" s="9">
        <f t="shared" si="16"/>
        <v>101.91500000000001</v>
      </c>
      <c r="AI17" s="9">
        <f t="shared" si="16"/>
        <v>99.980400000000003</v>
      </c>
      <c r="AJ17" s="9">
        <f t="shared" si="16"/>
        <v>99.999399999999994</v>
      </c>
      <c r="AK17" s="8"/>
      <c r="AL17" s="22" t="s">
        <v>144</v>
      </c>
      <c r="AM17" s="19">
        <v>3.69</v>
      </c>
      <c r="AN17" s="18" t="s">
        <v>122</v>
      </c>
      <c r="AO17" s="19">
        <v>6</v>
      </c>
      <c r="AP17" s="20">
        <v>0.69140000000000001</v>
      </c>
      <c r="AQ17" s="19">
        <v>0.99998670369999998</v>
      </c>
      <c r="AR17" s="21"/>
      <c r="AS17" s="2" t="b">
        <f t="shared" si="2"/>
        <v>1</v>
      </c>
      <c r="AT17" s="2" t="b">
        <f t="shared" si="3"/>
        <v>1</v>
      </c>
    </row>
    <row r="18" spans="1:53" ht="14.5" x14ac:dyDescent="0.35">
      <c r="A18" s="2" t="s">
        <v>145</v>
      </c>
      <c r="C18" s="2">
        <v>4.1920000000000002</v>
      </c>
      <c r="D18" s="2" t="s">
        <v>131</v>
      </c>
      <c r="E18" s="2">
        <v>63</v>
      </c>
      <c r="F18" s="2">
        <v>65</v>
      </c>
      <c r="G18" s="2">
        <v>83</v>
      </c>
      <c r="H18" s="5">
        <v>0.2</v>
      </c>
      <c r="I18" s="2" t="s">
        <v>94</v>
      </c>
      <c r="J18" s="2" t="s">
        <v>115</v>
      </c>
      <c r="K18" s="2" t="s">
        <v>116</v>
      </c>
      <c r="L18" s="2" t="s">
        <v>117</v>
      </c>
      <c r="M18" s="18" t="s">
        <v>139</v>
      </c>
      <c r="N18" s="8">
        <f t="shared" si="0"/>
        <v>1</v>
      </c>
      <c r="O18" s="8"/>
      <c r="P18" s="19">
        <v>1</v>
      </c>
      <c r="Q18" s="19">
        <v>2</v>
      </c>
      <c r="R18" s="19">
        <v>5</v>
      </c>
      <c r="S18" s="19">
        <v>10</v>
      </c>
      <c r="T18" s="19">
        <v>25</v>
      </c>
      <c r="U18" s="19">
        <v>100</v>
      </c>
      <c r="V18" s="8" t="s">
        <v>119</v>
      </c>
      <c r="W18" s="19">
        <v>0.5171</v>
      </c>
      <c r="X18" s="19">
        <v>1.0788</v>
      </c>
      <c r="Y18" s="19">
        <v>2.2067999999999999</v>
      </c>
      <c r="Z18" s="19">
        <v>4.9973000000000001</v>
      </c>
      <c r="AA18" s="19">
        <v>10.33</v>
      </c>
      <c r="AB18" s="19">
        <v>24.935199999999998</v>
      </c>
      <c r="AC18" s="19">
        <v>99.978399999999993</v>
      </c>
      <c r="AD18" s="9" t="e">
        <f t="shared" ref="AD18:AJ18" si="17">W18/O18*100</f>
        <v>#DIV/0!</v>
      </c>
      <c r="AE18" s="9">
        <f t="shared" si="17"/>
        <v>107.88</v>
      </c>
      <c r="AF18" s="9">
        <f t="shared" si="17"/>
        <v>110.33999999999999</v>
      </c>
      <c r="AG18" s="9">
        <f t="shared" si="17"/>
        <v>99.945999999999998</v>
      </c>
      <c r="AH18" s="9">
        <f t="shared" si="17"/>
        <v>103.3</v>
      </c>
      <c r="AI18" s="9">
        <f t="shared" si="17"/>
        <v>99.740799999999993</v>
      </c>
      <c r="AJ18" s="9">
        <f t="shared" si="17"/>
        <v>99.978399999999993</v>
      </c>
      <c r="AK18" s="8"/>
      <c r="AL18" s="22" t="s">
        <v>145</v>
      </c>
      <c r="AM18" s="19">
        <v>4.1900000000000004</v>
      </c>
      <c r="AN18" s="18" t="s">
        <v>139</v>
      </c>
      <c r="AO18" s="19">
        <v>6</v>
      </c>
      <c r="AP18" s="20">
        <v>0.75370000000000004</v>
      </c>
      <c r="AQ18" s="19">
        <v>0.99997780140000003</v>
      </c>
      <c r="AR18" s="21"/>
      <c r="AS18" s="2" t="b">
        <f t="shared" si="2"/>
        <v>1</v>
      </c>
      <c r="AT18" s="2" t="b">
        <f t="shared" si="3"/>
        <v>1</v>
      </c>
    </row>
    <row r="19" spans="1:53" ht="14.5" x14ac:dyDescent="0.35">
      <c r="A19" s="2" t="s">
        <v>146</v>
      </c>
      <c r="C19" s="2">
        <v>4.8220000000000001</v>
      </c>
      <c r="D19" s="2" t="s">
        <v>147</v>
      </c>
      <c r="E19" s="2">
        <v>77</v>
      </c>
      <c r="F19" s="2">
        <v>41</v>
      </c>
      <c r="G19" s="2">
        <v>79</v>
      </c>
      <c r="H19" s="5">
        <v>0.2</v>
      </c>
      <c r="I19" s="2" t="s">
        <v>94</v>
      </c>
      <c r="J19" s="2" t="s">
        <v>115</v>
      </c>
      <c r="K19" s="2" t="s">
        <v>116</v>
      </c>
      <c r="L19" s="2" t="s">
        <v>117</v>
      </c>
      <c r="M19" s="18" t="s">
        <v>122</v>
      </c>
      <c r="N19" s="8">
        <f t="shared" si="0"/>
        <v>1</v>
      </c>
      <c r="O19" s="8"/>
      <c r="P19" s="19">
        <v>1</v>
      </c>
      <c r="Q19" s="19">
        <v>2</v>
      </c>
      <c r="R19" s="19">
        <v>5</v>
      </c>
      <c r="S19" s="19">
        <v>10</v>
      </c>
      <c r="T19" s="19">
        <v>25</v>
      </c>
      <c r="U19" s="19">
        <v>100</v>
      </c>
      <c r="V19" s="8" t="s">
        <v>119</v>
      </c>
      <c r="W19" s="19">
        <v>0.45150000000000001</v>
      </c>
      <c r="X19" s="19">
        <v>0.98009999999999997</v>
      </c>
      <c r="Y19" s="19">
        <v>2.0150000000000001</v>
      </c>
      <c r="Z19" s="19">
        <v>4.7239000000000004</v>
      </c>
      <c r="AA19" s="19">
        <v>9.6968999999999994</v>
      </c>
      <c r="AB19" s="19">
        <v>25.1905</v>
      </c>
      <c r="AC19" s="19">
        <v>99.994299999999996</v>
      </c>
      <c r="AD19" s="9" t="e">
        <f t="shared" ref="AD19:AJ19" si="18">W19/O19*100</f>
        <v>#DIV/0!</v>
      </c>
      <c r="AE19" s="9">
        <f t="shared" si="18"/>
        <v>98.009999999999991</v>
      </c>
      <c r="AF19" s="9">
        <f t="shared" si="18"/>
        <v>100.75</v>
      </c>
      <c r="AG19" s="9">
        <f t="shared" si="18"/>
        <v>94.478000000000009</v>
      </c>
      <c r="AH19" s="9">
        <f t="shared" si="18"/>
        <v>96.968999999999994</v>
      </c>
      <c r="AI19" s="9">
        <f t="shared" si="18"/>
        <v>100.762</v>
      </c>
      <c r="AJ19" s="9">
        <f t="shared" si="18"/>
        <v>99.994299999999996</v>
      </c>
      <c r="AK19" s="8"/>
      <c r="AL19" s="22" t="s">
        <v>146</v>
      </c>
      <c r="AM19" s="19">
        <v>4.8099999999999996</v>
      </c>
      <c r="AN19" s="18" t="s">
        <v>122</v>
      </c>
      <c r="AO19" s="19">
        <v>6</v>
      </c>
      <c r="AP19" s="20">
        <v>0.79390000000000005</v>
      </c>
      <c r="AQ19" s="19">
        <v>0.99998367190000004</v>
      </c>
      <c r="AR19" s="21"/>
      <c r="AS19" s="2" t="b">
        <f t="shared" si="2"/>
        <v>1</v>
      </c>
      <c r="AT19" s="2" t="b">
        <f t="shared" si="3"/>
        <v>1</v>
      </c>
    </row>
    <row r="20" spans="1:53" ht="14.5" x14ac:dyDescent="0.35">
      <c r="A20" s="2" t="s">
        <v>148</v>
      </c>
      <c r="C20" s="2">
        <v>4.83</v>
      </c>
      <c r="D20" s="2" t="s">
        <v>147</v>
      </c>
      <c r="E20" s="2">
        <v>61</v>
      </c>
      <c r="F20" s="2">
        <v>96</v>
      </c>
      <c r="G20" s="2">
        <v>98</v>
      </c>
      <c r="H20" s="5">
        <v>0.2</v>
      </c>
      <c r="I20" s="2" t="s">
        <v>94</v>
      </c>
      <c r="J20" s="2" t="s">
        <v>115</v>
      </c>
      <c r="K20" s="2" t="s">
        <v>116</v>
      </c>
      <c r="L20" s="2" t="s">
        <v>117</v>
      </c>
      <c r="M20" s="18" t="s">
        <v>122</v>
      </c>
      <c r="N20" s="8">
        <f t="shared" si="0"/>
        <v>1</v>
      </c>
      <c r="O20" s="8"/>
      <c r="P20" s="19">
        <v>1</v>
      </c>
      <c r="Q20" s="19">
        <v>2</v>
      </c>
      <c r="R20" s="19">
        <v>5</v>
      </c>
      <c r="S20" s="19">
        <v>10</v>
      </c>
      <c r="T20" s="19">
        <v>25</v>
      </c>
      <c r="U20" s="19">
        <v>100</v>
      </c>
      <c r="V20" s="8" t="s">
        <v>119</v>
      </c>
      <c r="W20" s="19">
        <v>0.52439999999999998</v>
      </c>
      <c r="X20" s="19">
        <v>1.0526</v>
      </c>
      <c r="Y20" s="19">
        <v>2.1482000000000001</v>
      </c>
      <c r="Z20" s="19">
        <v>4.8796999999999997</v>
      </c>
      <c r="AA20" s="19">
        <v>10.247400000000001</v>
      </c>
      <c r="AB20" s="19">
        <v>24.895700000000001</v>
      </c>
      <c r="AC20" s="19">
        <v>100.0039</v>
      </c>
      <c r="AD20" s="9" t="e">
        <f t="shared" ref="AD20:AJ20" si="19">W20/O20*100</f>
        <v>#DIV/0!</v>
      </c>
      <c r="AE20" s="9">
        <f t="shared" si="19"/>
        <v>105.25999999999999</v>
      </c>
      <c r="AF20" s="9">
        <f t="shared" si="19"/>
        <v>107.41000000000001</v>
      </c>
      <c r="AG20" s="9">
        <f t="shared" si="19"/>
        <v>97.593999999999994</v>
      </c>
      <c r="AH20" s="9">
        <f t="shared" si="19"/>
        <v>102.474</v>
      </c>
      <c r="AI20" s="9">
        <f t="shared" si="19"/>
        <v>99.582800000000006</v>
      </c>
      <c r="AJ20" s="9">
        <f t="shared" si="19"/>
        <v>100.00390000000002</v>
      </c>
      <c r="AK20" s="8"/>
      <c r="AL20" s="22" t="s">
        <v>148</v>
      </c>
      <c r="AM20" s="19">
        <v>4.82</v>
      </c>
      <c r="AN20" s="18" t="s">
        <v>122</v>
      </c>
      <c r="AO20" s="19">
        <v>6</v>
      </c>
      <c r="AP20" s="20">
        <v>0.67079999999999995</v>
      </c>
      <c r="AQ20" s="19">
        <v>0.99998656779999995</v>
      </c>
      <c r="AR20" s="21"/>
      <c r="AS20" s="2" t="b">
        <f t="shared" si="2"/>
        <v>1</v>
      </c>
      <c r="AT20" s="2" t="b">
        <f t="shared" si="3"/>
        <v>1</v>
      </c>
    </row>
    <row r="21" spans="1:53" ht="14.5" x14ac:dyDescent="0.35">
      <c r="A21" s="2" t="s">
        <v>149</v>
      </c>
      <c r="B21" s="2"/>
      <c r="C21" s="2">
        <v>4.8600000000000003</v>
      </c>
      <c r="D21" s="2" t="s">
        <v>147</v>
      </c>
      <c r="E21" s="2">
        <v>43</v>
      </c>
      <c r="F21" s="2">
        <v>72</v>
      </c>
      <c r="G21" s="2">
        <v>57</v>
      </c>
      <c r="H21" s="5">
        <v>0.2</v>
      </c>
      <c r="I21" s="2" t="s">
        <v>94</v>
      </c>
      <c r="J21" s="2" t="s">
        <v>115</v>
      </c>
      <c r="K21" s="2" t="s">
        <v>116</v>
      </c>
      <c r="L21" s="2" t="s">
        <v>117</v>
      </c>
      <c r="M21" s="18" t="s">
        <v>118</v>
      </c>
      <c r="N21" s="8">
        <f t="shared" si="0"/>
        <v>4</v>
      </c>
      <c r="O21" s="8"/>
      <c r="P21" s="8"/>
      <c r="Q21" s="19">
        <v>4</v>
      </c>
      <c r="R21" s="19">
        <v>10</v>
      </c>
      <c r="S21" s="19">
        <v>20</v>
      </c>
      <c r="T21" s="19">
        <v>50</v>
      </c>
      <c r="U21" s="19">
        <v>200</v>
      </c>
      <c r="V21" s="8" t="s">
        <v>119</v>
      </c>
      <c r="W21" s="19" t="s">
        <v>136</v>
      </c>
      <c r="X21" s="19" t="s">
        <v>136</v>
      </c>
      <c r="Y21" s="19">
        <v>3.7854000000000001</v>
      </c>
      <c r="Z21" s="19">
        <v>9.1562999999999999</v>
      </c>
      <c r="AA21" s="19">
        <v>21.5138</v>
      </c>
      <c r="AB21" s="19">
        <v>49.527700000000003</v>
      </c>
      <c r="AC21" s="19">
        <v>200.0138</v>
      </c>
      <c r="AD21" s="9" t="e">
        <f t="shared" ref="AD21:AJ21" si="20">W21/O21*100</f>
        <v>#VALUE!</v>
      </c>
      <c r="AE21" s="9" t="e">
        <f t="shared" si="20"/>
        <v>#VALUE!</v>
      </c>
      <c r="AF21" s="9">
        <f t="shared" si="20"/>
        <v>94.635000000000005</v>
      </c>
      <c r="AG21" s="9">
        <f t="shared" si="20"/>
        <v>91.562999999999988</v>
      </c>
      <c r="AH21" s="9">
        <f t="shared" si="20"/>
        <v>107.569</v>
      </c>
      <c r="AI21" s="9">
        <f t="shared" si="20"/>
        <v>99.055400000000006</v>
      </c>
      <c r="AJ21" s="9">
        <f t="shared" si="20"/>
        <v>100.00690000000002</v>
      </c>
      <c r="AK21" s="8"/>
      <c r="AL21" s="18" t="s">
        <v>149</v>
      </c>
      <c r="AM21" s="19">
        <v>4.84</v>
      </c>
      <c r="AN21" s="18" t="s">
        <v>118</v>
      </c>
      <c r="AO21" s="19">
        <v>5</v>
      </c>
      <c r="AP21" s="20">
        <v>2.0985</v>
      </c>
      <c r="AQ21" s="19">
        <v>0.99990671019999999</v>
      </c>
      <c r="AR21" s="21"/>
      <c r="AS21" s="2" t="b">
        <f t="shared" si="2"/>
        <v>1</v>
      </c>
      <c r="AT21" s="2" t="b">
        <f t="shared" si="3"/>
        <v>1</v>
      </c>
      <c r="AU21" s="2"/>
      <c r="AV21" s="2"/>
      <c r="AW21" s="2"/>
      <c r="AX21" s="2"/>
      <c r="AY21" s="2"/>
      <c r="AZ21" s="2"/>
      <c r="BA21" s="2"/>
    </row>
    <row r="22" spans="1:53" ht="15.75" customHeight="1" x14ac:dyDescent="0.35">
      <c r="A22" s="2" t="s">
        <v>150</v>
      </c>
      <c r="C22" s="2">
        <v>4.9530000000000003</v>
      </c>
      <c r="D22" s="2" t="s">
        <v>147</v>
      </c>
      <c r="E22" s="2">
        <v>55</v>
      </c>
      <c r="F22" s="2">
        <v>85</v>
      </c>
      <c r="H22" s="5">
        <v>0.2</v>
      </c>
      <c r="I22" s="2" t="s">
        <v>94</v>
      </c>
      <c r="J22" s="2" t="s">
        <v>115</v>
      </c>
      <c r="K22" s="2" t="s">
        <v>116</v>
      </c>
      <c r="L22" s="2" t="s">
        <v>117</v>
      </c>
      <c r="M22" s="18" t="s">
        <v>126</v>
      </c>
      <c r="N22" s="8">
        <f t="shared" si="0"/>
        <v>2</v>
      </c>
      <c r="O22" s="8"/>
      <c r="P22" s="19"/>
      <c r="Q22" s="19">
        <v>2</v>
      </c>
      <c r="R22" s="19">
        <v>5</v>
      </c>
      <c r="S22" s="19">
        <v>10</v>
      </c>
      <c r="T22" s="19">
        <v>25</v>
      </c>
      <c r="U22" s="19">
        <v>100</v>
      </c>
      <c r="V22" s="8" t="s">
        <v>119</v>
      </c>
      <c r="W22" s="19" t="s">
        <v>136</v>
      </c>
      <c r="X22" s="19">
        <v>0.97170000000000001</v>
      </c>
      <c r="Y22" s="19">
        <v>2</v>
      </c>
      <c r="Z22" s="19">
        <v>5</v>
      </c>
      <c r="AA22" s="19">
        <v>10</v>
      </c>
      <c r="AB22" s="19">
        <v>25</v>
      </c>
      <c r="AC22" s="19">
        <v>100</v>
      </c>
      <c r="AD22" s="9" t="e">
        <f t="shared" ref="AD22:AJ22" si="21">W22/O22*100</f>
        <v>#VALUE!</v>
      </c>
      <c r="AE22" s="9" t="e">
        <f t="shared" si="21"/>
        <v>#DIV/0!</v>
      </c>
      <c r="AF22" s="9">
        <f t="shared" si="21"/>
        <v>100</v>
      </c>
      <c r="AG22" s="9">
        <f t="shared" si="21"/>
        <v>100</v>
      </c>
      <c r="AH22" s="9">
        <f t="shared" si="21"/>
        <v>100</v>
      </c>
      <c r="AI22" s="9">
        <f t="shared" si="21"/>
        <v>100</v>
      </c>
      <c r="AJ22" s="9">
        <f t="shared" si="21"/>
        <v>100</v>
      </c>
      <c r="AK22" s="8"/>
      <c r="AL22" s="22" t="s">
        <v>150</v>
      </c>
      <c r="AM22" s="19">
        <v>4.9400000000000004</v>
      </c>
      <c r="AN22" s="18" t="s">
        <v>126</v>
      </c>
      <c r="AO22" s="19">
        <v>5</v>
      </c>
      <c r="AP22" s="20">
        <v>0</v>
      </c>
      <c r="AQ22" s="19">
        <v>1</v>
      </c>
      <c r="AR22" s="21"/>
      <c r="AS22" s="2" t="b">
        <f t="shared" si="2"/>
        <v>1</v>
      </c>
      <c r="AT22" s="2" t="b">
        <f t="shared" si="3"/>
        <v>1</v>
      </c>
    </row>
    <row r="23" spans="1:53" ht="15.75" customHeight="1" x14ac:dyDescent="0.35">
      <c r="A23" s="2" t="s">
        <v>151</v>
      </c>
      <c r="C23" s="2">
        <v>5.0730000000000004</v>
      </c>
      <c r="D23" s="2" t="s">
        <v>147</v>
      </c>
      <c r="E23" s="2">
        <v>49</v>
      </c>
      <c r="F23" s="2">
        <v>130</v>
      </c>
      <c r="G23" s="2">
        <v>128</v>
      </c>
      <c r="H23" s="5">
        <v>0.15</v>
      </c>
      <c r="I23" s="2" t="s">
        <v>94</v>
      </c>
      <c r="J23" s="2" t="s">
        <v>115</v>
      </c>
      <c r="K23" s="2" t="s">
        <v>116</v>
      </c>
      <c r="L23" s="2" t="s">
        <v>117</v>
      </c>
      <c r="M23" s="18" t="s">
        <v>118</v>
      </c>
      <c r="N23" s="8">
        <f t="shared" si="0"/>
        <v>2</v>
      </c>
      <c r="O23" s="8"/>
      <c r="P23" s="8"/>
      <c r="Q23" s="19">
        <v>2</v>
      </c>
      <c r="R23" s="19">
        <v>5</v>
      </c>
      <c r="S23" s="19">
        <v>10</v>
      </c>
      <c r="T23" s="19">
        <v>25</v>
      </c>
      <c r="U23" s="19">
        <v>100</v>
      </c>
      <c r="V23" s="8" t="s">
        <v>119</v>
      </c>
      <c r="W23" s="19">
        <v>0.53549999999999998</v>
      </c>
      <c r="X23" s="19">
        <v>1.0725</v>
      </c>
      <c r="Y23" s="19">
        <v>2.1619999999999999</v>
      </c>
      <c r="Z23" s="19">
        <v>4.8339999999999996</v>
      </c>
      <c r="AA23" s="19">
        <v>10.1843</v>
      </c>
      <c r="AB23" s="19">
        <v>24.9343</v>
      </c>
      <c r="AC23" s="19">
        <v>100.00239999999999</v>
      </c>
      <c r="AD23" s="9" t="e">
        <f t="shared" ref="AD23:AJ23" si="22">W23/O23*100</f>
        <v>#DIV/0!</v>
      </c>
      <c r="AE23" s="9" t="e">
        <f t="shared" si="22"/>
        <v>#DIV/0!</v>
      </c>
      <c r="AF23" s="9">
        <f t="shared" si="22"/>
        <v>108.1</v>
      </c>
      <c r="AG23" s="9">
        <f t="shared" si="22"/>
        <v>96.679999999999993</v>
      </c>
      <c r="AH23" s="9">
        <f t="shared" si="22"/>
        <v>101.84299999999999</v>
      </c>
      <c r="AI23" s="9">
        <f t="shared" si="22"/>
        <v>99.737200000000001</v>
      </c>
      <c r="AJ23" s="9">
        <f t="shared" si="22"/>
        <v>100.00240000000001</v>
      </c>
      <c r="AK23" s="8"/>
      <c r="AL23" s="22" t="s">
        <v>151</v>
      </c>
      <c r="AM23" s="19">
        <v>5.0599999999999996</v>
      </c>
      <c r="AN23" s="18" t="s">
        <v>118</v>
      </c>
      <c r="AO23" s="19">
        <v>5</v>
      </c>
      <c r="AP23" s="20">
        <v>0.83009999999999995</v>
      </c>
      <c r="AQ23" s="19">
        <v>0.99998561760000004</v>
      </c>
      <c r="AR23" s="21"/>
      <c r="AS23" s="2" t="b">
        <f t="shared" si="2"/>
        <v>1</v>
      </c>
      <c r="AT23" s="2" t="b">
        <f t="shared" si="3"/>
        <v>1</v>
      </c>
    </row>
    <row r="24" spans="1:53" ht="15.75" customHeight="1" x14ac:dyDescent="0.35">
      <c r="A24" s="2" t="s">
        <v>152</v>
      </c>
      <c r="C24" s="2">
        <v>5.0759999999999996</v>
      </c>
      <c r="D24" s="2" t="s">
        <v>147</v>
      </c>
      <c r="E24" s="2">
        <v>67</v>
      </c>
      <c r="F24" s="2">
        <v>52</v>
      </c>
      <c r="G24" s="2">
        <v>40</v>
      </c>
      <c r="H24" s="5">
        <v>0.15</v>
      </c>
      <c r="I24" s="2" t="s">
        <v>94</v>
      </c>
      <c r="J24" s="2" t="s">
        <v>115</v>
      </c>
      <c r="K24" s="2" t="s">
        <v>116</v>
      </c>
      <c r="L24" s="2" t="s">
        <v>117</v>
      </c>
      <c r="M24" s="18" t="s">
        <v>122</v>
      </c>
      <c r="N24" s="8">
        <f t="shared" si="0"/>
        <v>1</v>
      </c>
      <c r="O24" s="8"/>
      <c r="P24" s="19">
        <v>1</v>
      </c>
      <c r="Q24" s="19">
        <v>2</v>
      </c>
      <c r="R24" s="19">
        <v>5</v>
      </c>
      <c r="S24" s="19">
        <v>10</v>
      </c>
      <c r="T24" s="19">
        <v>25</v>
      </c>
      <c r="U24" s="19">
        <v>100</v>
      </c>
      <c r="V24" s="8" t="s">
        <v>119</v>
      </c>
      <c r="W24" s="19" t="s">
        <v>136</v>
      </c>
      <c r="X24" s="19" t="s">
        <v>136</v>
      </c>
      <c r="Y24" s="19">
        <v>1.9944</v>
      </c>
      <c r="Z24" s="19">
        <v>4.7934000000000001</v>
      </c>
      <c r="AA24" s="19">
        <v>10.2933</v>
      </c>
      <c r="AB24" s="19">
        <v>24.9162</v>
      </c>
      <c r="AC24" s="19">
        <v>100.00230000000001</v>
      </c>
      <c r="AD24" s="9" t="e">
        <f t="shared" ref="AD24:AJ24" si="23">W24/O24*100</f>
        <v>#VALUE!</v>
      </c>
      <c r="AE24" s="9" t="e">
        <f t="shared" si="23"/>
        <v>#VALUE!</v>
      </c>
      <c r="AF24" s="9">
        <f t="shared" si="23"/>
        <v>99.72</v>
      </c>
      <c r="AG24" s="9">
        <f t="shared" si="23"/>
        <v>95.867999999999995</v>
      </c>
      <c r="AH24" s="9">
        <f t="shared" si="23"/>
        <v>102.93300000000001</v>
      </c>
      <c r="AI24" s="9">
        <f t="shared" si="23"/>
        <v>99.6648</v>
      </c>
      <c r="AJ24" s="9">
        <f t="shared" si="23"/>
        <v>100.00230000000001</v>
      </c>
      <c r="AK24" s="8"/>
      <c r="AL24" s="22" t="s">
        <v>152</v>
      </c>
      <c r="AM24" s="19">
        <v>5.0599999999999996</v>
      </c>
      <c r="AN24" s="18" t="s">
        <v>122</v>
      </c>
      <c r="AO24" s="19">
        <v>6</v>
      </c>
      <c r="AP24" s="20">
        <v>0.62380000000000002</v>
      </c>
      <c r="AQ24" s="19">
        <v>0.99998841370000002</v>
      </c>
      <c r="AR24" s="21"/>
      <c r="AS24" s="2" t="b">
        <f t="shared" si="2"/>
        <v>1</v>
      </c>
      <c r="AT24" s="2" t="b">
        <f t="shared" si="3"/>
        <v>1</v>
      </c>
    </row>
    <row r="25" spans="1:53" ht="15.75" customHeight="1" x14ac:dyDescent="0.35">
      <c r="A25" s="2" t="s">
        <v>153</v>
      </c>
      <c r="C25" s="2">
        <v>5.0999999999999996</v>
      </c>
      <c r="D25" s="2" t="s">
        <v>147</v>
      </c>
      <c r="E25" s="2">
        <v>42</v>
      </c>
      <c r="F25" s="2">
        <v>72</v>
      </c>
      <c r="G25" s="2">
        <v>71</v>
      </c>
      <c r="H25" s="5">
        <v>0.15</v>
      </c>
      <c r="I25" s="2" t="s">
        <v>94</v>
      </c>
      <c r="J25" s="2" t="s">
        <v>115</v>
      </c>
      <c r="K25" s="2" t="s">
        <v>116</v>
      </c>
      <c r="L25" s="2" t="s">
        <v>117</v>
      </c>
      <c r="M25" s="18" t="s">
        <v>122</v>
      </c>
      <c r="N25" s="8">
        <f t="shared" si="0"/>
        <v>1</v>
      </c>
      <c r="O25" s="8"/>
      <c r="P25" s="19">
        <v>1</v>
      </c>
      <c r="Q25" s="19">
        <v>2</v>
      </c>
      <c r="R25" s="19">
        <v>5</v>
      </c>
      <c r="S25" s="19">
        <v>10</v>
      </c>
      <c r="T25" s="19">
        <v>25</v>
      </c>
      <c r="U25" s="19">
        <v>100</v>
      </c>
      <c r="V25" s="8" t="s">
        <v>119</v>
      </c>
      <c r="W25" s="19" t="s">
        <v>136</v>
      </c>
      <c r="X25" s="19">
        <v>0.78149999999999997</v>
      </c>
      <c r="Y25" s="19">
        <v>1.7357</v>
      </c>
      <c r="Z25" s="19">
        <v>4.7568999999999999</v>
      </c>
      <c r="AA25" s="19">
        <v>9.3915000000000006</v>
      </c>
      <c r="AB25" s="19">
        <v>25.371400000000001</v>
      </c>
      <c r="AC25" s="19">
        <v>99.986500000000007</v>
      </c>
      <c r="AD25" s="9" t="e">
        <f t="shared" ref="AD25:AJ25" si="24">W25/O25*100</f>
        <v>#VALUE!</v>
      </c>
      <c r="AE25" s="9">
        <f t="shared" si="24"/>
        <v>78.149999999999991</v>
      </c>
      <c r="AF25" s="9">
        <f t="shared" si="24"/>
        <v>86.784999999999997</v>
      </c>
      <c r="AG25" s="9">
        <f t="shared" si="24"/>
        <v>95.138000000000005</v>
      </c>
      <c r="AH25" s="9">
        <f t="shared" si="24"/>
        <v>93.915000000000006</v>
      </c>
      <c r="AI25" s="9">
        <f t="shared" si="24"/>
        <v>101.48560000000001</v>
      </c>
      <c r="AJ25" s="9">
        <f t="shared" si="24"/>
        <v>99.986500000000007</v>
      </c>
      <c r="AK25" s="8"/>
      <c r="AL25" s="22" t="s">
        <v>153</v>
      </c>
      <c r="AM25" s="19">
        <v>5.08</v>
      </c>
      <c r="AN25" s="18" t="s">
        <v>122</v>
      </c>
      <c r="AO25" s="19">
        <v>6</v>
      </c>
      <c r="AP25" s="20">
        <v>1.6045</v>
      </c>
      <c r="AQ25" s="19">
        <v>0.99992819470000005</v>
      </c>
      <c r="AR25" s="21"/>
      <c r="AS25" s="2" t="b">
        <f t="shared" si="2"/>
        <v>1</v>
      </c>
      <c r="AT25" s="2" t="b">
        <f t="shared" si="3"/>
        <v>1</v>
      </c>
    </row>
    <row r="26" spans="1:53" ht="15.75" customHeight="1" x14ac:dyDescent="0.35">
      <c r="A26" s="2" t="s">
        <v>154</v>
      </c>
      <c r="C26" s="2">
        <v>5.2110000000000003</v>
      </c>
      <c r="D26" s="2" t="s">
        <v>147</v>
      </c>
      <c r="E26" s="2">
        <v>83</v>
      </c>
      <c r="F26" s="2">
        <v>85</v>
      </c>
      <c r="G26" s="2">
        <v>47</v>
      </c>
      <c r="H26" s="5">
        <v>0.15</v>
      </c>
      <c r="I26" s="2" t="s">
        <v>94</v>
      </c>
      <c r="J26" s="2" t="s">
        <v>115</v>
      </c>
      <c r="K26" s="2" t="s">
        <v>116</v>
      </c>
      <c r="L26" s="2" t="s">
        <v>117</v>
      </c>
      <c r="M26" s="18" t="s">
        <v>139</v>
      </c>
      <c r="N26" s="8">
        <f t="shared" si="0"/>
        <v>1</v>
      </c>
      <c r="O26" s="8"/>
      <c r="P26" s="19">
        <v>1</v>
      </c>
      <c r="Q26" s="19">
        <v>2</v>
      </c>
      <c r="R26" s="19">
        <v>5</v>
      </c>
      <c r="S26" s="19">
        <v>10</v>
      </c>
      <c r="T26" s="19">
        <v>25</v>
      </c>
      <c r="U26" s="19">
        <v>100</v>
      </c>
      <c r="V26" s="8" t="s">
        <v>119</v>
      </c>
      <c r="W26" s="19">
        <v>0.51929999999999998</v>
      </c>
      <c r="X26" s="19">
        <v>1.0417000000000001</v>
      </c>
      <c r="Y26" s="19">
        <v>2.0712999999999999</v>
      </c>
      <c r="Z26" s="19">
        <v>4.8742999999999999</v>
      </c>
      <c r="AA26" s="19">
        <v>10.1227</v>
      </c>
      <c r="AB26" s="19">
        <v>24.668900000000001</v>
      </c>
      <c r="AC26" s="19">
        <v>100.0749</v>
      </c>
      <c r="AD26" s="9" t="e">
        <f t="shared" ref="AD26:AJ26" si="25">W26/O26*100</f>
        <v>#DIV/0!</v>
      </c>
      <c r="AE26" s="9">
        <f t="shared" si="25"/>
        <v>104.17</v>
      </c>
      <c r="AF26" s="9">
        <f t="shared" si="25"/>
        <v>103.565</v>
      </c>
      <c r="AG26" s="9">
        <f t="shared" si="25"/>
        <v>97.48599999999999</v>
      </c>
      <c r="AH26" s="9">
        <f t="shared" si="25"/>
        <v>101.227</v>
      </c>
      <c r="AI26" s="9">
        <f t="shared" si="25"/>
        <v>98.675600000000003</v>
      </c>
      <c r="AJ26" s="9">
        <f t="shared" si="25"/>
        <v>100.07489999999999</v>
      </c>
      <c r="AK26" s="8"/>
      <c r="AL26" s="22" t="s">
        <v>154</v>
      </c>
      <c r="AM26" s="19">
        <v>5.2</v>
      </c>
      <c r="AN26" s="18" t="s">
        <v>139</v>
      </c>
      <c r="AO26" s="19">
        <v>6</v>
      </c>
      <c r="AP26" s="20">
        <v>0.73450000000000004</v>
      </c>
      <c r="AQ26" s="19">
        <v>0.99997920600000001</v>
      </c>
      <c r="AR26" s="21"/>
      <c r="AS26" s="2" t="b">
        <f t="shared" si="2"/>
        <v>1</v>
      </c>
      <c r="AT26" s="2" t="b">
        <f t="shared" si="3"/>
        <v>1</v>
      </c>
    </row>
    <row r="27" spans="1:53" ht="15.75" customHeight="1" x14ac:dyDescent="0.35">
      <c r="A27" s="2" t="s">
        <v>155</v>
      </c>
      <c r="C27" s="2">
        <v>5.3410000000000002</v>
      </c>
      <c r="D27" s="2" t="s">
        <v>114</v>
      </c>
      <c r="E27" s="2">
        <v>97</v>
      </c>
      <c r="F27" s="2">
        <v>99</v>
      </c>
      <c r="G27" s="2">
        <v>61</v>
      </c>
      <c r="H27" s="5">
        <v>0.1</v>
      </c>
      <c r="I27" s="2" t="s">
        <v>94</v>
      </c>
      <c r="J27" s="2" t="s">
        <v>115</v>
      </c>
      <c r="K27" s="2" t="s">
        <v>116</v>
      </c>
      <c r="L27" s="2" t="s">
        <v>156</v>
      </c>
      <c r="M27" s="18" t="s">
        <v>122</v>
      </c>
      <c r="N27" s="8">
        <f t="shared" si="0"/>
        <v>1</v>
      </c>
      <c r="O27" s="8"/>
      <c r="P27" s="19">
        <v>1</v>
      </c>
      <c r="Q27" s="19">
        <v>2</v>
      </c>
      <c r="R27" s="19">
        <v>5</v>
      </c>
      <c r="S27" s="19">
        <v>10</v>
      </c>
      <c r="T27" s="19">
        <v>25</v>
      </c>
      <c r="U27" s="19">
        <v>100</v>
      </c>
      <c r="V27" s="8" t="s">
        <v>119</v>
      </c>
      <c r="W27" s="19">
        <v>0.41639999999999999</v>
      </c>
      <c r="X27" s="19">
        <v>0.95420000000000005</v>
      </c>
      <c r="Y27" s="19">
        <v>2.0211999999999999</v>
      </c>
      <c r="Z27" s="19">
        <v>4.9679000000000002</v>
      </c>
      <c r="AA27" s="19">
        <v>10.177199999999999</v>
      </c>
      <c r="AB27" s="19">
        <v>24.926200000000001</v>
      </c>
      <c r="AC27" s="19">
        <v>100.0025</v>
      </c>
      <c r="AD27" s="9" t="e">
        <f t="shared" ref="AD27:AJ27" si="26">W27/O27*100</f>
        <v>#DIV/0!</v>
      </c>
      <c r="AE27" s="9">
        <f t="shared" si="26"/>
        <v>95.42</v>
      </c>
      <c r="AF27" s="9">
        <f t="shared" si="26"/>
        <v>101.05999999999999</v>
      </c>
      <c r="AG27" s="9">
        <f t="shared" si="26"/>
        <v>99.358000000000004</v>
      </c>
      <c r="AH27" s="9">
        <f t="shared" si="26"/>
        <v>101.77199999999999</v>
      </c>
      <c r="AI27" s="9">
        <f t="shared" si="26"/>
        <v>99.704800000000006</v>
      </c>
      <c r="AJ27" s="9">
        <f t="shared" si="26"/>
        <v>100.0025</v>
      </c>
      <c r="AK27" s="8"/>
      <c r="AL27" s="18" t="s">
        <v>155</v>
      </c>
      <c r="AM27" s="19">
        <v>5.33</v>
      </c>
      <c r="AN27" s="18" t="s">
        <v>122</v>
      </c>
      <c r="AO27" s="19">
        <v>6</v>
      </c>
      <c r="AP27" s="20">
        <v>0.39369999999999999</v>
      </c>
      <c r="AQ27" s="26">
        <v>0.99999553200000002</v>
      </c>
      <c r="AR27" s="21"/>
      <c r="AS27" s="2" t="b">
        <f t="shared" si="2"/>
        <v>1</v>
      </c>
      <c r="AT27" s="2" t="b">
        <f t="shared" si="3"/>
        <v>1</v>
      </c>
    </row>
    <row r="28" spans="1:53" ht="15.75" customHeight="1" x14ac:dyDescent="0.35">
      <c r="A28" s="2" t="s">
        <v>157</v>
      </c>
      <c r="B28" s="2"/>
      <c r="C28" s="2">
        <v>5.3659999999999997</v>
      </c>
      <c r="D28" s="2" t="s">
        <v>147</v>
      </c>
      <c r="E28" s="2">
        <v>113</v>
      </c>
      <c r="F28" s="2">
        <v>111</v>
      </c>
      <c r="G28" s="2"/>
      <c r="H28" s="5">
        <v>0.15</v>
      </c>
      <c r="I28" s="2" t="s">
        <v>94</v>
      </c>
      <c r="J28" s="2" t="s">
        <v>115</v>
      </c>
      <c r="K28" s="2" t="s">
        <v>116</v>
      </c>
      <c r="L28" s="2" t="s">
        <v>117</v>
      </c>
      <c r="M28" s="18" t="s">
        <v>158</v>
      </c>
      <c r="N28" s="8">
        <f t="shared" si="0"/>
        <v>20</v>
      </c>
      <c r="O28" s="19">
        <v>20</v>
      </c>
      <c r="P28" s="19">
        <v>20</v>
      </c>
      <c r="Q28" s="19">
        <v>20</v>
      </c>
      <c r="R28" s="19">
        <v>20</v>
      </c>
      <c r="S28" s="19">
        <v>20</v>
      </c>
      <c r="T28" s="19">
        <v>20</v>
      </c>
      <c r="U28" s="19">
        <v>20</v>
      </c>
      <c r="V28" s="8" t="s">
        <v>119</v>
      </c>
      <c r="W28" s="19">
        <v>19.8764</v>
      </c>
      <c r="X28" s="19">
        <v>19.741299999999999</v>
      </c>
      <c r="Y28" s="19">
        <v>19.936199999999999</v>
      </c>
      <c r="Z28" s="19">
        <v>19.0168</v>
      </c>
      <c r="AA28" s="19">
        <v>20.132000000000001</v>
      </c>
      <c r="AB28" s="19">
        <v>20.118300000000001</v>
      </c>
      <c r="AC28" s="19">
        <v>21.178999999999998</v>
      </c>
      <c r="AD28" s="9">
        <f t="shared" ref="AD28:AJ28" si="27">W28/O28*100</f>
        <v>99.382000000000005</v>
      </c>
      <c r="AE28" s="9">
        <f t="shared" si="27"/>
        <v>98.706499999999991</v>
      </c>
      <c r="AF28" s="9">
        <f t="shared" si="27"/>
        <v>99.680999999999997</v>
      </c>
      <c r="AG28" s="9">
        <f t="shared" si="27"/>
        <v>95.084000000000003</v>
      </c>
      <c r="AH28" s="9">
        <f t="shared" si="27"/>
        <v>100.66000000000001</v>
      </c>
      <c r="AI28" s="9">
        <f t="shared" si="27"/>
        <v>100.59150000000001</v>
      </c>
      <c r="AJ28" s="9">
        <f t="shared" si="27"/>
        <v>105.89499999999998</v>
      </c>
      <c r="AK28" s="8"/>
      <c r="AL28" s="18" t="s">
        <v>157</v>
      </c>
      <c r="AM28" s="19">
        <v>5.35</v>
      </c>
      <c r="AN28" s="18" t="s">
        <v>158</v>
      </c>
      <c r="AO28" s="19">
        <v>1</v>
      </c>
      <c r="AP28" s="20" t="s">
        <v>159</v>
      </c>
      <c r="AQ28" s="19" t="s">
        <v>159</v>
      </c>
      <c r="AR28" s="21"/>
      <c r="AS28" s="2" t="b">
        <f t="shared" si="2"/>
        <v>1</v>
      </c>
      <c r="AT28" s="2" t="b">
        <f t="shared" si="3"/>
        <v>1</v>
      </c>
      <c r="AU28" s="2"/>
      <c r="AV28" s="2"/>
      <c r="AW28" s="2"/>
      <c r="AX28" s="2"/>
      <c r="AY28" s="2"/>
      <c r="AZ28" s="2"/>
      <c r="BA28" s="2"/>
    </row>
    <row r="29" spans="1:53" ht="15.75" customHeight="1" x14ac:dyDescent="0.35">
      <c r="A29" s="2" t="s">
        <v>14</v>
      </c>
      <c r="B29" s="2"/>
      <c r="C29" s="2">
        <v>5.431</v>
      </c>
      <c r="D29" s="2" t="s">
        <v>147</v>
      </c>
      <c r="E29" s="2">
        <v>168</v>
      </c>
      <c r="F29" s="2">
        <v>99</v>
      </c>
      <c r="G29" s="2"/>
      <c r="H29" s="5">
        <v>0.15</v>
      </c>
      <c r="I29" s="2" t="s">
        <v>94</v>
      </c>
      <c r="J29" s="2" t="s">
        <v>115</v>
      </c>
      <c r="K29" s="2" t="s">
        <v>116</v>
      </c>
      <c r="L29" s="2" t="s">
        <v>160</v>
      </c>
      <c r="M29" s="18" t="s">
        <v>158</v>
      </c>
      <c r="N29" s="8">
        <f t="shared" si="0"/>
        <v>20</v>
      </c>
      <c r="O29" s="19">
        <v>20</v>
      </c>
      <c r="P29" s="19">
        <v>20</v>
      </c>
      <c r="Q29" s="19">
        <v>20</v>
      </c>
      <c r="R29" s="19">
        <v>20</v>
      </c>
      <c r="S29" s="19">
        <v>20</v>
      </c>
      <c r="T29" s="19">
        <v>20</v>
      </c>
      <c r="U29" s="19">
        <v>20</v>
      </c>
      <c r="V29" s="8" t="s">
        <v>119</v>
      </c>
      <c r="W29" s="19">
        <v>20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20</v>
      </c>
      <c r="AD29" s="9">
        <f t="shared" ref="AD29:AJ29" si="28">W29/O29*100</f>
        <v>100</v>
      </c>
      <c r="AE29" s="9">
        <f t="shared" si="28"/>
        <v>100</v>
      </c>
      <c r="AF29" s="9">
        <f t="shared" si="28"/>
        <v>100</v>
      </c>
      <c r="AG29" s="9">
        <f t="shared" si="28"/>
        <v>100</v>
      </c>
      <c r="AH29" s="9">
        <f t="shared" si="28"/>
        <v>100</v>
      </c>
      <c r="AI29" s="9">
        <f t="shared" si="28"/>
        <v>100</v>
      </c>
      <c r="AJ29" s="9">
        <f t="shared" si="28"/>
        <v>100</v>
      </c>
      <c r="AK29" s="8"/>
      <c r="AL29" s="22" t="s">
        <v>14</v>
      </c>
      <c r="AM29" s="19">
        <v>5.42</v>
      </c>
      <c r="AN29" s="18" t="s">
        <v>158</v>
      </c>
      <c r="AO29" s="19">
        <v>1</v>
      </c>
      <c r="AP29" s="20" t="s">
        <v>159</v>
      </c>
      <c r="AQ29" s="19" t="s">
        <v>159</v>
      </c>
      <c r="AR29" s="21"/>
      <c r="AS29" s="2" t="b">
        <f t="shared" si="2"/>
        <v>1</v>
      </c>
      <c r="AT29" s="2" t="b">
        <f t="shared" si="3"/>
        <v>1</v>
      </c>
      <c r="AU29" s="2"/>
      <c r="AV29" s="2"/>
      <c r="AW29" s="2"/>
      <c r="AX29" s="2"/>
      <c r="AY29" s="2"/>
      <c r="AZ29" s="2"/>
      <c r="BA29" s="27"/>
    </row>
    <row r="30" spans="1:53" ht="15.75" customHeight="1" x14ac:dyDescent="0.35">
      <c r="A30" s="2" t="s">
        <v>161</v>
      </c>
      <c r="C30" s="2">
        <v>5.4859999999999998</v>
      </c>
      <c r="D30" s="2" t="s">
        <v>162</v>
      </c>
      <c r="E30" s="2">
        <v>56</v>
      </c>
      <c r="F30" s="2">
        <v>41</v>
      </c>
      <c r="G30" s="2">
        <v>43</v>
      </c>
      <c r="H30" s="5">
        <v>0.15</v>
      </c>
      <c r="I30" s="2" t="s">
        <v>94</v>
      </c>
      <c r="J30" s="2" t="s">
        <v>115</v>
      </c>
      <c r="K30" s="2" t="s">
        <v>116</v>
      </c>
      <c r="L30" s="2" t="s">
        <v>163</v>
      </c>
      <c r="M30" s="18" t="s">
        <v>139</v>
      </c>
      <c r="N30" s="8">
        <f t="shared" si="0"/>
        <v>1</v>
      </c>
      <c r="O30" s="8"/>
      <c r="P30" s="19">
        <v>1</v>
      </c>
      <c r="Q30" s="19">
        <v>2</v>
      </c>
      <c r="R30" s="19">
        <v>5</v>
      </c>
      <c r="S30" s="19">
        <v>10</v>
      </c>
      <c r="T30" s="19">
        <v>25</v>
      </c>
      <c r="U30" s="19">
        <v>100</v>
      </c>
      <c r="V30" s="8" t="s">
        <v>119</v>
      </c>
      <c r="W30" s="19">
        <v>0.41270000000000001</v>
      </c>
      <c r="X30" s="19">
        <v>0.86460000000000004</v>
      </c>
      <c r="Y30" s="19">
        <v>1.8882000000000001</v>
      </c>
      <c r="Z30" s="19">
        <v>4.7587000000000002</v>
      </c>
      <c r="AA30" s="19">
        <v>9.9498999999999995</v>
      </c>
      <c r="AB30" s="19">
        <v>25.247499999999999</v>
      </c>
      <c r="AC30" s="19">
        <v>99.958799999999997</v>
      </c>
      <c r="AD30" s="9" t="e">
        <f t="shared" ref="AD30:AJ30" si="29">W30/O30*100</f>
        <v>#DIV/0!</v>
      </c>
      <c r="AE30" s="9">
        <f t="shared" si="29"/>
        <v>86.460000000000008</v>
      </c>
      <c r="AF30" s="9">
        <f t="shared" si="29"/>
        <v>94.410000000000011</v>
      </c>
      <c r="AG30" s="9">
        <f t="shared" si="29"/>
        <v>95.174000000000007</v>
      </c>
      <c r="AH30" s="9">
        <f t="shared" si="29"/>
        <v>99.498999999999995</v>
      </c>
      <c r="AI30" s="9">
        <f t="shared" si="29"/>
        <v>100.99000000000001</v>
      </c>
      <c r="AJ30" s="9">
        <f t="shared" si="29"/>
        <v>99.958799999999997</v>
      </c>
      <c r="AK30" s="8"/>
      <c r="AL30" s="18" t="s">
        <v>161</v>
      </c>
      <c r="AM30" s="19">
        <v>5.48</v>
      </c>
      <c r="AN30" s="25" t="s">
        <v>139</v>
      </c>
      <c r="AO30" s="19">
        <v>6</v>
      </c>
      <c r="AP30" s="20">
        <v>0.73929999999999996</v>
      </c>
      <c r="AQ30" s="19">
        <v>0.99997901619999996</v>
      </c>
      <c r="AR30" s="21"/>
      <c r="AS30" s="2" t="b">
        <f t="shared" si="2"/>
        <v>1</v>
      </c>
      <c r="AT30" s="2" t="b">
        <f t="shared" si="3"/>
        <v>1</v>
      </c>
      <c r="AU30" s="5"/>
      <c r="AV30" s="5"/>
      <c r="AW30" s="5"/>
      <c r="AX30" s="5"/>
      <c r="AY30" s="5"/>
      <c r="AZ30" s="5"/>
      <c r="BA30" s="5"/>
    </row>
    <row r="31" spans="1:53" ht="15.75" customHeight="1" x14ac:dyDescent="0.35">
      <c r="A31" s="5" t="s">
        <v>164</v>
      </c>
      <c r="B31" s="5"/>
      <c r="C31" s="5">
        <v>5.5010000000000003</v>
      </c>
      <c r="D31" s="5" t="s">
        <v>162</v>
      </c>
      <c r="E31" s="5">
        <v>119</v>
      </c>
      <c r="F31" s="5">
        <v>121</v>
      </c>
      <c r="G31" s="5"/>
      <c r="H31" s="5">
        <v>0.15</v>
      </c>
      <c r="I31" s="5" t="s">
        <v>94</v>
      </c>
      <c r="J31" s="5" t="s">
        <v>115</v>
      </c>
      <c r="K31" s="5" t="s">
        <v>116</v>
      </c>
      <c r="L31" s="5" t="s">
        <v>117</v>
      </c>
      <c r="M31" s="25" t="s">
        <v>122</v>
      </c>
      <c r="N31" s="8">
        <f t="shared" si="0"/>
        <v>1</v>
      </c>
      <c r="O31" s="8"/>
      <c r="P31" s="19">
        <v>1</v>
      </c>
      <c r="Q31" s="19">
        <v>2</v>
      </c>
      <c r="R31" s="19">
        <v>5</v>
      </c>
      <c r="S31" s="19">
        <v>10</v>
      </c>
      <c r="T31" s="19">
        <v>25</v>
      </c>
      <c r="U31" s="19">
        <v>100</v>
      </c>
      <c r="V31" s="8" t="s">
        <v>119</v>
      </c>
      <c r="W31" s="19">
        <v>0.41799999999999998</v>
      </c>
      <c r="X31" s="19">
        <v>0.87939999999999996</v>
      </c>
      <c r="Y31" s="19">
        <v>1.9537</v>
      </c>
      <c r="Z31" s="19">
        <v>4.7065000000000001</v>
      </c>
      <c r="AA31" s="19">
        <v>9.7285000000000004</v>
      </c>
      <c r="AB31" s="19">
        <v>25.194099999999999</v>
      </c>
      <c r="AC31" s="19">
        <v>99.993700000000004</v>
      </c>
      <c r="AD31" s="9" t="e">
        <f t="shared" ref="AD31:AJ31" si="30">W31/O31*100</f>
        <v>#DIV/0!</v>
      </c>
      <c r="AE31" s="9">
        <f t="shared" si="30"/>
        <v>87.94</v>
      </c>
      <c r="AF31" s="9">
        <f t="shared" si="30"/>
        <v>97.685000000000002</v>
      </c>
      <c r="AG31" s="9">
        <f t="shared" si="30"/>
        <v>94.13</v>
      </c>
      <c r="AH31" s="9">
        <f t="shared" si="30"/>
        <v>97.284999999999997</v>
      </c>
      <c r="AI31" s="9">
        <f t="shared" si="30"/>
        <v>100.7764</v>
      </c>
      <c r="AJ31" s="9">
        <f t="shared" si="30"/>
        <v>99.993700000000004</v>
      </c>
      <c r="AK31" s="8"/>
      <c r="AL31" s="22" t="s">
        <v>164</v>
      </c>
      <c r="AM31" s="19">
        <v>5.49</v>
      </c>
      <c r="AN31" s="18" t="s">
        <v>122</v>
      </c>
      <c r="AO31" s="19">
        <v>6</v>
      </c>
      <c r="AP31" s="20">
        <v>0.8286</v>
      </c>
      <c r="AQ31" s="19">
        <v>0.99998187780000003</v>
      </c>
      <c r="AR31" s="21"/>
      <c r="AS31" s="2" t="b">
        <f t="shared" si="2"/>
        <v>1</v>
      </c>
      <c r="AT31" s="2" t="b">
        <f t="shared" si="3"/>
        <v>1</v>
      </c>
    </row>
    <row r="32" spans="1:53" ht="15.75" customHeight="1" x14ac:dyDescent="0.35">
      <c r="A32" s="2" t="s">
        <v>165</v>
      </c>
      <c r="C32" s="2">
        <v>5.5190000000000001</v>
      </c>
      <c r="D32" s="2" t="s">
        <v>162</v>
      </c>
      <c r="E32" s="2">
        <v>75</v>
      </c>
      <c r="F32" s="2">
        <v>77</v>
      </c>
      <c r="G32" s="2">
        <v>110</v>
      </c>
      <c r="H32" s="5">
        <v>0.15</v>
      </c>
      <c r="I32" s="2" t="s">
        <v>94</v>
      </c>
      <c r="J32" s="2" t="s">
        <v>115</v>
      </c>
      <c r="K32" s="2" t="s">
        <v>116</v>
      </c>
      <c r="L32" s="2" t="s">
        <v>163</v>
      </c>
      <c r="M32" s="18" t="s">
        <v>122</v>
      </c>
      <c r="N32" s="8">
        <f t="shared" si="0"/>
        <v>1</v>
      </c>
      <c r="O32" s="8"/>
      <c r="P32" s="19">
        <v>1</v>
      </c>
      <c r="Q32" s="19">
        <v>2</v>
      </c>
      <c r="R32" s="19">
        <v>5</v>
      </c>
      <c r="S32" s="19">
        <v>10</v>
      </c>
      <c r="T32" s="19">
        <v>25</v>
      </c>
      <c r="U32" s="19">
        <v>100</v>
      </c>
      <c r="V32" s="8" t="s">
        <v>119</v>
      </c>
      <c r="W32" s="19">
        <v>0.43440000000000001</v>
      </c>
      <c r="X32" s="19">
        <v>0.90429999999999999</v>
      </c>
      <c r="Y32" s="19">
        <v>1.9602999999999999</v>
      </c>
      <c r="Z32" s="19">
        <v>4.8678999999999997</v>
      </c>
      <c r="AA32" s="19">
        <v>10.003500000000001</v>
      </c>
      <c r="AB32" s="19">
        <v>25.041899999999998</v>
      </c>
      <c r="AC32" s="19">
        <v>99.997500000000002</v>
      </c>
      <c r="AD32" s="9" t="e">
        <f t="shared" ref="AD32:AJ32" si="31">W32/O32*100</f>
        <v>#DIV/0!</v>
      </c>
      <c r="AE32" s="9">
        <f t="shared" si="31"/>
        <v>90.429999999999993</v>
      </c>
      <c r="AF32" s="9">
        <f t="shared" si="31"/>
        <v>98.015000000000001</v>
      </c>
      <c r="AG32" s="9">
        <f t="shared" si="31"/>
        <v>97.35799999999999</v>
      </c>
      <c r="AH32" s="9">
        <f t="shared" si="31"/>
        <v>100.03500000000001</v>
      </c>
      <c r="AI32" s="9">
        <f t="shared" si="31"/>
        <v>100.16760000000001</v>
      </c>
      <c r="AJ32" s="9">
        <f t="shared" si="31"/>
        <v>99.997500000000002</v>
      </c>
      <c r="AK32" s="8"/>
      <c r="AL32" s="22" t="s">
        <v>165</v>
      </c>
      <c r="AM32" s="19">
        <v>5.5</v>
      </c>
      <c r="AN32" s="18" t="s">
        <v>122</v>
      </c>
      <c r="AO32" s="19">
        <v>6</v>
      </c>
      <c r="AP32" s="20">
        <v>0.37659999999999999</v>
      </c>
      <c r="AQ32" s="19">
        <v>0.99999550209999999</v>
      </c>
      <c r="AR32" s="21"/>
      <c r="AS32" s="2" t="b">
        <f t="shared" si="2"/>
        <v>1</v>
      </c>
      <c r="AT32" s="2" t="b">
        <f t="shared" si="3"/>
        <v>1</v>
      </c>
    </row>
    <row r="33" spans="1:53" ht="15.75" customHeight="1" x14ac:dyDescent="0.35">
      <c r="A33" s="2" t="s">
        <v>166</v>
      </c>
      <c r="C33" s="2">
        <v>5.702</v>
      </c>
      <c r="D33" s="2" t="s">
        <v>147</v>
      </c>
      <c r="E33" s="2">
        <v>78</v>
      </c>
      <c r="F33" s="2">
        <v>77</v>
      </c>
      <c r="G33" s="2">
        <v>52</v>
      </c>
      <c r="H33" s="5">
        <v>0.15</v>
      </c>
      <c r="I33" s="2" t="s">
        <v>94</v>
      </c>
      <c r="J33" s="2" t="s">
        <v>115</v>
      </c>
      <c r="K33" s="2" t="s">
        <v>116</v>
      </c>
      <c r="L33" s="2" t="s">
        <v>156</v>
      </c>
      <c r="M33" s="18" t="s">
        <v>139</v>
      </c>
      <c r="N33" s="8">
        <f t="shared" si="0"/>
        <v>0.5</v>
      </c>
      <c r="O33" s="19">
        <v>0.5</v>
      </c>
      <c r="P33" s="19">
        <v>1</v>
      </c>
      <c r="Q33" s="19">
        <v>2</v>
      </c>
      <c r="R33" s="19">
        <v>5</v>
      </c>
      <c r="S33" s="19">
        <v>10</v>
      </c>
      <c r="T33" s="19">
        <v>25</v>
      </c>
      <c r="U33" s="19">
        <v>100</v>
      </c>
      <c r="V33" s="8" t="s">
        <v>119</v>
      </c>
      <c r="W33" s="19">
        <v>0.49630000000000002</v>
      </c>
      <c r="X33" s="19">
        <v>0.98380000000000001</v>
      </c>
      <c r="Y33" s="19">
        <v>2.0007999999999999</v>
      </c>
      <c r="Z33" s="19">
        <v>4.7156000000000002</v>
      </c>
      <c r="AA33" s="19">
        <v>9.9855999999999998</v>
      </c>
      <c r="AB33" s="19">
        <v>25.255400000000002</v>
      </c>
      <c r="AC33" s="19">
        <v>99.951999999999998</v>
      </c>
      <c r="AD33" s="9">
        <f t="shared" ref="AD33:AJ33" si="32">W33/O33*100</f>
        <v>99.26</v>
      </c>
      <c r="AE33" s="9">
        <f t="shared" si="32"/>
        <v>98.38</v>
      </c>
      <c r="AF33" s="9">
        <f t="shared" si="32"/>
        <v>100.03999999999999</v>
      </c>
      <c r="AG33" s="9">
        <f t="shared" si="32"/>
        <v>94.312000000000012</v>
      </c>
      <c r="AH33" s="9">
        <f t="shared" si="32"/>
        <v>99.855999999999995</v>
      </c>
      <c r="AI33" s="9">
        <f t="shared" si="32"/>
        <v>101.02160000000001</v>
      </c>
      <c r="AJ33" s="9">
        <f t="shared" si="32"/>
        <v>99.951999999999998</v>
      </c>
      <c r="AK33" s="8"/>
      <c r="AL33" s="22" t="s">
        <v>166</v>
      </c>
      <c r="AM33" s="19">
        <v>5.7</v>
      </c>
      <c r="AN33" s="18" t="s">
        <v>139</v>
      </c>
      <c r="AO33" s="19">
        <v>7</v>
      </c>
      <c r="AP33" s="20">
        <v>0.76910000000000001</v>
      </c>
      <c r="AQ33" s="19">
        <v>0.99998095419999999</v>
      </c>
      <c r="AR33" s="21"/>
      <c r="AS33" s="2" t="b">
        <f t="shared" si="2"/>
        <v>1</v>
      </c>
      <c r="AT33" s="2" t="b">
        <f t="shared" si="3"/>
        <v>1</v>
      </c>
    </row>
    <row r="34" spans="1:53" ht="15.75" customHeight="1" x14ac:dyDescent="0.35">
      <c r="A34" s="2" t="s">
        <v>167</v>
      </c>
      <c r="C34" s="2">
        <v>5.7880000000000003</v>
      </c>
      <c r="D34" s="2" t="s">
        <v>147</v>
      </c>
      <c r="E34" s="2">
        <v>62</v>
      </c>
      <c r="F34" s="2">
        <v>64</v>
      </c>
      <c r="G34" s="2">
        <v>49</v>
      </c>
      <c r="H34" s="5">
        <v>0.15</v>
      </c>
      <c r="I34" s="2" t="s">
        <v>94</v>
      </c>
      <c r="J34" s="2" t="s">
        <v>115</v>
      </c>
      <c r="K34" s="2" t="s">
        <v>116</v>
      </c>
      <c r="L34" s="2" t="s">
        <v>156</v>
      </c>
      <c r="M34" s="18" t="s">
        <v>122</v>
      </c>
      <c r="N34" s="8">
        <f t="shared" si="0"/>
        <v>1</v>
      </c>
      <c r="O34" s="8"/>
      <c r="P34" s="19">
        <v>1</v>
      </c>
      <c r="Q34" s="19">
        <v>2</v>
      </c>
      <c r="R34" s="19">
        <v>5</v>
      </c>
      <c r="S34" s="19">
        <v>10</v>
      </c>
      <c r="T34" s="19">
        <v>25</v>
      </c>
      <c r="U34" s="19">
        <v>100</v>
      </c>
      <c r="V34" s="8" t="s">
        <v>119</v>
      </c>
      <c r="W34" s="19">
        <v>0.54610000000000003</v>
      </c>
      <c r="X34" s="19">
        <v>1.0891999999999999</v>
      </c>
      <c r="Y34" s="19">
        <v>2.2810999999999999</v>
      </c>
      <c r="Z34" s="19">
        <v>5.0975999999999999</v>
      </c>
      <c r="AA34" s="19">
        <v>10.392300000000001</v>
      </c>
      <c r="AB34" s="19">
        <v>24.7485</v>
      </c>
      <c r="AC34" s="19">
        <v>100.0124</v>
      </c>
      <c r="AD34" s="9" t="e">
        <f t="shared" ref="AD34:AJ34" si="33">W34/O34*100</f>
        <v>#DIV/0!</v>
      </c>
      <c r="AE34" s="9">
        <f t="shared" si="33"/>
        <v>108.91999999999999</v>
      </c>
      <c r="AF34" s="9">
        <f t="shared" si="33"/>
        <v>114.05499999999999</v>
      </c>
      <c r="AG34" s="9">
        <f t="shared" si="33"/>
        <v>101.952</v>
      </c>
      <c r="AH34" s="9">
        <f t="shared" si="33"/>
        <v>103.92300000000002</v>
      </c>
      <c r="AI34" s="9">
        <f t="shared" si="33"/>
        <v>98.994</v>
      </c>
      <c r="AJ34" s="9">
        <f t="shared" si="33"/>
        <v>100.0124</v>
      </c>
      <c r="AK34" s="8"/>
      <c r="AL34" s="22" t="s">
        <v>167</v>
      </c>
      <c r="AM34" s="19">
        <v>5.77</v>
      </c>
      <c r="AN34" s="18" t="s">
        <v>122</v>
      </c>
      <c r="AO34" s="19">
        <v>6</v>
      </c>
      <c r="AP34" s="20">
        <v>1.2042999999999999</v>
      </c>
      <c r="AQ34" s="19">
        <v>0.99995310690000005</v>
      </c>
      <c r="AR34" s="21"/>
      <c r="AS34" s="2" t="b">
        <f t="shared" si="2"/>
        <v>1</v>
      </c>
      <c r="AT34" s="2" t="b">
        <f t="shared" si="3"/>
        <v>1</v>
      </c>
    </row>
    <row r="35" spans="1:53" ht="15.75" customHeight="1" x14ac:dyDescent="0.35">
      <c r="A35" s="2" t="s">
        <v>15</v>
      </c>
      <c r="B35" s="2"/>
      <c r="C35" s="2">
        <v>6.181</v>
      </c>
      <c r="D35" s="2" t="s">
        <v>131</v>
      </c>
      <c r="E35" s="2">
        <v>114</v>
      </c>
      <c r="F35" s="2">
        <v>88</v>
      </c>
      <c r="G35" s="2">
        <v>63</v>
      </c>
      <c r="H35" s="5">
        <v>0.15</v>
      </c>
      <c r="I35" s="2" t="s">
        <v>94</v>
      </c>
      <c r="J35" s="2" t="s">
        <v>115</v>
      </c>
      <c r="K35" s="2" t="s">
        <v>116</v>
      </c>
      <c r="L35" s="2" t="s">
        <v>160</v>
      </c>
      <c r="M35" s="18" t="s">
        <v>158</v>
      </c>
      <c r="N35" s="8">
        <f t="shared" si="0"/>
        <v>20</v>
      </c>
      <c r="O35" s="19">
        <v>20</v>
      </c>
      <c r="P35" s="19">
        <v>20</v>
      </c>
      <c r="Q35" s="19">
        <v>20</v>
      </c>
      <c r="R35" s="19">
        <v>20</v>
      </c>
      <c r="S35" s="19">
        <v>20</v>
      </c>
      <c r="T35" s="19">
        <v>20</v>
      </c>
      <c r="U35" s="19">
        <v>20</v>
      </c>
      <c r="V35" s="8" t="s">
        <v>119</v>
      </c>
      <c r="W35" s="19">
        <v>20</v>
      </c>
      <c r="X35" s="19">
        <v>20</v>
      </c>
      <c r="Y35" s="19">
        <v>20</v>
      </c>
      <c r="Z35" s="19">
        <v>20</v>
      </c>
      <c r="AA35" s="19">
        <v>20</v>
      </c>
      <c r="AB35" s="19">
        <v>20</v>
      </c>
      <c r="AC35" s="19">
        <v>20</v>
      </c>
      <c r="AD35" s="9">
        <f t="shared" ref="AD35:AJ35" si="34">W35/O35*100</f>
        <v>100</v>
      </c>
      <c r="AE35" s="9">
        <f t="shared" si="34"/>
        <v>100</v>
      </c>
      <c r="AF35" s="9">
        <f t="shared" si="34"/>
        <v>100</v>
      </c>
      <c r="AG35" s="9">
        <f t="shared" si="34"/>
        <v>100</v>
      </c>
      <c r="AH35" s="9">
        <f t="shared" si="34"/>
        <v>100</v>
      </c>
      <c r="AI35" s="9">
        <f t="shared" si="34"/>
        <v>100</v>
      </c>
      <c r="AJ35" s="9">
        <f t="shared" si="34"/>
        <v>100</v>
      </c>
      <c r="AK35" s="8"/>
      <c r="AL35" s="22" t="s">
        <v>15</v>
      </c>
      <c r="AM35" s="19">
        <v>6.16</v>
      </c>
      <c r="AN35" s="18" t="s">
        <v>158</v>
      </c>
      <c r="AO35" s="19">
        <v>1</v>
      </c>
      <c r="AP35" s="20" t="s">
        <v>159</v>
      </c>
      <c r="AQ35" s="19" t="s">
        <v>159</v>
      </c>
      <c r="AR35" s="21"/>
      <c r="AS35" s="2" t="b">
        <f t="shared" si="2"/>
        <v>1</v>
      </c>
      <c r="AT35" s="2" t="b">
        <f t="shared" si="3"/>
        <v>1</v>
      </c>
      <c r="AU35" s="2"/>
      <c r="AV35" s="2"/>
      <c r="AW35" s="2"/>
      <c r="AX35" s="2"/>
      <c r="AY35" s="2"/>
      <c r="AZ35" s="2"/>
      <c r="BA35" s="2"/>
    </row>
    <row r="36" spans="1:53" ht="15.75" customHeight="1" x14ac:dyDescent="0.35">
      <c r="A36" s="2" t="s">
        <v>168</v>
      </c>
      <c r="C36" s="2">
        <v>6.399</v>
      </c>
      <c r="D36" s="2" t="s">
        <v>131</v>
      </c>
      <c r="E36" s="2">
        <v>130</v>
      </c>
      <c r="F36" s="2">
        <v>132</v>
      </c>
      <c r="G36" s="2">
        <v>95</v>
      </c>
      <c r="H36" s="5">
        <v>0.15</v>
      </c>
      <c r="I36" s="2" t="s">
        <v>94</v>
      </c>
      <c r="J36" s="2" t="s">
        <v>115</v>
      </c>
      <c r="K36" s="2" t="s">
        <v>116</v>
      </c>
      <c r="L36" s="2" t="s">
        <v>156</v>
      </c>
      <c r="M36" s="18" t="s">
        <v>139</v>
      </c>
      <c r="N36" s="8">
        <f t="shared" si="0"/>
        <v>1</v>
      </c>
      <c r="O36" s="8"/>
      <c r="P36" s="19">
        <v>1</v>
      </c>
      <c r="Q36" s="19">
        <v>2</v>
      </c>
      <c r="R36" s="19">
        <v>5</v>
      </c>
      <c r="S36" s="19">
        <v>10</v>
      </c>
      <c r="T36" s="19">
        <v>25</v>
      </c>
      <c r="U36" s="19">
        <v>100</v>
      </c>
      <c r="V36" s="8" t="s">
        <v>119</v>
      </c>
      <c r="W36" s="19">
        <v>0.47439999999999999</v>
      </c>
      <c r="X36" s="19">
        <v>1.0019</v>
      </c>
      <c r="Y36" s="19">
        <v>1.9641</v>
      </c>
      <c r="Z36" s="19">
        <v>4.7290000000000001</v>
      </c>
      <c r="AA36" s="19">
        <v>10.080500000000001</v>
      </c>
      <c r="AB36" s="19">
        <v>25.017399999999999</v>
      </c>
      <c r="AC36" s="19">
        <v>100.0018</v>
      </c>
      <c r="AD36" s="9" t="e">
        <f t="shared" ref="AD36:AJ36" si="35">W36/O36*100</f>
        <v>#DIV/0!</v>
      </c>
      <c r="AE36" s="9">
        <f t="shared" si="35"/>
        <v>100.19</v>
      </c>
      <c r="AF36" s="9">
        <f t="shared" si="35"/>
        <v>98.204999999999998</v>
      </c>
      <c r="AG36" s="9">
        <f t="shared" si="35"/>
        <v>94.58</v>
      </c>
      <c r="AH36" s="9">
        <f t="shared" si="35"/>
        <v>100.80500000000001</v>
      </c>
      <c r="AI36" s="9">
        <f t="shared" si="35"/>
        <v>100.06960000000001</v>
      </c>
      <c r="AJ36" s="9">
        <f t="shared" si="35"/>
        <v>100.0018</v>
      </c>
      <c r="AK36" s="8"/>
      <c r="AL36" s="22" t="s">
        <v>168</v>
      </c>
      <c r="AM36" s="19">
        <v>6.37</v>
      </c>
      <c r="AN36" s="18" t="s">
        <v>139</v>
      </c>
      <c r="AO36" s="19">
        <v>6</v>
      </c>
      <c r="AP36" s="20">
        <v>0.53659999999999997</v>
      </c>
      <c r="AQ36" s="19">
        <v>0.99998891700000003</v>
      </c>
      <c r="AR36" s="21"/>
      <c r="AS36" s="2" t="b">
        <f t="shared" si="2"/>
        <v>1</v>
      </c>
      <c r="AT36" s="2" t="b">
        <f t="shared" si="3"/>
        <v>1</v>
      </c>
    </row>
    <row r="37" spans="1:53" ht="15.75" customHeight="1" x14ac:dyDescent="0.35">
      <c r="A37" s="2" t="s">
        <v>169</v>
      </c>
      <c r="C37" s="2">
        <v>6.6520000000000001</v>
      </c>
      <c r="D37" s="2" t="s">
        <v>147</v>
      </c>
      <c r="E37" s="2">
        <v>63</v>
      </c>
      <c r="F37" s="2">
        <v>62</v>
      </c>
      <c r="G37" s="2">
        <v>41</v>
      </c>
      <c r="H37" s="5">
        <v>0.15</v>
      </c>
      <c r="I37" s="2" t="s">
        <v>94</v>
      </c>
      <c r="J37" s="2" t="s">
        <v>115</v>
      </c>
      <c r="K37" s="2" t="s">
        <v>116</v>
      </c>
      <c r="L37" s="2" t="s">
        <v>156</v>
      </c>
      <c r="M37" s="18" t="s">
        <v>122</v>
      </c>
      <c r="N37" s="8">
        <f t="shared" si="0"/>
        <v>1</v>
      </c>
      <c r="O37" s="8"/>
      <c r="P37" s="19">
        <v>1</v>
      </c>
      <c r="Q37" s="19">
        <v>2</v>
      </c>
      <c r="R37" s="19">
        <v>5</v>
      </c>
      <c r="S37" s="19">
        <v>10</v>
      </c>
      <c r="T37" s="19">
        <v>25</v>
      </c>
      <c r="U37" s="19">
        <v>100</v>
      </c>
      <c r="V37" s="8" t="s">
        <v>119</v>
      </c>
      <c r="W37" s="19">
        <v>0.48580000000000001</v>
      </c>
      <c r="X37" s="19">
        <v>0.98460000000000003</v>
      </c>
      <c r="Y37" s="19">
        <v>2.0108000000000001</v>
      </c>
      <c r="Z37" s="19">
        <v>4.7694000000000001</v>
      </c>
      <c r="AA37" s="19">
        <v>10.284000000000001</v>
      </c>
      <c r="AB37" s="19">
        <v>24.923200000000001</v>
      </c>
      <c r="AC37" s="19">
        <v>100.00230000000001</v>
      </c>
      <c r="AD37" s="9" t="e">
        <f t="shared" ref="AD37:AJ37" si="36">W37/O37*100</f>
        <v>#DIV/0!</v>
      </c>
      <c r="AE37" s="9">
        <f t="shared" si="36"/>
        <v>98.460000000000008</v>
      </c>
      <c r="AF37" s="9">
        <f t="shared" si="36"/>
        <v>100.54</v>
      </c>
      <c r="AG37" s="9">
        <f t="shared" si="36"/>
        <v>95.388000000000005</v>
      </c>
      <c r="AH37" s="9">
        <f t="shared" si="36"/>
        <v>102.84</v>
      </c>
      <c r="AI37" s="9">
        <f t="shared" si="36"/>
        <v>99.692800000000005</v>
      </c>
      <c r="AJ37" s="9">
        <f t="shared" si="36"/>
        <v>100.00230000000001</v>
      </c>
      <c r="AK37" s="8"/>
      <c r="AL37" s="22" t="s">
        <v>169</v>
      </c>
      <c r="AM37" s="19">
        <v>6.63</v>
      </c>
      <c r="AN37" s="18" t="s">
        <v>122</v>
      </c>
      <c r="AO37" s="19">
        <v>6</v>
      </c>
      <c r="AP37" s="20">
        <v>0.74880000000000002</v>
      </c>
      <c r="AQ37" s="19">
        <v>0.99998343889999997</v>
      </c>
      <c r="AR37" s="21"/>
      <c r="AS37" s="2" t="b">
        <f t="shared" si="2"/>
        <v>1</v>
      </c>
      <c r="AT37" s="2" t="b">
        <f t="shared" si="3"/>
        <v>1</v>
      </c>
    </row>
    <row r="38" spans="1:53" ht="15.75" customHeight="1" x14ac:dyDescent="0.35">
      <c r="A38" s="2" t="s">
        <v>170</v>
      </c>
      <c r="C38" s="2">
        <v>6.7290000000000001</v>
      </c>
      <c r="D38" s="2" t="s">
        <v>147</v>
      </c>
      <c r="E38" s="2">
        <v>174</v>
      </c>
      <c r="F38" s="2">
        <v>93</v>
      </c>
      <c r="G38" s="2">
        <v>95</v>
      </c>
      <c r="H38" s="5">
        <v>0.15</v>
      </c>
      <c r="I38" s="2" t="s">
        <v>94</v>
      </c>
      <c r="J38" s="2" t="s">
        <v>115</v>
      </c>
      <c r="K38" s="2" t="s">
        <v>116</v>
      </c>
      <c r="L38" s="2" t="s">
        <v>156</v>
      </c>
      <c r="M38" s="18" t="s">
        <v>139</v>
      </c>
      <c r="N38" s="8">
        <f t="shared" si="0"/>
        <v>1</v>
      </c>
      <c r="O38" s="8"/>
      <c r="P38" s="19">
        <v>1</v>
      </c>
      <c r="Q38" s="19">
        <v>2</v>
      </c>
      <c r="R38" s="19">
        <v>5</v>
      </c>
      <c r="S38" s="19">
        <v>10</v>
      </c>
      <c r="T38" s="19">
        <v>25</v>
      </c>
      <c r="U38" s="19">
        <v>100</v>
      </c>
      <c r="V38" s="8" t="s">
        <v>119</v>
      </c>
      <c r="W38" s="19">
        <v>0.52229999999999999</v>
      </c>
      <c r="X38" s="19">
        <v>1.077</v>
      </c>
      <c r="Y38" s="19">
        <v>2.1360999999999999</v>
      </c>
      <c r="Z38" s="19">
        <v>4.7751000000000001</v>
      </c>
      <c r="AA38" s="19">
        <v>10.5253</v>
      </c>
      <c r="AB38" s="19">
        <v>24.540900000000001</v>
      </c>
      <c r="AC38" s="19">
        <v>100.07</v>
      </c>
      <c r="AD38" s="9" t="e">
        <f t="shared" ref="AD38:AJ38" si="37">W38/O38*100</f>
        <v>#DIV/0!</v>
      </c>
      <c r="AE38" s="9">
        <f t="shared" si="37"/>
        <v>107.69999999999999</v>
      </c>
      <c r="AF38" s="9">
        <f t="shared" si="37"/>
        <v>106.80499999999999</v>
      </c>
      <c r="AG38" s="9">
        <f t="shared" si="37"/>
        <v>95.501999999999995</v>
      </c>
      <c r="AH38" s="9">
        <f t="shared" si="37"/>
        <v>105.253</v>
      </c>
      <c r="AI38" s="9">
        <f t="shared" si="37"/>
        <v>98.163600000000002</v>
      </c>
      <c r="AJ38" s="9">
        <f t="shared" si="37"/>
        <v>100.07</v>
      </c>
      <c r="AK38" s="8"/>
      <c r="AL38" s="22" t="s">
        <v>170</v>
      </c>
      <c r="AM38" s="19">
        <v>6.72</v>
      </c>
      <c r="AN38" s="18" t="s">
        <v>139</v>
      </c>
      <c r="AO38" s="19">
        <v>6</v>
      </c>
      <c r="AP38" s="20">
        <v>1.4112</v>
      </c>
      <c r="AQ38" s="19">
        <v>0.99992282249999997</v>
      </c>
      <c r="AR38" s="21"/>
      <c r="AS38" s="2" t="b">
        <f t="shared" si="2"/>
        <v>1</v>
      </c>
      <c r="AT38" s="2" t="b">
        <f t="shared" si="3"/>
        <v>1</v>
      </c>
    </row>
    <row r="39" spans="1:53" ht="15.75" customHeight="1" x14ac:dyDescent="0.35">
      <c r="A39" s="2" t="s">
        <v>171</v>
      </c>
      <c r="C39" s="2">
        <v>6.7439999999999998</v>
      </c>
      <c r="D39" s="2" t="s">
        <v>147</v>
      </c>
      <c r="E39" s="2">
        <v>41</v>
      </c>
      <c r="F39" s="2">
        <v>69</v>
      </c>
      <c r="G39" s="2">
        <v>39</v>
      </c>
      <c r="H39" s="5">
        <v>0.15</v>
      </c>
      <c r="I39" s="2" t="s">
        <v>94</v>
      </c>
      <c r="J39" s="2" t="s">
        <v>115</v>
      </c>
      <c r="K39" s="2" t="s">
        <v>116</v>
      </c>
      <c r="L39" s="2" t="s">
        <v>156</v>
      </c>
      <c r="M39" s="18" t="s">
        <v>122</v>
      </c>
      <c r="N39" s="8">
        <f t="shared" si="0"/>
        <v>1</v>
      </c>
      <c r="O39" s="8"/>
      <c r="P39" s="19">
        <v>1</v>
      </c>
      <c r="Q39" s="19">
        <v>2</v>
      </c>
      <c r="R39" s="19">
        <v>5</v>
      </c>
      <c r="S39" s="19">
        <v>10</v>
      </c>
      <c r="T39" s="19">
        <v>25</v>
      </c>
      <c r="U39" s="19">
        <v>100</v>
      </c>
      <c r="V39" s="8" t="s">
        <v>119</v>
      </c>
      <c r="W39" s="19" t="s">
        <v>136</v>
      </c>
      <c r="X39" s="19">
        <v>0.75990000000000002</v>
      </c>
      <c r="Y39" s="19">
        <v>1.8908</v>
      </c>
      <c r="Z39" s="19">
        <v>4.0347</v>
      </c>
      <c r="AA39" s="19">
        <v>9.7436000000000007</v>
      </c>
      <c r="AB39" s="19">
        <v>25.296399999999998</v>
      </c>
      <c r="AC39" s="19">
        <v>99.992500000000007</v>
      </c>
      <c r="AD39" s="9" t="e">
        <f t="shared" ref="AD39:AJ39" si="38">W39/O39*100</f>
        <v>#VALUE!</v>
      </c>
      <c r="AE39" s="9">
        <f t="shared" si="38"/>
        <v>75.990000000000009</v>
      </c>
      <c r="AF39" s="9">
        <f t="shared" si="38"/>
        <v>94.54</v>
      </c>
      <c r="AG39" s="9">
        <f t="shared" si="38"/>
        <v>80.694000000000003</v>
      </c>
      <c r="AH39" s="9">
        <f t="shared" si="38"/>
        <v>97.436000000000007</v>
      </c>
      <c r="AI39" s="9">
        <f t="shared" si="38"/>
        <v>101.18559999999999</v>
      </c>
      <c r="AJ39" s="9">
        <f t="shared" si="38"/>
        <v>99.992500000000007</v>
      </c>
      <c r="AK39" s="8"/>
      <c r="AL39" s="22" t="s">
        <v>171</v>
      </c>
      <c r="AM39" s="19">
        <v>6.73</v>
      </c>
      <c r="AN39" s="18" t="s">
        <v>122</v>
      </c>
      <c r="AO39" s="19">
        <v>6</v>
      </c>
      <c r="AP39" s="20">
        <v>1.4922</v>
      </c>
      <c r="AQ39" s="19">
        <v>0.99994950689999995</v>
      </c>
      <c r="AR39" s="21"/>
      <c r="AS39" s="2" t="b">
        <f t="shared" si="2"/>
        <v>1</v>
      </c>
      <c r="AT39" s="2" t="b">
        <f t="shared" si="3"/>
        <v>1</v>
      </c>
    </row>
    <row r="40" spans="1:53" ht="15.75" customHeight="1" x14ac:dyDescent="0.35">
      <c r="A40" s="2" t="s">
        <v>172</v>
      </c>
      <c r="C40" s="2">
        <v>6.9249999999999998</v>
      </c>
      <c r="D40" s="2" t="s">
        <v>147</v>
      </c>
      <c r="E40" s="2">
        <v>83</v>
      </c>
      <c r="F40" s="2">
        <v>85</v>
      </c>
      <c r="G40" s="2">
        <v>47</v>
      </c>
      <c r="H40" s="5">
        <v>0.15</v>
      </c>
      <c r="I40" s="2" t="s">
        <v>94</v>
      </c>
      <c r="J40" s="2" t="s">
        <v>115</v>
      </c>
      <c r="K40" s="2" t="s">
        <v>116</v>
      </c>
      <c r="L40" s="2" t="s">
        <v>156</v>
      </c>
      <c r="M40" s="18" t="s">
        <v>122</v>
      </c>
      <c r="N40" s="8">
        <f t="shared" si="0"/>
        <v>1</v>
      </c>
      <c r="O40" s="8"/>
      <c r="P40" s="19">
        <v>1</v>
      </c>
      <c r="Q40" s="19">
        <v>2</v>
      </c>
      <c r="R40" s="19">
        <v>5</v>
      </c>
      <c r="S40" s="19">
        <v>10</v>
      </c>
      <c r="T40" s="19">
        <v>25</v>
      </c>
      <c r="U40" s="19">
        <v>100</v>
      </c>
      <c r="V40" s="8" t="s">
        <v>119</v>
      </c>
      <c r="W40" s="19">
        <v>0.47170000000000001</v>
      </c>
      <c r="X40" s="19">
        <v>0.98899999999999999</v>
      </c>
      <c r="Y40" s="19">
        <v>2.0680999999999998</v>
      </c>
      <c r="Z40" s="19">
        <v>4.6935000000000002</v>
      </c>
      <c r="AA40" s="19">
        <v>9.9756999999999998</v>
      </c>
      <c r="AB40" s="19">
        <v>25.0763</v>
      </c>
      <c r="AC40" s="19">
        <v>99.997</v>
      </c>
      <c r="AD40" s="9" t="e">
        <f t="shared" ref="AD40:AJ40" si="39">W40/O40*100</f>
        <v>#DIV/0!</v>
      </c>
      <c r="AE40" s="9">
        <f t="shared" si="39"/>
        <v>98.9</v>
      </c>
      <c r="AF40" s="9">
        <f t="shared" si="39"/>
        <v>103.40499999999999</v>
      </c>
      <c r="AG40" s="9">
        <f t="shared" si="39"/>
        <v>93.87</v>
      </c>
      <c r="AH40" s="9">
        <f t="shared" si="39"/>
        <v>99.756999999999991</v>
      </c>
      <c r="AI40" s="9">
        <f t="shared" si="39"/>
        <v>100.3052</v>
      </c>
      <c r="AJ40" s="9">
        <f t="shared" si="39"/>
        <v>99.997</v>
      </c>
      <c r="AK40" s="8"/>
      <c r="AL40" s="22" t="s">
        <v>172</v>
      </c>
      <c r="AM40" s="19">
        <v>6.91</v>
      </c>
      <c r="AN40" s="18" t="s">
        <v>122</v>
      </c>
      <c r="AO40" s="19">
        <v>6</v>
      </c>
      <c r="AP40" s="20">
        <v>0.59740000000000004</v>
      </c>
      <c r="AQ40" s="19">
        <v>0.99999012700000001</v>
      </c>
      <c r="AR40" s="21"/>
      <c r="AS40" s="2" t="b">
        <f t="shared" si="2"/>
        <v>1</v>
      </c>
      <c r="AT40" s="2" t="b">
        <f t="shared" si="3"/>
        <v>1</v>
      </c>
    </row>
    <row r="41" spans="1:53" ht="15.75" customHeight="1" x14ac:dyDescent="0.35">
      <c r="A41" s="2" t="s">
        <v>173</v>
      </c>
      <c r="C41" s="2">
        <v>7.1440000000000001</v>
      </c>
      <c r="D41" s="2" t="s">
        <v>131</v>
      </c>
      <c r="E41" s="2">
        <v>43</v>
      </c>
      <c r="F41" s="2">
        <v>41</v>
      </c>
      <c r="G41" s="2">
        <v>39</v>
      </c>
      <c r="H41" s="5">
        <v>0.15</v>
      </c>
      <c r="I41" s="2" t="s">
        <v>94</v>
      </c>
      <c r="J41" s="2" t="s">
        <v>115</v>
      </c>
      <c r="K41" s="2" t="s">
        <v>116</v>
      </c>
      <c r="L41" s="2" t="s">
        <v>156</v>
      </c>
      <c r="M41" s="18" t="s">
        <v>122</v>
      </c>
      <c r="N41" s="8">
        <f t="shared" si="0"/>
        <v>5</v>
      </c>
      <c r="O41" s="8"/>
      <c r="P41" s="8"/>
      <c r="Q41" s="8"/>
      <c r="R41" s="19">
        <v>5</v>
      </c>
      <c r="S41" s="19">
        <v>10</v>
      </c>
      <c r="T41" s="19">
        <v>25</v>
      </c>
      <c r="U41" s="19">
        <v>100</v>
      </c>
      <c r="V41" s="8" t="s">
        <v>119</v>
      </c>
      <c r="W41" s="19" t="s">
        <v>136</v>
      </c>
      <c r="X41" s="19" t="s">
        <v>136</v>
      </c>
      <c r="Y41" s="19" t="s">
        <v>136</v>
      </c>
      <c r="Z41" s="19">
        <v>4.9419000000000004</v>
      </c>
      <c r="AA41" s="19">
        <v>9.6189999999999998</v>
      </c>
      <c r="AB41" s="19">
        <v>25.174199999999999</v>
      </c>
      <c r="AC41" s="19">
        <v>99.9953</v>
      </c>
      <c r="AD41" s="9" t="e">
        <f t="shared" ref="AD41:AJ41" si="40">W41/O41*100</f>
        <v>#VALUE!</v>
      </c>
      <c r="AE41" s="9" t="e">
        <f t="shared" si="40"/>
        <v>#VALUE!</v>
      </c>
      <c r="AF41" s="9" t="e">
        <f t="shared" si="40"/>
        <v>#VALUE!</v>
      </c>
      <c r="AG41" s="9">
        <f t="shared" si="40"/>
        <v>98.838000000000008</v>
      </c>
      <c r="AH41" s="9">
        <f t="shared" si="40"/>
        <v>96.19</v>
      </c>
      <c r="AI41" s="9">
        <f t="shared" si="40"/>
        <v>100.69679999999998</v>
      </c>
      <c r="AJ41" s="9">
        <f t="shared" si="40"/>
        <v>99.9953</v>
      </c>
      <c r="AK41" s="8"/>
      <c r="AL41" s="22" t="s">
        <v>173</v>
      </c>
      <c r="AM41" s="19">
        <v>7.13</v>
      </c>
      <c r="AN41" s="18" t="s">
        <v>122</v>
      </c>
      <c r="AO41" s="19">
        <v>4</v>
      </c>
      <c r="AP41" s="20">
        <v>0.70330000000000004</v>
      </c>
      <c r="AQ41" s="19">
        <v>0.99998337829999995</v>
      </c>
      <c r="AR41" s="21"/>
      <c r="AS41" s="2" t="b">
        <f t="shared" si="2"/>
        <v>1</v>
      </c>
      <c r="AT41" s="2" t="b">
        <f t="shared" si="3"/>
        <v>1</v>
      </c>
    </row>
    <row r="42" spans="1:53" ht="15.75" customHeight="1" x14ac:dyDescent="0.35">
      <c r="A42" s="2" t="s">
        <v>174</v>
      </c>
      <c r="C42" s="2">
        <v>7.3609999999999998</v>
      </c>
      <c r="D42" s="2" t="s">
        <v>147</v>
      </c>
      <c r="E42" s="2">
        <v>75</v>
      </c>
      <c r="F42" s="2">
        <v>39</v>
      </c>
      <c r="G42" s="2">
        <v>77</v>
      </c>
      <c r="H42" s="5">
        <v>0.15</v>
      </c>
      <c r="I42" s="2" t="s">
        <v>94</v>
      </c>
      <c r="J42" s="2" t="s">
        <v>115</v>
      </c>
      <c r="K42" s="2" t="s">
        <v>116</v>
      </c>
      <c r="L42" s="2" t="s">
        <v>156</v>
      </c>
      <c r="M42" s="18" t="s">
        <v>122</v>
      </c>
      <c r="N42" s="8">
        <f t="shared" si="0"/>
        <v>1</v>
      </c>
      <c r="O42" s="8"/>
      <c r="P42" s="19">
        <v>1</v>
      </c>
      <c r="Q42" s="19">
        <v>2</v>
      </c>
      <c r="R42" s="19">
        <v>5</v>
      </c>
      <c r="S42" s="19">
        <v>10</v>
      </c>
      <c r="T42" s="19">
        <v>25</v>
      </c>
      <c r="U42" s="19">
        <v>100</v>
      </c>
      <c r="V42" s="8" t="s">
        <v>119</v>
      </c>
      <c r="W42" s="19">
        <v>0.43059999999999998</v>
      </c>
      <c r="X42" s="19">
        <v>0.84740000000000004</v>
      </c>
      <c r="Y42" s="19">
        <v>1.7472000000000001</v>
      </c>
      <c r="Z42" s="19">
        <v>4.2458</v>
      </c>
      <c r="AA42" s="19">
        <v>9.5974000000000004</v>
      </c>
      <c r="AB42" s="19">
        <v>25.351299999999998</v>
      </c>
      <c r="AC42" s="19">
        <v>99.989800000000002</v>
      </c>
      <c r="AD42" s="9" t="e">
        <f t="shared" ref="AD42:AJ42" si="41">W42/O42*100</f>
        <v>#DIV/0!</v>
      </c>
      <c r="AE42" s="9">
        <f t="shared" si="41"/>
        <v>84.740000000000009</v>
      </c>
      <c r="AF42" s="9">
        <f t="shared" si="41"/>
        <v>87.36</v>
      </c>
      <c r="AG42" s="9">
        <f t="shared" si="41"/>
        <v>84.915999999999997</v>
      </c>
      <c r="AH42" s="9">
        <f t="shared" si="41"/>
        <v>95.974000000000004</v>
      </c>
      <c r="AI42" s="9">
        <f t="shared" si="41"/>
        <v>101.40519999999999</v>
      </c>
      <c r="AJ42" s="9">
        <f t="shared" si="41"/>
        <v>99.989800000000002</v>
      </c>
      <c r="AK42" s="8"/>
      <c r="AL42" s="22" t="s">
        <v>174</v>
      </c>
      <c r="AM42" s="19">
        <v>7.34</v>
      </c>
      <c r="AN42" s="18" t="s">
        <v>122</v>
      </c>
      <c r="AO42" s="19">
        <v>6</v>
      </c>
      <c r="AP42" s="20">
        <v>1.5725</v>
      </c>
      <c r="AQ42" s="19">
        <v>0.99993939009999999</v>
      </c>
      <c r="AR42" s="21"/>
      <c r="AS42" s="2" t="b">
        <f t="shared" si="2"/>
        <v>1</v>
      </c>
      <c r="AT42" s="2" t="b">
        <f t="shared" si="3"/>
        <v>1</v>
      </c>
    </row>
    <row r="43" spans="1:53" ht="15.75" customHeight="1" x14ac:dyDescent="0.35">
      <c r="A43" s="2" t="s">
        <v>175</v>
      </c>
      <c r="B43" s="2"/>
      <c r="C43" s="2">
        <v>7.532</v>
      </c>
      <c r="D43" s="2" t="s">
        <v>176</v>
      </c>
      <c r="E43" s="2">
        <v>43</v>
      </c>
      <c r="F43" s="2">
        <v>58</v>
      </c>
      <c r="G43" s="2">
        <v>41</v>
      </c>
      <c r="H43" s="5">
        <v>0.15</v>
      </c>
      <c r="I43" s="2" t="s">
        <v>94</v>
      </c>
      <c r="J43" s="2" t="s">
        <v>115</v>
      </c>
      <c r="K43" s="2" t="s">
        <v>116</v>
      </c>
      <c r="L43" s="2" t="s">
        <v>156</v>
      </c>
      <c r="M43" s="18" t="s">
        <v>122</v>
      </c>
      <c r="N43" s="8">
        <f t="shared" si="0"/>
        <v>2</v>
      </c>
      <c r="O43" s="8"/>
      <c r="P43" s="19">
        <v>2</v>
      </c>
      <c r="Q43" s="19">
        <v>4</v>
      </c>
      <c r="R43" s="19">
        <v>10</v>
      </c>
      <c r="S43" s="19">
        <v>20</v>
      </c>
      <c r="T43" s="19">
        <v>50</v>
      </c>
      <c r="U43" s="19">
        <v>200</v>
      </c>
      <c r="V43" s="8" t="s">
        <v>119</v>
      </c>
      <c r="W43" s="19">
        <v>0.90049999999999997</v>
      </c>
      <c r="X43" s="19">
        <v>1.9552</v>
      </c>
      <c r="Y43" s="19">
        <v>3.9741</v>
      </c>
      <c r="Z43" s="19">
        <v>9.1788000000000007</v>
      </c>
      <c r="AA43" s="19">
        <v>19.987300000000001</v>
      </c>
      <c r="AB43" s="19">
        <v>50.195399999999999</v>
      </c>
      <c r="AC43" s="19">
        <v>199.99270000000001</v>
      </c>
      <c r="AD43" s="9" t="e">
        <f t="shared" ref="AD43:AJ43" si="42">W43/O43*100</f>
        <v>#DIV/0!</v>
      </c>
      <c r="AE43" s="9">
        <f t="shared" si="42"/>
        <v>97.76</v>
      </c>
      <c r="AF43" s="9">
        <f t="shared" si="42"/>
        <v>99.352499999999992</v>
      </c>
      <c r="AG43" s="9">
        <f t="shared" si="42"/>
        <v>91.787999999999997</v>
      </c>
      <c r="AH43" s="9">
        <f t="shared" si="42"/>
        <v>99.936500000000009</v>
      </c>
      <c r="AI43" s="9">
        <f t="shared" si="42"/>
        <v>100.3908</v>
      </c>
      <c r="AJ43" s="9">
        <f t="shared" si="42"/>
        <v>99.996350000000007</v>
      </c>
      <c r="AK43" s="8"/>
      <c r="AL43" s="22" t="s">
        <v>175</v>
      </c>
      <c r="AM43" s="19">
        <v>7.51</v>
      </c>
      <c r="AN43" s="18" t="s">
        <v>122</v>
      </c>
      <c r="AO43" s="19">
        <v>6</v>
      </c>
      <c r="AP43" s="20">
        <v>0.747</v>
      </c>
      <c r="AQ43" s="26">
        <v>0.99998507719999996</v>
      </c>
      <c r="AR43" s="21"/>
      <c r="AS43" s="2" t="b">
        <f t="shared" si="2"/>
        <v>1</v>
      </c>
      <c r="AT43" s="2" t="b">
        <f t="shared" si="3"/>
        <v>1</v>
      </c>
      <c r="AU43" s="2"/>
      <c r="AV43" s="2"/>
      <c r="AW43" s="2"/>
      <c r="AX43" s="2"/>
      <c r="AY43" s="2"/>
      <c r="AZ43" s="2"/>
      <c r="BA43" s="2"/>
    </row>
    <row r="44" spans="1:53" ht="15.75" customHeight="1" x14ac:dyDescent="0.35">
      <c r="A44" s="2" t="s">
        <v>177</v>
      </c>
      <c r="B44" s="2"/>
      <c r="C44" s="2">
        <v>7.62</v>
      </c>
      <c r="D44" s="2" t="s">
        <v>125</v>
      </c>
      <c r="E44" s="2">
        <v>98</v>
      </c>
      <c r="F44" s="2">
        <v>100</v>
      </c>
      <c r="G44" s="2">
        <v>70</v>
      </c>
      <c r="H44" s="5">
        <v>0.15</v>
      </c>
      <c r="I44" s="2" t="s">
        <v>94</v>
      </c>
      <c r="J44" s="2" t="s">
        <v>115</v>
      </c>
      <c r="K44" s="2" t="s">
        <v>116</v>
      </c>
      <c r="L44" s="2" t="s">
        <v>156</v>
      </c>
      <c r="M44" s="18" t="s">
        <v>158</v>
      </c>
      <c r="N44" s="8">
        <f t="shared" si="0"/>
        <v>20</v>
      </c>
      <c r="O44" s="19">
        <v>20</v>
      </c>
      <c r="P44" s="19">
        <v>20</v>
      </c>
      <c r="Q44" s="19">
        <v>20</v>
      </c>
      <c r="R44" s="19">
        <v>20</v>
      </c>
      <c r="S44" s="19">
        <v>20</v>
      </c>
      <c r="T44" s="19">
        <v>20</v>
      </c>
      <c r="U44" s="19">
        <v>20</v>
      </c>
      <c r="V44" s="8" t="s">
        <v>119</v>
      </c>
      <c r="W44" s="19">
        <v>19.747</v>
      </c>
      <c r="X44" s="19">
        <v>19.999099999999999</v>
      </c>
      <c r="Y44" s="19">
        <v>19.7256</v>
      </c>
      <c r="Z44" s="19">
        <v>19.7532</v>
      </c>
      <c r="AA44" s="19">
        <v>20.270800000000001</v>
      </c>
      <c r="AB44" s="19">
        <v>20.195499999999999</v>
      </c>
      <c r="AC44" s="19">
        <v>20.308800000000002</v>
      </c>
      <c r="AD44" s="9">
        <f t="shared" ref="AD44:AJ44" si="43">W44/O44*100</f>
        <v>98.734999999999999</v>
      </c>
      <c r="AE44" s="9">
        <f t="shared" si="43"/>
        <v>99.995499999999993</v>
      </c>
      <c r="AF44" s="9">
        <f t="shared" si="43"/>
        <v>98.628</v>
      </c>
      <c r="AG44" s="9">
        <f t="shared" si="43"/>
        <v>98.765999999999991</v>
      </c>
      <c r="AH44" s="9">
        <f t="shared" si="43"/>
        <v>101.35400000000001</v>
      </c>
      <c r="AI44" s="9">
        <f t="shared" si="43"/>
        <v>100.97749999999999</v>
      </c>
      <c r="AJ44" s="9">
        <f t="shared" si="43"/>
        <v>101.54400000000001</v>
      </c>
      <c r="AK44" s="8"/>
      <c r="AL44" s="22" t="s">
        <v>177</v>
      </c>
      <c r="AM44" s="19">
        <v>7.59</v>
      </c>
      <c r="AN44" s="18" t="s">
        <v>158</v>
      </c>
      <c r="AO44" s="19">
        <v>1</v>
      </c>
      <c r="AP44" s="20" t="s">
        <v>159</v>
      </c>
      <c r="AQ44" s="19" t="s">
        <v>159</v>
      </c>
      <c r="AR44" s="21"/>
      <c r="AS44" s="2" t="b">
        <f t="shared" si="2"/>
        <v>1</v>
      </c>
      <c r="AT44" s="2" t="b">
        <f t="shared" si="3"/>
        <v>1</v>
      </c>
      <c r="AU44" s="2"/>
      <c r="AV44" s="2"/>
      <c r="AW44" s="2"/>
      <c r="AX44" s="2"/>
      <c r="AY44" s="2"/>
      <c r="AZ44" s="2"/>
      <c r="BA44" s="2"/>
    </row>
    <row r="45" spans="1:53" ht="15.75" customHeight="1" x14ac:dyDescent="0.35">
      <c r="A45" s="2" t="s">
        <v>178</v>
      </c>
      <c r="C45" s="2">
        <v>7.6840000000000002</v>
      </c>
      <c r="D45" s="2" t="s">
        <v>179</v>
      </c>
      <c r="E45" s="2">
        <v>91</v>
      </c>
      <c r="F45" s="2">
        <v>92</v>
      </c>
      <c r="G45" s="2">
        <v>65</v>
      </c>
      <c r="H45" s="5">
        <v>0.15</v>
      </c>
      <c r="I45" s="2" t="s">
        <v>94</v>
      </c>
      <c r="J45" s="2" t="s">
        <v>115</v>
      </c>
      <c r="K45" s="2" t="s">
        <v>116</v>
      </c>
      <c r="L45" s="2" t="s">
        <v>156</v>
      </c>
      <c r="M45" s="18" t="s">
        <v>122</v>
      </c>
      <c r="N45" s="8">
        <f t="shared" si="0"/>
        <v>0.5</v>
      </c>
      <c r="O45" s="19">
        <v>0.5</v>
      </c>
      <c r="P45" s="19">
        <v>1</v>
      </c>
      <c r="Q45" s="19">
        <v>2</v>
      </c>
      <c r="R45" s="19">
        <v>5</v>
      </c>
      <c r="S45" s="19">
        <v>10</v>
      </c>
      <c r="T45" s="19">
        <v>25</v>
      </c>
      <c r="U45" s="19">
        <v>100</v>
      </c>
      <c r="V45" s="8" t="s">
        <v>119</v>
      </c>
      <c r="W45" s="19">
        <v>0.41689999999999999</v>
      </c>
      <c r="X45" s="19">
        <v>0.92120000000000002</v>
      </c>
      <c r="Y45" s="19">
        <v>1.8229</v>
      </c>
      <c r="Z45" s="19">
        <v>4.7267999999999999</v>
      </c>
      <c r="AA45" s="19">
        <v>9.3658000000000001</v>
      </c>
      <c r="AB45" s="19">
        <v>25.385000000000002</v>
      </c>
      <c r="AC45" s="19">
        <v>99.985100000000003</v>
      </c>
      <c r="AD45" s="9">
        <f t="shared" ref="AD45:AJ45" si="44">W45/O45*100</f>
        <v>83.38</v>
      </c>
      <c r="AE45" s="9">
        <f t="shared" si="44"/>
        <v>92.12</v>
      </c>
      <c r="AF45" s="9">
        <f t="shared" si="44"/>
        <v>91.144999999999996</v>
      </c>
      <c r="AG45" s="9">
        <f t="shared" si="44"/>
        <v>94.536000000000001</v>
      </c>
      <c r="AH45" s="9">
        <f t="shared" si="44"/>
        <v>93.658000000000001</v>
      </c>
      <c r="AI45" s="9">
        <f t="shared" si="44"/>
        <v>101.54</v>
      </c>
      <c r="AJ45" s="9">
        <f t="shared" si="44"/>
        <v>99.985100000000003</v>
      </c>
      <c r="AK45" s="8"/>
      <c r="AL45" s="22" t="s">
        <v>178</v>
      </c>
      <c r="AM45" s="19">
        <v>7.66</v>
      </c>
      <c r="AN45" s="18" t="s">
        <v>122</v>
      </c>
      <c r="AO45" s="19">
        <v>7</v>
      </c>
      <c r="AP45" s="20">
        <v>1.7060999999999999</v>
      </c>
      <c r="AQ45" s="19">
        <v>0.99992686850000001</v>
      </c>
      <c r="AR45" s="21"/>
      <c r="AS45" s="2" t="b">
        <f t="shared" si="2"/>
        <v>1</v>
      </c>
      <c r="AT45" s="2" t="b">
        <f t="shared" si="3"/>
        <v>1</v>
      </c>
      <c r="BA45" s="27"/>
    </row>
    <row r="46" spans="1:53" ht="15.75" customHeight="1" x14ac:dyDescent="0.35">
      <c r="A46" s="2" t="s">
        <v>180</v>
      </c>
      <c r="C46" s="2">
        <v>7.931</v>
      </c>
      <c r="D46" s="2" t="s">
        <v>147</v>
      </c>
      <c r="E46" s="2">
        <v>75</v>
      </c>
      <c r="F46" s="2">
        <v>39</v>
      </c>
      <c r="G46" s="2">
        <v>77</v>
      </c>
      <c r="H46" s="5">
        <v>0.15</v>
      </c>
      <c r="I46" s="2" t="s">
        <v>94</v>
      </c>
      <c r="J46" s="2" t="s">
        <v>115</v>
      </c>
      <c r="K46" s="2" t="s">
        <v>116</v>
      </c>
      <c r="L46" s="2" t="s">
        <v>156</v>
      </c>
      <c r="M46" s="18" t="s">
        <v>122</v>
      </c>
      <c r="N46" s="8">
        <f t="shared" si="0"/>
        <v>1</v>
      </c>
      <c r="O46" s="8"/>
      <c r="P46" s="19">
        <v>1</v>
      </c>
      <c r="Q46" s="19">
        <v>2</v>
      </c>
      <c r="R46" s="19">
        <v>5</v>
      </c>
      <c r="S46" s="19">
        <v>10</v>
      </c>
      <c r="T46" s="19">
        <v>25</v>
      </c>
      <c r="U46" s="19">
        <v>100</v>
      </c>
      <c r="V46" s="8" t="s">
        <v>119</v>
      </c>
      <c r="W46" s="19">
        <v>0.41249999999999998</v>
      </c>
      <c r="X46" s="19">
        <v>0.82179999999999997</v>
      </c>
      <c r="Y46" s="19">
        <v>1.6907000000000001</v>
      </c>
      <c r="Z46" s="19">
        <v>4.2731000000000003</v>
      </c>
      <c r="AA46" s="19">
        <v>9.3843999999999994</v>
      </c>
      <c r="AB46" s="19">
        <v>25.412199999999999</v>
      </c>
      <c r="AC46" s="19">
        <v>99.989699999999999</v>
      </c>
      <c r="AD46" s="9" t="e">
        <f t="shared" ref="AD46:AJ46" si="45">W46/O46*100</f>
        <v>#DIV/0!</v>
      </c>
      <c r="AE46" s="9">
        <f t="shared" si="45"/>
        <v>82.179999999999993</v>
      </c>
      <c r="AF46" s="9">
        <f t="shared" si="45"/>
        <v>84.535000000000011</v>
      </c>
      <c r="AG46" s="9">
        <f t="shared" si="45"/>
        <v>85.462000000000003</v>
      </c>
      <c r="AH46" s="9">
        <f t="shared" si="45"/>
        <v>93.843999999999994</v>
      </c>
      <c r="AI46" s="9">
        <f t="shared" si="45"/>
        <v>101.64879999999998</v>
      </c>
      <c r="AJ46" s="9">
        <f t="shared" si="45"/>
        <v>99.989699999999999</v>
      </c>
      <c r="AK46" s="8"/>
      <c r="AL46" s="22" t="s">
        <v>180</v>
      </c>
      <c r="AM46" s="19">
        <v>7.91</v>
      </c>
      <c r="AN46" s="18" t="s">
        <v>122</v>
      </c>
      <c r="AO46" s="19">
        <v>6</v>
      </c>
      <c r="AP46" s="20">
        <v>1.6456999999999999</v>
      </c>
      <c r="AQ46" s="19">
        <v>0.99993751080000004</v>
      </c>
      <c r="AR46" s="21"/>
      <c r="AS46" s="2" t="b">
        <f t="shared" si="2"/>
        <v>1</v>
      </c>
      <c r="AT46" s="2" t="b">
        <f t="shared" si="3"/>
        <v>1</v>
      </c>
    </row>
    <row r="47" spans="1:53" ht="15.75" customHeight="1" x14ac:dyDescent="0.35">
      <c r="A47" s="2" t="s">
        <v>181</v>
      </c>
      <c r="C47" s="2">
        <v>8</v>
      </c>
      <c r="D47" s="2" t="s">
        <v>147</v>
      </c>
      <c r="E47" s="2">
        <v>69</v>
      </c>
      <c r="F47" s="2">
        <v>41</v>
      </c>
      <c r="G47" s="2">
        <v>99</v>
      </c>
      <c r="H47" s="5">
        <v>0.15</v>
      </c>
      <c r="I47" s="2" t="s">
        <v>94</v>
      </c>
      <c r="J47" s="2" t="s">
        <v>115</v>
      </c>
      <c r="K47" s="2" t="s">
        <v>116</v>
      </c>
      <c r="L47" s="2" t="s">
        <v>156</v>
      </c>
      <c r="M47" s="18" t="s">
        <v>122</v>
      </c>
      <c r="N47" s="8">
        <f t="shared" si="0"/>
        <v>1</v>
      </c>
      <c r="O47" s="8"/>
      <c r="P47" s="19">
        <v>1</v>
      </c>
      <c r="Q47" s="19">
        <v>2</v>
      </c>
      <c r="R47" s="19">
        <v>5</v>
      </c>
      <c r="S47" s="19">
        <v>10</v>
      </c>
      <c r="T47" s="19">
        <v>25</v>
      </c>
      <c r="U47" s="19">
        <v>100</v>
      </c>
      <c r="V47" s="8" t="s">
        <v>119</v>
      </c>
      <c r="W47" s="19">
        <v>0.3775</v>
      </c>
      <c r="X47" s="19">
        <v>0.74629999999999996</v>
      </c>
      <c r="Y47" s="19">
        <v>1.6184000000000001</v>
      </c>
      <c r="Z47" s="19">
        <v>4.1929999999999996</v>
      </c>
      <c r="AA47" s="19">
        <v>9.6336999999999993</v>
      </c>
      <c r="AB47" s="19">
        <v>25.329799999999999</v>
      </c>
      <c r="AC47" s="19">
        <v>99.991799999999998</v>
      </c>
      <c r="AD47" s="9" t="e">
        <f t="shared" ref="AD47:AJ47" si="46">W47/O47*100</f>
        <v>#DIV/0!</v>
      </c>
      <c r="AE47" s="9">
        <f t="shared" si="46"/>
        <v>74.63</v>
      </c>
      <c r="AF47" s="9">
        <f t="shared" si="46"/>
        <v>80.92</v>
      </c>
      <c r="AG47" s="9">
        <f t="shared" si="46"/>
        <v>83.859999999999985</v>
      </c>
      <c r="AH47" s="9">
        <f t="shared" si="46"/>
        <v>96.336999999999989</v>
      </c>
      <c r="AI47" s="9">
        <f t="shared" si="46"/>
        <v>101.31919999999998</v>
      </c>
      <c r="AJ47" s="9">
        <f t="shared" si="46"/>
        <v>99.991799999999998</v>
      </c>
      <c r="AK47" s="8"/>
      <c r="AL47" s="22" t="s">
        <v>181</v>
      </c>
      <c r="AM47" s="19">
        <v>7.98</v>
      </c>
      <c r="AN47" s="18" t="s">
        <v>122</v>
      </c>
      <c r="AO47" s="19">
        <v>6</v>
      </c>
      <c r="AP47" s="20">
        <v>1.474</v>
      </c>
      <c r="AQ47" s="19">
        <v>0.99995084670000001</v>
      </c>
      <c r="AR47" s="21"/>
      <c r="AS47" s="2" t="b">
        <f t="shared" si="2"/>
        <v>1</v>
      </c>
      <c r="AT47" s="2" t="b">
        <f t="shared" si="3"/>
        <v>1</v>
      </c>
    </row>
    <row r="48" spans="1:53" ht="15.75" customHeight="1" x14ac:dyDescent="0.35">
      <c r="A48" s="2" t="s">
        <v>182</v>
      </c>
      <c r="C48" s="2">
        <v>8.11</v>
      </c>
      <c r="D48" s="2" t="s">
        <v>147</v>
      </c>
      <c r="E48" s="2">
        <v>97</v>
      </c>
      <c r="F48" s="2">
        <v>83</v>
      </c>
      <c r="G48" s="2">
        <v>99</v>
      </c>
      <c r="H48" s="5">
        <v>0.15</v>
      </c>
      <c r="I48" s="2" t="s">
        <v>94</v>
      </c>
      <c r="J48" s="2" t="s">
        <v>115</v>
      </c>
      <c r="K48" s="2" t="s">
        <v>116</v>
      </c>
      <c r="L48" s="2" t="s">
        <v>156</v>
      </c>
      <c r="M48" s="18" t="s">
        <v>122</v>
      </c>
      <c r="N48" s="8">
        <f t="shared" si="0"/>
        <v>1</v>
      </c>
      <c r="O48" s="8"/>
      <c r="P48" s="19">
        <v>1</v>
      </c>
      <c r="Q48" s="19">
        <v>2</v>
      </c>
      <c r="R48" s="19">
        <v>5</v>
      </c>
      <c r="S48" s="19">
        <v>10</v>
      </c>
      <c r="T48" s="19">
        <v>25</v>
      </c>
      <c r="U48" s="19">
        <v>100</v>
      </c>
      <c r="V48" s="8" t="s">
        <v>119</v>
      </c>
      <c r="W48" s="19">
        <v>0.44640000000000002</v>
      </c>
      <c r="X48" s="19">
        <v>0.89949999999999997</v>
      </c>
      <c r="Y48" s="19">
        <v>1.8995</v>
      </c>
      <c r="Z48" s="19">
        <v>4.4093999999999998</v>
      </c>
      <c r="AA48" s="19">
        <v>9.6920000000000002</v>
      </c>
      <c r="AB48" s="19">
        <v>25.302900000000001</v>
      </c>
      <c r="AC48" s="19">
        <v>99.987300000000005</v>
      </c>
      <c r="AD48" s="9" t="e">
        <f t="shared" ref="AD48:AJ48" si="47">W48/O48*100</f>
        <v>#DIV/0!</v>
      </c>
      <c r="AE48" s="9">
        <f t="shared" si="47"/>
        <v>89.95</v>
      </c>
      <c r="AF48" s="9">
        <f t="shared" si="47"/>
        <v>94.974999999999994</v>
      </c>
      <c r="AG48" s="9">
        <f t="shared" si="47"/>
        <v>88.188000000000002</v>
      </c>
      <c r="AH48" s="9">
        <f t="shared" si="47"/>
        <v>96.92</v>
      </c>
      <c r="AI48" s="9">
        <f t="shared" si="47"/>
        <v>101.2116</v>
      </c>
      <c r="AJ48" s="9">
        <f t="shared" si="47"/>
        <v>99.987300000000005</v>
      </c>
      <c r="AK48" s="8"/>
      <c r="AL48" s="22" t="s">
        <v>182</v>
      </c>
      <c r="AM48" s="19">
        <v>8.08</v>
      </c>
      <c r="AN48" s="18" t="s">
        <v>122</v>
      </c>
      <c r="AO48" s="19">
        <v>6</v>
      </c>
      <c r="AP48" s="20">
        <v>1.4923999999999999</v>
      </c>
      <c r="AQ48" s="19">
        <v>0.99993545490000002</v>
      </c>
      <c r="AR48" s="21"/>
      <c r="AS48" s="2" t="b">
        <f t="shared" si="2"/>
        <v>1</v>
      </c>
      <c r="AT48" s="2" t="b">
        <f t="shared" si="3"/>
        <v>1</v>
      </c>
    </row>
    <row r="49" spans="1:53" ht="15.75" customHeight="1" x14ac:dyDescent="0.35">
      <c r="A49" s="2" t="s">
        <v>183</v>
      </c>
      <c r="C49" s="2">
        <v>8.1639999999999997</v>
      </c>
      <c r="D49" s="2" t="s">
        <v>147</v>
      </c>
      <c r="E49" s="2">
        <v>166</v>
      </c>
      <c r="F49" s="2">
        <v>164</v>
      </c>
      <c r="G49" s="2">
        <v>129</v>
      </c>
      <c r="H49" s="5">
        <v>0.15</v>
      </c>
      <c r="I49" s="2" t="s">
        <v>94</v>
      </c>
      <c r="J49" s="2" t="s">
        <v>115</v>
      </c>
      <c r="K49" s="2" t="s">
        <v>116</v>
      </c>
      <c r="L49" s="2" t="s">
        <v>156</v>
      </c>
      <c r="M49" s="18" t="s">
        <v>122</v>
      </c>
      <c r="N49" s="8">
        <f t="shared" si="0"/>
        <v>0.5</v>
      </c>
      <c r="O49" s="19">
        <v>0.5</v>
      </c>
      <c r="P49" s="19">
        <v>1</v>
      </c>
      <c r="Q49" s="19">
        <v>2</v>
      </c>
      <c r="R49" s="19">
        <v>5</v>
      </c>
      <c r="S49" s="19">
        <v>10</v>
      </c>
      <c r="T49" s="19">
        <v>25</v>
      </c>
      <c r="U49" s="19">
        <v>100</v>
      </c>
      <c r="V49" s="8" t="s">
        <v>119</v>
      </c>
      <c r="W49" s="19">
        <v>0.59930000000000005</v>
      </c>
      <c r="X49" s="19">
        <v>1.2075</v>
      </c>
      <c r="Y49" s="19">
        <v>2.3660000000000001</v>
      </c>
      <c r="Z49" s="19">
        <v>5.1604999999999999</v>
      </c>
      <c r="AA49" s="19">
        <v>10.478</v>
      </c>
      <c r="AB49" s="19">
        <v>24.6645</v>
      </c>
      <c r="AC49" s="19">
        <v>100.01909999999999</v>
      </c>
      <c r="AD49" s="9">
        <f t="shared" ref="AD49:AJ49" si="48">W49/O49*100</f>
        <v>119.86000000000001</v>
      </c>
      <c r="AE49" s="9">
        <f t="shared" si="48"/>
        <v>120.75</v>
      </c>
      <c r="AF49" s="9">
        <f t="shared" si="48"/>
        <v>118.30000000000001</v>
      </c>
      <c r="AG49" s="9">
        <f t="shared" si="48"/>
        <v>103.21000000000001</v>
      </c>
      <c r="AH49" s="9">
        <f t="shared" si="48"/>
        <v>104.78</v>
      </c>
      <c r="AI49" s="9">
        <f t="shared" si="48"/>
        <v>98.658000000000001</v>
      </c>
      <c r="AJ49" s="9">
        <f t="shared" si="48"/>
        <v>100.01910000000001</v>
      </c>
      <c r="AK49" s="8"/>
      <c r="AL49" s="22" t="s">
        <v>183</v>
      </c>
      <c r="AM49" s="19">
        <v>8.14</v>
      </c>
      <c r="AN49" s="18" t="s">
        <v>122</v>
      </c>
      <c r="AO49" s="19">
        <v>7</v>
      </c>
      <c r="AP49" s="20">
        <v>1.7277</v>
      </c>
      <c r="AQ49" s="19">
        <v>0.99991191779999999</v>
      </c>
      <c r="AR49" s="21"/>
      <c r="AS49" s="2" t="b">
        <f t="shared" si="2"/>
        <v>1</v>
      </c>
      <c r="AT49" s="2" t="b">
        <f t="shared" si="3"/>
        <v>1</v>
      </c>
    </row>
    <row r="50" spans="1:53" ht="15.75" customHeight="1" x14ac:dyDescent="0.35">
      <c r="A50" s="2" t="s">
        <v>184</v>
      </c>
      <c r="C50" s="2">
        <v>8.25</v>
      </c>
      <c r="D50" s="2" t="s">
        <v>147</v>
      </c>
      <c r="E50" s="2">
        <v>76</v>
      </c>
      <c r="F50" s="2">
        <v>41</v>
      </c>
      <c r="G50" s="2">
        <v>78</v>
      </c>
      <c r="H50" s="5">
        <v>0.15</v>
      </c>
      <c r="I50" s="2" t="s">
        <v>94</v>
      </c>
      <c r="J50" s="2" t="s">
        <v>115</v>
      </c>
      <c r="K50" s="2" t="s">
        <v>116</v>
      </c>
      <c r="L50" s="2" t="s">
        <v>156</v>
      </c>
      <c r="M50" s="18" t="s">
        <v>122</v>
      </c>
      <c r="N50" s="8">
        <f t="shared" si="0"/>
        <v>0.5</v>
      </c>
      <c r="O50" s="19">
        <v>0.5</v>
      </c>
      <c r="P50" s="19">
        <v>1</v>
      </c>
      <c r="Q50" s="19">
        <v>2</v>
      </c>
      <c r="R50" s="19">
        <v>5</v>
      </c>
      <c r="S50" s="19">
        <v>10</v>
      </c>
      <c r="T50" s="19">
        <v>25</v>
      </c>
      <c r="U50" s="19">
        <v>100</v>
      </c>
      <c r="V50" s="8" t="s">
        <v>119</v>
      </c>
      <c r="W50" s="19">
        <v>0.46439999999999998</v>
      </c>
      <c r="X50" s="19">
        <v>0.94299999999999995</v>
      </c>
      <c r="Y50" s="19">
        <v>1.9538</v>
      </c>
      <c r="Z50" s="19">
        <v>4.6078000000000001</v>
      </c>
      <c r="AA50" s="19">
        <v>9.8773</v>
      </c>
      <c r="AB50" s="19">
        <v>25.1569</v>
      </c>
      <c r="AC50" s="19">
        <v>99.993799999999993</v>
      </c>
      <c r="AD50" s="9">
        <f t="shared" ref="AD50:AJ50" si="49">W50/O50*100</f>
        <v>92.88</v>
      </c>
      <c r="AE50" s="9">
        <f t="shared" si="49"/>
        <v>94.3</v>
      </c>
      <c r="AF50" s="9">
        <f t="shared" si="49"/>
        <v>97.69</v>
      </c>
      <c r="AG50" s="9">
        <f t="shared" si="49"/>
        <v>92.156000000000006</v>
      </c>
      <c r="AH50" s="9">
        <f t="shared" si="49"/>
        <v>98.772999999999996</v>
      </c>
      <c r="AI50" s="9">
        <f t="shared" si="49"/>
        <v>100.6276</v>
      </c>
      <c r="AJ50" s="9">
        <f t="shared" si="49"/>
        <v>99.993799999999993</v>
      </c>
      <c r="AK50" s="8"/>
      <c r="AL50" s="22" t="s">
        <v>184</v>
      </c>
      <c r="AM50" s="19">
        <v>8.23</v>
      </c>
      <c r="AN50" s="18" t="s">
        <v>122</v>
      </c>
      <c r="AO50" s="19">
        <v>7</v>
      </c>
      <c r="AP50" s="20">
        <v>0.8881</v>
      </c>
      <c r="AQ50" s="19">
        <v>0.99998064590000002</v>
      </c>
      <c r="AR50" s="21"/>
      <c r="AS50" s="2" t="b">
        <f t="shared" si="2"/>
        <v>1</v>
      </c>
      <c r="AT50" s="2" t="b">
        <f t="shared" si="3"/>
        <v>1</v>
      </c>
    </row>
    <row r="51" spans="1:53" ht="15.75" customHeight="1" x14ac:dyDescent="0.35">
      <c r="A51" s="2" t="s">
        <v>185</v>
      </c>
      <c r="B51" s="2"/>
      <c r="C51" s="2">
        <v>8.3190000000000008</v>
      </c>
      <c r="D51" s="2" t="s">
        <v>114</v>
      </c>
      <c r="E51" s="2">
        <v>43</v>
      </c>
      <c r="F51" s="2">
        <v>58</v>
      </c>
      <c r="G51" s="2">
        <v>57</v>
      </c>
      <c r="H51" s="5">
        <v>0.15</v>
      </c>
      <c r="I51" s="2" t="s">
        <v>94</v>
      </c>
      <c r="J51" s="2" t="s">
        <v>115</v>
      </c>
      <c r="K51" s="2" t="s">
        <v>116</v>
      </c>
      <c r="L51" s="2" t="s">
        <v>156</v>
      </c>
      <c r="M51" s="18" t="s">
        <v>122</v>
      </c>
      <c r="N51" s="8">
        <f t="shared" si="0"/>
        <v>2</v>
      </c>
      <c r="O51" s="8"/>
      <c r="P51" s="19">
        <v>2</v>
      </c>
      <c r="Q51" s="19">
        <v>4</v>
      </c>
      <c r="R51" s="19">
        <v>10</v>
      </c>
      <c r="S51" s="19">
        <v>20</v>
      </c>
      <c r="T51" s="19">
        <v>50</v>
      </c>
      <c r="U51" s="19">
        <v>200</v>
      </c>
      <c r="V51" s="8" t="s">
        <v>119</v>
      </c>
      <c r="W51" s="19">
        <v>0.70399999999999996</v>
      </c>
      <c r="X51" s="19">
        <v>1.7056</v>
      </c>
      <c r="Y51" s="19">
        <v>3.2462</v>
      </c>
      <c r="Z51" s="19">
        <v>8.5989000000000004</v>
      </c>
      <c r="AA51" s="19">
        <v>19.240200000000002</v>
      </c>
      <c r="AB51" s="19">
        <v>50.743699999999997</v>
      </c>
      <c r="AC51" s="19">
        <v>199.97329999999999</v>
      </c>
      <c r="AD51" s="9" t="e">
        <f t="shared" ref="AD51:AJ51" si="50">W51/O51*100</f>
        <v>#DIV/0!</v>
      </c>
      <c r="AE51" s="9">
        <f t="shared" si="50"/>
        <v>85.28</v>
      </c>
      <c r="AF51" s="9">
        <f t="shared" si="50"/>
        <v>81.155000000000001</v>
      </c>
      <c r="AG51" s="9">
        <f t="shared" si="50"/>
        <v>85.989000000000004</v>
      </c>
      <c r="AH51" s="9">
        <f t="shared" si="50"/>
        <v>96.201000000000008</v>
      </c>
      <c r="AI51" s="9">
        <f t="shared" si="50"/>
        <v>101.48739999999998</v>
      </c>
      <c r="AJ51" s="9">
        <f t="shared" si="50"/>
        <v>99.986649999999997</v>
      </c>
      <c r="AK51" s="8"/>
      <c r="AL51" s="22" t="s">
        <v>185</v>
      </c>
      <c r="AM51" s="19">
        <v>8.3000000000000007</v>
      </c>
      <c r="AN51" s="18" t="s">
        <v>122</v>
      </c>
      <c r="AO51" s="19">
        <v>6</v>
      </c>
      <c r="AP51" s="20">
        <v>1.7806</v>
      </c>
      <c r="AQ51" s="19">
        <v>0.99991499299999997</v>
      </c>
      <c r="AR51" s="21"/>
      <c r="AS51" s="2" t="b">
        <f t="shared" si="2"/>
        <v>1</v>
      </c>
      <c r="AT51" s="2" t="b">
        <f t="shared" si="3"/>
        <v>1</v>
      </c>
      <c r="AU51" s="2"/>
      <c r="AV51" s="2"/>
      <c r="AW51" s="2"/>
      <c r="AX51" s="2"/>
      <c r="AY51" s="2"/>
      <c r="AZ51" s="2"/>
      <c r="BA51" s="2"/>
    </row>
    <row r="52" spans="1:53" ht="15.75" customHeight="1" x14ac:dyDescent="0.35">
      <c r="A52" s="2" t="s">
        <v>186</v>
      </c>
      <c r="C52" s="2">
        <v>8.4350000000000005</v>
      </c>
      <c r="D52" s="2" t="s">
        <v>114</v>
      </c>
      <c r="E52" s="2">
        <v>129</v>
      </c>
      <c r="F52" s="2">
        <v>127</v>
      </c>
      <c r="G52" s="2">
        <v>131</v>
      </c>
      <c r="H52" s="5">
        <v>0.15</v>
      </c>
      <c r="I52" s="2" t="s">
        <v>94</v>
      </c>
      <c r="J52" s="2" t="s">
        <v>115</v>
      </c>
      <c r="K52" s="2" t="s">
        <v>116</v>
      </c>
      <c r="L52" s="2" t="s">
        <v>156</v>
      </c>
      <c r="M52" s="18" t="s">
        <v>122</v>
      </c>
      <c r="N52" s="8">
        <f t="shared" si="0"/>
        <v>0.5</v>
      </c>
      <c r="O52" s="19">
        <v>0.5</v>
      </c>
      <c r="P52" s="19">
        <v>1</v>
      </c>
      <c r="Q52" s="19">
        <v>2</v>
      </c>
      <c r="R52" s="19">
        <v>5</v>
      </c>
      <c r="S52" s="19">
        <v>10</v>
      </c>
      <c r="T52" s="19">
        <v>25</v>
      </c>
      <c r="U52" s="19">
        <v>100</v>
      </c>
      <c r="V52" s="8" t="s">
        <v>119</v>
      </c>
      <c r="W52" s="19">
        <v>0.42820000000000003</v>
      </c>
      <c r="X52" s="19">
        <v>0.81930000000000003</v>
      </c>
      <c r="Y52" s="19">
        <v>1.8085</v>
      </c>
      <c r="Z52" s="19">
        <v>4.2586000000000004</v>
      </c>
      <c r="AA52" s="19">
        <v>9.5554000000000006</v>
      </c>
      <c r="AB52" s="19">
        <v>25.369900000000001</v>
      </c>
      <c r="AC52" s="19">
        <v>99.989000000000004</v>
      </c>
      <c r="AD52" s="9">
        <f t="shared" ref="AD52:AJ52" si="51">W52/O52*100</f>
        <v>85.64</v>
      </c>
      <c r="AE52" s="9">
        <f t="shared" si="51"/>
        <v>81.93</v>
      </c>
      <c r="AF52" s="9">
        <f t="shared" si="51"/>
        <v>90.424999999999997</v>
      </c>
      <c r="AG52" s="9">
        <f t="shared" si="51"/>
        <v>85.171999999999997</v>
      </c>
      <c r="AH52" s="9">
        <f t="shared" si="51"/>
        <v>95.554000000000002</v>
      </c>
      <c r="AI52" s="9">
        <f t="shared" si="51"/>
        <v>101.4796</v>
      </c>
      <c r="AJ52" s="9">
        <f t="shared" si="51"/>
        <v>99.989000000000004</v>
      </c>
      <c r="AK52" s="8"/>
      <c r="AL52" s="22" t="s">
        <v>186</v>
      </c>
      <c r="AM52" s="19">
        <v>8.41</v>
      </c>
      <c r="AN52" s="18" t="s">
        <v>122</v>
      </c>
      <c r="AO52" s="19">
        <v>7</v>
      </c>
      <c r="AP52" s="20">
        <v>1.7001999999999999</v>
      </c>
      <c r="AQ52" s="19">
        <v>0.9999368153</v>
      </c>
      <c r="AR52" s="21"/>
      <c r="AS52" s="2" t="b">
        <f t="shared" si="2"/>
        <v>1</v>
      </c>
      <c r="AT52" s="2" t="b">
        <f t="shared" si="3"/>
        <v>1</v>
      </c>
    </row>
    <row r="53" spans="1:53" ht="15.75" customHeight="1" x14ac:dyDescent="0.35">
      <c r="A53" s="2" t="s">
        <v>187</v>
      </c>
      <c r="C53" s="2">
        <v>8.52</v>
      </c>
      <c r="D53" s="2" t="s">
        <v>176</v>
      </c>
      <c r="E53" s="2">
        <v>107</v>
      </c>
      <c r="F53" s="2">
        <v>109</v>
      </c>
      <c r="G53" s="2">
        <v>93</v>
      </c>
      <c r="H53" s="5">
        <v>0.1</v>
      </c>
      <c r="I53" s="2" t="s">
        <v>94</v>
      </c>
      <c r="J53" s="2" t="s">
        <v>115</v>
      </c>
      <c r="K53" s="2" t="s">
        <v>116</v>
      </c>
      <c r="L53" s="2" t="s">
        <v>156</v>
      </c>
      <c r="M53" s="18" t="s">
        <v>122</v>
      </c>
      <c r="N53" s="8">
        <f t="shared" si="0"/>
        <v>0.5</v>
      </c>
      <c r="O53" s="19">
        <v>0.5</v>
      </c>
      <c r="P53" s="19">
        <v>1</v>
      </c>
      <c r="Q53" s="19">
        <v>2</v>
      </c>
      <c r="R53" s="19">
        <v>5</v>
      </c>
      <c r="S53" s="19">
        <v>10</v>
      </c>
      <c r="T53" s="19">
        <v>25</v>
      </c>
      <c r="U53" s="19">
        <v>100</v>
      </c>
      <c r="V53" s="8" t="s">
        <v>119</v>
      </c>
      <c r="W53" s="19">
        <v>0.46610000000000001</v>
      </c>
      <c r="X53" s="19">
        <v>0.88629999999999998</v>
      </c>
      <c r="Y53" s="19">
        <v>1.8241000000000001</v>
      </c>
      <c r="Z53" s="19">
        <v>4.3743999999999996</v>
      </c>
      <c r="AA53" s="19">
        <v>9.5146999999999995</v>
      </c>
      <c r="AB53" s="19">
        <v>25.379899999999999</v>
      </c>
      <c r="AC53" s="19">
        <v>99.986999999999995</v>
      </c>
      <c r="AD53" s="9">
        <f t="shared" ref="AD53:AJ53" si="52">W53/O53*100</f>
        <v>93.22</v>
      </c>
      <c r="AE53" s="9">
        <f t="shared" si="52"/>
        <v>88.63</v>
      </c>
      <c r="AF53" s="9">
        <f t="shared" si="52"/>
        <v>91.204999999999998</v>
      </c>
      <c r="AG53" s="9">
        <f t="shared" si="52"/>
        <v>87.487999999999985</v>
      </c>
      <c r="AH53" s="9">
        <f t="shared" si="52"/>
        <v>95.146999999999991</v>
      </c>
      <c r="AI53" s="9">
        <f t="shared" si="52"/>
        <v>101.5196</v>
      </c>
      <c r="AJ53" s="9">
        <f t="shared" si="52"/>
        <v>99.986999999999995</v>
      </c>
      <c r="AK53" s="8"/>
      <c r="AL53" s="22" t="s">
        <v>187</v>
      </c>
      <c r="AM53" s="19">
        <v>8.5</v>
      </c>
      <c r="AN53" s="18" t="s">
        <v>122</v>
      </c>
      <c r="AO53" s="19">
        <v>7</v>
      </c>
      <c r="AP53" s="20">
        <v>1.7270000000000001</v>
      </c>
      <c r="AQ53" s="19">
        <v>0.99993028449999999</v>
      </c>
      <c r="AR53" s="21"/>
      <c r="AS53" s="2" t="b">
        <f t="shared" si="2"/>
        <v>1</v>
      </c>
      <c r="AT53" s="2" t="b">
        <f t="shared" si="3"/>
        <v>1</v>
      </c>
    </row>
    <row r="54" spans="1:53" ht="15.75" customHeight="1" x14ac:dyDescent="0.35">
      <c r="A54" s="2" t="s">
        <v>16</v>
      </c>
      <c r="B54" s="2"/>
      <c r="C54" s="2">
        <v>8.92</v>
      </c>
      <c r="D54" s="2" t="s">
        <v>188</v>
      </c>
      <c r="E54" s="2">
        <v>117</v>
      </c>
      <c r="F54" s="2">
        <v>82</v>
      </c>
      <c r="G54" s="2">
        <v>52</v>
      </c>
      <c r="H54" s="5">
        <v>0.1</v>
      </c>
      <c r="I54" s="2" t="s">
        <v>94</v>
      </c>
      <c r="J54" s="2" t="s">
        <v>115</v>
      </c>
      <c r="K54" s="2" t="s">
        <v>116</v>
      </c>
      <c r="L54" s="2" t="s">
        <v>160</v>
      </c>
      <c r="M54" s="18" t="s">
        <v>158</v>
      </c>
      <c r="N54" s="8">
        <f t="shared" si="0"/>
        <v>20</v>
      </c>
      <c r="O54" s="19">
        <v>20</v>
      </c>
      <c r="P54" s="19">
        <v>20</v>
      </c>
      <c r="Q54" s="19">
        <v>20</v>
      </c>
      <c r="R54" s="19">
        <v>20</v>
      </c>
      <c r="S54" s="19">
        <v>20</v>
      </c>
      <c r="T54" s="19">
        <v>20</v>
      </c>
      <c r="U54" s="19">
        <v>20</v>
      </c>
      <c r="V54" s="8" t="s">
        <v>119</v>
      </c>
      <c r="W54" s="19">
        <v>20</v>
      </c>
      <c r="X54" s="19">
        <v>20</v>
      </c>
      <c r="Y54" s="19">
        <v>20</v>
      </c>
      <c r="Z54" s="19">
        <v>20</v>
      </c>
      <c r="AA54" s="19">
        <v>20</v>
      </c>
      <c r="AB54" s="19">
        <v>20</v>
      </c>
      <c r="AC54" s="19">
        <v>20</v>
      </c>
      <c r="AD54" s="9">
        <f t="shared" ref="AD54:AJ54" si="53">W54/O54*100</f>
        <v>100</v>
      </c>
      <c r="AE54" s="9">
        <f t="shared" si="53"/>
        <v>100</v>
      </c>
      <c r="AF54" s="9">
        <f t="shared" si="53"/>
        <v>100</v>
      </c>
      <c r="AG54" s="9">
        <f t="shared" si="53"/>
        <v>100</v>
      </c>
      <c r="AH54" s="9">
        <f t="shared" si="53"/>
        <v>100</v>
      </c>
      <c r="AI54" s="9">
        <f t="shared" si="53"/>
        <v>100</v>
      </c>
      <c r="AJ54" s="9">
        <f t="shared" si="53"/>
        <v>100</v>
      </c>
      <c r="AK54" s="8"/>
      <c r="AL54" s="22" t="s">
        <v>16</v>
      </c>
      <c r="AM54" s="19">
        <v>8.89</v>
      </c>
      <c r="AN54" s="18" t="s">
        <v>158</v>
      </c>
      <c r="AO54" s="19">
        <v>1</v>
      </c>
      <c r="AP54" s="20" t="s">
        <v>159</v>
      </c>
      <c r="AQ54" s="19" t="s">
        <v>159</v>
      </c>
      <c r="AR54" s="21"/>
      <c r="AS54" s="2" t="b">
        <f t="shared" si="2"/>
        <v>1</v>
      </c>
      <c r="AT54" s="2" t="b">
        <f t="shared" si="3"/>
        <v>1</v>
      </c>
      <c r="AU54" s="2"/>
      <c r="AV54" s="2"/>
      <c r="AW54" s="2"/>
      <c r="AX54" s="2"/>
      <c r="AY54" s="2"/>
      <c r="AZ54" s="2"/>
      <c r="BA54" s="2"/>
    </row>
    <row r="55" spans="1:53" ht="15.75" customHeight="1" x14ac:dyDescent="0.35">
      <c r="A55" s="2" t="s">
        <v>189</v>
      </c>
      <c r="C55" s="2">
        <v>8.94</v>
      </c>
      <c r="D55" s="2" t="s">
        <v>162</v>
      </c>
      <c r="E55" s="2">
        <v>112</v>
      </c>
      <c r="F55" s="2">
        <v>77</v>
      </c>
      <c r="G55" s="2">
        <v>114</v>
      </c>
      <c r="H55" s="5">
        <v>0.1</v>
      </c>
      <c r="I55" s="2" t="s">
        <v>94</v>
      </c>
      <c r="J55" s="2" t="s">
        <v>115</v>
      </c>
      <c r="K55" s="2" t="s">
        <v>116</v>
      </c>
      <c r="L55" s="2" t="s">
        <v>156</v>
      </c>
      <c r="M55" s="18" t="s">
        <v>122</v>
      </c>
      <c r="N55" s="8">
        <f t="shared" si="0"/>
        <v>0.5</v>
      </c>
      <c r="O55" s="19">
        <v>0.5</v>
      </c>
      <c r="P55" s="19">
        <v>1</v>
      </c>
      <c r="Q55" s="19">
        <v>2</v>
      </c>
      <c r="R55" s="19">
        <v>5</v>
      </c>
      <c r="S55" s="19">
        <v>10</v>
      </c>
      <c r="T55" s="19">
        <v>25</v>
      </c>
      <c r="U55" s="19">
        <v>100</v>
      </c>
      <c r="V55" s="8" t="s">
        <v>119</v>
      </c>
      <c r="W55" s="19">
        <v>0.53500000000000003</v>
      </c>
      <c r="X55" s="19">
        <v>1.0573999999999999</v>
      </c>
      <c r="Y55" s="19">
        <v>2.1150000000000002</v>
      </c>
      <c r="Z55" s="19">
        <v>4.8509000000000002</v>
      </c>
      <c r="AA55" s="19">
        <v>10.264799999999999</v>
      </c>
      <c r="AB55" s="19">
        <v>24.896000000000001</v>
      </c>
      <c r="AC55" s="19">
        <v>100.0039</v>
      </c>
      <c r="AD55" s="9">
        <f t="shared" ref="AD55:AJ55" si="54">W55/O55*100</f>
        <v>107</v>
      </c>
      <c r="AE55" s="9">
        <f t="shared" si="54"/>
        <v>105.74</v>
      </c>
      <c r="AF55" s="9">
        <f t="shared" si="54"/>
        <v>105.75000000000001</v>
      </c>
      <c r="AG55" s="9">
        <f t="shared" si="54"/>
        <v>97.018000000000001</v>
      </c>
      <c r="AH55" s="9">
        <f t="shared" si="54"/>
        <v>102.64799999999998</v>
      </c>
      <c r="AI55" s="9">
        <f t="shared" si="54"/>
        <v>99.584000000000003</v>
      </c>
      <c r="AJ55" s="9">
        <f t="shared" si="54"/>
        <v>100.00390000000002</v>
      </c>
      <c r="AK55" s="8"/>
      <c r="AL55" s="22" t="s">
        <v>189</v>
      </c>
      <c r="AM55" s="19">
        <v>8.92</v>
      </c>
      <c r="AN55" s="18" t="s">
        <v>122</v>
      </c>
      <c r="AO55" s="19">
        <v>7</v>
      </c>
      <c r="AP55" s="20">
        <v>0.73880000000000001</v>
      </c>
      <c r="AQ55" s="19">
        <v>0.99998560560000005</v>
      </c>
      <c r="AR55" s="21"/>
      <c r="AS55" s="2" t="b">
        <f t="shared" si="2"/>
        <v>1</v>
      </c>
      <c r="AT55" s="2" t="b">
        <f t="shared" si="3"/>
        <v>1</v>
      </c>
    </row>
    <row r="56" spans="1:53" ht="15.75" customHeight="1" x14ac:dyDescent="0.35">
      <c r="A56" s="2" t="s">
        <v>190</v>
      </c>
      <c r="C56" s="2">
        <v>9.02</v>
      </c>
      <c r="D56" s="2" t="s">
        <v>162</v>
      </c>
      <c r="E56" s="2">
        <v>131</v>
      </c>
      <c r="F56" s="2">
        <v>133</v>
      </c>
      <c r="G56" s="2">
        <v>117</v>
      </c>
      <c r="H56" s="5">
        <v>0.1</v>
      </c>
      <c r="I56" s="2" t="s">
        <v>94</v>
      </c>
      <c r="J56" s="2" t="s">
        <v>115</v>
      </c>
      <c r="K56" s="2" t="s">
        <v>116</v>
      </c>
      <c r="L56" s="2" t="s">
        <v>156</v>
      </c>
      <c r="M56" s="18" t="s">
        <v>122</v>
      </c>
      <c r="N56" s="8">
        <f t="shared" si="0"/>
        <v>0.5</v>
      </c>
      <c r="O56" s="19">
        <v>0.5</v>
      </c>
      <c r="P56" s="19">
        <v>1</v>
      </c>
      <c r="Q56" s="19">
        <v>2</v>
      </c>
      <c r="R56" s="19">
        <v>5</v>
      </c>
      <c r="S56" s="19">
        <v>10</v>
      </c>
      <c r="T56" s="19">
        <v>25</v>
      </c>
      <c r="U56" s="19">
        <v>100</v>
      </c>
      <c r="V56" s="8" t="s">
        <v>119</v>
      </c>
      <c r="W56" s="19">
        <v>0.41070000000000001</v>
      </c>
      <c r="X56" s="19">
        <v>0.88929999999999998</v>
      </c>
      <c r="Y56" s="19">
        <v>1.7964</v>
      </c>
      <c r="Z56" s="19">
        <v>4.1478999999999999</v>
      </c>
      <c r="AA56" s="19">
        <v>9.3391999999999999</v>
      </c>
      <c r="AB56" s="19">
        <v>25.5002</v>
      </c>
      <c r="AC56" s="19">
        <v>99.983900000000006</v>
      </c>
      <c r="AD56" s="9">
        <f t="shared" ref="AD56:AJ56" si="55">W56/O56*100</f>
        <v>82.14</v>
      </c>
      <c r="AE56" s="9">
        <f t="shared" si="55"/>
        <v>88.929999999999993</v>
      </c>
      <c r="AF56" s="9">
        <f t="shared" si="55"/>
        <v>89.82</v>
      </c>
      <c r="AG56" s="9">
        <f t="shared" si="55"/>
        <v>82.957999999999998</v>
      </c>
      <c r="AH56" s="9">
        <f t="shared" si="55"/>
        <v>93.391999999999996</v>
      </c>
      <c r="AI56" s="9">
        <f t="shared" si="55"/>
        <v>102.0008</v>
      </c>
      <c r="AJ56" s="9">
        <f t="shared" si="55"/>
        <v>99.983900000000006</v>
      </c>
      <c r="AK56" s="8"/>
      <c r="AL56" s="22" t="s">
        <v>190</v>
      </c>
      <c r="AM56" s="19">
        <v>9</v>
      </c>
      <c r="AN56" s="18" t="s">
        <v>122</v>
      </c>
      <c r="AO56" s="19">
        <v>7</v>
      </c>
      <c r="AP56" s="20">
        <v>2.2574999999999998</v>
      </c>
      <c r="AQ56" s="19">
        <v>0.99988414839999995</v>
      </c>
      <c r="AR56" s="21"/>
      <c r="AS56" s="2" t="b">
        <f t="shared" si="2"/>
        <v>1</v>
      </c>
      <c r="AT56" s="2" t="b">
        <f t="shared" si="3"/>
        <v>1</v>
      </c>
    </row>
    <row r="57" spans="1:53" ht="15.75" customHeight="1" x14ac:dyDescent="0.35">
      <c r="A57" s="2" t="s">
        <v>191</v>
      </c>
      <c r="C57" s="2">
        <v>9.0299999999999994</v>
      </c>
      <c r="D57" s="2" t="s">
        <v>162</v>
      </c>
      <c r="E57" s="2">
        <v>91</v>
      </c>
      <c r="F57" s="2">
        <v>106</v>
      </c>
      <c r="G57" s="2">
        <v>51</v>
      </c>
      <c r="H57" s="5">
        <v>0.1</v>
      </c>
      <c r="I57" s="2" t="s">
        <v>94</v>
      </c>
      <c r="J57" s="2" t="s">
        <v>115</v>
      </c>
      <c r="K57" s="2" t="s">
        <v>116</v>
      </c>
      <c r="L57" s="2" t="s">
        <v>156</v>
      </c>
      <c r="M57" s="18" t="s">
        <v>122</v>
      </c>
      <c r="N57" s="8">
        <f t="shared" si="0"/>
        <v>0.5</v>
      </c>
      <c r="O57" s="19">
        <v>0.5</v>
      </c>
      <c r="P57" s="19">
        <v>1</v>
      </c>
      <c r="Q57" s="19">
        <v>2</v>
      </c>
      <c r="R57" s="19">
        <v>5</v>
      </c>
      <c r="S57" s="19">
        <v>10</v>
      </c>
      <c r="T57" s="19">
        <v>25</v>
      </c>
      <c r="U57" s="19">
        <v>100</v>
      </c>
      <c r="V57" s="8" t="s">
        <v>119</v>
      </c>
      <c r="W57" s="19">
        <v>0.48470000000000002</v>
      </c>
      <c r="X57" s="19">
        <v>0.99750000000000005</v>
      </c>
      <c r="Y57" s="19">
        <v>2.0169999999999999</v>
      </c>
      <c r="Z57" s="19">
        <v>4.5781999999999998</v>
      </c>
      <c r="AA57" s="19">
        <v>9.7253000000000007</v>
      </c>
      <c r="AB57" s="19">
        <v>25.250800000000002</v>
      </c>
      <c r="AC57" s="19">
        <v>99.984700000000004</v>
      </c>
      <c r="AD57" s="9">
        <f t="shared" ref="AD57:AJ57" si="56">W57/O57*100</f>
        <v>96.94</v>
      </c>
      <c r="AE57" s="9">
        <f t="shared" si="56"/>
        <v>99.75</v>
      </c>
      <c r="AF57" s="9">
        <f t="shared" si="56"/>
        <v>100.85</v>
      </c>
      <c r="AG57" s="9">
        <f t="shared" si="56"/>
        <v>91.564000000000007</v>
      </c>
      <c r="AH57" s="9">
        <f t="shared" si="56"/>
        <v>97.253000000000014</v>
      </c>
      <c r="AI57" s="9">
        <f t="shared" si="56"/>
        <v>101.00320000000001</v>
      </c>
      <c r="AJ57" s="9">
        <f t="shared" si="56"/>
        <v>99.984700000000004</v>
      </c>
      <c r="AK57" s="8"/>
      <c r="AL57" s="22" t="s">
        <v>191</v>
      </c>
      <c r="AM57" s="19">
        <v>9</v>
      </c>
      <c r="AN57" s="18" t="s">
        <v>122</v>
      </c>
      <c r="AO57" s="19">
        <v>7</v>
      </c>
      <c r="AP57" s="20">
        <v>1.3453999999999999</v>
      </c>
      <c r="AQ57" s="19">
        <v>0.99994724930000001</v>
      </c>
      <c r="AR57" s="21"/>
      <c r="AS57" s="2" t="b">
        <f t="shared" si="2"/>
        <v>1</v>
      </c>
      <c r="AT57" s="2" t="b">
        <f t="shared" si="3"/>
        <v>1</v>
      </c>
    </row>
    <row r="58" spans="1:53" ht="15.75" customHeight="1" x14ac:dyDescent="0.35">
      <c r="A58" s="2" t="s">
        <v>192</v>
      </c>
      <c r="C58" s="2">
        <v>9.1379999999999999</v>
      </c>
      <c r="D58" s="2" t="s">
        <v>147</v>
      </c>
      <c r="E58" s="2">
        <v>91</v>
      </c>
      <c r="F58" s="2">
        <v>106</v>
      </c>
      <c r="G58" s="2">
        <v>105</v>
      </c>
      <c r="H58" s="5">
        <v>0.1</v>
      </c>
      <c r="I58" s="2" t="s">
        <v>94</v>
      </c>
      <c r="J58" s="2" t="s">
        <v>115</v>
      </c>
      <c r="K58" s="2" t="s">
        <v>116</v>
      </c>
      <c r="L58" s="2" t="s">
        <v>156</v>
      </c>
      <c r="M58" s="18" t="s">
        <v>122</v>
      </c>
      <c r="N58" s="8">
        <f t="shared" si="0"/>
        <v>1</v>
      </c>
      <c r="O58" s="19">
        <v>1</v>
      </c>
      <c r="P58" s="19">
        <v>2</v>
      </c>
      <c r="Q58" s="19">
        <v>4</v>
      </c>
      <c r="R58" s="19">
        <v>10</v>
      </c>
      <c r="S58" s="19">
        <v>20</v>
      </c>
      <c r="T58" s="19">
        <v>50</v>
      </c>
      <c r="U58" s="19">
        <v>200</v>
      </c>
      <c r="V58" s="8" t="s">
        <v>119</v>
      </c>
      <c r="W58" s="19">
        <v>0.93059999999999998</v>
      </c>
      <c r="X58" s="19">
        <v>1.8871</v>
      </c>
      <c r="Y58" s="19">
        <v>3.9571000000000001</v>
      </c>
      <c r="Z58" s="19">
        <v>9.1288</v>
      </c>
      <c r="AA58" s="19">
        <v>19.423200000000001</v>
      </c>
      <c r="AB58" s="19">
        <v>50.561300000000003</v>
      </c>
      <c r="AC58" s="19">
        <v>199.95400000000001</v>
      </c>
      <c r="AD58" s="9">
        <f t="shared" ref="AD58:AJ58" si="57">W58/O58*100</f>
        <v>93.06</v>
      </c>
      <c r="AE58" s="9">
        <f t="shared" si="57"/>
        <v>94.355000000000004</v>
      </c>
      <c r="AF58" s="9">
        <f t="shared" si="57"/>
        <v>98.927499999999995</v>
      </c>
      <c r="AG58" s="9">
        <f t="shared" si="57"/>
        <v>91.287999999999997</v>
      </c>
      <c r="AH58" s="9">
        <f t="shared" si="57"/>
        <v>97.116</v>
      </c>
      <c r="AI58" s="9">
        <f t="shared" si="57"/>
        <v>101.12259999999999</v>
      </c>
      <c r="AJ58" s="9">
        <f t="shared" si="57"/>
        <v>99.977000000000004</v>
      </c>
      <c r="AK58" s="8"/>
      <c r="AL58" s="22" t="s">
        <v>192</v>
      </c>
      <c r="AM58" s="19">
        <v>9.11</v>
      </c>
      <c r="AN58" s="18" t="s">
        <v>122</v>
      </c>
      <c r="AO58" s="19">
        <v>7</v>
      </c>
      <c r="AP58" s="20">
        <v>1.5282</v>
      </c>
      <c r="AQ58" s="19">
        <v>0.99992670949999995</v>
      </c>
      <c r="AR58" s="21"/>
      <c r="AS58" s="2" t="b">
        <f t="shared" si="2"/>
        <v>1</v>
      </c>
      <c r="AT58" s="2" t="b">
        <f t="shared" si="3"/>
        <v>1</v>
      </c>
    </row>
    <row r="59" spans="1:53" ht="15.75" customHeight="1" x14ac:dyDescent="0.35">
      <c r="A59" s="2" t="s">
        <v>193</v>
      </c>
      <c r="C59" s="2">
        <v>9.4350000000000005</v>
      </c>
      <c r="D59" s="2" t="s">
        <v>147</v>
      </c>
      <c r="E59" s="2">
        <v>91</v>
      </c>
      <c r="F59" s="2">
        <v>106</v>
      </c>
      <c r="G59" s="2">
        <v>105</v>
      </c>
      <c r="H59" s="5">
        <v>0.15</v>
      </c>
      <c r="I59" s="2" t="s">
        <v>94</v>
      </c>
      <c r="J59" s="2" t="s">
        <v>115</v>
      </c>
      <c r="K59" s="2" t="s">
        <v>116</v>
      </c>
      <c r="L59" s="2" t="s">
        <v>156</v>
      </c>
      <c r="M59" s="18" t="s">
        <v>122</v>
      </c>
      <c r="N59" s="8">
        <f t="shared" si="0"/>
        <v>0.5</v>
      </c>
      <c r="O59" s="19">
        <v>0.5</v>
      </c>
      <c r="P59" s="19">
        <v>1</v>
      </c>
      <c r="Q59" s="19">
        <v>2</v>
      </c>
      <c r="R59" s="19">
        <v>5</v>
      </c>
      <c r="S59" s="19">
        <v>10</v>
      </c>
      <c r="T59" s="19">
        <v>25</v>
      </c>
      <c r="U59" s="19">
        <v>100</v>
      </c>
      <c r="V59" s="8" t="s">
        <v>119</v>
      </c>
      <c r="W59" s="19">
        <v>0.5181</v>
      </c>
      <c r="X59" s="19">
        <v>0.99819999999999998</v>
      </c>
      <c r="Y59" s="19">
        <v>2.0226999999999999</v>
      </c>
      <c r="Z59" s="19">
        <v>4.6403999999999996</v>
      </c>
      <c r="AA59" s="19">
        <v>9.5707000000000004</v>
      </c>
      <c r="AB59" s="19">
        <v>25.306799999999999</v>
      </c>
      <c r="AC59" s="19">
        <v>99.983000000000004</v>
      </c>
      <c r="AD59" s="9">
        <f t="shared" ref="AD59:AJ59" si="58">W59/O59*100</f>
        <v>103.62</v>
      </c>
      <c r="AE59" s="9">
        <f t="shared" si="58"/>
        <v>99.82</v>
      </c>
      <c r="AF59" s="9">
        <f t="shared" si="58"/>
        <v>101.13499999999999</v>
      </c>
      <c r="AG59" s="9">
        <f t="shared" si="58"/>
        <v>92.807999999999993</v>
      </c>
      <c r="AH59" s="9">
        <f t="shared" si="58"/>
        <v>95.707000000000008</v>
      </c>
      <c r="AI59" s="9">
        <f t="shared" si="58"/>
        <v>101.22720000000001</v>
      </c>
      <c r="AJ59" s="9">
        <f t="shared" si="58"/>
        <v>99.983000000000004</v>
      </c>
      <c r="AK59" s="8"/>
      <c r="AL59" s="22" t="s">
        <v>193</v>
      </c>
      <c r="AM59" s="19">
        <v>9.41</v>
      </c>
      <c r="AN59" s="18" t="s">
        <v>122</v>
      </c>
      <c r="AO59" s="19">
        <v>7</v>
      </c>
      <c r="AP59" s="20">
        <v>1.4931000000000001</v>
      </c>
      <c r="AQ59" s="19">
        <v>0.99993631780000003</v>
      </c>
      <c r="AR59" s="21"/>
      <c r="AS59" s="2" t="b">
        <f t="shared" si="2"/>
        <v>1</v>
      </c>
      <c r="AT59" s="2" t="b">
        <f t="shared" si="3"/>
        <v>1</v>
      </c>
    </row>
    <row r="60" spans="1:53" ht="15.75" customHeight="1" x14ac:dyDescent="0.35">
      <c r="A60" s="2" t="s">
        <v>194</v>
      </c>
      <c r="C60" s="2">
        <v>9.4510000000000005</v>
      </c>
      <c r="D60" s="2" t="s">
        <v>147</v>
      </c>
      <c r="E60" s="2">
        <v>104</v>
      </c>
      <c r="F60" s="2">
        <v>78</v>
      </c>
      <c r="G60" s="2">
        <v>103</v>
      </c>
      <c r="H60" s="5">
        <v>0.15</v>
      </c>
      <c r="I60" s="2" t="s">
        <v>94</v>
      </c>
      <c r="J60" s="2" t="s">
        <v>115</v>
      </c>
      <c r="K60" s="2" t="s">
        <v>116</v>
      </c>
      <c r="L60" s="2" t="s">
        <v>156</v>
      </c>
      <c r="M60" s="18" t="s">
        <v>122</v>
      </c>
      <c r="N60" s="8">
        <f t="shared" si="0"/>
        <v>0.5</v>
      </c>
      <c r="O60" s="19">
        <v>0.5</v>
      </c>
      <c r="P60" s="19">
        <v>1</v>
      </c>
      <c r="Q60" s="19">
        <v>2</v>
      </c>
      <c r="R60" s="19">
        <v>5</v>
      </c>
      <c r="S60" s="19">
        <v>10</v>
      </c>
      <c r="T60" s="19">
        <v>25</v>
      </c>
      <c r="U60" s="19">
        <v>100</v>
      </c>
      <c r="V60" s="8" t="s">
        <v>119</v>
      </c>
      <c r="W60" s="19">
        <v>0.45500000000000002</v>
      </c>
      <c r="X60" s="19">
        <v>0.93279999999999996</v>
      </c>
      <c r="Y60" s="19">
        <v>1.8565</v>
      </c>
      <c r="Z60" s="19">
        <v>4.4897999999999998</v>
      </c>
      <c r="AA60" s="19">
        <v>9.6341000000000001</v>
      </c>
      <c r="AB60" s="19">
        <v>25.349599999999999</v>
      </c>
      <c r="AC60" s="19">
        <v>99.975700000000003</v>
      </c>
      <c r="AD60" s="9">
        <f t="shared" ref="AD60:AJ60" si="59">W60/O60*100</f>
        <v>91</v>
      </c>
      <c r="AE60" s="9">
        <f t="shared" si="59"/>
        <v>93.28</v>
      </c>
      <c r="AF60" s="9">
        <f t="shared" si="59"/>
        <v>92.825000000000003</v>
      </c>
      <c r="AG60" s="9">
        <f t="shared" si="59"/>
        <v>89.795999999999992</v>
      </c>
      <c r="AH60" s="9">
        <f t="shared" si="59"/>
        <v>96.340999999999994</v>
      </c>
      <c r="AI60" s="9">
        <f t="shared" si="59"/>
        <v>101.3984</v>
      </c>
      <c r="AJ60" s="9">
        <f t="shared" si="59"/>
        <v>99.975700000000003</v>
      </c>
      <c r="AK60" s="8"/>
      <c r="AL60" s="22" t="s">
        <v>194</v>
      </c>
      <c r="AM60" s="19">
        <v>9.43</v>
      </c>
      <c r="AN60" s="18" t="s">
        <v>122</v>
      </c>
      <c r="AO60" s="19">
        <v>7</v>
      </c>
      <c r="AP60" s="20">
        <v>1.8191999999999999</v>
      </c>
      <c r="AQ60" s="19">
        <v>0.99990110679999999</v>
      </c>
      <c r="AR60" s="21"/>
      <c r="AS60" s="2" t="b">
        <f t="shared" si="2"/>
        <v>1</v>
      </c>
      <c r="AT60" s="2" t="b">
        <f t="shared" si="3"/>
        <v>1</v>
      </c>
    </row>
    <row r="61" spans="1:53" ht="15.75" customHeight="1" x14ac:dyDescent="0.35">
      <c r="A61" s="2" t="s">
        <v>195</v>
      </c>
      <c r="C61" s="2">
        <v>9.5830000000000002</v>
      </c>
      <c r="D61" s="2" t="s">
        <v>147</v>
      </c>
      <c r="E61" s="2">
        <v>173</v>
      </c>
      <c r="F61" s="2">
        <v>171</v>
      </c>
      <c r="G61" s="2">
        <v>175</v>
      </c>
      <c r="H61" s="5">
        <v>0.15</v>
      </c>
      <c r="I61" s="2" t="s">
        <v>94</v>
      </c>
      <c r="J61" s="2" t="s">
        <v>115</v>
      </c>
      <c r="K61" s="2" t="s">
        <v>116</v>
      </c>
      <c r="L61" s="2" t="s">
        <v>196</v>
      </c>
      <c r="M61" s="18" t="s">
        <v>122</v>
      </c>
      <c r="N61" s="8">
        <f t="shared" si="0"/>
        <v>0.5</v>
      </c>
      <c r="O61" s="19">
        <v>0.5</v>
      </c>
      <c r="P61" s="19">
        <v>1</v>
      </c>
      <c r="Q61" s="19">
        <v>2</v>
      </c>
      <c r="R61" s="19">
        <v>5</v>
      </c>
      <c r="S61" s="19">
        <v>10</v>
      </c>
      <c r="T61" s="19">
        <v>25</v>
      </c>
      <c r="U61" s="19">
        <v>100</v>
      </c>
      <c r="V61" s="8" t="s">
        <v>119</v>
      </c>
      <c r="W61" s="19">
        <v>0.46989999999999998</v>
      </c>
      <c r="X61" s="19">
        <v>0.92969999999999997</v>
      </c>
      <c r="Y61" s="19">
        <v>1.9895</v>
      </c>
      <c r="Z61" s="19">
        <v>4.2587000000000002</v>
      </c>
      <c r="AA61" s="19">
        <v>9.4039999999999999</v>
      </c>
      <c r="AB61" s="19">
        <v>25.3642</v>
      </c>
      <c r="AC61" s="19">
        <v>99.991699999999994</v>
      </c>
      <c r="AD61" s="9">
        <f t="shared" ref="AD61:AJ61" si="60">W61/O61*100</f>
        <v>93.97999999999999</v>
      </c>
      <c r="AE61" s="9">
        <f t="shared" si="60"/>
        <v>92.97</v>
      </c>
      <c r="AF61" s="9">
        <f t="shared" si="60"/>
        <v>99.475000000000009</v>
      </c>
      <c r="AG61" s="9">
        <f t="shared" si="60"/>
        <v>85.174000000000007</v>
      </c>
      <c r="AH61" s="9">
        <f t="shared" si="60"/>
        <v>94.04</v>
      </c>
      <c r="AI61" s="9">
        <f t="shared" si="60"/>
        <v>101.45679999999999</v>
      </c>
      <c r="AJ61" s="9">
        <f t="shared" si="60"/>
        <v>99.991699999999994</v>
      </c>
      <c r="AK61" s="8"/>
      <c r="AL61" s="22" t="s">
        <v>195</v>
      </c>
      <c r="AM61" s="19">
        <v>9.56</v>
      </c>
      <c r="AN61" s="18" t="s">
        <v>122</v>
      </c>
      <c r="AO61" s="19">
        <v>7</v>
      </c>
      <c r="AP61" s="20">
        <v>1.5004999999999999</v>
      </c>
      <c r="AQ61" s="19">
        <v>0.99995573869999999</v>
      </c>
      <c r="AR61" s="21"/>
      <c r="AS61" s="2" t="b">
        <f t="shared" si="2"/>
        <v>1</v>
      </c>
      <c r="AT61" s="2" t="b">
        <f t="shared" si="3"/>
        <v>1</v>
      </c>
    </row>
    <row r="62" spans="1:53" ht="15.75" customHeight="1" x14ac:dyDescent="0.35">
      <c r="A62" s="2" t="s">
        <v>197</v>
      </c>
      <c r="C62" s="2">
        <v>9.7200000000000006</v>
      </c>
      <c r="D62" s="2" t="s">
        <v>147</v>
      </c>
      <c r="E62" s="2">
        <v>105</v>
      </c>
      <c r="F62" s="2">
        <v>120</v>
      </c>
      <c r="G62" s="2">
        <v>79</v>
      </c>
      <c r="H62" s="5">
        <v>0.15</v>
      </c>
      <c r="I62" s="2" t="s">
        <v>94</v>
      </c>
      <c r="J62" s="2" t="s">
        <v>115</v>
      </c>
      <c r="K62" s="2" t="s">
        <v>116</v>
      </c>
      <c r="L62" s="2" t="s">
        <v>196</v>
      </c>
      <c r="M62" s="18" t="s">
        <v>139</v>
      </c>
      <c r="N62" s="8">
        <f t="shared" si="0"/>
        <v>0.5</v>
      </c>
      <c r="O62" s="19">
        <v>0.5</v>
      </c>
      <c r="P62" s="19">
        <v>1</v>
      </c>
      <c r="Q62" s="19">
        <v>2</v>
      </c>
      <c r="R62" s="19">
        <v>5</v>
      </c>
      <c r="S62" s="19">
        <v>10</v>
      </c>
      <c r="T62" s="19">
        <v>25</v>
      </c>
      <c r="U62" s="19">
        <v>100</v>
      </c>
      <c r="V62" s="8" t="s">
        <v>119</v>
      </c>
      <c r="W62" s="19">
        <v>0.50380000000000003</v>
      </c>
      <c r="X62" s="19">
        <v>0.99690000000000001</v>
      </c>
      <c r="Y62" s="19">
        <v>2.0173999999999999</v>
      </c>
      <c r="Z62" s="19">
        <v>4.2576000000000001</v>
      </c>
      <c r="AA62" s="19">
        <v>9.3617000000000008</v>
      </c>
      <c r="AB62" s="19">
        <v>25.188199999999998</v>
      </c>
      <c r="AC62" s="19">
        <v>100.0536</v>
      </c>
      <c r="AD62" s="9">
        <f t="shared" ref="AD62:AJ62" si="61">W62/O62*100</f>
        <v>100.76</v>
      </c>
      <c r="AE62" s="9">
        <f t="shared" si="61"/>
        <v>99.69</v>
      </c>
      <c r="AF62" s="9">
        <f t="shared" si="61"/>
        <v>100.86999999999999</v>
      </c>
      <c r="AG62" s="9">
        <f t="shared" si="61"/>
        <v>85.152000000000001</v>
      </c>
      <c r="AH62" s="9">
        <f t="shared" si="61"/>
        <v>93.617000000000004</v>
      </c>
      <c r="AI62" s="9">
        <f t="shared" si="61"/>
        <v>100.75279999999999</v>
      </c>
      <c r="AJ62" s="9">
        <f t="shared" si="61"/>
        <v>100.0536</v>
      </c>
      <c r="AK62" s="8"/>
      <c r="AL62" s="22" t="s">
        <v>197</v>
      </c>
      <c r="AM62" s="19">
        <v>9.69</v>
      </c>
      <c r="AN62" s="18" t="s">
        <v>139</v>
      </c>
      <c r="AO62" s="19">
        <v>7</v>
      </c>
      <c r="AP62" s="20">
        <v>2.0043000000000002</v>
      </c>
      <c r="AQ62" s="26">
        <v>0.99987313600000005</v>
      </c>
      <c r="AR62" s="21"/>
      <c r="AS62" s="2" t="b">
        <f t="shared" si="2"/>
        <v>1</v>
      </c>
      <c r="AT62" s="2" t="b">
        <f t="shared" si="3"/>
        <v>1</v>
      </c>
    </row>
    <row r="63" spans="1:53" ht="15.75" customHeight="1" x14ac:dyDescent="0.35">
      <c r="A63" s="2" t="s">
        <v>198</v>
      </c>
      <c r="B63" s="2"/>
      <c r="C63" s="2">
        <v>9.843</v>
      </c>
      <c r="D63" s="2" t="s">
        <v>147</v>
      </c>
      <c r="E63" s="2">
        <v>95</v>
      </c>
      <c r="F63" s="2">
        <v>174</v>
      </c>
      <c r="G63" s="2">
        <v>176</v>
      </c>
      <c r="H63" s="5">
        <v>0.15</v>
      </c>
      <c r="I63" s="2" t="s">
        <v>94</v>
      </c>
      <c r="J63" s="2" t="s">
        <v>115</v>
      </c>
      <c r="K63" s="2" t="s">
        <v>116</v>
      </c>
      <c r="L63" s="2" t="s">
        <v>196</v>
      </c>
      <c r="M63" s="18" t="s">
        <v>158</v>
      </c>
      <c r="N63" s="8">
        <f t="shared" si="0"/>
        <v>20</v>
      </c>
      <c r="O63" s="19">
        <v>20</v>
      </c>
      <c r="P63" s="19">
        <v>20</v>
      </c>
      <c r="Q63" s="19">
        <v>20</v>
      </c>
      <c r="R63" s="19">
        <v>20</v>
      </c>
      <c r="S63" s="19">
        <v>20</v>
      </c>
      <c r="T63" s="19">
        <v>20</v>
      </c>
      <c r="U63" s="19">
        <v>20</v>
      </c>
      <c r="V63" s="8" t="s">
        <v>119</v>
      </c>
      <c r="W63" s="19">
        <v>20.9498</v>
      </c>
      <c r="X63" s="19">
        <v>20.109200000000001</v>
      </c>
      <c r="Y63" s="19">
        <v>19.982600000000001</v>
      </c>
      <c r="Z63" s="19">
        <v>19.178699999999999</v>
      </c>
      <c r="AA63" s="19">
        <v>19.3581</v>
      </c>
      <c r="AB63" s="19">
        <v>19.593299999999999</v>
      </c>
      <c r="AC63" s="19">
        <v>20.828299999999999</v>
      </c>
      <c r="AD63" s="9">
        <f t="shared" ref="AD63:AJ63" si="62">W63/O63*100</f>
        <v>104.74900000000001</v>
      </c>
      <c r="AE63" s="9">
        <f t="shared" si="62"/>
        <v>100.54600000000001</v>
      </c>
      <c r="AF63" s="9">
        <f t="shared" si="62"/>
        <v>99.913000000000011</v>
      </c>
      <c r="AG63" s="9">
        <f t="shared" si="62"/>
        <v>95.893500000000003</v>
      </c>
      <c r="AH63" s="9">
        <f t="shared" si="62"/>
        <v>96.790500000000009</v>
      </c>
      <c r="AI63" s="9">
        <f t="shared" si="62"/>
        <v>97.966499999999996</v>
      </c>
      <c r="AJ63" s="9">
        <f t="shared" si="62"/>
        <v>104.14149999999999</v>
      </c>
      <c r="AK63" s="8"/>
      <c r="AL63" s="22" t="s">
        <v>198</v>
      </c>
      <c r="AM63" s="19">
        <v>9.82</v>
      </c>
      <c r="AN63" s="18" t="s">
        <v>158</v>
      </c>
      <c r="AO63" s="19">
        <v>1</v>
      </c>
      <c r="AP63" s="20" t="s">
        <v>159</v>
      </c>
      <c r="AQ63" s="19" t="s">
        <v>159</v>
      </c>
      <c r="AR63" s="21"/>
      <c r="AS63" s="2" t="b">
        <f t="shared" si="2"/>
        <v>1</v>
      </c>
      <c r="AT63" s="2" t="b">
        <f t="shared" si="3"/>
        <v>1</v>
      </c>
      <c r="AU63" s="2"/>
      <c r="AV63" s="2"/>
      <c r="AW63" s="2"/>
      <c r="AX63" s="2"/>
      <c r="AY63" s="2"/>
      <c r="AZ63" s="2"/>
      <c r="BA63" s="2"/>
    </row>
    <row r="64" spans="1:53" ht="15.75" customHeight="1" x14ac:dyDescent="0.35">
      <c r="A64" s="2" t="s">
        <v>199</v>
      </c>
      <c r="C64" s="2">
        <v>9.9429999999999996</v>
      </c>
      <c r="D64" s="2" t="s">
        <v>162</v>
      </c>
      <c r="E64" s="2">
        <v>77</v>
      </c>
      <c r="F64" s="2">
        <v>156</v>
      </c>
      <c r="G64" s="2">
        <v>158</v>
      </c>
      <c r="H64" s="5">
        <v>7.0000000000000007E-2</v>
      </c>
      <c r="I64" s="2" t="s">
        <v>94</v>
      </c>
      <c r="J64" s="2" t="s">
        <v>115</v>
      </c>
      <c r="K64" s="2" t="s">
        <v>116</v>
      </c>
      <c r="L64" s="2" t="s">
        <v>196</v>
      </c>
      <c r="M64" s="18" t="s">
        <v>122</v>
      </c>
      <c r="N64" s="8">
        <f t="shared" si="0"/>
        <v>0.5</v>
      </c>
      <c r="O64" s="19">
        <v>0.5</v>
      </c>
      <c r="P64" s="19">
        <v>1</v>
      </c>
      <c r="Q64" s="19">
        <v>2</v>
      </c>
      <c r="R64" s="19">
        <v>5</v>
      </c>
      <c r="S64" s="19">
        <v>10</v>
      </c>
      <c r="T64" s="19">
        <v>25</v>
      </c>
      <c r="U64" s="19">
        <v>100</v>
      </c>
      <c r="V64" s="8" t="s">
        <v>119</v>
      </c>
      <c r="W64" s="19">
        <v>0.59860000000000002</v>
      </c>
      <c r="X64" s="19">
        <v>1.1211</v>
      </c>
      <c r="Y64" s="19">
        <v>2.1972</v>
      </c>
      <c r="Z64" s="19">
        <v>4.4431000000000003</v>
      </c>
      <c r="AA64" s="19">
        <v>9.9741</v>
      </c>
      <c r="AB64" s="19">
        <v>25.116199999999999</v>
      </c>
      <c r="AC64" s="19">
        <v>99.9953</v>
      </c>
      <c r="AD64" s="9">
        <f t="shared" ref="AD64:AJ64" si="63">W64/O64*100</f>
        <v>119.72</v>
      </c>
      <c r="AE64" s="9">
        <f t="shared" si="63"/>
        <v>112.11</v>
      </c>
      <c r="AF64" s="9">
        <f t="shared" si="63"/>
        <v>109.86</v>
      </c>
      <c r="AG64" s="9">
        <f t="shared" si="63"/>
        <v>88.862000000000009</v>
      </c>
      <c r="AH64" s="9">
        <f t="shared" si="63"/>
        <v>99.741</v>
      </c>
      <c r="AI64" s="9">
        <f t="shared" si="63"/>
        <v>100.4648</v>
      </c>
      <c r="AJ64" s="9">
        <f t="shared" si="63"/>
        <v>99.9953</v>
      </c>
      <c r="AK64" s="8"/>
      <c r="AL64" s="22" t="s">
        <v>199</v>
      </c>
      <c r="AM64" s="19">
        <v>9.92</v>
      </c>
      <c r="AN64" s="18" t="s">
        <v>122</v>
      </c>
      <c r="AO64" s="19">
        <v>7</v>
      </c>
      <c r="AP64" s="20">
        <v>1.2214</v>
      </c>
      <c r="AQ64" s="19">
        <v>0.99996310430000002</v>
      </c>
      <c r="AR64" s="21"/>
      <c r="AS64" s="2" t="b">
        <f t="shared" si="2"/>
        <v>1</v>
      </c>
      <c r="AT64" s="2" t="b">
        <f t="shared" si="3"/>
        <v>1</v>
      </c>
      <c r="BA64" s="27"/>
    </row>
    <row r="65" spans="1:53" ht="15.75" customHeight="1" x14ac:dyDescent="0.35">
      <c r="A65" s="2" t="s">
        <v>200</v>
      </c>
      <c r="C65" s="2">
        <v>9.9540000000000006</v>
      </c>
      <c r="D65" s="2" t="s">
        <v>162</v>
      </c>
      <c r="E65" s="2">
        <v>83</v>
      </c>
      <c r="F65" s="2">
        <v>85</v>
      </c>
      <c r="G65" s="2">
        <v>95</v>
      </c>
      <c r="H65" s="5">
        <v>7.0000000000000007E-2</v>
      </c>
      <c r="I65" s="2" t="s">
        <v>94</v>
      </c>
      <c r="J65" s="2" t="s">
        <v>115</v>
      </c>
      <c r="K65" s="2" t="s">
        <v>116</v>
      </c>
      <c r="L65" s="2" t="s">
        <v>196</v>
      </c>
      <c r="M65" s="18" t="s">
        <v>122</v>
      </c>
      <c r="N65" s="8">
        <f t="shared" si="0"/>
        <v>1</v>
      </c>
      <c r="O65" s="8"/>
      <c r="P65" s="19">
        <v>1</v>
      </c>
      <c r="Q65" s="19">
        <v>2</v>
      </c>
      <c r="R65" s="19">
        <v>5</v>
      </c>
      <c r="S65" s="19">
        <v>10</v>
      </c>
      <c r="T65" s="19">
        <v>25</v>
      </c>
      <c r="U65" s="19">
        <v>100</v>
      </c>
      <c r="V65" s="8" t="s">
        <v>119</v>
      </c>
      <c r="W65" s="19">
        <v>0.48089999999999999</v>
      </c>
      <c r="X65" s="19">
        <v>0.99709999999999999</v>
      </c>
      <c r="Y65" s="19">
        <v>1.9721</v>
      </c>
      <c r="Z65" s="19">
        <v>4.1843000000000004</v>
      </c>
      <c r="AA65" s="19">
        <v>9.4271999999999991</v>
      </c>
      <c r="AB65" s="19">
        <v>25.4373</v>
      </c>
      <c r="AC65" s="19">
        <v>99.985600000000005</v>
      </c>
      <c r="AD65" s="9" t="e">
        <f t="shared" ref="AD65:AJ65" si="64">W65/O65*100</f>
        <v>#DIV/0!</v>
      </c>
      <c r="AE65" s="9">
        <f t="shared" si="64"/>
        <v>99.71</v>
      </c>
      <c r="AF65" s="9">
        <f t="shared" si="64"/>
        <v>98.605000000000004</v>
      </c>
      <c r="AG65" s="9">
        <f t="shared" si="64"/>
        <v>83.686000000000007</v>
      </c>
      <c r="AH65" s="9">
        <f t="shared" si="64"/>
        <v>94.271999999999991</v>
      </c>
      <c r="AI65" s="9">
        <f t="shared" si="64"/>
        <v>101.7492</v>
      </c>
      <c r="AJ65" s="9">
        <f t="shared" si="64"/>
        <v>99.985600000000005</v>
      </c>
      <c r="AK65" s="8"/>
      <c r="AL65" s="22" t="s">
        <v>200</v>
      </c>
      <c r="AM65" s="19">
        <v>9.93</v>
      </c>
      <c r="AN65" s="18" t="s">
        <v>122</v>
      </c>
      <c r="AO65" s="19">
        <v>6</v>
      </c>
      <c r="AP65" s="20">
        <v>1.9644999999999999</v>
      </c>
      <c r="AQ65" s="19">
        <v>0.99989815209999999</v>
      </c>
      <c r="AR65" s="21"/>
      <c r="AS65" s="2" t="b">
        <f t="shared" si="2"/>
        <v>1</v>
      </c>
      <c r="AT65" s="2" t="b">
        <f t="shared" si="3"/>
        <v>1</v>
      </c>
    </row>
    <row r="66" spans="1:53" ht="15.75" customHeight="1" x14ac:dyDescent="0.35">
      <c r="A66" s="2" t="s">
        <v>201</v>
      </c>
      <c r="C66" s="2">
        <v>9.9879999999999995</v>
      </c>
      <c r="D66" s="2" t="s">
        <v>162</v>
      </c>
      <c r="E66" s="2">
        <v>77</v>
      </c>
      <c r="F66" s="2">
        <v>110</v>
      </c>
      <c r="G66" s="2">
        <v>61</v>
      </c>
      <c r="H66" s="5">
        <v>7.0000000000000007E-2</v>
      </c>
      <c r="I66" s="2" t="s">
        <v>94</v>
      </c>
      <c r="J66" s="2" t="s">
        <v>115</v>
      </c>
      <c r="K66" s="2" t="s">
        <v>116</v>
      </c>
      <c r="L66" s="2" t="s">
        <v>196</v>
      </c>
      <c r="M66" s="18" t="s">
        <v>122</v>
      </c>
      <c r="N66" s="8">
        <f t="shared" si="0"/>
        <v>0.5</v>
      </c>
      <c r="O66" s="19">
        <v>0.5</v>
      </c>
      <c r="P66" s="19">
        <v>1</v>
      </c>
      <c r="Q66" s="19">
        <v>2</v>
      </c>
      <c r="R66" s="19">
        <v>5</v>
      </c>
      <c r="S66" s="19">
        <v>10</v>
      </c>
      <c r="T66" s="19">
        <v>25</v>
      </c>
      <c r="U66" s="19">
        <v>100</v>
      </c>
      <c r="V66" s="8" t="s">
        <v>119</v>
      </c>
      <c r="W66" s="19">
        <v>0.52559999999999996</v>
      </c>
      <c r="X66" s="19">
        <v>1.0616000000000001</v>
      </c>
      <c r="Y66" s="19">
        <v>2.0912999999999999</v>
      </c>
      <c r="Z66" s="19">
        <v>4.3136999999999999</v>
      </c>
      <c r="AA66" s="19">
        <v>9.9598999999999993</v>
      </c>
      <c r="AB66" s="19">
        <v>25.1631</v>
      </c>
      <c r="AC66" s="19">
        <v>99.993899999999996</v>
      </c>
      <c r="AD66" s="9">
        <f t="shared" ref="AD66:AJ66" si="65">W66/O66*100</f>
        <v>105.11999999999999</v>
      </c>
      <c r="AE66" s="9">
        <f t="shared" si="65"/>
        <v>106.16000000000001</v>
      </c>
      <c r="AF66" s="9">
        <f t="shared" si="65"/>
        <v>104.565</v>
      </c>
      <c r="AG66" s="9">
        <f t="shared" si="65"/>
        <v>86.274000000000001</v>
      </c>
      <c r="AH66" s="9">
        <f t="shared" si="65"/>
        <v>99.59899999999999</v>
      </c>
      <c r="AI66" s="9">
        <f t="shared" si="65"/>
        <v>100.6524</v>
      </c>
      <c r="AJ66" s="9">
        <f t="shared" si="65"/>
        <v>99.993899999999996</v>
      </c>
      <c r="AK66" s="8"/>
      <c r="AL66" s="22" t="s">
        <v>201</v>
      </c>
      <c r="AM66" s="19">
        <v>9.9600000000000009</v>
      </c>
      <c r="AN66" s="18" t="s">
        <v>122</v>
      </c>
      <c r="AO66" s="19">
        <v>7</v>
      </c>
      <c r="AP66" s="20">
        <v>1.3372999999999999</v>
      </c>
      <c r="AQ66" s="19">
        <v>0.99995765820000004</v>
      </c>
      <c r="AR66" s="21"/>
      <c r="AS66" s="2" t="b">
        <f t="shared" si="2"/>
        <v>1</v>
      </c>
      <c r="AT66" s="2" t="b">
        <f t="shared" si="3"/>
        <v>1</v>
      </c>
    </row>
    <row r="67" spans="1:53" ht="15.75" customHeight="1" x14ac:dyDescent="0.35">
      <c r="A67" s="2" t="s">
        <v>202</v>
      </c>
      <c r="C67" s="2">
        <v>9.9879999999999995</v>
      </c>
      <c r="D67" s="2" t="s">
        <v>162</v>
      </c>
      <c r="E67" s="2">
        <v>75</v>
      </c>
      <c r="F67" s="2">
        <v>53</v>
      </c>
      <c r="G67" s="2">
        <v>89</v>
      </c>
      <c r="H67" s="5">
        <v>0.05</v>
      </c>
      <c r="I67" s="2" t="s">
        <v>94</v>
      </c>
      <c r="J67" s="2" t="s">
        <v>115</v>
      </c>
      <c r="K67" s="2" t="s">
        <v>116</v>
      </c>
      <c r="L67" s="2" t="s">
        <v>196</v>
      </c>
      <c r="M67" s="18" t="s">
        <v>122</v>
      </c>
      <c r="N67" s="8">
        <f t="shared" si="0"/>
        <v>0.5</v>
      </c>
      <c r="O67" s="19">
        <v>0.5</v>
      </c>
      <c r="P67" s="19">
        <v>1</v>
      </c>
      <c r="Q67" s="19">
        <v>2</v>
      </c>
      <c r="R67" s="19">
        <v>5</v>
      </c>
      <c r="S67" s="19">
        <v>10</v>
      </c>
      <c r="T67" s="19">
        <v>25</v>
      </c>
      <c r="U67" s="19">
        <v>100</v>
      </c>
      <c r="V67" s="8" t="s">
        <v>119</v>
      </c>
      <c r="W67" s="19">
        <v>0.5554</v>
      </c>
      <c r="X67" s="19">
        <v>1.0362</v>
      </c>
      <c r="Y67" s="19">
        <v>2.0823999999999998</v>
      </c>
      <c r="Z67" s="19">
        <v>4.4307999999999996</v>
      </c>
      <c r="AA67" s="19">
        <v>10.011200000000001</v>
      </c>
      <c r="AB67" s="19">
        <v>25.116199999999999</v>
      </c>
      <c r="AC67" s="19">
        <v>99.9953</v>
      </c>
      <c r="AD67" s="9">
        <f t="shared" ref="AD67:AJ67" si="66">W67/O67*100</f>
        <v>111.08</v>
      </c>
      <c r="AE67" s="9">
        <f t="shared" si="66"/>
        <v>103.62</v>
      </c>
      <c r="AF67" s="9">
        <f t="shared" si="66"/>
        <v>104.11999999999999</v>
      </c>
      <c r="AG67" s="9">
        <f t="shared" si="66"/>
        <v>88.616</v>
      </c>
      <c r="AH67" s="9">
        <f t="shared" si="66"/>
        <v>100.11199999999999</v>
      </c>
      <c r="AI67" s="9">
        <f t="shared" si="66"/>
        <v>100.4648</v>
      </c>
      <c r="AJ67" s="9">
        <f t="shared" si="66"/>
        <v>99.9953</v>
      </c>
      <c r="AK67" s="8"/>
      <c r="AL67" s="22" t="s">
        <v>202</v>
      </c>
      <c r="AM67" s="19">
        <v>9.9600000000000009</v>
      </c>
      <c r="AN67" s="18" t="s">
        <v>122</v>
      </c>
      <c r="AO67" s="19">
        <v>7</v>
      </c>
      <c r="AP67" s="20">
        <v>1.1278999999999999</v>
      </c>
      <c r="AQ67" s="19">
        <v>0.99996931820000001</v>
      </c>
      <c r="AR67" s="21"/>
      <c r="AS67" s="2" t="b">
        <f t="shared" si="2"/>
        <v>1</v>
      </c>
      <c r="AT67" s="2" t="b">
        <f t="shared" si="3"/>
        <v>1</v>
      </c>
    </row>
    <row r="68" spans="1:53" ht="15.75" customHeight="1" x14ac:dyDescent="0.35">
      <c r="A68" s="2" t="s">
        <v>203</v>
      </c>
      <c r="C68" s="2">
        <v>10.023</v>
      </c>
      <c r="D68" s="2" t="s">
        <v>204</v>
      </c>
      <c r="E68" s="2">
        <v>91</v>
      </c>
      <c r="F68" s="2">
        <v>120</v>
      </c>
      <c r="G68" s="2">
        <v>65</v>
      </c>
      <c r="H68" s="5">
        <v>7.0000000000000007E-2</v>
      </c>
      <c r="I68" s="2" t="s">
        <v>94</v>
      </c>
      <c r="J68" s="2" t="s">
        <v>115</v>
      </c>
      <c r="K68" s="2" t="s">
        <v>116</v>
      </c>
      <c r="L68" s="2" t="s">
        <v>196</v>
      </c>
      <c r="M68" s="18" t="s">
        <v>139</v>
      </c>
      <c r="N68" s="8">
        <f t="shared" si="0"/>
        <v>0.5</v>
      </c>
      <c r="O68" s="19">
        <v>0.5</v>
      </c>
      <c r="P68" s="19">
        <v>1</v>
      </c>
      <c r="Q68" s="19">
        <v>2</v>
      </c>
      <c r="R68" s="19">
        <v>5</v>
      </c>
      <c r="S68" s="19">
        <v>10</v>
      </c>
      <c r="T68" s="19">
        <v>25</v>
      </c>
      <c r="U68" s="19">
        <v>100</v>
      </c>
      <c r="V68" s="8" t="s">
        <v>119</v>
      </c>
      <c r="W68" s="19">
        <v>0.51770000000000005</v>
      </c>
      <c r="X68" s="19">
        <v>1.0384</v>
      </c>
      <c r="Y68" s="19">
        <v>2.0954999999999999</v>
      </c>
      <c r="Z68" s="19">
        <v>4.4269999999999996</v>
      </c>
      <c r="AA68" s="19">
        <v>9.5841999999999992</v>
      </c>
      <c r="AB68" s="19">
        <v>25.902799999999999</v>
      </c>
      <c r="AC68" s="19">
        <v>99.842200000000005</v>
      </c>
      <c r="AD68" s="9">
        <f t="shared" ref="AD68:AJ68" si="67">W68/O68*100</f>
        <v>103.54</v>
      </c>
      <c r="AE68" s="9">
        <f t="shared" si="67"/>
        <v>103.84</v>
      </c>
      <c r="AF68" s="9">
        <f t="shared" si="67"/>
        <v>104.77499999999999</v>
      </c>
      <c r="AG68" s="9">
        <f t="shared" si="67"/>
        <v>88.539999999999992</v>
      </c>
      <c r="AH68" s="9">
        <f t="shared" si="67"/>
        <v>95.841999999999999</v>
      </c>
      <c r="AI68" s="9">
        <f t="shared" si="67"/>
        <v>103.6112</v>
      </c>
      <c r="AJ68" s="9">
        <f t="shared" si="67"/>
        <v>99.842200000000005</v>
      </c>
      <c r="AK68" s="8"/>
      <c r="AL68" s="22" t="s">
        <v>203</v>
      </c>
      <c r="AM68" s="19">
        <v>10</v>
      </c>
      <c r="AN68" s="18" t="s">
        <v>139</v>
      </c>
      <c r="AO68" s="19">
        <v>7</v>
      </c>
      <c r="AP68" s="20">
        <v>2.3170999999999999</v>
      </c>
      <c r="AQ68" s="19">
        <v>0.99982707209999999</v>
      </c>
      <c r="AR68" s="21"/>
      <c r="AS68" s="2" t="b">
        <f t="shared" si="2"/>
        <v>1</v>
      </c>
      <c r="AT68" s="2" t="b">
        <f t="shared" si="3"/>
        <v>1</v>
      </c>
    </row>
    <row r="69" spans="1:53" ht="15.75" customHeight="1" x14ac:dyDescent="0.35">
      <c r="A69" s="2" t="s">
        <v>205</v>
      </c>
      <c r="C69" s="2">
        <v>10.08</v>
      </c>
      <c r="D69" s="2" t="s">
        <v>206</v>
      </c>
      <c r="E69" s="2">
        <v>91</v>
      </c>
      <c r="F69" s="2">
        <v>126</v>
      </c>
      <c r="G69" s="2">
        <v>89</v>
      </c>
      <c r="H69" s="5">
        <v>0.1</v>
      </c>
      <c r="I69" s="2" t="s">
        <v>94</v>
      </c>
      <c r="J69" s="2" t="s">
        <v>115</v>
      </c>
      <c r="K69" s="2" t="s">
        <v>116</v>
      </c>
      <c r="L69" s="2" t="s">
        <v>196</v>
      </c>
      <c r="M69" s="18" t="s">
        <v>122</v>
      </c>
      <c r="N69" s="8">
        <f t="shared" si="0"/>
        <v>0.5</v>
      </c>
      <c r="O69" s="19">
        <v>0.5</v>
      </c>
      <c r="P69" s="19">
        <v>1</v>
      </c>
      <c r="Q69" s="19">
        <v>2</v>
      </c>
      <c r="R69" s="19">
        <v>5</v>
      </c>
      <c r="S69" s="19">
        <v>10</v>
      </c>
      <c r="T69" s="19">
        <v>25</v>
      </c>
      <c r="U69" s="19">
        <v>100</v>
      </c>
      <c r="V69" s="8" t="s">
        <v>119</v>
      </c>
      <c r="W69" s="19">
        <v>0.56879999999999997</v>
      </c>
      <c r="X69" s="19">
        <v>1.0733999999999999</v>
      </c>
      <c r="Y69" s="19">
        <v>2.19</v>
      </c>
      <c r="Z69" s="19">
        <v>4.4794</v>
      </c>
      <c r="AA69" s="19">
        <v>9.7337000000000007</v>
      </c>
      <c r="AB69" s="19">
        <v>25.24</v>
      </c>
      <c r="AC69" s="19">
        <v>99.9876</v>
      </c>
      <c r="AD69" s="9">
        <f t="shared" ref="AD69:AJ69" si="68">W69/O69*100</f>
        <v>113.75999999999999</v>
      </c>
      <c r="AE69" s="9">
        <f t="shared" si="68"/>
        <v>107.33999999999999</v>
      </c>
      <c r="AF69" s="9">
        <f t="shared" si="68"/>
        <v>109.5</v>
      </c>
      <c r="AG69" s="9">
        <f t="shared" si="68"/>
        <v>89.587999999999994</v>
      </c>
      <c r="AH69" s="9">
        <f t="shared" si="68"/>
        <v>97.337000000000003</v>
      </c>
      <c r="AI69" s="9">
        <f t="shared" si="68"/>
        <v>100.95999999999998</v>
      </c>
      <c r="AJ69" s="9">
        <f t="shared" si="68"/>
        <v>99.9876</v>
      </c>
      <c r="AK69" s="8"/>
      <c r="AL69" s="22" t="s">
        <v>205</v>
      </c>
      <c r="AM69" s="19">
        <v>10.06</v>
      </c>
      <c r="AN69" s="18" t="s">
        <v>122</v>
      </c>
      <c r="AO69" s="19">
        <v>7</v>
      </c>
      <c r="AP69" s="20">
        <v>1.5230999999999999</v>
      </c>
      <c r="AQ69" s="19">
        <v>0.99993536729999999</v>
      </c>
      <c r="AR69" s="21"/>
      <c r="AS69" s="2" t="b">
        <f t="shared" si="2"/>
        <v>1</v>
      </c>
      <c r="AT69" s="2" t="b">
        <f t="shared" si="3"/>
        <v>1</v>
      </c>
    </row>
    <row r="70" spans="1:53" ht="15.75" customHeight="1" x14ac:dyDescent="0.35">
      <c r="A70" s="2" t="s">
        <v>207</v>
      </c>
      <c r="C70" s="2">
        <v>10.159000000000001</v>
      </c>
      <c r="D70" s="2" t="s">
        <v>162</v>
      </c>
      <c r="E70" s="2">
        <v>105</v>
      </c>
      <c r="F70" s="2">
        <v>120</v>
      </c>
      <c r="G70" s="2">
        <v>119</v>
      </c>
      <c r="H70" s="5">
        <v>0.1</v>
      </c>
      <c r="I70" s="2" t="s">
        <v>94</v>
      </c>
      <c r="J70" s="2" t="s">
        <v>115</v>
      </c>
      <c r="K70" s="2" t="s">
        <v>116</v>
      </c>
      <c r="L70" s="2" t="s">
        <v>196</v>
      </c>
      <c r="M70" s="18" t="s">
        <v>122</v>
      </c>
      <c r="N70" s="8">
        <f t="shared" si="0"/>
        <v>0.5</v>
      </c>
      <c r="O70" s="19">
        <v>0.5</v>
      </c>
      <c r="P70" s="19">
        <v>1</v>
      </c>
      <c r="Q70" s="19">
        <v>2</v>
      </c>
      <c r="R70" s="19">
        <v>5</v>
      </c>
      <c r="S70" s="19">
        <v>10</v>
      </c>
      <c r="T70" s="19">
        <v>25</v>
      </c>
      <c r="U70" s="19">
        <v>100</v>
      </c>
      <c r="V70" s="8" t="s">
        <v>119</v>
      </c>
      <c r="W70" s="19">
        <v>0.48299999999999998</v>
      </c>
      <c r="X70" s="19">
        <v>0.95479999999999998</v>
      </c>
      <c r="Y70" s="19">
        <v>1.9172</v>
      </c>
      <c r="Z70" s="19">
        <v>4.165</v>
      </c>
      <c r="AA70" s="19">
        <v>9.3749000000000002</v>
      </c>
      <c r="AB70" s="19">
        <v>25.533799999999999</v>
      </c>
      <c r="AC70" s="19">
        <v>99.972800000000007</v>
      </c>
      <c r="AD70" s="9">
        <f t="shared" ref="AD70:AJ70" si="69">W70/O70*100</f>
        <v>96.6</v>
      </c>
      <c r="AE70" s="9">
        <f t="shared" si="69"/>
        <v>95.48</v>
      </c>
      <c r="AF70" s="9">
        <f t="shared" si="69"/>
        <v>95.86</v>
      </c>
      <c r="AG70" s="9">
        <f t="shared" si="69"/>
        <v>83.3</v>
      </c>
      <c r="AH70" s="9">
        <f t="shared" si="69"/>
        <v>93.749000000000009</v>
      </c>
      <c r="AI70" s="9">
        <f t="shared" si="69"/>
        <v>102.1352</v>
      </c>
      <c r="AJ70" s="9">
        <f t="shared" si="69"/>
        <v>99.972800000000007</v>
      </c>
      <c r="AK70" s="8"/>
      <c r="AL70" s="22" t="s">
        <v>207</v>
      </c>
      <c r="AM70" s="19">
        <v>10.130000000000001</v>
      </c>
      <c r="AN70" s="18" t="s">
        <v>122</v>
      </c>
      <c r="AO70" s="19">
        <v>7</v>
      </c>
      <c r="AP70" s="20">
        <v>2.6680999999999999</v>
      </c>
      <c r="AQ70" s="19">
        <v>0.99980679689999996</v>
      </c>
      <c r="AR70" s="21"/>
      <c r="AS70" s="2" t="b">
        <f t="shared" si="2"/>
        <v>1</v>
      </c>
      <c r="AT70" s="2" t="b">
        <f t="shared" si="3"/>
        <v>1</v>
      </c>
    </row>
    <row r="71" spans="1:53" ht="15.75" customHeight="1" x14ac:dyDescent="0.35">
      <c r="A71" s="2" t="s">
        <v>208</v>
      </c>
      <c r="C71" s="2">
        <v>10.176</v>
      </c>
      <c r="D71" s="2" t="s">
        <v>162</v>
      </c>
      <c r="E71" s="2">
        <v>91</v>
      </c>
      <c r="F71" s="2">
        <v>126</v>
      </c>
      <c r="G71" s="2">
        <v>89</v>
      </c>
      <c r="H71" s="5">
        <v>0.1</v>
      </c>
      <c r="I71" s="2" t="s">
        <v>94</v>
      </c>
      <c r="J71" s="2" t="s">
        <v>115</v>
      </c>
      <c r="K71" s="2" t="s">
        <v>116</v>
      </c>
      <c r="L71" s="2" t="s">
        <v>196</v>
      </c>
      <c r="M71" s="18" t="s">
        <v>122</v>
      </c>
      <c r="N71" s="8">
        <f t="shared" si="0"/>
        <v>0.5</v>
      </c>
      <c r="O71" s="19">
        <v>0.5</v>
      </c>
      <c r="P71" s="19">
        <v>1</v>
      </c>
      <c r="Q71" s="19">
        <v>2</v>
      </c>
      <c r="R71" s="19">
        <v>5</v>
      </c>
      <c r="S71" s="19">
        <v>10</v>
      </c>
      <c r="T71" s="19">
        <v>25</v>
      </c>
      <c r="U71" s="19">
        <v>100</v>
      </c>
      <c r="V71" s="8" t="s">
        <v>119</v>
      </c>
      <c r="W71" s="19">
        <v>0.49419999999999997</v>
      </c>
      <c r="X71" s="19">
        <v>0.97199999999999998</v>
      </c>
      <c r="Y71" s="19">
        <v>1.9508000000000001</v>
      </c>
      <c r="Z71" s="19">
        <v>4.0747999999999998</v>
      </c>
      <c r="AA71" s="19">
        <v>9.2337000000000007</v>
      </c>
      <c r="AB71" s="19">
        <v>25.636199999999999</v>
      </c>
      <c r="AC71" s="19">
        <v>99.963899999999995</v>
      </c>
      <c r="AD71" s="9">
        <f t="shared" ref="AD71:AJ71" si="70">W71/O71*100</f>
        <v>98.839999999999989</v>
      </c>
      <c r="AE71" s="9">
        <f t="shared" si="70"/>
        <v>97.2</v>
      </c>
      <c r="AF71" s="9">
        <f t="shared" si="70"/>
        <v>97.54</v>
      </c>
      <c r="AG71" s="9">
        <f t="shared" si="70"/>
        <v>81.495999999999995</v>
      </c>
      <c r="AH71" s="9">
        <f t="shared" si="70"/>
        <v>92.337000000000003</v>
      </c>
      <c r="AI71" s="9">
        <f t="shared" si="70"/>
        <v>102.5448</v>
      </c>
      <c r="AJ71" s="9">
        <f t="shared" si="70"/>
        <v>99.963899999999995</v>
      </c>
      <c r="AK71" s="8"/>
      <c r="AL71" s="22" t="s">
        <v>208</v>
      </c>
      <c r="AM71" s="19">
        <v>10.15</v>
      </c>
      <c r="AN71" s="18" t="s">
        <v>122</v>
      </c>
      <c r="AO71" s="19">
        <v>7</v>
      </c>
      <c r="AP71" s="20">
        <v>3.2046000000000001</v>
      </c>
      <c r="AQ71" s="19">
        <v>0.99971112699999998</v>
      </c>
      <c r="AR71" s="21"/>
      <c r="AS71" s="2" t="b">
        <f t="shared" si="2"/>
        <v>1</v>
      </c>
      <c r="AT71" s="2" t="b">
        <f t="shared" si="3"/>
        <v>1</v>
      </c>
    </row>
    <row r="72" spans="1:53" ht="15.75" customHeight="1" x14ac:dyDescent="0.35">
      <c r="A72" s="2" t="s">
        <v>209</v>
      </c>
      <c r="C72" s="2">
        <v>10.38</v>
      </c>
      <c r="D72" s="2" t="s">
        <v>162</v>
      </c>
      <c r="E72" s="2">
        <v>119</v>
      </c>
      <c r="F72" s="2">
        <v>91</v>
      </c>
      <c r="G72" s="2">
        <v>134</v>
      </c>
      <c r="H72" s="5">
        <v>0.1</v>
      </c>
      <c r="I72" s="2" t="s">
        <v>94</v>
      </c>
      <c r="J72" s="2" t="s">
        <v>115</v>
      </c>
      <c r="K72" s="2" t="s">
        <v>116</v>
      </c>
      <c r="L72" s="2" t="s">
        <v>196</v>
      </c>
      <c r="M72" s="18" t="s">
        <v>139</v>
      </c>
      <c r="N72" s="8">
        <f t="shared" si="0"/>
        <v>0.5</v>
      </c>
      <c r="O72" s="19">
        <v>0.5</v>
      </c>
      <c r="P72" s="19">
        <v>1</v>
      </c>
      <c r="Q72" s="19">
        <v>2</v>
      </c>
      <c r="R72" s="19">
        <v>5</v>
      </c>
      <c r="S72" s="19">
        <v>10</v>
      </c>
      <c r="T72" s="19">
        <v>25</v>
      </c>
      <c r="U72" s="19">
        <v>100</v>
      </c>
      <c r="V72" s="8" t="s">
        <v>119</v>
      </c>
      <c r="W72" s="19">
        <v>0.47760000000000002</v>
      </c>
      <c r="X72" s="19">
        <v>0.96460000000000001</v>
      </c>
      <c r="Y72" s="19">
        <v>2.0045999999999999</v>
      </c>
      <c r="Z72" s="19">
        <v>4.2439999999999998</v>
      </c>
      <c r="AA72" s="19">
        <v>9.3709000000000007</v>
      </c>
      <c r="AB72" s="19">
        <v>25.537800000000001</v>
      </c>
      <c r="AC72" s="19">
        <v>99.9666</v>
      </c>
      <c r="AD72" s="9">
        <f t="shared" ref="AD72:AJ72" si="71">W72/O72*100</f>
        <v>95.52000000000001</v>
      </c>
      <c r="AE72" s="9">
        <f t="shared" si="71"/>
        <v>96.460000000000008</v>
      </c>
      <c r="AF72" s="9">
        <f t="shared" si="71"/>
        <v>100.22999999999999</v>
      </c>
      <c r="AG72" s="9">
        <f t="shared" si="71"/>
        <v>84.88</v>
      </c>
      <c r="AH72" s="9">
        <f t="shared" si="71"/>
        <v>93.709000000000003</v>
      </c>
      <c r="AI72" s="9">
        <f t="shared" si="71"/>
        <v>102.1512</v>
      </c>
      <c r="AJ72" s="9">
        <f t="shared" si="71"/>
        <v>99.9666</v>
      </c>
      <c r="AK72" s="8"/>
      <c r="AL72" s="22" t="s">
        <v>209</v>
      </c>
      <c r="AM72" s="19">
        <v>10.35</v>
      </c>
      <c r="AN72" s="18" t="s">
        <v>139</v>
      </c>
      <c r="AO72" s="19">
        <v>7</v>
      </c>
      <c r="AP72" s="20">
        <v>2.2494999999999998</v>
      </c>
      <c r="AQ72" s="19">
        <v>0.99983962940000004</v>
      </c>
      <c r="AR72" s="21"/>
      <c r="AS72" s="2" t="b">
        <f t="shared" si="2"/>
        <v>1</v>
      </c>
      <c r="AT72" s="2" t="b">
        <f t="shared" si="3"/>
        <v>1</v>
      </c>
    </row>
    <row r="73" spans="1:53" ht="15.75" customHeight="1" x14ac:dyDescent="0.35">
      <c r="A73" s="2" t="s">
        <v>210</v>
      </c>
      <c r="C73" s="2">
        <v>10.398</v>
      </c>
      <c r="D73" s="2" t="s">
        <v>211</v>
      </c>
      <c r="E73" s="2">
        <v>167</v>
      </c>
      <c r="F73" s="2">
        <v>130</v>
      </c>
      <c r="G73" s="2">
        <v>132</v>
      </c>
      <c r="H73" s="5">
        <v>0.1</v>
      </c>
      <c r="I73" s="2" t="s">
        <v>94</v>
      </c>
      <c r="J73" s="2" t="s">
        <v>115</v>
      </c>
      <c r="K73" s="2" t="s">
        <v>116</v>
      </c>
      <c r="L73" s="2" t="s">
        <v>196</v>
      </c>
      <c r="M73" s="18" t="s">
        <v>122</v>
      </c>
      <c r="N73" s="8">
        <f t="shared" si="0"/>
        <v>0.5</v>
      </c>
      <c r="O73" s="19">
        <v>0.5</v>
      </c>
      <c r="P73" s="19">
        <v>1</v>
      </c>
      <c r="Q73" s="19">
        <v>2</v>
      </c>
      <c r="R73" s="19">
        <v>5</v>
      </c>
      <c r="S73" s="19">
        <v>10</v>
      </c>
      <c r="T73" s="19">
        <v>25</v>
      </c>
      <c r="U73" s="19">
        <v>100</v>
      </c>
      <c r="V73" s="8" t="s">
        <v>119</v>
      </c>
      <c r="W73" s="19">
        <v>0.2898</v>
      </c>
      <c r="X73" s="19">
        <v>0.69850000000000001</v>
      </c>
      <c r="Y73" s="19">
        <v>1.4852000000000001</v>
      </c>
      <c r="Z73" s="19">
        <v>3.5798000000000001</v>
      </c>
      <c r="AA73" s="19">
        <v>9.0158000000000005</v>
      </c>
      <c r="AB73" s="19">
        <v>25.658200000000001</v>
      </c>
      <c r="AC73" s="19">
        <v>99.985299999999995</v>
      </c>
      <c r="AD73" s="9">
        <f t="shared" ref="AD73:AJ73" si="72">W73/O73*100</f>
        <v>57.96</v>
      </c>
      <c r="AE73" s="9">
        <f t="shared" si="72"/>
        <v>69.849999999999994</v>
      </c>
      <c r="AF73" s="9">
        <f t="shared" si="72"/>
        <v>74.260000000000005</v>
      </c>
      <c r="AG73" s="9">
        <f t="shared" si="72"/>
        <v>71.596000000000004</v>
      </c>
      <c r="AH73" s="9">
        <f t="shared" si="72"/>
        <v>90.158000000000001</v>
      </c>
      <c r="AI73" s="9">
        <f t="shared" si="72"/>
        <v>102.63280000000002</v>
      </c>
      <c r="AJ73" s="9">
        <f t="shared" si="72"/>
        <v>99.985299999999995</v>
      </c>
      <c r="AK73" s="8"/>
      <c r="AL73" s="22" t="s">
        <v>210</v>
      </c>
      <c r="AM73" s="19">
        <v>10.37</v>
      </c>
      <c r="AN73" s="18" t="s">
        <v>122</v>
      </c>
      <c r="AO73" s="19">
        <v>7</v>
      </c>
      <c r="AP73" s="20">
        <v>2.7244000000000002</v>
      </c>
      <c r="AQ73" s="19">
        <v>0.99985923040000002</v>
      </c>
      <c r="AR73" s="21"/>
      <c r="AS73" s="2" t="b">
        <f t="shared" si="2"/>
        <v>1</v>
      </c>
      <c r="AT73" s="2" t="b">
        <f t="shared" si="3"/>
        <v>1</v>
      </c>
    </row>
    <row r="74" spans="1:53" ht="15.75" customHeight="1" x14ac:dyDescent="0.35">
      <c r="A74" s="2" t="s">
        <v>212</v>
      </c>
      <c r="C74" s="2">
        <v>10.422000000000001</v>
      </c>
      <c r="D74" s="2" t="s">
        <v>211</v>
      </c>
      <c r="E74" s="2">
        <v>105</v>
      </c>
      <c r="F74" s="2">
        <v>120</v>
      </c>
      <c r="G74" s="2">
        <v>77</v>
      </c>
      <c r="H74" s="5">
        <v>7.0000000000000007E-2</v>
      </c>
      <c r="I74" s="2" t="s">
        <v>94</v>
      </c>
      <c r="J74" s="2" t="s">
        <v>115</v>
      </c>
      <c r="K74" s="2" t="s">
        <v>116</v>
      </c>
      <c r="L74" s="2" t="s">
        <v>196</v>
      </c>
      <c r="M74" s="18" t="s">
        <v>122</v>
      </c>
      <c r="N74" s="8">
        <f t="shared" si="0"/>
        <v>0.5</v>
      </c>
      <c r="O74" s="19">
        <v>0.5</v>
      </c>
      <c r="P74" s="19">
        <v>1</v>
      </c>
      <c r="Q74" s="19">
        <v>2</v>
      </c>
      <c r="R74" s="19">
        <v>5</v>
      </c>
      <c r="S74" s="19">
        <v>10</v>
      </c>
      <c r="T74" s="19">
        <v>25</v>
      </c>
      <c r="U74" s="19">
        <v>100</v>
      </c>
      <c r="V74" s="8" t="s">
        <v>119</v>
      </c>
      <c r="W74" s="19">
        <v>0.49719999999999998</v>
      </c>
      <c r="X74" s="19">
        <v>0.9889</v>
      </c>
      <c r="Y74" s="19">
        <v>2.0613000000000001</v>
      </c>
      <c r="Z74" s="19">
        <v>4.2412000000000001</v>
      </c>
      <c r="AA74" s="19">
        <v>9.5492000000000008</v>
      </c>
      <c r="AB74" s="19">
        <v>25.405799999999999</v>
      </c>
      <c r="AC74" s="19">
        <v>99.980500000000006</v>
      </c>
      <c r="AD74" s="9">
        <f t="shared" ref="AD74:AJ74" si="73">W74/O74*100</f>
        <v>99.44</v>
      </c>
      <c r="AE74" s="9">
        <f t="shared" si="73"/>
        <v>98.89</v>
      </c>
      <c r="AF74" s="9">
        <f t="shared" si="73"/>
        <v>103.06500000000001</v>
      </c>
      <c r="AG74" s="9">
        <f t="shared" si="73"/>
        <v>84.823999999999998</v>
      </c>
      <c r="AH74" s="9">
        <f t="shared" si="73"/>
        <v>95.492000000000004</v>
      </c>
      <c r="AI74" s="9">
        <f t="shared" si="73"/>
        <v>101.6232</v>
      </c>
      <c r="AJ74" s="9">
        <f t="shared" si="73"/>
        <v>99.980500000000006</v>
      </c>
      <c r="AK74" s="8"/>
      <c r="AL74" s="22" t="s">
        <v>212</v>
      </c>
      <c r="AM74" s="19">
        <v>10.4</v>
      </c>
      <c r="AN74" s="18" t="s">
        <v>122</v>
      </c>
      <c r="AO74" s="19">
        <v>7</v>
      </c>
      <c r="AP74" s="20">
        <v>2.1606999999999998</v>
      </c>
      <c r="AQ74" s="19">
        <v>0.99987495000000004</v>
      </c>
      <c r="AR74" s="21"/>
      <c r="AS74" s="2" t="b">
        <f t="shared" si="2"/>
        <v>1</v>
      </c>
      <c r="AT74" s="2" t="b">
        <f t="shared" si="3"/>
        <v>1</v>
      </c>
    </row>
    <row r="75" spans="1:53" ht="15.75" customHeight="1" x14ac:dyDescent="0.35">
      <c r="A75" s="2" t="s">
        <v>213</v>
      </c>
      <c r="C75" s="2">
        <v>10.535</v>
      </c>
      <c r="D75" s="2" t="s">
        <v>214</v>
      </c>
      <c r="E75" s="2">
        <v>105</v>
      </c>
      <c r="F75" s="2">
        <v>134</v>
      </c>
      <c r="G75" s="2">
        <v>91</v>
      </c>
      <c r="H75" s="5">
        <v>0.08</v>
      </c>
      <c r="I75" s="2" t="s">
        <v>94</v>
      </c>
      <c r="J75" s="2" t="s">
        <v>115</v>
      </c>
      <c r="K75" s="2" t="s">
        <v>116</v>
      </c>
      <c r="L75" s="2" t="s">
        <v>196</v>
      </c>
      <c r="M75" s="18" t="s">
        <v>122</v>
      </c>
      <c r="N75" s="8">
        <f t="shared" si="0"/>
        <v>0.5</v>
      </c>
      <c r="O75" s="19">
        <v>0.5</v>
      </c>
      <c r="P75" s="19">
        <v>1</v>
      </c>
      <c r="Q75" s="19">
        <v>2</v>
      </c>
      <c r="R75" s="19">
        <v>5</v>
      </c>
      <c r="S75" s="19">
        <v>10</v>
      </c>
      <c r="T75" s="19">
        <v>25</v>
      </c>
      <c r="U75" s="19">
        <v>100</v>
      </c>
      <c r="V75" s="8" t="s">
        <v>119</v>
      </c>
      <c r="W75" s="19">
        <v>0.4491</v>
      </c>
      <c r="X75" s="19">
        <v>0.91120000000000001</v>
      </c>
      <c r="Y75" s="19">
        <v>1.9016</v>
      </c>
      <c r="Z75" s="19">
        <v>4.0778999999999996</v>
      </c>
      <c r="AA75" s="19">
        <v>9.3283000000000005</v>
      </c>
      <c r="AB75" s="19">
        <v>25.608000000000001</v>
      </c>
      <c r="AC75" s="19">
        <v>99.961699999999993</v>
      </c>
      <c r="AD75" s="9">
        <f t="shared" ref="AD75:AJ75" si="74">W75/O75*100</f>
        <v>89.82</v>
      </c>
      <c r="AE75" s="9">
        <f t="shared" si="74"/>
        <v>91.12</v>
      </c>
      <c r="AF75" s="9">
        <f t="shared" si="74"/>
        <v>95.08</v>
      </c>
      <c r="AG75" s="9">
        <f t="shared" si="74"/>
        <v>81.557999999999993</v>
      </c>
      <c r="AH75" s="9">
        <f t="shared" si="74"/>
        <v>93.283000000000001</v>
      </c>
      <c r="AI75" s="9">
        <f t="shared" si="74"/>
        <v>102.43200000000002</v>
      </c>
      <c r="AJ75" s="9">
        <f t="shared" si="74"/>
        <v>99.961699999999993</v>
      </c>
      <c r="AK75" s="8"/>
      <c r="AL75" s="22" t="s">
        <v>213</v>
      </c>
      <c r="AM75" s="19">
        <v>10.51</v>
      </c>
      <c r="AN75" s="18" t="s">
        <v>122</v>
      </c>
      <c r="AO75" s="19">
        <v>7</v>
      </c>
      <c r="AP75" s="20">
        <v>3.149</v>
      </c>
      <c r="AQ75" s="19">
        <v>0.99971388110000003</v>
      </c>
      <c r="AR75" s="21"/>
      <c r="AS75" s="2" t="b">
        <f t="shared" si="2"/>
        <v>1</v>
      </c>
      <c r="AT75" s="2" t="b">
        <f t="shared" si="3"/>
        <v>1</v>
      </c>
    </row>
    <row r="76" spans="1:53" ht="15.75" customHeight="1" x14ac:dyDescent="0.35">
      <c r="A76" s="2" t="s">
        <v>215</v>
      </c>
      <c r="C76" s="2">
        <v>10.61</v>
      </c>
      <c r="D76" s="2" t="s">
        <v>162</v>
      </c>
      <c r="E76" s="2">
        <v>146</v>
      </c>
      <c r="F76" s="2">
        <v>148</v>
      </c>
      <c r="G76" s="2">
        <v>111</v>
      </c>
      <c r="H76" s="5">
        <v>7.0000000000000007E-2</v>
      </c>
      <c r="I76" s="2" t="s">
        <v>94</v>
      </c>
      <c r="J76" s="2" t="s">
        <v>115</v>
      </c>
      <c r="K76" s="2" t="s">
        <v>116</v>
      </c>
      <c r="L76" s="2" t="s">
        <v>196</v>
      </c>
      <c r="M76" s="18" t="s">
        <v>122</v>
      </c>
      <c r="N76" s="8">
        <f t="shared" si="0"/>
        <v>0.5</v>
      </c>
      <c r="O76" s="19">
        <v>0.5</v>
      </c>
      <c r="P76" s="19">
        <v>1</v>
      </c>
      <c r="Q76" s="19">
        <v>2</v>
      </c>
      <c r="R76" s="19">
        <v>5</v>
      </c>
      <c r="S76" s="19">
        <v>10</v>
      </c>
      <c r="T76" s="19">
        <v>25</v>
      </c>
      <c r="U76" s="19">
        <v>100</v>
      </c>
      <c r="V76" s="8" t="s">
        <v>119</v>
      </c>
      <c r="W76" s="19">
        <v>0.51670000000000005</v>
      </c>
      <c r="X76" s="19">
        <v>1.026</v>
      </c>
      <c r="Y76" s="19">
        <v>2.1431</v>
      </c>
      <c r="Z76" s="19">
        <v>4.2382999999999997</v>
      </c>
      <c r="AA76" s="19">
        <v>9.6691000000000003</v>
      </c>
      <c r="AB76" s="19">
        <v>25.346299999999999</v>
      </c>
      <c r="AC76" s="19">
        <v>99.980999999999995</v>
      </c>
      <c r="AD76" s="9">
        <f t="shared" ref="AD76:AJ76" si="75">W76/O76*100</f>
        <v>103.34</v>
      </c>
      <c r="AE76" s="9">
        <f t="shared" si="75"/>
        <v>102.60000000000001</v>
      </c>
      <c r="AF76" s="9">
        <f t="shared" si="75"/>
        <v>107.155</v>
      </c>
      <c r="AG76" s="9">
        <f t="shared" si="75"/>
        <v>84.765999999999991</v>
      </c>
      <c r="AH76" s="9">
        <f t="shared" si="75"/>
        <v>96.691000000000003</v>
      </c>
      <c r="AI76" s="9">
        <f t="shared" si="75"/>
        <v>101.3852</v>
      </c>
      <c r="AJ76" s="9">
        <f t="shared" si="75"/>
        <v>99.980999999999995</v>
      </c>
      <c r="AK76" s="8"/>
      <c r="AL76" s="22" t="s">
        <v>215</v>
      </c>
      <c r="AM76" s="19">
        <v>10.59</v>
      </c>
      <c r="AN76" s="18" t="s">
        <v>122</v>
      </c>
      <c r="AO76" s="19">
        <v>7</v>
      </c>
      <c r="AP76" s="20">
        <v>2.1103999999999998</v>
      </c>
      <c r="AQ76" s="19">
        <v>0.999875336</v>
      </c>
      <c r="AR76" s="21"/>
      <c r="AS76" s="2" t="b">
        <f t="shared" si="2"/>
        <v>1</v>
      </c>
      <c r="AT76" s="2" t="b">
        <f t="shared" si="3"/>
        <v>1</v>
      </c>
    </row>
    <row r="77" spans="1:53" ht="15.75" customHeight="1" x14ac:dyDescent="0.35">
      <c r="A77" s="2" t="s">
        <v>216</v>
      </c>
      <c r="C77" s="2">
        <v>10.631</v>
      </c>
      <c r="D77" s="2" t="s">
        <v>162</v>
      </c>
      <c r="E77" s="2">
        <v>119</v>
      </c>
      <c r="F77" s="2">
        <v>91</v>
      </c>
      <c r="G77" s="2">
        <v>134</v>
      </c>
      <c r="H77" s="5">
        <v>7.0000000000000007E-2</v>
      </c>
      <c r="I77" s="2" t="s">
        <v>94</v>
      </c>
      <c r="J77" s="2" t="s">
        <v>115</v>
      </c>
      <c r="K77" s="2" t="s">
        <v>116</v>
      </c>
      <c r="L77" s="2" t="s">
        <v>196</v>
      </c>
      <c r="M77" s="18" t="s">
        <v>122</v>
      </c>
      <c r="N77" s="8">
        <f t="shared" si="0"/>
        <v>0.5</v>
      </c>
      <c r="O77" s="19">
        <v>0.5</v>
      </c>
      <c r="P77" s="19">
        <v>1</v>
      </c>
      <c r="Q77" s="19">
        <v>2</v>
      </c>
      <c r="R77" s="19">
        <v>5</v>
      </c>
      <c r="S77" s="19">
        <v>10</v>
      </c>
      <c r="T77" s="19">
        <v>25</v>
      </c>
      <c r="U77" s="19">
        <v>100</v>
      </c>
      <c r="V77" s="8" t="s">
        <v>119</v>
      </c>
      <c r="W77" s="19">
        <v>0.45190000000000002</v>
      </c>
      <c r="X77" s="19">
        <v>0.90990000000000004</v>
      </c>
      <c r="Y77" s="19">
        <v>1.9055</v>
      </c>
      <c r="Z77" s="19">
        <v>4.1349</v>
      </c>
      <c r="AA77" s="19">
        <v>9.1797000000000004</v>
      </c>
      <c r="AB77" s="19">
        <v>25.675699999999999</v>
      </c>
      <c r="AC77" s="19">
        <v>99.954700000000003</v>
      </c>
      <c r="AD77" s="9">
        <f t="shared" ref="AD77:AJ77" si="76">W77/O77*100</f>
        <v>90.38000000000001</v>
      </c>
      <c r="AE77" s="9">
        <f t="shared" si="76"/>
        <v>90.990000000000009</v>
      </c>
      <c r="AF77" s="9">
        <f t="shared" si="76"/>
        <v>95.275000000000006</v>
      </c>
      <c r="AG77" s="9">
        <f t="shared" si="76"/>
        <v>82.698000000000008</v>
      </c>
      <c r="AH77" s="9">
        <f t="shared" si="76"/>
        <v>91.797000000000011</v>
      </c>
      <c r="AI77" s="9">
        <f t="shared" si="76"/>
        <v>102.70280000000001</v>
      </c>
      <c r="AJ77" s="9">
        <f t="shared" si="76"/>
        <v>99.954700000000003</v>
      </c>
      <c r="AK77" s="8"/>
      <c r="AL77" s="18" t="s">
        <v>216</v>
      </c>
      <c r="AM77" s="19">
        <v>10.62</v>
      </c>
      <c r="AN77" s="25" t="s">
        <v>122</v>
      </c>
      <c r="AO77" s="19">
        <v>7</v>
      </c>
      <c r="AP77" s="20">
        <v>3.3917999999999999</v>
      </c>
      <c r="AQ77" s="19">
        <v>0.99966106239999997</v>
      </c>
      <c r="AR77" s="21"/>
      <c r="AS77" s="2" t="b">
        <f t="shared" si="2"/>
        <v>1</v>
      </c>
      <c r="AT77" s="2" t="b">
        <f t="shared" si="3"/>
        <v>1</v>
      </c>
    </row>
    <row r="78" spans="1:53" ht="15.75" customHeight="1" x14ac:dyDescent="0.35">
      <c r="A78" s="2" t="s">
        <v>17</v>
      </c>
      <c r="B78" s="2"/>
      <c r="C78" s="2">
        <v>10.67</v>
      </c>
      <c r="D78" s="2" t="s">
        <v>217</v>
      </c>
      <c r="E78" s="2">
        <v>152</v>
      </c>
      <c r="F78" s="2">
        <v>115</v>
      </c>
      <c r="G78" s="2"/>
      <c r="H78" s="5">
        <v>7.0000000000000007E-2</v>
      </c>
      <c r="I78" s="2" t="s">
        <v>94</v>
      </c>
      <c r="J78" s="2" t="s">
        <v>115</v>
      </c>
      <c r="K78" s="2" t="s">
        <v>116</v>
      </c>
      <c r="L78" s="2" t="s">
        <v>160</v>
      </c>
      <c r="M78" s="25" t="s">
        <v>158</v>
      </c>
      <c r="N78" s="8">
        <f t="shared" si="0"/>
        <v>20</v>
      </c>
      <c r="O78" s="19">
        <v>20</v>
      </c>
      <c r="P78" s="19">
        <v>20</v>
      </c>
      <c r="Q78" s="19">
        <v>20</v>
      </c>
      <c r="R78" s="19">
        <v>20</v>
      </c>
      <c r="S78" s="19">
        <v>20</v>
      </c>
      <c r="T78" s="19">
        <v>20</v>
      </c>
      <c r="U78" s="19">
        <v>20</v>
      </c>
      <c r="V78" s="8" t="s">
        <v>119</v>
      </c>
      <c r="W78" s="19">
        <v>20</v>
      </c>
      <c r="X78" s="19">
        <v>20</v>
      </c>
      <c r="Y78" s="19">
        <v>20</v>
      </c>
      <c r="Z78" s="19">
        <v>20</v>
      </c>
      <c r="AA78" s="19">
        <v>20</v>
      </c>
      <c r="AB78" s="19">
        <v>20</v>
      </c>
      <c r="AC78" s="19">
        <v>20</v>
      </c>
      <c r="AD78" s="9">
        <f t="shared" ref="AD78:AJ78" si="77">W78/O78*100</f>
        <v>100</v>
      </c>
      <c r="AE78" s="9">
        <f t="shared" si="77"/>
        <v>100</v>
      </c>
      <c r="AF78" s="9">
        <f t="shared" si="77"/>
        <v>100</v>
      </c>
      <c r="AG78" s="9">
        <f t="shared" si="77"/>
        <v>100</v>
      </c>
      <c r="AH78" s="9">
        <f t="shared" si="77"/>
        <v>100</v>
      </c>
      <c r="AI78" s="9">
        <f t="shared" si="77"/>
        <v>100</v>
      </c>
      <c r="AJ78" s="9">
        <f t="shared" si="77"/>
        <v>100</v>
      </c>
      <c r="AK78" s="8"/>
      <c r="AL78" s="22" t="s">
        <v>17</v>
      </c>
      <c r="AM78" s="19">
        <v>10.64</v>
      </c>
      <c r="AN78" s="18" t="s">
        <v>158</v>
      </c>
      <c r="AO78" s="19">
        <v>1</v>
      </c>
      <c r="AP78" s="20" t="s">
        <v>159</v>
      </c>
      <c r="AQ78" s="19" t="s">
        <v>159</v>
      </c>
      <c r="AR78" s="21"/>
      <c r="AS78" s="2" t="b">
        <f t="shared" si="2"/>
        <v>1</v>
      </c>
      <c r="AT78" s="2" t="b">
        <f t="shared" si="3"/>
        <v>1</v>
      </c>
      <c r="AU78" s="2"/>
      <c r="AV78" s="2"/>
      <c r="AW78" s="2"/>
      <c r="AX78" s="2"/>
      <c r="AY78" s="2"/>
      <c r="AZ78" s="2"/>
      <c r="BA78" s="2"/>
    </row>
    <row r="79" spans="1:53" ht="15.75" customHeight="1" x14ac:dyDescent="0.35">
      <c r="A79" s="2" t="s">
        <v>218</v>
      </c>
      <c r="C79" s="2">
        <v>10.686999999999999</v>
      </c>
      <c r="D79" s="2" t="s">
        <v>162</v>
      </c>
      <c r="E79" s="2">
        <v>146</v>
      </c>
      <c r="F79" s="2">
        <v>148</v>
      </c>
      <c r="G79" s="2">
        <v>111</v>
      </c>
      <c r="H79" s="5">
        <v>7.0000000000000007E-2</v>
      </c>
      <c r="I79" s="2" t="s">
        <v>94</v>
      </c>
      <c r="J79" s="2" t="s">
        <v>115</v>
      </c>
      <c r="K79" s="2" t="s">
        <v>116</v>
      </c>
      <c r="L79" s="2" t="s">
        <v>196</v>
      </c>
      <c r="M79" s="18" t="s">
        <v>122</v>
      </c>
      <c r="N79" s="8">
        <f t="shared" si="0"/>
        <v>0.5</v>
      </c>
      <c r="O79" s="19">
        <v>0.5</v>
      </c>
      <c r="P79" s="19">
        <v>1</v>
      </c>
      <c r="Q79" s="19">
        <v>2</v>
      </c>
      <c r="R79" s="19">
        <v>5</v>
      </c>
      <c r="S79" s="19">
        <v>10</v>
      </c>
      <c r="T79" s="19">
        <v>25</v>
      </c>
      <c r="U79" s="19">
        <v>100</v>
      </c>
      <c r="V79" s="8" t="s">
        <v>119</v>
      </c>
      <c r="W79" s="19">
        <v>0.57789999999999997</v>
      </c>
      <c r="X79" s="19">
        <v>1.0356000000000001</v>
      </c>
      <c r="Y79" s="19">
        <v>2.2553000000000001</v>
      </c>
      <c r="Z79" s="19">
        <v>4.4619</v>
      </c>
      <c r="AA79" s="19">
        <v>9.7431000000000001</v>
      </c>
      <c r="AB79" s="19">
        <v>25.232700000000001</v>
      </c>
      <c r="AC79" s="19">
        <v>99.988500000000002</v>
      </c>
      <c r="AD79" s="9">
        <f t="shared" ref="AD79:AJ79" si="78">W79/O79*100</f>
        <v>115.58</v>
      </c>
      <c r="AE79" s="9">
        <f t="shared" si="78"/>
        <v>103.56</v>
      </c>
      <c r="AF79" s="9">
        <f t="shared" si="78"/>
        <v>112.765</v>
      </c>
      <c r="AG79" s="9">
        <f t="shared" si="78"/>
        <v>89.238</v>
      </c>
      <c r="AH79" s="9">
        <f t="shared" si="78"/>
        <v>97.430999999999997</v>
      </c>
      <c r="AI79" s="9">
        <f t="shared" si="78"/>
        <v>100.9308</v>
      </c>
      <c r="AJ79" s="9">
        <f t="shared" si="78"/>
        <v>99.988500000000002</v>
      </c>
      <c r="AK79" s="8"/>
      <c r="AL79" s="22" t="s">
        <v>218</v>
      </c>
      <c r="AM79" s="19">
        <v>10.66</v>
      </c>
      <c r="AN79" s="18" t="s">
        <v>122</v>
      </c>
      <c r="AO79" s="19">
        <v>7</v>
      </c>
      <c r="AP79" s="20">
        <v>1.5606</v>
      </c>
      <c r="AQ79" s="19">
        <v>0.99993308810000003</v>
      </c>
      <c r="AR79" s="21"/>
      <c r="AS79" s="2" t="b">
        <f t="shared" si="2"/>
        <v>1</v>
      </c>
      <c r="AT79" s="2" t="b">
        <f t="shared" si="3"/>
        <v>1</v>
      </c>
    </row>
    <row r="80" spans="1:53" ht="15.75" customHeight="1" x14ac:dyDescent="0.35">
      <c r="A80" s="2" t="s">
        <v>219</v>
      </c>
      <c r="C80" s="2">
        <v>10.923</v>
      </c>
      <c r="D80" s="2" t="s">
        <v>162</v>
      </c>
      <c r="E80" s="2">
        <v>91</v>
      </c>
      <c r="F80" s="2">
        <v>92</v>
      </c>
      <c r="G80" s="2">
        <v>134</v>
      </c>
      <c r="H80" s="5">
        <v>7.0000000000000007E-2</v>
      </c>
      <c r="I80" s="2" t="s">
        <v>94</v>
      </c>
      <c r="J80" s="2" t="s">
        <v>115</v>
      </c>
      <c r="K80" s="2" t="s">
        <v>116</v>
      </c>
      <c r="L80" s="2" t="s">
        <v>196</v>
      </c>
      <c r="M80" s="18" t="s">
        <v>122</v>
      </c>
      <c r="N80" s="8">
        <f t="shared" si="0"/>
        <v>0.5</v>
      </c>
      <c r="O80" s="19">
        <v>0.5</v>
      </c>
      <c r="P80" s="19">
        <v>1</v>
      </c>
      <c r="Q80" s="19">
        <v>2</v>
      </c>
      <c r="R80" s="19">
        <v>5</v>
      </c>
      <c r="S80" s="19">
        <v>10</v>
      </c>
      <c r="T80" s="19">
        <v>25</v>
      </c>
      <c r="U80" s="19">
        <v>100</v>
      </c>
      <c r="V80" s="8" t="s">
        <v>119</v>
      </c>
      <c r="W80" s="19">
        <v>0.4224</v>
      </c>
      <c r="X80" s="19">
        <v>0.86299999999999999</v>
      </c>
      <c r="Y80" s="19">
        <v>1.825</v>
      </c>
      <c r="Z80" s="19">
        <v>3.9487999999999999</v>
      </c>
      <c r="AA80" s="19">
        <v>8.9581</v>
      </c>
      <c r="AB80" s="19">
        <v>25.841899999999999</v>
      </c>
      <c r="AC80" s="19">
        <v>99.948300000000003</v>
      </c>
      <c r="AD80" s="9">
        <f t="shared" ref="AD80:AJ80" si="79">W80/O80*100</f>
        <v>84.48</v>
      </c>
      <c r="AE80" s="9">
        <f t="shared" si="79"/>
        <v>86.3</v>
      </c>
      <c r="AF80" s="9">
        <f t="shared" si="79"/>
        <v>91.25</v>
      </c>
      <c r="AG80" s="9">
        <f t="shared" si="79"/>
        <v>78.975999999999999</v>
      </c>
      <c r="AH80" s="9">
        <f t="shared" si="79"/>
        <v>89.581000000000003</v>
      </c>
      <c r="AI80" s="9">
        <f t="shared" si="79"/>
        <v>103.36760000000001</v>
      </c>
      <c r="AJ80" s="9">
        <f t="shared" si="79"/>
        <v>99.948300000000003</v>
      </c>
      <c r="AK80" s="8"/>
      <c r="AL80" s="22" t="s">
        <v>219</v>
      </c>
      <c r="AM80" s="19">
        <v>10.89</v>
      </c>
      <c r="AN80" s="18" t="s">
        <v>122</v>
      </c>
      <c r="AO80" s="19">
        <v>7</v>
      </c>
      <c r="AP80" s="20">
        <v>4.1528999999999998</v>
      </c>
      <c r="AQ80" s="19">
        <v>0.99950875179999998</v>
      </c>
      <c r="AR80" s="21"/>
      <c r="AS80" s="2" t="b">
        <f t="shared" si="2"/>
        <v>1</v>
      </c>
      <c r="AT80" s="2" t="b">
        <f t="shared" si="3"/>
        <v>1</v>
      </c>
    </row>
    <row r="81" spans="1:46" ht="15.75" customHeight="1" x14ac:dyDescent="0.35">
      <c r="A81" s="2" t="s">
        <v>220</v>
      </c>
      <c r="C81" s="2">
        <v>10.93</v>
      </c>
      <c r="D81" s="2" t="s">
        <v>162</v>
      </c>
      <c r="E81" s="2">
        <v>146</v>
      </c>
      <c r="F81" s="2">
        <v>148</v>
      </c>
      <c r="G81" s="2">
        <v>111</v>
      </c>
      <c r="H81" s="5">
        <v>7.0000000000000007E-2</v>
      </c>
      <c r="I81" s="2" t="s">
        <v>94</v>
      </c>
      <c r="J81" s="2" t="s">
        <v>115</v>
      </c>
      <c r="K81" s="2" t="s">
        <v>116</v>
      </c>
      <c r="L81" s="2" t="s">
        <v>196</v>
      </c>
      <c r="M81" s="18" t="s">
        <v>122</v>
      </c>
      <c r="N81" s="8">
        <f t="shared" si="0"/>
        <v>0.5</v>
      </c>
      <c r="O81" s="19">
        <v>0.5</v>
      </c>
      <c r="P81" s="19">
        <v>1</v>
      </c>
      <c r="Q81" s="19">
        <v>2</v>
      </c>
      <c r="R81" s="19">
        <v>5</v>
      </c>
      <c r="S81" s="19">
        <v>10</v>
      </c>
      <c r="T81" s="19">
        <v>25</v>
      </c>
      <c r="U81" s="19">
        <v>100</v>
      </c>
      <c r="V81" s="8" t="s">
        <v>119</v>
      </c>
      <c r="W81" s="19">
        <v>0.52</v>
      </c>
      <c r="X81" s="19">
        <v>0.96440000000000003</v>
      </c>
      <c r="Y81" s="19">
        <v>1.9896</v>
      </c>
      <c r="Z81" s="19">
        <v>4.0278</v>
      </c>
      <c r="AA81" s="19">
        <v>9.2882999999999996</v>
      </c>
      <c r="AB81" s="19">
        <v>25.627500000000001</v>
      </c>
      <c r="AC81" s="19">
        <v>99.960499999999996</v>
      </c>
      <c r="AD81" s="9">
        <f t="shared" ref="AD81:AJ81" si="80">W81/O81*100</f>
        <v>104</v>
      </c>
      <c r="AE81" s="9">
        <f t="shared" si="80"/>
        <v>96.44</v>
      </c>
      <c r="AF81" s="9">
        <f t="shared" si="80"/>
        <v>99.48</v>
      </c>
      <c r="AG81" s="9">
        <f t="shared" si="80"/>
        <v>80.556000000000012</v>
      </c>
      <c r="AH81" s="9">
        <f t="shared" si="80"/>
        <v>92.882999999999996</v>
      </c>
      <c r="AI81" s="9">
        <f t="shared" si="80"/>
        <v>102.51000000000002</v>
      </c>
      <c r="AJ81" s="9">
        <f t="shared" si="80"/>
        <v>99.960499999999996</v>
      </c>
      <c r="AK81" s="8"/>
      <c r="AL81" s="22" t="s">
        <v>220</v>
      </c>
      <c r="AM81" s="19">
        <v>10.9</v>
      </c>
      <c r="AN81" s="18" t="s">
        <v>122</v>
      </c>
      <c r="AO81" s="19">
        <v>7</v>
      </c>
      <c r="AP81" s="20">
        <v>3.2928000000000002</v>
      </c>
      <c r="AQ81" s="19">
        <v>0.99968567200000003</v>
      </c>
      <c r="AR81" s="21"/>
      <c r="AS81" s="2" t="b">
        <f t="shared" si="2"/>
        <v>1</v>
      </c>
      <c r="AT81" s="2" t="b">
        <f t="shared" si="3"/>
        <v>1</v>
      </c>
    </row>
    <row r="82" spans="1:46" ht="15.75" customHeight="1" x14ac:dyDescent="0.35">
      <c r="A82" s="2" t="s">
        <v>221</v>
      </c>
      <c r="C82" s="2">
        <v>11.11</v>
      </c>
      <c r="D82" s="2" t="s">
        <v>162</v>
      </c>
      <c r="E82" s="2">
        <v>117</v>
      </c>
      <c r="F82" s="2">
        <v>119</v>
      </c>
      <c r="G82" s="2">
        <v>201</v>
      </c>
      <c r="H82" s="5">
        <v>0.1</v>
      </c>
      <c r="I82" s="2" t="s">
        <v>94</v>
      </c>
      <c r="J82" s="2" t="s">
        <v>115</v>
      </c>
      <c r="K82" s="2" t="s">
        <v>116</v>
      </c>
      <c r="L82" s="2" t="s">
        <v>196</v>
      </c>
      <c r="M82" s="18" t="s">
        <v>122</v>
      </c>
      <c r="N82" s="8">
        <f t="shared" si="0"/>
        <v>0.5</v>
      </c>
      <c r="O82" s="19">
        <v>0.5</v>
      </c>
      <c r="P82" s="19">
        <v>1</v>
      </c>
      <c r="Q82" s="19">
        <v>2</v>
      </c>
      <c r="R82" s="19">
        <v>5</v>
      </c>
      <c r="S82" s="19">
        <v>10</v>
      </c>
      <c r="T82" s="19">
        <v>25</v>
      </c>
      <c r="U82" s="19">
        <v>100</v>
      </c>
      <c r="V82" s="8" t="s">
        <v>119</v>
      </c>
      <c r="W82" s="19">
        <v>0.50800000000000001</v>
      </c>
      <c r="X82" s="19">
        <v>0.92849999999999999</v>
      </c>
      <c r="Y82" s="19">
        <v>1.9556</v>
      </c>
      <c r="Z82" s="19">
        <v>4.1245000000000003</v>
      </c>
      <c r="AA82" s="19">
        <v>9.1819000000000006</v>
      </c>
      <c r="AB82" s="19">
        <v>25.546399999999998</v>
      </c>
      <c r="AC82" s="19">
        <v>99.983599999999996</v>
      </c>
      <c r="AD82" s="9">
        <f t="shared" ref="AD82:AJ82" si="81">W82/O82*100</f>
        <v>101.6</v>
      </c>
      <c r="AE82" s="9">
        <f t="shared" si="81"/>
        <v>92.85</v>
      </c>
      <c r="AF82" s="9">
        <f t="shared" si="81"/>
        <v>97.78</v>
      </c>
      <c r="AG82" s="9">
        <f t="shared" si="81"/>
        <v>82.490000000000009</v>
      </c>
      <c r="AH82" s="9">
        <f t="shared" si="81"/>
        <v>91.819000000000003</v>
      </c>
      <c r="AI82" s="9">
        <f t="shared" si="81"/>
        <v>102.18559999999999</v>
      </c>
      <c r="AJ82" s="9">
        <f t="shared" si="81"/>
        <v>99.983599999999996</v>
      </c>
      <c r="AK82" s="8"/>
      <c r="AL82" s="22" t="s">
        <v>221</v>
      </c>
      <c r="AM82" s="19">
        <v>11.08</v>
      </c>
      <c r="AN82" s="18" t="s">
        <v>122</v>
      </c>
      <c r="AO82" s="19">
        <v>7</v>
      </c>
      <c r="AP82" s="20">
        <v>2.3917000000000002</v>
      </c>
      <c r="AQ82" s="19">
        <v>0.9998724162</v>
      </c>
      <c r="AR82" s="21"/>
      <c r="AS82" s="2" t="b">
        <f t="shared" si="2"/>
        <v>1</v>
      </c>
      <c r="AT82" s="2" t="b">
        <f t="shared" si="3"/>
        <v>1</v>
      </c>
    </row>
    <row r="83" spans="1:46" ht="15.75" customHeight="1" x14ac:dyDescent="0.35">
      <c r="A83" s="2" t="s">
        <v>222</v>
      </c>
      <c r="C83" s="2">
        <v>11.45</v>
      </c>
      <c r="D83" s="2" t="s">
        <v>162</v>
      </c>
      <c r="E83" s="2">
        <v>157</v>
      </c>
      <c r="F83" s="2">
        <v>155</v>
      </c>
      <c r="G83" s="2">
        <v>75</v>
      </c>
      <c r="H83" s="5">
        <v>0.1</v>
      </c>
      <c r="I83" s="2" t="s">
        <v>94</v>
      </c>
      <c r="J83" s="2" t="s">
        <v>115</v>
      </c>
      <c r="K83" s="2" t="s">
        <v>116</v>
      </c>
      <c r="L83" s="2" t="s">
        <v>196</v>
      </c>
      <c r="M83" s="18" t="s">
        <v>122</v>
      </c>
      <c r="N83" s="8">
        <f t="shared" si="0"/>
        <v>0.5</v>
      </c>
      <c r="O83" s="19">
        <v>0.5</v>
      </c>
      <c r="P83" s="19">
        <v>1</v>
      </c>
      <c r="Q83" s="19">
        <v>2</v>
      </c>
      <c r="R83" s="19">
        <v>5</v>
      </c>
      <c r="S83" s="19">
        <v>10</v>
      </c>
      <c r="T83" s="19">
        <v>25</v>
      </c>
      <c r="U83" s="19">
        <v>100</v>
      </c>
      <c r="V83" s="8" t="s">
        <v>119</v>
      </c>
      <c r="W83" s="19" t="s">
        <v>136</v>
      </c>
      <c r="X83" s="19">
        <v>0.79120000000000001</v>
      </c>
      <c r="Y83" s="19">
        <v>1.8028999999999999</v>
      </c>
      <c r="Z83" s="19">
        <v>4.0433000000000003</v>
      </c>
      <c r="AA83" s="19">
        <v>9.1768999999999998</v>
      </c>
      <c r="AB83" s="19">
        <v>25.5273</v>
      </c>
      <c r="AC83" s="19">
        <v>99.987099999999998</v>
      </c>
      <c r="AD83" s="9" t="e">
        <f t="shared" ref="AD83:AJ83" si="82">W83/O83*100</f>
        <v>#VALUE!</v>
      </c>
      <c r="AE83" s="9">
        <f t="shared" si="82"/>
        <v>79.12</v>
      </c>
      <c r="AF83" s="9">
        <f t="shared" si="82"/>
        <v>90.144999999999996</v>
      </c>
      <c r="AG83" s="9">
        <f t="shared" si="82"/>
        <v>80.866</v>
      </c>
      <c r="AH83" s="9">
        <f t="shared" si="82"/>
        <v>91.769000000000005</v>
      </c>
      <c r="AI83" s="9">
        <f t="shared" si="82"/>
        <v>102.10920000000002</v>
      </c>
      <c r="AJ83" s="9">
        <f t="shared" si="82"/>
        <v>99.987099999999998</v>
      </c>
      <c r="AK83" s="8"/>
      <c r="AL83" s="22" t="s">
        <v>222</v>
      </c>
      <c r="AM83" s="19">
        <v>11.43</v>
      </c>
      <c r="AN83" s="18" t="s">
        <v>122</v>
      </c>
      <c r="AO83" s="19">
        <v>7</v>
      </c>
      <c r="AP83" s="20">
        <v>2.1815000000000002</v>
      </c>
      <c r="AQ83" s="19">
        <v>0.99990394329999999</v>
      </c>
      <c r="AR83" s="21"/>
      <c r="AS83" s="2" t="b">
        <f t="shared" si="2"/>
        <v>1</v>
      </c>
      <c r="AT83" s="2" t="b">
        <f t="shared" si="3"/>
        <v>1</v>
      </c>
    </row>
    <row r="84" spans="1:46" ht="15.75" customHeight="1" x14ac:dyDescent="0.35">
      <c r="A84" s="2" t="s">
        <v>223</v>
      </c>
      <c r="C84" s="2">
        <v>11.58</v>
      </c>
      <c r="D84" s="2" t="s">
        <v>162</v>
      </c>
      <c r="E84" s="2">
        <v>77</v>
      </c>
      <c r="F84" s="2">
        <v>51</v>
      </c>
      <c r="G84" s="2">
        <v>123</v>
      </c>
      <c r="H84" s="5">
        <v>0.1</v>
      </c>
      <c r="I84" s="2" t="s">
        <v>94</v>
      </c>
      <c r="J84" s="2" t="s">
        <v>115</v>
      </c>
      <c r="K84" s="2" t="s">
        <v>116</v>
      </c>
      <c r="L84" s="2" t="s">
        <v>196</v>
      </c>
      <c r="M84" s="18" t="s">
        <v>118</v>
      </c>
      <c r="N84" s="8">
        <f t="shared" si="0"/>
        <v>5</v>
      </c>
      <c r="O84" s="8"/>
      <c r="P84" s="8"/>
      <c r="Q84" s="8"/>
      <c r="R84" s="19">
        <v>5</v>
      </c>
      <c r="S84" s="19">
        <v>10</v>
      </c>
      <c r="T84" s="19">
        <v>25</v>
      </c>
      <c r="U84" s="19">
        <v>100</v>
      </c>
      <c r="V84" s="8" t="s">
        <v>119</v>
      </c>
      <c r="W84" s="19" t="s">
        <v>136</v>
      </c>
      <c r="X84" s="19" t="s">
        <v>136</v>
      </c>
      <c r="Y84" s="19" t="s">
        <v>136</v>
      </c>
      <c r="Z84" s="19">
        <v>4.8094999999999999</v>
      </c>
      <c r="AA84" s="19">
        <v>10.254899999999999</v>
      </c>
      <c r="AB84" s="19">
        <v>24.9328</v>
      </c>
      <c r="AC84" s="19">
        <v>100.00149999999999</v>
      </c>
      <c r="AD84" s="9" t="e">
        <f t="shared" ref="AD84:AJ84" si="83">W84/O84*100</f>
        <v>#VALUE!</v>
      </c>
      <c r="AE84" s="9" t="e">
        <f t="shared" si="83"/>
        <v>#VALUE!</v>
      </c>
      <c r="AF84" s="9" t="e">
        <f t="shared" si="83"/>
        <v>#VALUE!</v>
      </c>
      <c r="AG84" s="9">
        <f t="shared" si="83"/>
        <v>96.19</v>
      </c>
      <c r="AH84" s="9">
        <f t="shared" si="83"/>
        <v>102.54900000000001</v>
      </c>
      <c r="AI84" s="9">
        <f t="shared" si="83"/>
        <v>99.731200000000001</v>
      </c>
      <c r="AJ84" s="9">
        <f t="shared" si="83"/>
        <v>100.00149999999999</v>
      </c>
      <c r="AK84" s="8"/>
      <c r="AL84" s="22" t="s">
        <v>223</v>
      </c>
      <c r="AM84" s="19">
        <v>11.55</v>
      </c>
      <c r="AN84" s="18" t="s">
        <v>118</v>
      </c>
      <c r="AO84" s="19">
        <v>4</v>
      </c>
      <c r="AP84" s="20">
        <v>0.7429</v>
      </c>
      <c r="AQ84" s="19">
        <v>0.9999912084</v>
      </c>
      <c r="AR84" s="21"/>
      <c r="AS84" s="2" t="b">
        <f t="shared" si="2"/>
        <v>1</v>
      </c>
      <c r="AT84" s="2" t="b">
        <f t="shared" si="3"/>
        <v>1</v>
      </c>
    </row>
    <row r="85" spans="1:46" ht="15.75" customHeight="1" x14ac:dyDescent="0.35">
      <c r="A85" s="2" t="s">
        <v>224</v>
      </c>
      <c r="C85" s="2">
        <v>11.98</v>
      </c>
      <c r="D85" s="2" t="s">
        <v>162</v>
      </c>
      <c r="E85" s="2">
        <v>180</v>
      </c>
      <c r="F85" s="2">
        <v>182</v>
      </c>
      <c r="G85" s="2">
        <v>145</v>
      </c>
      <c r="H85" s="5">
        <v>0.1</v>
      </c>
      <c r="I85" s="2" t="s">
        <v>94</v>
      </c>
      <c r="J85" s="2" t="s">
        <v>115</v>
      </c>
      <c r="K85" s="2" t="s">
        <v>116</v>
      </c>
      <c r="L85" s="2" t="s">
        <v>196</v>
      </c>
      <c r="M85" s="18" t="s">
        <v>122</v>
      </c>
      <c r="N85" s="8">
        <f t="shared" si="0"/>
        <v>0.5</v>
      </c>
      <c r="O85" s="19">
        <v>0.5</v>
      </c>
      <c r="P85" s="19">
        <v>1</v>
      </c>
      <c r="Q85" s="19">
        <v>2</v>
      </c>
      <c r="R85" s="19">
        <v>5</v>
      </c>
      <c r="S85" s="19">
        <v>10</v>
      </c>
      <c r="T85" s="19">
        <v>25</v>
      </c>
      <c r="U85" s="19">
        <v>100</v>
      </c>
      <c r="V85" s="8" t="s">
        <v>119</v>
      </c>
      <c r="W85" s="19">
        <v>0.57269999999999999</v>
      </c>
      <c r="X85" s="19">
        <v>1.0348999999999999</v>
      </c>
      <c r="Y85" s="19">
        <v>2.1307999999999998</v>
      </c>
      <c r="Z85" s="19">
        <v>4.4231999999999996</v>
      </c>
      <c r="AA85" s="19">
        <v>10.031599999999999</v>
      </c>
      <c r="AB85" s="19">
        <v>25.106200000000001</v>
      </c>
      <c r="AC85" s="19">
        <v>99.995400000000004</v>
      </c>
      <c r="AD85" s="9">
        <f t="shared" ref="AD85:AJ85" si="84">W85/O85*100</f>
        <v>114.53999999999999</v>
      </c>
      <c r="AE85" s="9">
        <f t="shared" si="84"/>
        <v>103.49</v>
      </c>
      <c r="AF85" s="9">
        <f t="shared" si="84"/>
        <v>106.53999999999999</v>
      </c>
      <c r="AG85" s="9">
        <f t="shared" si="84"/>
        <v>88.463999999999984</v>
      </c>
      <c r="AH85" s="9">
        <f t="shared" si="84"/>
        <v>100.31599999999999</v>
      </c>
      <c r="AI85" s="9">
        <f t="shared" si="84"/>
        <v>100.4248</v>
      </c>
      <c r="AJ85" s="9">
        <f t="shared" si="84"/>
        <v>99.995400000000004</v>
      </c>
      <c r="AK85" s="8"/>
      <c r="AL85" s="22" t="s">
        <v>224</v>
      </c>
      <c r="AM85" s="19">
        <v>11.95</v>
      </c>
      <c r="AN85" s="18" t="s">
        <v>122</v>
      </c>
      <c r="AO85" s="19">
        <v>7</v>
      </c>
      <c r="AP85" s="20">
        <v>1.1968000000000001</v>
      </c>
      <c r="AQ85" s="19">
        <v>0.9999645814</v>
      </c>
      <c r="AR85" s="21"/>
      <c r="AS85" s="2" t="b">
        <f t="shared" si="2"/>
        <v>1</v>
      </c>
      <c r="AT85" s="2" t="b">
        <f t="shared" si="3"/>
        <v>1</v>
      </c>
    </row>
    <row r="86" spans="1:46" ht="15.75" customHeight="1" x14ac:dyDescent="0.35">
      <c r="A86" s="2" t="s">
        <v>225</v>
      </c>
      <c r="C86" s="2">
        <v>12.07</v>
      </c>
      <c r="D86" s="2" t="s">
        <v>162</v>
      </c>
      <c r="E86" s="2">
        <v>225</v>
      </c>
      <c r="F86" s="2">
        <v>227</v>
      </c>
      <c r="G86" s="2">
        <v>223</v>
      </c>
      <c r="H86" s="5">
        <v>0.1</v>
      </c>
      <c r="I86" s="2" t="s">
        <v>94</v>
      </c>
      <c r="J86" s="2" t="s">
        <v>115</v>
      </c>
      <c r="K86" s="2" t="s">
        <v>116</v>
      </c>
      <c r="L86" s="2" t="s">
        <v>196</v>
      </c>
      <c r="M86" s="18" t="s">
        <v>122</v>
      </c>
      <c r="N86" s="8">
        <f t="shared" si="0"/>
        <v>0.5</v>
      </c>
      <c r="O86" s="19">
        <v>0.5</v>
      </c>
      <c r="P86" s="19">
        <v>1</v>
      </c>
      <c r="Q86" s="19">
        <v>2</v>
      </c>
      <c r="R86" s="19">
        <v>5</v>
      </c>
      <c r="S86" s="19">
        <v>10</v>
      </c>
      <c r="T86" s="19">
        <v>25</v>
      </c>
      <c r="U86" s="19">
        <v>100</v>
      </c>
      <c r="V86" s="8" t="s">
        <v>119</v>
      </c>
      <c r="W86" s="19">
        <v>0.44740000000000002</v>
      </c>
      <c r="X86" s="19">
        <v>0.95379999999999998</v>
      </c>
      <c r="Y86" s="19">
        <v>1.9175</v>
      </c>
      <c r="Z86" s="19">
        <v>4.0658000000000003</v>
      </c>
      <c r="AA86" s="19">
        <v>9.1473999999999993</v>
      </c>
      <c r="AB86" s="19">
        <v>25.702400000000001</v>
      </c>
      <c r="AC86" s="19">
        <v>99.954999999999998</v>
      </c>
      <c r="AD86" s="9">
        <f t="shared" ref="AD86:AJ86" si="85">W86/O86*100</f>
        <v>89.48</v>
      </c>
      <c r="AE86" s="9">
        <f t="shared" si="85"/>
        <v>95.38</v>
      </c>
      <c r="AF86" s="9">
        <f t="shared" si="85"/>
        <v>95.875</v>
      </c>
      <c r="AG86" s="9">
        <f t="shared" si="85"/>
        <v>81.316000000000017</v>
      </c>
      <c r="AH86" s="9">
        <f t="shared" si="85"/>
        <v>91.47399999999999</v>
      </c>
      <c r="AI86" s="9">
        <f t="shared" si="85"/>
        <v>102.80960000000002</v>
      </c>
      <c r="AJ86" s="9">
        <f t="shared" si="85"/>
        <v>99.954999999999998</v>
      </c>
      <c r="AK86" s="8"/>
      <c r="AL86" s="22" t="s">
        <v>225</v>
      </c>
      <c r="AM86" s="19">
        <v>12.04</v>
      </c>
      <c r="AN86" s="18" t="s">
        <v>122</v>
      </c>
      <c r="AO86" s="19">
        <v>7</v>
      </c>
      <c r="AP86" s="20">
        <v>3.5337999999999998</v>
      </c>
      <c r="AQ86" s="19">
        <v>0.99963700639999997</v>
      </c>
      <c r="AR86" s="21"/>
      <c r="AS86" s="2" t="b">
        <f t="shared" si="2"/>
        <v>1</v>
      </c>
      <c r="AT86" s="2" t="b">
        <f t="shared" si="3"/>
        <v>1</v>
      </c>
    </row>
    <row r="87" spans="1:46" ht="15.75" customHeight="1" x14ac:dyDescent="0.35">
      <c r="A87" s="2" t="s">
        <v>226</v>
      </c>
      <c r="C87" s="2">
        <v>12.153</v>
      </c>
      <c r="D87" s="2" t="s">
        <v>162</v>
      </c>
      <c r="E87" s="2">
        <v>128</v>
      </c>
      <c r="F87" s="2">
        <v>127</v>
      </c>
      <c r="G87" s="2">
        <v>129</v>
      </c>
      <c r="H87" s="5">
        <v>0.1</v>
      </c>
      <c r="I87" s="2" t="s">
        <v>94</v>
      </c>
      <c r="J87" s="2" t="s">
        <v>115</v>
      </c>
      <c r="K87" s="2" t="s">
        <v>116</v>
      </c>
      <c r="L87" s="2" t="s">
        <v>196</v>
      </c>
      <c r="M87" s="18" t="s">
        <v>122</v>
      </c>
      <c r="N87" s="8">
        <f t="shared" si="0"/>
        <v>0.5</v>
      </c>
      <c r="O87" s="19">
        <v>0.5</v>
      </c>
      <c r="P87" s="19">
        <v>1</v>
      </c>
      <c r="Q87" s="19">
        <v>2</v>
      </c>
      <c r="R87" s="19">
        <v>5</v>
      </c>
      <c r="S87" s="19">
        <v>10</v>
      </c>
      <c r="T87" s="19">
        <v>25</v>
      </c>
      <c r="U87" s="19">
        <v>100</v>
      </c>
      <c r="V87" s="8" t="s">
        <v>119</v>
      </c>
      <c r="W87" s="19">
        <v>0.49159999999999998</v>
      </c>
      <c r="X87" s="19">
        <v>0.97919999999999996</v>
      </c>
      <c r="Y87" s="19">
        <v>2.0838000000000001</v>
      </c>
      <c r="Z87" s="19">
        <v>4.2876000000000003</v>
      </c>
      <c r="AA87" s="19">
        <v>9.7704000000000004</v>
      </c>
      <c r="AB87" s="19">
        <v>25.269300000000001</v>
      </c>
      <c r="AC87" s="19">
        <v>99.989199999999997</v>
      </c>
      <c r="AD87" s="9">
        <f t="shared" ref="AD87:AJ87" si="86">W87/O87*100</f>
        <v>98.32</v>
      </c>
      <c r="AE87" s="9">
        <f t="shared" si="86"/>
        <v>97.92</v>
      </c>
      <c r="AF87" s="9">
        <f t="shared" si="86"/>
        <v>104.19</v>
      </c>
      <c r="AG87" s="9">
        <f t="shared" si="86"/>
        <v>85.75200000000001</v>
      </c>
      <c r="AH87" s="9">
        <f t="shared" si="86"/>
        <v>97.704000000000008</v>
      </c>
      <c r="AI87" s="9">
        <f t="shared" si="86"/>
        <v>101.0772</v>
      </c>
      <c r="AJ87" s="9">
        <f t="shared" si="86"/>
        <v>99.989199999999997</v>
      </c>
      <c r="AK87" s="8"/>
      <c r="AL87" s="22" t="s">
        <v>226</v>
      </c>
      <c r="AM87" s="19">
        <v>12.13</v>
      </c>
      <c r="AN87" s="18" t="s">
        <v>122</v>
      </c>
      <c r="AO87" s="19">
        <v>7</v>
      </c>
      <c r="AP87" s="20">
        <v>1.6165</v>
      </c>
      <c r="AQ87" s="19">
        <v>0.99993511609999997</v>
      </c>
      <c r="AR87" s="21"/>
      <c r="AS87" s="2" t="b">
        <f t="shared" si="2"/>
        <v>1</v>
      </c>
      <c r="AT87" s="2" t="b">
        <f t="shared" si="3"/>
        <v>1</v>
      </c>
    </row>
    <row r="88" spans="1:46" ht="15.75" customHeight="1" x14ac:dyDescent="0.35">
      <c r="A88" s="2" t="s">
        <v>227</v>
      </c>
      <c r="C88" s="2">
        <v>12.29</v>
      </c>
      <c r="D88" s="2" t="s">
        <v>162</v>
      </c>
      <c r="E88" s="2">
        <v>180</v>
      </c>
      <c r="F88" s="2">
        <v>182</v>
      </c>
      <c r="G88" s="2">
        <v>145</v>
      </c>
      <c r="H88" s="5">
        <v>0.1</v>
      </c>
      <c r="I88" s="2" t="s">
        <v>94</v>
      </c>
      <c r="J88" s="2" t="s">
        <v>115</v>
      </c>
      <c r="K88" s="2" t="s">
        <v>116</v>
      </c>
      <c r="L88" s="2" t="s">
        <v>196</v>
      </c>
      <c r="M88" s="18" t="s">
        <v>122</v>
      </c>
      <c r="N88" s="8">
        <f t="shared" si="0"/>
        <v>0.5</v>
      </c>
      <c r="O88" s="19">
        <v>0.5</v>
      </c>
      <c r="P88" s="19">
        <v>1</v>
      </c>
      <c r="Q88" s="19">
        <v>2</v>
      </c>
      <c r="R88" s="19">
        <v>5</v>
      </c>
      <c r="S88" s="19">
        <v>10</v>
      </c>
      <c r="T88" s="19">
        <v>25</v>
      </c>
      <c r="U88" s="19">
        <v>100</v>
      </c>
      <c r="V88" s="8" t="s">
        <v>119</v>
      </c>
      <c r="W88" s="19">
        <v>0.50439999999999996</v>
      </c>
      <c r="X88" s="19">
        <v>1.0392999999999999</v>
      </c>
      <c r="Y88" s="19">
        <v>2.1291000000000002</v>
      </c>
      <c r="Z88" s="19">
        <v>4.3693999999999997</v>
      </c>
      <c r="AA88" s="19">
        <v>9.7855000000000008</v>
      </c>
      <c r="AB88" s="19">
        <v>25.238499999999998</v>
      </c>
      <c r="AC88" s="19">
        <v>99.990099999999998</v>
      </c>
      <c r="AD88" s="9">
        <f t="shared" ref="AD88:AJ88" si="87">W88/O88*100</f>
        <v>100.88</v>
      </c>
      <c r="AE88" s="9">
        <f t="shared" si="87"/>
        <v>103.92999999999999</v>
      </c>
      <c r="AF88" s="9">
        <f t="shared" si="87"/>
        <v>106.45500000000001</v>
      </c>
      <c r="AG88" s="9">
        <f t="shared" si="87"/>
        <v>87.388000000000005</v>
      </c>
      <c r="AH88" s="9">
        <f t="shared" si="87"/>
        <v>97.855000000000004</v>
      </c>
      <c r="AI88" s="9">
        <f t="shared" si="87"/>
        <v>100.95399999999999</v>
      </c>
      <c r="AJ88" s="9">
        <f t="shared" si="87"/>
        <v>99.990099999999998</v>
      </c>
      <c r="AK88" s="8"/>
      <c r="AL88" s="22" t="s">
        <v>227</v>
      </c>
      <c r="AM88" s="19">
        <v>12.26</v>
      </c>
      <c r="AN88" s="18" t="s">
        <v>122</v>
      </c>
      <c r="AO88" s="19">
        <v>7</v>
      </c>
      <c r="AP88" s="20">
        <v>1.4875</v>
      </c>
      <c r="AQ88" s="19">
        <v>0.99994384069999998</v>
      </c>
      <c r="AR88" s="21"/>
      <c r="AS88" s="2" t="b">
        <f t="shared" si="2"/>
        <v>1</v>
      </c>
      <c r="AT88" s="2" t="b">
        <f t="shared" si="3"/>
        <v>1</v>
      </c>
    </row>
    <row r="89" spans="1:46" ht="15.75" customHeight="1" x14ac:dyDescent="0.35">
      <c r="H89" s="5"/>
      <c r="M89" s="10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9"/>
      <c r="AE89" s="9"/>
      <c r="AF89" s="9"/>
      <c r="AG89" s="9"/>
      <c r="AH89" s="9"/>
      <c r="AI89" s="9"/>
      <c r="AJ89" s="9"/>
      <c r="AK89" s="8"/>
      <c r="AL89" s="28"/>
      <c r="AM89" s="8"/>
      <c r="AN89" s="10"/>
      <c r="AO89" s="8"/>
      <c r="AP89" s="20">
        <v>4.1528999999999998</v>
      </c>
      <c r="AQ89" s="19">
        <v>1</v>
      </c>
      <c r="AR89" s="21"/>
    </row>
    <row r="90" spans="1:46" ht="15.75" customHeight="1" x14ac:dyDescent="0.35">
      <c r="H90" s="5"/>
      <c r="M90" s="10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9"/>
      <c r="AE90" s="9"/>
      <c r="AF90" s="9"/>
      <c r="AG90" s="9"/>
      <c r="AH90" s="9"/>
      <c r="AI90" s="9"/>
      <c r="AJ90" s="9"/>
      <c r="AK90" s="8"/>
      <c r="AL90" s="28"/>
      <c r="AM90" s="8"/>
      <c r="AN90" s="10"/>
      <c r="AO90" s="8"/>
      <c r="AP90" s="20">
        <v>0</v>
      </c>
      <c r="AQ90" s="19">
        <v>0.99951000000000001</v>
      </c>
      <c r="AR90" s="21"/>
    </row>
    <row r="91" spans="1:46" ht="15.75" customHeight="1" x14ac:dyDescent="0.35">
      <c r="H91" s="5"/>
      <c r="M91" s="10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  <c r="AE91" s="9"/>
      <c r="AF91" s="9"/>
      <c r="AG91" s="9"/>
      <c r="AH91" s="9"/>
      <c r="AI91" s="9"/>
      <c r="AJ91" s="9"/>
      <c r="AK91" s="8"/>
      <c r="AL91" s="28"/>
      <c r="AM91" s="8"/>
      <c r="AN91" s="10"/>
      <c r="AO91" s="8"/>
      <c r="AP91" s="11"/>
      <c r="AQ91" s="8"/>
      <c r="AR91" s="21"/>
    </row>
    <row r="92" spans="1:46" ht="15.75" customHeight="1" x14ac:dyDescent="0.35">
      <c r="H92" s="5"/>
      <c r="M92" s="10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  <c r="AE92" s="9"/>
      <c r="AF92" s="9"/>
      <c r="AG92" s="9"/>
      <c r="AH92" s="9"/>
      <c r="AI92" s="9"/>
      <c r="AJ92" s="9"/>
      <c r="AK92" s="8"/>
      <c r="AL92" s="28"/>
      <c r="AM92" s="8"/>
      <c r="AN92" s="10"/>
      <c r="AO92" s="8"/>
      <c r="AP92" s="11"/>
      <c r="AQ92" s="8"/>
      <c r="AR92" s="21"/>
    </row>
    <row r="93" spans="1:46" ht="15.75" customHeight="1" x14ac:dyDescent="0.35">
      <c r="H93" s="5"/>
      <c r="M93" s="10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  <c r="AE93" s="9"/>
      <c r="AF93" s="9"/>
      <c r="AG93" s="9"/>
      <c r="AH93" s="9"/>
      <c r="AI93" s="9"/>
      <c r="AJ93" s="9"/>
      <c r="AK93" s="8"/>
      <c r="AL93" s="28"/>
      <c r="AM93" s="8"/>
      <c r="AN93" s="10"/>
      <c r="AO93" s="8"/>
      <c r="AP93" s="11"/>
      <c r="AQ93" s="8"/>
      <c r="AR93" s="21"/>
    </row>
    <row r="94" spans="1:46" ht="15.75" customHeight="1" x14ac:dyDescent="0.35">
      <c r="H94" s="5"/>
      <c r="M94" s="10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  <c r="AE94" s="9"/>
      <c r="AF94" s="9"/>
      <c r="AG94" s="9"/>
      <c r="AH94" s="9"/>
      <c r="AI94" s="9"/>
      <c r="AJ94" s="9"/>
      <c r="AK94" s="8"/>
      <c r="AL94" s="28"/>
      <c r="AM94" s="8"/>
      <c r="AN94" s="10"/>
      <c r="AO94" s="8"/>
      <c r="AP94" s="11"/>
      <c r="AQ94" s="8"/>
      <c r="AR94" s="21"/>
    </row>
    <row r="95" spans="1:46" ht="15.75" customHeight="1" x14ac:dyDescent="0.35">
      <c r="H95" s="5"/>
      <c r="M95" s="10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  <c r="AE95" s="9"/>
      <c r="AF95" s="9"/>
      <c r="AG95" s="9"/>
      <c r="AH95" s="9"/>
      <c r="AI95" s="9"/>
      <c r="AJ95" s="9"/>
      <c r="AK95" s="8"/>
      <c r="AL95" s="28"/>
      <c r="AM95" s="8"/>
      <c r="AN95" s="10"/>
      <c r="AO95" s="8"/>
      <c r="AP95" s="11"/>
      <c r="AQ95" s="8"/>
      <c r="AR95" s="21"/>
    </row>
    <row r="96" spans="1:46" ht="15.75" customHeight="1" x14ac:dyDescent="0.35">
      <c r="H96" s="5"/>
      <c r="M96" s="10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9"/>
      <c r="AE96" s="9"/>
      <c r="AF96" s="9"/>
      <c r="AG96" s="9"/>
      <c r="AH96" s="9"/>
      <c r="AI96" s="9"/>
      <c r="AJ96" s="9"/>
      <c r="AK96" s="8"/>
      <c r="AL96" s="28"/>
      <c r="AM96" s="8"/>
      <c r="AN96" s="10"/>
      <c r="AO96" s="8"/>
      <c r="AP96" s="11"/>
      <c r="AQ96" s="8"/>
      <c r="AR96" s="21"/>
    </row>
    <row r="97" spans="8:44" ht="15.75" customHeight="1" x14ac:dyDescent="0.35">
      <c r="H97" s="5"/>
      <c r="M97" s="10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  <c r="AE97" s="9"/>
      <c r="AF97" s="9"/>
      <c r="AG97" s="9"/>
      <c r="AH97" s="9"/>
      <c r="AI97" s="9"/>
      <c r="AJ97" s="9"/>
      <c r="AK97" s="8"/>
      <c r="AL97" s="28"/>
      <c r="AM97" s="8"/>
      <c r="AN97" s="10"/>
      <c r="AO97" s="8"/>
      <c r="AP97" s="11"/>
      <c r="AQ97" s="8"/>
      <c r="AR97" s="21"/>
    </row>
    <row r="98" spans="8:44" ht="15.75" customHeight="1" x14ac:dyDescent="0.35">
      <c r="H98" s="5"/>
      <c r="M98" s="10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  <c r="AE98" s="9"/>
      <c r="AF98" s="9"/>
      <c r="AG98" s="9"/>
      <c r="AH98" s="9"/>
      <c r="AI98" s="9"/>
      <c r="AJ98" s="9"/>
      <c r="AK98" s="8"/>
      <c r="AL98" s="28"/>
      <c r="AM98" s="8"/>
      <c r="AN98" s="10"/>
      <c r="AO98" s="8"/>
      <c r="AP98" s="11"/>
      <c r="AQ98" s="8"/>
      <c r="AR98" s="21"/>
    </row>
    <row r="99" spans="8:44" ht="15.75" customHeight="1" x14ac:dyDescent="0.35">
      <c r="H99" s="5"/>
      <c r="M99" s="10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  <c r="AE99" s="9"/>
      <c r="AF99" s="9"/>
      <c r="AG99" s="9"/>
      <c r="AH99" s="9"/>
      <c r="AI99" s="9"/>
      <c r="AJ99" s="9"/>
      <c r="AK99" s="8"/>
      <c r="AL99" s="28"/>
      <c r="AM99" s="8"/>
      <c r="AN99" s="10"/>
      <c r="AO99" s="8"/>
      <c r="AP99" s="11"/>
      <c r="AQ99" s="8"/>
      <c r="AR99" s="21"/>
    </row>
    <row r="100" spans="8:44" ht="15.75" customHeight="1" x14ac:dyDescent="0.35">
      <c r="H100" s="5"/>
      <c r="M100" s="10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  <c r="AE100" s="9"/>
      <c r="AF100" s="9"/>
      <c r="AG100" s="9"/>
      <c r="AH100" s="9"/>
      <c r="AI100" s="9"/>
      <c r="AJ100" s="9"/>
      <c r="AK100" s="8"/>
      <c r="AL100" s="28"/>
      <c r="AM100" s="8"/>
      <c r="AN100" s="10"/>
      <c r="AO100" s="8"/>
      <c r="AP100" s="11"/>
      <c r="AQ100" s="8"/>
      <c r="AR100" s="21"/>
    </row>
    <row r="101" spans="8:44" ht="15.75" customHeight="1" x14ac:dyDescent="0.35">
      <c r="H101" s="5"/>
      <c r="M101" s="10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  <c r="AE101" s="9"/>
      <c r="AF101" s="9"/>
      <c r="AG101" s="9"/>
      <c r="AH101" s="9"/>
      <c r="AI101" s="9"/>
      <c r="AJ101" s="9"/>
      <c r="AK101" s="8"/>
      <c r="AL101" s="28"/>
      <c r="AM101" s="8"/>
      <c r="AN101" s="10"/>
      <c r="AO101" s="8"/>
      <c r="AP101" s="11"/>
      <c r="AQ101" s="8"/>
      <c r="AR101" s="21"/>
    </row>
    <row r="102" spans="8:44" ht="15.75" customHeight="1" x14ac:dyDescent="0.35">
      <c r="H102" s="5"/>
      <c r="M102" s="10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9"/>
      <c r="AE102" s="9"/>
      <c r="AF102" s="9"/>
      <c r="AG102" s="9"/>
      <c r="AH102" s="9"/>
      <c r="AI102" s="9"/>
      <c r="AJ102" s="9"/>
      <c r="AK102" s="8"/>
      <c r="AL102" s="28"/>
      <c r="AM102" s="8"/>
      <c r="AN102" s="10"/>
      <c r="AO102" s="8"/>
      <c r="AP102" s="11"/>
      <c r="AQ102" s="8"/>
      <c r="AR102" s="21"/>
    </row>
    <row r="103" spans="8:44" ht="15.75" customHeight="1" x14ac:dyDescent="0.35">
      <c r="H103" s="5"/>
      <c r="M103" s="10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  <c r="AE103" s="9"/>
      <c r="AF103" s="9"/>
      <c r="AG103" s="9"/>
      <c r="AH103" s="9"/>
      <c r="AI103" s="9"/>
      <c r="AJ103" s="9"/>
      <c r="AK103" s="8"/>
      <c r="AL103" s="28"/>
      <c r="AM103" s="8"/>
      <c r="AN103" s="10"/>
      <c r="AO103" s="8"/>
      <c r="AP103" s="11"/>
      <c r="AQ103" s="8"/>
      <c r="AR103" s="21"/>
    </row>
    <row r="104" spans="8:44" ht="15.75" customHeight="1" x14ac:dyDescent="0.35">
      <c r="H104" s="5"/>
      <c r="M104" s="10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  <c r="AE104" s="9"/>
      <c r="AF104" s="9"/>
      <c r="AG104" s="9"/>
      <c r="AH104" s="9"/>
      <c r="AI104" s="9"/>
      <c r="AJ104" s="9"/>
      <c r="AK104" s="8"/>
      <c r="AL104" s="28"/>
      <c r="AM104" s="8"/>
      <c r="AN104" s="10"/>
      <c r="AO104" s="8"/>
      <c r="AP104" s="11"/>
      <c r="AQ104" s="8"/>
      <c r="AR104" s="21"/>
    </row>
    <row r="105" spans="8:44" ht="15.75" customHeight="1" x14ac:dyDescent="0.35">
      <c r="H105" s="5"/>
      <c r="M105" s="10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9"/>
      <c r="AE105" s="9"/>
      <c r="AF105" s="9"/>
      <c r="AG105" s="9"/>
      <c r="AH105" s="9"/>
      <c r="AI105" s="9"/>
      <c r="AJ105" s="9"/>
      <c r="AK105" s="8"/>
      <c r="AL105" s="28"/>
      <c r="AM105" s="8"/>
      <c r="AN105" s="10"/>
      <c r="AO105" s="8"/>
      <c r="AP105" s="11"/>
      <c r="AQ105" s="8"/>
      <c r="AR105" s="21"/>
    </row>
    <row r="106" spans="8:44" ht="15.75" customHeight="1" x14ac:dyDescent="0.35">
      <c r="H106" s="5"/>
      <c r="M106" s="10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  <c r="AE106" s="9"/>
      <c r="AF106" s="9"/>
      <c r="AG106" s="9"/>
      <c r="AH106" s="9"/>
      <c r="AI106" s="9"/>
      <c r="AJ106" s="9"/>
      <c r="AK106" s="8"/>
      <c r="AL106" s="28"/>
      <c r="AM106" s="8"/>
      <c r="AN106" s="10"/>
      <c r="AO106" s="8"/>
      <c r="AP106" s="11"/>
      <c r="AQ106" s="8"/>
      <c r="AR106" s="21"/>
    </row>
    <row r="107" spans="8:44" ht="15.75" customHeight="1" x14ac:dyDescent="0.35">
      <c r="H107" s="5"/>
      <c r="M107" s="10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9"/>
      <c r="AE107" s="9"/>
      <c r="AF107" s="9"/>
      <c r="AG107" s="9"/>
      <c r="AH107" s="9"/>
      <c r="AI107" s="9"/>
      <c r="AJ107" s="9"/>
      <c r="AK107" s="8"/>
      <c r="AL107" s="28"/>
      <c r="AM107" s="8"/>
      <c r="AN107" s="10"/>
      <c r="AO107" s="8"/>
      <c r="AP107" s="11"/>
      <c r="AQ107" s="8"/>
      <c r="AR107" s="21"/>
    </row>
    <row r="108" spans="8:44" ht="15.75" customHeight="1" x14ac:dyDescent="0.35">
      <c r="H108" s="5"/>
      <c r="M108" s="10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9"/>
      <c r="AE108" s="9"/>
      <c r="AF108" s="9"/>
      <c r="AG108" s="9"/>
      <c r="AH108" s="9"/>
      <c r="AI108" s="9"/>
      <c r="AJ108" s="9"/>
      <c r="AK108" s="8"/>
      <c r="AL108" s="28"/>
      <c r="AM108" s="8"/>
      <c r="AN108" s="10"/>
      <c r="AO108" s="8"/>
      <c r="AP108" s="11"/>
      <c r="AQ108" s="8"/>
      <c r="AR108" s="21"/>
    </row>
    <row r="109" spans="8:44" ht="15.75" customHeight="1" x14ac:dyDescent="0.35">
      <c r="H109" s="5"/>
      <c r="M109" s="10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9"/>
      <c r="AE109" s="9"/>
      <c r="AF109" s="9"/>
      <c r="AG109" s="9"/>
      <c r="AH109" s="9"/>
      <c r="AI109" s="9"/>
      <c r="AJ109" s="9"/>
      <c r="AK109" s="8"/>
      <c r="AL109" s="28"/>
      <c r="AM109" s="8"/>
      <c r="AN109" s="10"/>
      <c r="AO109" s="8"/>
      <c r="AP109" s="11"/>
      <c r="AQ109" s="8"/>
      <c r="AR109" s="21"/>
    </row>
    <row r="110" spans="8:44" ht="15.75" customHeight="1" x14ac:dyDescent="0.35">
      <c r="H110" s="5"/>
      <c r="M110" s="10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9"/>
      <c r="AE110" s="9"/>
      <c r="AF110" s="9"/>
      <c r="AG110" s="9"/>
      <c r="AH110" s="9"/>
      <c r="AI110" s="9"/>
      <c r="AJ110" s="9"/>
      <c r="AK110" s="8"/>
      <c r="AL110" s="28"/>
      <c r="AM110" s="8"/>
      <c r="AN110" s="10"/>
      <c r="AO110" s="8"/>
      <c r="AP110" s="11"/>
      <c r="AQ110" s="8"/>
      <c r="AR110" s="21"/>
    </row>
    <row r="111" spans="8:44" ht="15.75" customHeight="1" x14ac:dyDescent="0.35">
      <c r="H111" s="5"/>
      <c r="M111" s="10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9"/>
      <c r="AE111" s="9"/>
      <c r="AF111" s="9"/>
      <c r="AG111" s="9"/>
      <c r="AH111" s="9"/>
      <c r="AI111" s="9"/>
      <c r="AJ111" s="9"/>
      <c r="AK111" s="8"/>
      <c r="AL111" s="28"/>
      <c r="AM111" s="8"/>
      <c r="AN111" s="10"/>
      <c r="AO111" s="8"/>
      <c r="AP111" s="11"/>
      <c r="AQ111" s="8"/>
      <c r="AR111" s="21"/>
    </row>
    <row r="112" spans="8:44" ht="15.75" customHeight="1" x14ac:dyDescent="0.35">
      <c r="H112" s="5"/>
      <c r="M112" s="10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9"/>
      <c r="AE112" s="9"/>
      <c r="AF112" s="9"/>
      <c r="AG112" s="9"/>
      <c r="AH112" s="9"/>
      <c r="AI112" s="9"/>
      <c r="AJ112" s="9"/>
      <c r="AK112" s="8"/>
      <c r="AL112" s="28"/>
      <c r="AM112" s="8"/>
      <c r="AN112" s="10"/>
      <c r="AO112" s="8"/>
      <c r="AP112" s="11"/>
      <c r="AQ112" s="8"/>
      <c r="AR112" s="21"/>
    </row>
    <row r="113" spans="8:44" ht="15.75" customHeight="1" x14ac:dyDescent="0.35">
      <c r="H113" s="5"/>
      <c r="M113" s="10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9"/>
      <c r="AE113" s="9"/>
      <c r="AF113" s="9"/>
      <c r="AG113" s="9"/>
      <c r="AH113" s="9"/>
      <c r="AI113" s="9"/>
      <c r="AJ113" s="9"/>
      <c r="AK113" s="8"/>
      <c r="AL113" s="28"/>
      <c r="AM113" s="8"/>
      <c r="AN113" s="10"/>
      <c r="AO113" s="8"/>
      <c r="AP113" s="11"/>
      <c r="AQ113" s="8"/>
      <c r="AR113" s="21"/>
    </row>
    <row r="114" spans="8:44" ht="15.75" customHeight="1" x14ac:dyDescent="0.35">
      <c r="H114" s="5"/>
      <c r="M114" s="10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9"/>
      <c r="AE114" s="9"/>
      <c r="AF114" s="9"/>
      <c r="AG114" s="9"/>
      <c r="AH114" s="9"/>
      <c r="AI114" s="9"/>
      <c r="AJ114" s="9"/>
      <c r="AK114" s="8"/>
      <c r="AL114" s="28"/>
      <c r="AM114" s="8"/>
      <c r="AN114" s="10"/>
      <c r="AO114" s="8"/>
      <c r="AP114" s="11"/>
      <c r="AQ114" s="8"/>
      <c r="AR114" s="21"/>
    </row>
    <row r="115" spans="8:44" ht="15.75" customHeight="1" x14ac:dyDescent="0.35">
      <c r="H115" s="5"/>
      <c r="M115" s="10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9"/>
      <c r="AE115" s="9"/>
      <c r="AF115" s="9"/>
      <c r="AG115" s="9"/>
      <c r="AH115" s="9"/>
      <c r="AI115" s="9"/>
      <c r="AJ115" s="9"/>
      <c r="AK115" s="8"/>
      <c r="AL115" s="28"/>
      <c r="AM115" s="8"/>
      <c r="AN115" s="10"/>
      <c r="AO115" s="8"/>
      <c r="AP115" s="11"/>
      <c r="AQ115" s="8"/>
      <c r="AR115" s="21"/>
    </row>
    <row r="116" spans="8:44" ht="15.75" customHeight="1" x14ac:dyDescent="0.35">
      <c r="H116" s="5"/>
      <c r="M116" s="10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9"/>
      <c r="AE116" s="9"/>
      <c r="AF116" s="9"/>
      <c r="AG116" s="9"/>
      <c r="AH116" s="9"/>
      <c r="AI116" s="9"/>
      <c r="AJ116" s="9"/>
      <c r="AK116" s="8"/>
      <c r="AL116" s="28"/>
      <c r="AM116" s="8"/>
      <c r="AN116" s="10"/>
      <c r="AO116" s="8"/>
      <c r="AP116" s="11"/>
      <c r="AQ116" s="8"/>
      <c r="AR116" s="21"/>
    </row>
    <row r="117" spans="8:44" ht="15.75" customHeight="1" x14ac:dyDescent="0.35">
      <c r="H117" s="5"/>
      <c r="M117" s="10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9"/>
      <c r="AE117" s="9"/>
      <c r="AF117" s="9"/>
      <c r="AG117" s="9"/>
      <c r="AH117" s="9"/>
      <c r="AI117" s="9"/>
      <c r="AJ117" s="9"/>
      <c r="AK117" s="8"/>
      <c r="AL117" s="28"/>
      <c r="AM117" s="8"/>
      <c r="AN117" s="10"/>
      <c r="AO117" s="8"/>
      <c r="AP117" s="11"/>
      <c r="AQ117" s="8"/>
      <c r="AR117" s="21"/>
    </row>
    <row r="118" spans="8:44" ht="15.75" customHeight="1" x14ac:dyDescent="0.35">
      <c r="H118" s="5"/>
      <c r="M118" s="10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9"/>
      <c r="AE118" s="9"/>
      <c r="AF118" s="9"/>
      <c r="AG118" s="9"/>
      <c r="AH118" s="9"/>
      <c r="AI118" s="9"/>
      <c r="AJ118" s="9"/>
      <c r="AK118" s="8"/>
      <c r="AL118" s="28"/>
      <c r="AM118" s="8"/>
      <c r="AN118" s="10"/>
      <c r="AO118" s="8"/>
      <c r="AP118" s="11"/>
      <c r="AQ118" s="8"/>
      <c r="AR118" s="21"/>
    </row>
    <row r="119" spans="8:44" ht="15.75" customHeight="1" x14ac:dyDescent="0.35">
      <c r="H119" s="5"/>
      <c r="M119" s="10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9"/>
      <c r="AE119" s="9"/>
      <c r="AF119" s="9"/>
      <c r="AG119" s="9"/>
      <c r="AH119" s="9"/>
      <c r="AI119" s="9"/>
      <c r="AJ119" s="9"/>
      <c r="AK119" s="8"/>
      <c r="AL119" s="28"/>
      <c r="AM119" s="8"/>
      <c r="AN119" s="10"/>
      <c r="AO119" s="8"/>
      <c r="AP119" s="11"/>
      <c r="AQ119" s="8"/>
      <c r="AR119" s="21"/>
    </row>
    <row r="120" spans="8:44" ht="15.75" customHeight="1" x14ac:dyDescent="0.35">
      <c r="H120" s="5"/>
      <c r="M120" s="10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9"/>
      <c r="AE120" s="9"/>
      <c r="AF120" s="9"/>
      <c r="AG120" s="9"/>
      <c r="AH120" s="9"/>
      <c r="AI120" s="9"/>
      <c r="AJ120" s="9"/>
      <c r="AK120" s="8"/>
      <c r="AL120" s="28"/>
      <c r="AM120" s="8"/>
      <c r="AN120" s="10"/>
      <c r="AO120" s="8"/>
      <c r="AP120" s="11"/>
      <c r="AQ120" s="8"/>
      <c r="AR120" s="21"/>
    </row>
    <row r="121" spans="8:44" ht="15.75" customHeight="1" x14ac:dyDescent="0.35">
      <c r="H121" s="5"/>
      <c r="M121" s="10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9"/>
      <c r="AE121" s="9"/>
      <c r="AF121" s="9"/>
      <c r="AG121" s="9"/>
      <c r="AH121" s="9"/>
      <c r="AI121" s="9"/>
      <c r="AJ121" s="9"/>
      <c r="AK121" s="8"/>
      <c r="AL121" s="28"/>
      <c r="AM121" s="8"/>
      <c r="AN121" s="10"/>
      <c r="AO121" s="8"/>
      <c r="AP121" s="11"/>
      <c r="AQ121" s="8"/>
      <c r="AR121" s="21"/>
    </row>
    <row r="122" spans="8:44" ht="15.75" customHeight="1" x14ac:dyDescent="0.35">
      <c r="H122" s="5"/>
      <c r="M122" s="10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9"/>
      <c r="AE122" s="9"/>
      <c r="AF122" s="9"/>
      <c r="AG122" s="9"/>
      <c r="AH122" s="9"/>
      <c r="AI122" s="9"/>
      <c r="AJ122" s="9"/>
      <c r="AK122" s="8"/>
      <c r="AL122" s="28"/>
      <c r="AM122" s="8"/>
      <c r="AN122" s="10"/>
      <c r="AO122" s="8"/>
      <c r="AP122" s="11"/>
      <c r="AQ122" s="8"/>
      <c r="AR122" s="21"/>
    </row>
    <row r="123" spans="8:44" ht="15.75" customHeight="1" x14ac:dyDescent="0.35">
      <c r="H123" s="5"/>
      <c r="M123" s="10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9"/>
      <c r="AE123" s="9"/>
      <c r="AF123" s="9"/>
      <c r="AG123" s="9"/>
      <c r="AH123" s="9"/>
      <c r="AI123" s="9"/>
      <c r="AJ123" s="9"/>
      <c r="AK123" s="8"/>
      <c r="AL123" s="28"/>
      <c r="AM123" s="8"/>
      <c r="AN123" s="10"/>
      <c r="AO123" s="8"/>
      <c r="AP123" s="11"/>
      <c r="AQ123" s="8"/>
      <c r="AR123" s="21"/>
    </row>
    <row r="124" spans="8:44" ht="15.75" customHeight="1" x14ac:dyDescent="0.35">
      <c r="H124" s="5"/>
      <c r="M124" s="10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9"/>
      <c r="AE124" s="9"/>
      <c r="AF124" s="9"/>
      <c r="AG124" s="9"/>
      <c r="AH124" s="9"/>
      <c r="AI124" s="9"/>
      <c r="AJ124" s="9"/>
      <c r="AK124" s="8"/>
      <c r="AL124" s="28"/>
      <c r="AM124" s="8"/>
      <c r="AN124" s="10"/>
      <c r="AO124" s="8"/>
      <c r="AP124" s="11"/>
      <c r="AQ124" s="8"/>
      <c r="AR124" s="21"/>
    </row>
    <row r="125" spans="8:44" ht="15.75" customHeight="1" x14ac:dyDescent="0.35">
      <c r="H125" s="5"/>
      <c r="M125" s="10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9"/>
      <c r="AE125" s="9"/>
      <c r="AF125" s="9"/>
      <c r="AG125" s="9"/>
      <c r="AH125" s="9"/>
      <c r="AI125" s="9"/>
      <c r="AJ125" s="9"/>
      <c r="AK125" s="8"/>
      <c r="AL125" s="28"/>
      <c r="AM125" s="8"/>
      <c r="AN125" s="10"/>
      <c r="AO125" s="8"/>
      <c r="AP125" s="11"/>
      <c r="AQ125" s="8"/>
      <c r="AR125" s="21"/>
    </row>
    <row r="126" spans="8:44" ht="15.75" customHeight="1" x14ac:dyDescent="0.35">
      <c r="H126" s="5"/>
      <c r="M126" s="10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9"/>
      <c r="AE126" s="9"/>
      <c r="AF126" s="9"/>
      <c r="AG126" s="9"/>
      <c r="AH126" s="9"/>
      <c r="AI126" s="9"/>
      <c r="AJ126" s="9"/>
      <c r="AK126" s="8"/>
      <c r="AL126" s="28"/>
      <c r="AM126" s="8"/>
      <c r="AN126" s="10"/>
      <c r="AO126" s="8"/>
      <c r="AP126" s="11"/>
      <c r="AQ126" s="8"/>
      <c r="AR126" s="21"/>
    </row>
    <row r="127" spans="8:44" ht="15.75" customHeight="1" x14ac:dyDescent="0.35">
      <c r="H127" s="5"/>
      <c r="M127" s="10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9"/>
      <c r="AE127" s="9"/>
      <c r="AF127" s="9"/>
      <c r="AG127" s="9"/>
      <c r="AH127" s="9"/>
      <c r="AI127" s="9"/>
      <c r="AJ127" s="9"/>
      <c r="AK127" s="8"/>
      <c r="AL127" s="28"/>
      <c r="AM127" s="8"/>
      <c r="AN127" s="10"/>
      <c r="AO127" s="8"/>
      <c r="AP127" s="11"/>
      <c r="AQ127" s="8"/>
      <c r="AR127" s="21"/>
    </row>
    <row r="128" spans="8:44" ht="15.75" customHeight="1" x14ac:dyDescent="0.35">
      <c r="H128" s="5"/>
      <c r="M128" s="10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9"/>
      <c r="AE128" s="9"/>
      <c r="AF128" s="9"/>
      <c r="AG128" s="9"/>
      <c r="AH128" s="9"/>
      <c r="AI128" s="9"/>
      <c r="AJ128" s="9"/>
      <c r="AK128" s="8"/>
      <c r="AL128" s="28"/>
      <c r="AM128" s="8"/>
      <c r="AN128" s="10"/>
      <c r="AO128" s="8"/>
      <c r="AP128" s="11"/>
      <c r="AQ128" s="8"/>
      <c r="AR128" s="21"/>
    </row>
    <row r="129" spans="8:44" ht="15.75" customHeight="1" x14ac:dyDescent="0.35">
      <c r="H129" s="5"/>
      <c r="M129" s="10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9"/>
      <c r="AE129" s="9"/>
      <c r="AF129" s="9"/>
      <c r="AG129" s="9"/>
      <c r="AH129" s="9"/>
      <c r="AI129" s="9"/>
      <c r="AJ129" s="9"/>
      <c r="AK129" s="8"/>
      <c r="AL129" s="28"/>
      <c r="AM129" s="8"/>
      <c r="AN129" s="10"/>
      <c r="AO129" s="8"/>
      <c r="AP129" s="11"/>
      <c r="AQ129" s="8"/>
      <c r="AR129" s="21"/>
    </row>
    <row r="130" spans="8:44" ht="15.75" customHeight="1" x14ac:dyDescent="0.35">
      <c r="H130" s="5"/>
      <c r="M130" s="10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9"/>
      <c r="AE130" s="9"/>
      <c r="AF130" s="9"/>
      <c r="AG130" s="9"/>
      <c r="AH130" s="9"/>
      <c r="AI130" s="9"/>
      <c r="AJ130" s="9"/>
      <c r="AK130" s="8"/>
      <c r="AL130" s="28"/>
      <c r="AM130" s="8"/>
      <c r="AN130" s="10"/>
      <c r="AO130" s="8"/>
      <c r="AP130" s="11"/>
      <c r="AQ130" s="8"/>
      <c r="AR130" s="21"/>
    </row>
    <row r="131" spans="8:44" ht="15.75" customHeight="1" x14ac:dyDescent="0.35">
      <c r="H131" s="5"/>
      <c r="M131" s="10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9"/>
      <c r="AE131" s="9"/>
      <c r="AF131" s="9"/>
      <c r="AG131" s="9"/>
      <c r="AH131" s="9"/>
      <c r="AI131" s="9"/>
      <c r="AJ131" s="9"/>
      <c r="AK131" s="8"/>
      <c r="AL131" s="28"/>
      <c r="AM131" s="8"/>
      <c r="AN131" s="10"/>
      <c r="AO131" s="8"/>
      <c r="AP131" s="11"/>
      <c r="AQ131" s="8"/>
      <c r="AR131" s="21"/>
    </row>
    <row r="132" spans="8:44" ht="15.75" customHeight="1" x14ac:dyDescent="0.35">
      <c r="H132" s="5"/>
      <c r="M132" s="10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9"/>
      <c r="AE132" s="9"/>
      <c r="AF132" s="9"/>
      <c r="AG132" s="9"/>
      <c r="AH132" s="9"/>
      <c r="AI132" s="9"/>
      <c r="AJ132" s="9"/>
      <c r="AK132" s="8"/>
      <c r="AL132" s="28"/>
      <c r="AM132" s="8"/>
      <c r="AN132" s="10"/>
      <c r="AO132" s="8"/>
      <c r="AP132" s="11"/>
      <c r="AQ132" s="8"/>
      <c r="AR132" s="21"/>
    </row>
    <row r="133" spans="8:44" ht="15.75" customHeight="1" x14ac:dyDescent="0.35">
      <c r="H133" s="5"/>
      <c r="M133" s="10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9"/>
      <c r="AE133" s="9"/>
      <c r="AF133" s="9"/>
      <c r="AG133" s="9"/>
      <c r="AH133" s="9"/>
      <c r="AI133" s="9"/>
      <c r="AJ133" s="9"/>
      <c r="AK133" s="8"/>
      <c r="AL133" s="28"/>
      <c r="AM133" s="8"/>
      <c r="AN133" s="10"/>
      <c r="AO133" s="8"/>
      <c r="AP133" s="11"/>
      <c r="AQ133" s="8"/>
      <c r="AR133" s="21"/>
    </row>
    <row r="134" spans="8:44" ht="15.75" customHeight="1" x14ac:dyDescent="0.35">
      <c r="H134" s="5"/>
      <c r="M134" s="10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9"/>
      <c r="AE134" s="9"/>
      <c r="AF134" s="9"/>
      <c r="AG134" s="9"/>
      <c r="AH134" s="9"/>
      <c r="AI134" s="9"/>
      <c r="AJ134" s="9"/>
      <c r="AK134" s="8"/>
      <c r="AL134" s="28"/>
      <c r="AM134" s="8"/>
      <c r="AN134" s="10"/>
      <c r="AO134" s="8"/>
      <c r="AP134" s="11"/>
      <c r="AQ134" s="8"/>
      <c r="AR134" s="21"/>
    </row>
    <row r="135" spans="8:44" ht="15.75" customHeight="1" x14ac:dyDescent="0.35">
      <c r="H135" s="5"/>
      <c r="M135" s="10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9"/>
      <c r="AE135" s="9"/>
      <c r="AF135" s="9"/>
      <c r="AG135" s="9"/>
      <c r="AH135" s="9"/>
      <c r="AI135" s="9"/>
      <c r="AJ135" s="9"/>
      <c r="AK135" s="8"/>
      <c r="AL135" s="28"/>
      <c r="AM135" s="8"/>
      <c r="AN135" s="10"/>
      <c r="AO135" s="8"/>
      <c r="AP135" s="11"/>
      <c r="AQ135" s="8"/>
      <c r="AR135" s="21"/>
    </row>
    <row r="136" spans="8:44" ht="15.75" customHeight="1" x14ac:dyDescent="0.35">
      <c r="H136" s="5"/>
      <c r="M136" s="10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9"/>
      <c r="AE136" s="9"/>
      <c r="AF136" s="9"/>
      <c r="AG136" s="9"/>
      <c r="AH136" s="9"/>
      <c r="AI136" s="9"/>
      <c r="AJ136" s="9"/>
      <c r="AK136" s="8"/>
      <c r="AL136" s="28"/>
      <c r="AM136" s="8"/>
      <c r="AN136" s="10"/>
      <c r="AO136" s="8"/>
      <c r="AP136" s="11"/>
      <c r="AQ136" s="8"/>
      <c r="AR136" s="21"/>
    </row>
    <row r="137" spans="8:44" ht="15.75" customHeight="1" x14ac:dyDescent="0.35">
      <c r="H137" s="5"/>
      <c r="M137" s="10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9"/>
      <c r="AE137" s="9"/>
      <c r="AF137" s="9"/>
      <c r="AG137" s="9"/>
      <c r="AH137" s="9"/>
      <c r="AI137" s="9"/>
      <c r="AJ137" s="9"/>
      <c r="AK137" s="8"/>
      <c r="AL137" s="28"/>
      <c r="AM137" s="8"/>
      <c r="AN137" s="10"/>
      <c r="AO137" s="8"/>
      <c r="AP137" s="11"/>
      <c r="AQ137" s="8"/>
      <c r="AR137" s="21"/>
    </row>
    <row r="138" spans="8:44" ht="15.75" customHeight="1" x14ac:dyDescent="0.35">
      <c r="H138" s="5"/>
      <c r="M138" s="10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9"/>
      <c r="AE138" s="9"/>
      <c r="AF138" s="9"/>
      <c r="AG138" s="9"/>
      <c r="AH138" s="9"/>
      <c r="AI138" s="9"/>
      <c r="AJ138" s="9"/>
      <c r="AK138" s="8"/>
      <c r="AL138" s="28"/>
      <c r="AM138" s="8"/>
      <c r="AN138" s="10"/>
      <c r="AO138" s="8"/>
      <c r="AP138" s="11"/>
      <c r="AQ138" s="8"/>
      <c r="AR138" s="21"/>
    </row>
    <row r="139" spans="8:44" ht="15.75" customHeight="1" x14ac:dyDescent="0.35">
      <c r="H139" s="5"/>
      <c r="M139" s="10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9"/>
      <c r="AE139" s="9"/>
      <c r="AF139" s="9"/>
      <c r="AG139" s="9"/>
      <c r="AH139" s="9"/>
      <c r="AI139" s="9"/>
      <c r="AJ139" s="9"/>
      <c r="AK139" s="8"/>
      <c r="AL139" s="28"/>
      <c r="AM139" s="8"/>
      <c r="AN139" s="10"/>
      <c r="AO139" s="8"/>
      <c r="AP139" s="11"/>
      <c r="AQ139" s="8"/>
      <c r="AR139" s="21"/>
    </row>
    <row r="140" spans="8:44" ht="15.75" customHeight="1" x14ac:dyDescent="0.35">
      <c r="H140" s="5"/>
      <c r="M140" s="10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9"/>
      <c r="AE140" s="9"/>
      <c r="AF140" s="9"/>
      <c r="AG140" s="9"/>
      <c r="AH140" s="9"/>
      <c r="AI140" s="9"/>
      <c r="AJ140" s="9"/>
      <c r="AK140" s="8"/>
      <c r="AL140" s="28"/>
      <c r="AM140" s="8"/>
      <c r="AN140" s="10"/>
      <c r="AO140" s="8"/>
      <c r="AP140" s="11"/>
      <c r="AQ140" s="8"/>
      <c r="AR140" s="21"/>
    </row>
    <row r="141" spans="8:44" ht="15.75" customHeight="1" x14ac:dyDescent="0.35">
      <c r="H141" s="5"/>
      <c r="M141" s="10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9"/>
      <c r="AE141" s="9"/>
      <c r="AF141" s="9"/>
      <c r="AG141" s="9"/>
      <c r="AH141" s="9"/>
      <c r="AI141" s="9"/>
      <c r="AJ141" s="9"/>
      <c r="AK141" s="8"/>
      <c r="AL141" s="28"/>
      <c r="AM141" s="8"/>
      <c r="AN141" s="10"/>
      <c r="AO141" s="8"/>
      <c r="AP141" s="11"/>
      <c r="AQ141" s="8"/>
      <c r="AR141" s="21"/>
    </row>
    <row r="142" spans="8:44" ht="15.75" customHeight="1" x14ac:dyDescent="0.35">
      <c r="H142" s="5"/>
      <c r="M142" s="10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9"/>
      <c r="AE142" s="9"/>
      <c r="AF142" s="9"/>
      <c r="AG142" s="9"/>
      <c r="AH142" s="9"/>
      <c r="AI142" s="9"/>
      <c r="AJ142" s="9"/>
      <c r="AK142" s="8"/>
      <c r="AL142" s="28"/>
      <c r="AM142" s="8"/>
      <c r="AN142" s="10"/>
      <c r="AO142" s="8"/>
      <c r="AP142" s="11"/>
      <c r="AQ142" s="8"/>
      <c r="AR142" s="21"/>
    </row>
    <row r="143" spans="8:44" ht="15.75" customHeight="1" x14ac:dyDescent="0.35">
      <c r="H143" s="5"/>
      <c r="M143" s="10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9"/>
      <c r="AE143" s="9"/>
      <c r="AF143" s="9"/>
      <c r="AG143" s="9"/>
      <c r="AH143" s="9"/>
      <c r="AI143" s="9"/>
      <c r="AJ143" s="9"/>
      <c r="AK143" s="8"/>
      <c r="AL143" s="28"/>
      <c r="AM143" s="8"/>
      <c r="AN143" s="10"/>
      <c r="AO143" s="8"/>
      <c r="AP143" s="11"/>
      <c r="AQ143" s="8"/>
      <c r="AR143" s="21"/>
    </row>
    <row r="144" spans="8:44" ht="15.75" customHeight="1" x14ac:dyDescent="0.35">
      <c r="H144" s="5"/>
      <c r="M144" s="10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9"/>
      <c r="AE144" s="9"/>
      <c r="AF144" s="9"/>
      <c r="AG144" s="9"/>
      <c r="AH144" s="9"/>
      <c r="AI144" s="9"/>
      <c r="AJ144" s="9"/>
      <c r="AK144" s="8"/>
      <c r="AL144" s="28"/>
      <c r="AM144" s="8"/>
      <c r="AN144" s="10"/>
      <c r="AO144" s="8"/>
      <c r="AP144" s="11"/>
      <c r="AQ144" s="8"/>
      <c r="AR144" s="21"/>
    </row>
    <row r="145" spans="8:44" ht="15.75" customHeight="1" x14ac:dyDescent="0.35">
      <c r="H145" s="5"/>
      <c r="M145" s="10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9"/>
      <c r="AE145" s="9"/>
      <c r="AF145" s="9"/>
      <c r="AG145" s="9"/>
      <c r="AH145" s="9"/>
      <c r="AI145" s="9"/>
      <c r="AJ145" s="9"/>
      <c r="AK145" s="8"/>
      <c r="AL145" s="28"/>
      <c r="AM145" s="8"/>
      <c r="AN145" s="10"/>
      <c r="AO145" s="8"/>
      <c r="AP145" s="11"/>
      <c r="AQ145" s="8"/>
      <c r="AR145" s="21"/>
    </row>
    <row r="146" spans="8:44" ht="15.75" customHeight="1" x14ac:dyDescent="0.35">
      <c r="H146" s="5"/>
      <c r="M146" s="10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9"/>
      <c r="AE146" s="9"/>
      <c r="AF146" s="9"/>
      <c r="AG146" s="9"/>
      <c r="AH146" s="9"/>
      <c r="AI146" s="9"/>
      <c r="AJ146" s="9"/>
      <c r="AK146" s="8"/>
      <c r="AL146" s="28"/>
      <c r="AM146" s="8"/>
      <c r="AN146" s="10"/>
      <c r="AO146" s="8"/>
      <c r="AP146" s="11"/>
      <c r="AQ146" s="8"/>
      <c r="AR146" s="21"/>
    </row>
    <row r="147" spans="8:44" ht="15.75" customHeight="1" x14ac:dyDescent="0.35">
      <c r="H147" s="5"/>
      <c r="M147" s="10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9"/>
      <c r="AE147" s="9"/>
      <c r="AF147" s="9"/>
      <c r="AG147" s="9"/>
      <c r="AH147" s="9"/>
      <c r="AI147" s="9"/>
      <c r="AJ147" s="9"/>
      <c r="AK147" s="8"/>
      <c r="AL147" s="28"/>
      <c r="AM147" s="8"/>
      <c r="AN147" s="10"/>
      <c r="AO147" s="8"/>
      <c r="AP147" s="11"/>
      <c r="AQ147" s="8"/>
      <c r="AR147" s="21"/>
    </row>
    <row r="148" spans="8:44" ht="15.75" customHeight="1" x14ac:dyDescent="0.35">
      <c r="H148" s="5"/>
      <c r="M148" s="10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9"/>
      <c r="AE148" s="9"/>
      <c r="AF148" s="9"/>
      <c r="AG148" s="9"/>
      <c r="AH148" s="9"/>
      <c r="AI148" s="9"/>
      <c r="AJ148" s="9"/>
      <c r="AK148" s="8"/>
      <c r="AL148" s="28"/>
      <c r="AM148" s="8"/>
      <c r="AN148" s="10"/>
      <c r="AO148" s="8"/>
      <c r="AP148" s="11"/>
      <c r="AQ148" s="8"/>
      <c r="AR148" s="21"/>
    </row>
    <row r="149" spans="8:44" ht="15.75" customHeight="1" x14ac:dyDescent="0.35">
      <c r="H149" s="5"/>
      <c r="M149" s="10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9"/>
      <c r="AE149" s="9"/>
      <c r="AF149" s="9"/>
      <c r="AG149" s="9"/>
      <c r="AH149" s="9"/>
      <c r="AI149" s="9"/>
      <c r="AJ149" s="9"/>
      <c r="AK149" s="8"/>
      <c r="AL149" s="28"/>
      <c r="AM149" s="8"/>
      <c r="AN149" s="10"/>
      <c r="AO149" s="8"/>
      <c r="AP149" s="11"/>
      <c r="AQ149" s="8"/>
      <c r="AR149" s="21"/>
    </row>
    <row r="150" spans="8:44" ht="15.75" customHeight="1" x14ac:dyDescent="0.35">
      <c r="H150" s="5"/>
      <c r="M150" s="10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9"/>
      <c r="AE150" s="9"/>
      <c r="AF150" s="9"/>
      <c r="AG150" s="9"/>
      <c r="AH150" s="9"/>
      <c r="AI150" s="9"/>
      <c r="AJ150" s="9"/>
      <c r="AK150" s="8"/>
      <c r="AL150" s="28"/>
      <c r="AM150" s="8"/>
      <c r="AN150" s="10"/>
      <c r="AO150" s="8"/>
      <c r="AP150" s="11"/>
      <c r="AQ150" s="8"/>
      <c r="AR150" s="21"/>
    </row>
    <row r="151" spans="8:44" ht="15.75" customHeight="1" x14ac:dyDescent="0.35">
      <c r="H151" s="5"/>
      <c r="M151" s="10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9"/>
      <c r="AE151" s="9"/>
      <c r="AF151" s="9"/>
      <c r="AG151" s="9"/>
      <c r="AH151" s="9"/>
      <c r="AI151" s="9"/>
      <c r="AJ151" s="9"/>
      <c r="AK151" s="8"/>
      <c r="AL151" s="28"/>
      <c r="AM151" s="8"/>
      <c r="AN151" s="10"/>
      <c r="AO151" s="8"/>
      <c r="AP151" s="11"/>
      <c r="AQ151" s="8"/>
      <c r="AR151" s="21"/>
    </row>
    <row r="152" spans="8:44" ht="15.75" customHeight="1" x14ac:dyDescent="0.35">
      <c r="H152" s="5"/>
      <c r="M152" s="10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9"/>
      <c r="AE152" s="9"/>
      <c r="AF152" s="9"/>
      <c r="AG152" s="9"/>
      <c r="AH152" s="9"/>
      <c r="AI152" s="9"/>
      <c r="AJ152" s="9"/>
      <c r="AK152" s="8"/>
      <c r="AL152" s="28"/>
      <c r="AM152" s="8"/>
      <c r="AN152" s="10"/>
      <c r="AO152" s="8"/>
      <c r="AP152" s="11"/>
      <c r="AQ152" s="8"/>
      <c r="AR152" s="21"/>
    </row>
    <row r="153" spans="8:44" ht="15.75" customHeight="1" x14ac:dyDescent="0.35">
      <c r="H153" s="5"/>
      <c r="M153" s="10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9"/>
      <c r="AE153" s="9"/>
      <c r="AF153" s="9"/>
      <c r="AG153" s="9"/>
      <c r="AH153" s="9"/>
      <c r="AI153" s="9"/>
      <c r="AJ153" s="9"/>
      <c r="AK153" s="8"/>
      <c r="AL153" s="28"/>
      <c r="AM153" s="8"/>
      <c r="AN153" s="10"/>
      <c r="AO153" s="8"/>
      <c r="AP153" s="11"/>
      <c r="AQ153" s="8"/>
      <c r="AR153" s="21"/>
    </row>
    <row r="154" spans="8:44" ht="15.75" customHeight="1" x14ac:dyDescent="0.35">
      <c r="H154" s="5"/>
      <c r="M154" s="10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9"/>
      <c r="AE154" s="9"/>
      <c r="AF154" s="9"/>
      <c r="AG154" s="9"/>
      <c r="AH154" s="9"/>
      <c r="AI154" s="9"/>
      <c r="AJ154" s="9"/>
      <c r="AK154" s="8"/>
      <c r="AL154" s="28"/>
      <c r="AM154" s="8"/>
      <c r="AN154" s="10"/>
      <c r="AO154" s="8"/>
      <c r="AP154" s="11"/>
      <c r="AQ154" s="8"/>
      <c r="AR154" s="21"/>
    </row>
    <row r="155" spans="8:44" ht="15.75" customHeight="1" x14ac:dyDescent="0.35">
      <c r="H155" s="5"/>
      <c r="M155" s="10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9"/>
      <c r="AE155" s="9"/>
      <c r="AF155" s="9"/>
      <c r="AG155" s="9"/>
      <c r="AH155" s="9"/>
      <c r="AI155" s="9"/>
      <c r="AJ155" s="9"/>
      <c r="AK155" s="8"/>
      <c r="AL155" s="28"/>
      <c r="AM155" s="8"/>
      <c r="AN155" s="10"/>
      <c r="AO155" s="8"/>
      <c r="AP155" s="11"/>
      <c r="AQ155" s="8"/>
      <c r="AR155" s="21"/>
    </row>
    <row r="156" spans="8:44" ht="15.75" customHeight="1" x14ac:dyDescent="0.35">
      <c r="H156" s="5"/>
      <c r="M156" s="10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9"/>
      <c r="AE156" s="9"/>
      <c r="AF156" s="9"/>
      <c r="AG156" s="9"/>
      <c r="AH156" s="9"/>
      <c r="AI156" s="9"/>
      <c r="AJ156" s="9"/>
      <c r="AK156" s="8"/>
      <c r="AL156" s="28"/>
      <c r="AM156" s="8"/>
      <c r="AN156" s="10"/>
      <c r="AO156" s="8"/>
      <c r="AP156" s="11"/>
      <c r="AQ156" s="8"/>
      <c r="AR156" s="21"/>
    </row>
    <row r="157" spans="8:44" ht="15.75" customHeight="1" x14ac:dyDescent="0.35">
      <c r="H157" s="5"/>
      <c r="M157" s="10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9"/>
      <c r="AE157" s="9"/>
      <c r="AF157" s="9"/>
      <c r="AG157" s="9"/>
      <c r="AH157" s="9"/>
      <c r="AI157" s="9"/>
      <c r="AJ157" s="9"/>
      <c r="AK157" s="8"/>
      <c r="AL157" s="28"/>
      <c r="AM157" s="8"/>
      <c r="AN157" s="10"/>
      <c r="AO157" s="8"/>
      <c r="AP157" s="11"/>
      <c r="AQ157" s="8"/>
      <c r="AR157" s="21"/>
    </row>
    <row r="158" spans="8:44" ht="15.75" customHeight="1" x14ac:dyDescent="0.35">
      <c r="H158" s="5"/>
      <c r="M158" s="10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9"/>
      <c r="AE158" s="9"/>
      <c r="AF158" s="9"/>
      <c r="AG158" s="9"/>
      <c r="AH158" s="9"/>
      <c r="AI158" s="9"/>
      <c r="AJ158" s="9"/>
      <c r="AK158" s="8"/>
      <c r="AL158" s="28"/>
      <c r="AM158" s="8"/>
      <c r="AN158" s="10"/>
      <c r="AO158" s="8"/>
      <c r="AP158" s="11"/>
      <c r="AQ158" s="8"/>
      <c r="AR158" s="21"/>
    </row>
    <row r="159" spans="8:44" ht="15.75" customHeight="1" x14ac:dyDescent="0.35">
      <c r="H159" s="5"/>
      <c r="M159" s="10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9"/>
      <c r="AE159" s="9"/>
      <c r="AF159" s="9"/>
      <c r="AG159" s="9"/>
      <c r="AH159" s="9"/>
      <c r="AI159" s="9"/>
      <c r="AJ159" s="9"/>
      <c r="AK159" s="8"/>
      <c r="AL159" s="28"/>
      <c r="AM159" s="8"/>
      <c r="AN159" s="10"/>
      <c r="AO159" s="8"/>
      <c r="AP159" s="11"/>
      <c r="AQ159" s="8"/>
      <c r="AR159" s="21"/>
    </row>
    <row r="160" spans="8:44" ht="15.75" customHeight="1" x14ac:dyDescent="0.35">
      <c r="H160" s="5"/>
      <c r="M160" s="10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9"/>
      <c r="AE160" s="9"/>
      <c r="AF160" s="9"/>
      <c r="AG160" s="9"/>
      <c r="AH160" s="9"/>
      <c r="AI160" s="9"/>
      <c r="AJ160" s="9"/>
      <c r="AK160" s="8"/>
      <c r="AL160" s="28"/>
      <c r="AM160" s="8"/>
      <c r="AN160" s="10"/>
      <c r="AO160" s="8"/>
      <c r="AP160" s="11"/>
      <c r="AQ160" s="8"/>
      <c r="AR160" s="21"/>
    </row>
    <row r="161" spans="8:44" ht="15.75" customHeight="1" x14ac:dyDescent="0.35">
      <c r="H161" s="5"/>
      <c r="M161" s="10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9"/>
      <c r="AE161" s="9"/>
      <c r="AF161" s="9"/>
      <c r="AG161" s="9"/>
      <c r="AH161" s="9"/>
      <c r="AI161" s="9"/>
      <c r="AJ161" s="9"/>
      <c r="AK161" s="8"/>
      <c r="AL161" s="28"/>
      <c r="AM161" s="8"/>
      <c r="AN161" s="10"/>
      <c r="AO161" s="8"/>
      <c r="AP161" s="11"/>
      <c r="AQ161" s="8"/>
      <c r="AR161" s="21"/>
    </row>
    <row r="162" spans="8:44" ht="15.75" customHeight="1" x14ac:dyDescent="0.35">
      <c r="H162" s="5"/>
      <c r="M162" s="10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9"/>
      <c r="AE162" s="9"/>
      <c r="AF162" s="9"/>
      <c r="AG162" s="9"/>
      <c r="AH162" s="9"/>
      <c r="AI162" s="9"/>
      <c r="AJ162" s="9"/>
      <c r="AK162" s="8"/>
      <c r="AL162" s="28"/>
      <c r="AM162" s="8"/>
      <c r="AN162" s="10"/>
      <c r="AO162" s="8"/>
      <c r="AP162" s="11"/>
      <c r="AQ162" s="8"/>
      <c r="AR162" s="21"/>
    </row>
    <row r="163" spans="8:44" ht="15.75" customHeight="1" x14ac:dyDescent="0.35">
      <c r="H163" s="5"/>
      <c r="M163" s="10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9"/>
      <c r="AE163" s="9"/>
      <c r="AF163" s="9"/>
      <c r="AG163" s="9"/>
      <c r="AH163" s="9"/>
      <c r="AI163" s="9"/>
      <c r="AJ163" s="9"/>
      <c r="AK163" s="8"/>
      <c r="AL163" s="28"/>
      <c r="AM163" s="8"/>
      <c r="AN163" s="10"/>
      <c r="AO163" s="8"/>
      <c r="AP163" s="11"/>
      <c r="AQ163" s="8"/>
      <c r="AR163" s="21"/>
    </row>
    <row r="164" spans="8:44" ht="15.75" customHeight="1" x14ac:dyDescent="0.35">
      <c r="H164" s="5"/>
      <c r="M164" s="10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9"/>
      <c r="AE164" s="9"/>
      <c r="AF164" s="9"/>
      <c r="AG164" s="9"/>
      <c r="AH164" s="9"/>
      <c r="AI164" s="9"/>
      <c r="AJ164" s="9"/>
      <c r="AK164" s="8"/>
      <c r="AL164" s="28"/>
      <c r="AM164" s="8"/>
      <c r="AN164" s="10"/>
      <c r="AO164" s="8"/>
      <c r="AP164" s="11"/>
      <c r="AQ164" s="8"/>
      <c r="AR164" s="21"/>
    </row>
    <row r="165" spans="8:44" ht="15.75" customHeight="1" x14ac:dyDescent="0.35">
      <c r="H165" s="5"/>
      <c r="M165" s="10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9"/>
      <c r="AE165" s="9"/>
      <c r="AF165" s="9"/>
      <c r="AG165" s="9"/>
      <c r="AH165" s="9"/>
      <c r="AI165" s="9"/>
      <c r="AJ165" s="9"/>
      <c r="AK165" s="8"/>
      <c r="AL165" s="28"/>
      <c r="AM165" s="8"/>
      <c r="AN165" s="10"/>
      <c r="AO165" s="8"/>
      <c r="AP165" s="11"/>
      <c r="AQ165" s="8"/>
      <c r="AR165" s="21"/>
    </row>
    <row r="166" spans="8:44" ht="15.75" customHeight="1" x14ac:dyDescent="0.35">
      <c r="H166" s="5"/>
      <c r="M166" s="10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9"/>
      <c r="AE166" s="9"/>
      <c r="AF166" s="9"/>
      <c r="AG166" s="9"/>
      <c r="AH166" s="9"/>
      <c r="AI166" s="9"/>
      <c r="AJ166" s="9"/>
      <c r="AK166" s="8"/>
      <c r="AL166" s="28"/>
      <c r="AM166" s="8"/>
      <c r="AN166" s="10"/>
      <c r="AO166" s="8"/>
      <c r="AP166" s="11"/>
      <c r="AQ166" s="8"/>
      <c r="AR166" s="21"/>
    </row>
    <row r="167" spans="8:44" ht="15.75" customHeight="1" x14ac:dyDescent="0.35">
      <c r="H167" s="5"/>
      <c r="M167" s="10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9"/>
      <c r="AE167" s="9"/>
      <c r="AF167" s="9"/>
      <c r="AG167" s="9"/>
      <c r="AH167" s="9"/>
      <c r="AI167" s="9"/>
      <c r="AJ167" s="9"/>
      <c r="AK167" s="8"/>
      <c r="AL167" s="28"/>
      <c r="AM167" s="8"/>
      <c r="AN167" s="10"/>
      <c r="AO167" s="8"/>
      <c r="AP167" s="11"/>
      <c r="AQ167" s="8"/>
      <c r="AR167" s="21"/>
    </row>
    <row r="168" spans="8:44" ht="15.75" customHeight="1" x14ac:dyDescent="0.35">
      <c r="H168" s="5"/>
      <c r="M168" s="10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9"/>
      <c r="AE168" s="9"/>
      <c r="AF168" s="9"/>
      <c r="AG168" s="9"/>
      <c r="AH168" s="9"/>
      <c r="AI168" s="9"/>
      <c r="AJ168" s="9"/>
      <c r="AK168" s="8"/>
      <c r="AL168" s="28"/>
      <c r="AM168" s="8"/>
      <c r="AN168" s="10"/>
      <c r="AO168" s="8"/>
      <c r="AP168" s="11"/>
      <c r="AQ168" s="8"/>
      <c r="AR168" s="21"/>
    </row>
    <row r="169" spans="8:44" ht="15.75" customHeight="1" x14ac:dyDescent="0.35">
      <c r="H169" s="5"/>
      <c r="M169" s="10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9"/>
      <c r="AE169" s="9"/>
      <c r="AF169" s="9"/>
      <c r="AG169" s="9"/>
      <c r="AH169" s="9"/>
      <c r="AI169" s="9"/>
      <c r="AJ169" s="9"/>
      <c r="AK169" s="8"/>
      <c r="AL169" s="28"/>
      <c r="AM169" s="8"/>
      <c r="AN169" s="10"/>
      <c r="AO169" s="8"/>
      <c r="AP169" s="11"/>
      <c r="AQ169" s="8"/>
      <c r="AR169" s="21"/>
    </row>
    <row r="170" spans="8:44" ht="15.75" customHeight="1" x14ac:dyDescent="0.35">
      <c r="H170" s="5"/>
      <c r="M170" s="10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9"/>
      <c r="AE170" s="9"/>
      <c r="AF170" s="9"/>
      <c r="AG170" s="9"/>
      <c r="AH170" s="9"/>
      <c r="AI170" s="9"/>
      <c r="AJ170" s="9"/>
      <c r="AK170" s="8"/>
      <c r="AL170" s="28"/>
      <c r="AM170" s="8"/>
      <c r="AN170" s="10"/>
      <c r="AO170" s="8"/>
      <c r="AP170" s="11"/>
      <c r="AQ170" s="8"/>
      <c r="AR170" s="21"/>
    </row>
    <row r="171" spans="8:44" ht="15.75" customHeight="1" x14ac:dyDescent="0.35">
      <c r="H171" s="5"/>
      <c r="M171" s="10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9"/>
      <c r="AE171" s="9"/>
      <c r="AF171" s="9"/>
      <c r="AG171" s="9"/>
      <c r="AH171" s="9"/>
      <c r="AI171" s="9"/>
      <c r="AJ171" s="9"/>
      <c r="AK171" s="8"/>
      <c r="AL171" s="28"/>
      <c r="AM171" s="8"/>
      <c r="AN171" s="10"/>
      <c r="AO171" s="8"/>
      <c r="AP171" s="11"/>
      <c r="AQ171" s="8"/>
      <c r="AR171" s="21"/>
    </row>
    <row r="172" spans="8:44" ht="15.75" customHeight="1" x14ac:dyDescent="0.35">
      <c r="H172" s="5"/>
      <c r="M172" s="10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9"/>
      <c r="AE172" s="9"/>
      <c r="AF172" s="9"/>
      <c r="AG172" s="9"/>
      <c r="AH172" s="9"/>
      <c r="AI172" s="9"/>
      <c r="AJ172" s="9"/>
      <c r="AK172" s="8"/>
      <c r="AL172" s="28"/>
      <c r="AM172" s="8"/>
      <c r="AN172" s="10"/>
      <c r="AO172" s="8"/>
      <c r="AP172" s="11"/>
      <c r="AQ172" s="8"/>
      <c r="AR172" s="21"/>
    </row>
    <row r="173" spans="8:44" ht="15.75" customHeight="1" x14ac:dyDescent="0.35">
      <c r="H173" s="5"/>
      <c r="M173" s="10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9"/>
      <c r="AE173" s="9"/>
      <c r="AF173" s="9"/>
      <c r="AG173" s="9"/>
      <c r="AH173" s="9"/>
      <c r="AI173" s="9"/>
      <c r="AJ173" s="9"/>
      <c r="AK173" s="8"/>
      <c r="AL173" s="28"/>
      <c r="AM173" s="8"/>
      <c r="AN173" s="10"/>
      <c r="AO173" s="8"/>
      <c r="AP173" s="11"/>
      <c r="AQ173" s="8"/>
      <c r="AR173" s="21"/>
    </row>
    <row r="174" spans="8:44" ht="15.75" customHeight="1" x14ac:dyDescent="0.35">
      <c r="H174" s="5"/>
      <c r="M174" s="10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9"/>
      <c r="AE174" s="9"/>
      <c r="AF174" s="9"/>
      <c r="AG174" s="9"/>
      <c r="AH174" s="9"/>
      <c r="AI174" s="9"/>
      <c r="AJ174" s="9"/>
      <c r="AK174" s="8"/>
      <c r="AL174" s="28"/>
      <c r="AM174" s="8"/>
      <c r="AN174" s="10"/>
      <c r="AO174" s="8"/>
      <c r="AP174" s="11"/>
      <c r="AQ174" s="8"/>
      <c r="AR174" s="21"/>
    </row>
    <row r="175" spans="8:44" ht="15.75" customHeight="1" x14ac:dyDescent="0.35">
      <c r="H175" s="5"/>
      <c r="M175" s="10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9"/>
      <c r="AE175" s="9"/>
      <c r="AF175" s="9"/>
      <c r="AG175" s="9"/>
      <c r="AH175" s="9"/>
      <c r="AI175" s="9"/>
      <c r="AJ175" s="9"/>
      <c r="AK175" s="8"/>
      <c r="AL175" s="28"/>
      <c r="AM175" s="8"/>
      <c r="AN175" s="10"/>
      <c r="AO175" s="8"/>
      <c r="AP175" s="11"/>
      <c r="AQ175" s="8"/>
      <c r="AR175" s="21"/>
    </row>
    <row r="176" spans="8:44" ht="15.75" customHeight="1" x14ac:dyDescent="0.35">
      <c r="H176" s="5"/>
      <c r="M176" s="10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9"/>
      <c r="AE176" s="9"/>
      <c r="AF176" s="9"/>
      <c r="AG176" s="9"/>
      <c r="AH176" s="9"/>
      <c r="AI176" s="9"/>
      <c r="AJ176" s="9"/>
      <c r="AK176" s="8"/>
      <c r="AL176" s="28"/>
      <c r="AM176" s="8"/>
      <c r="AN176" s="10"/>
      <c r="AO176" s="8"/>
      <c r="AP176" s="11"/>
      <c r="AQ176" s="8"/>
      <c r="AR176" s="21"/>
    </row>
    <row r="177" spans="8:44" ht="15.75" customHeight="1" x14ac:dyDescent="0.35">
      <c r="H177" s="5"/>
      <c r="M177" s="10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9"/>
      <c r="AE177" s="9"/>
      <c r="AF177" s="9"/>
      <c r="AG177" s="9"/>
      <c r="AH177" s="9"/>
      <c r="AI177" s="9"/>
      <c r="AJ177" s="9"/>
      <c r="AK177" s="8"/>
      <c r="AL177" s="28"/>
      <c r="AM177" s="8"/>
      <c r="AN177" s="10"/>
      <c r="AO177" s="8"/>
      <c r="AP177" s="11"/>
      <c r="AQ177" s="8"/>
      <c r="AR177" s="21"/>
    </row>
    <row r="178" spans="8:44" ht="15.75" customHeight="1" x14ac:dyDescent="0.35">
      <c r="H178" s="5"/>
      <c r="M178" s="10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9"/>
      <c r="AE178" s="9"/>
      <c r="AF178" s="9"/>
      <c r="AG178" s="9"/>
      <c r="AH178" s="9"/>
      <c r="AI178" s="9"/>
      <c r="AJ178" s="9"/>
      <c r="AK178" s="8"/>
      <c r="AL178" s="28"/>
      <c r="AM178" s="8"/>
      <c r="AN178" s="10"/>
      <c r="AO178" s="8"/>
      <c r="AP178" s="11"/>
      <c r="AQ178" s="8"/>
      <c r="AR178" s="21"/>
    </row>
    <row r="179" spans="8:44" ht="15.75" customHeight="1" x14ac:dyDescent="0.35">
      <c r="H179" s="5"/>
      <c r="M179" s="10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9"/>
      <c r="AE179" s="9"/>
      <c r="AF179" s="9"/>
      <c r="AG179" s="9"/>
      <c r="AH179" s="9"/>
      <c r="AI179" s="9"/>
      <c r="AJ179" s="9"/>
      <c r="AK179" s="8"/>
      <c r="AL179" s="28"/>
      <c r="AM179" s="8"/>
      <c r="AN179" s="10"/>
      <c r="AO179" s="8"/>
      <c r="AP179" s="11"/>
      <c r="AQ179" s="8"/>
      <c r="AR179" s="21"/>
    </row>
    <row r="180" spans="8:44" ht="15.75" customHeight="1" x14ac:dyDescent="0.35">
      <c r="H180" s="5"/>
      <c r="M180" s="10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9"/>
      <c r="AE180" s="9"/>
      <c r="AF180" s="9"/>
      <c r="AG180" s="9"/>
      <c r="AH180" s="9"/>
      <c r="AI180" s="9"/>
      <c r="AJ180" s="9"/>
      <c r="AK180" s="8"/>
      <c r="AL180" s="28"/>
      <c r="AM180" s="8"/>
      <c r="AN180" s="10"/>
      <c r="AO180" s="8"/>
      <c r="AP180" s="11"/>
      <c r="AQ180" s="8"/>
      <c r="AR180" s="21"/>
    </row>
    <row r="181" spans="8:44" ht="15.75" customHeight="1" x14ac:dyDescent="0.35">
      <c r="H181" s="5"/>
      <c r="M181" s="10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9"/>
      <c r="AE181" s="9"/>
      <c r="AF181" s="9"/>
      <c r="AG181" s="9"/>
      <c r="AH181" s="9"/>
      <c r="AI181" s="9"/>
      <c r="AJ181" s="9"/>
      <c r="AK181" s="8"/>
      <c r="AL181" s="28"/>
      <c r="AM181" s="8"/>
      <c r="AN181" s="10"/>
      <c r="AO181" s="8"/>
      <c r="AP181" s="11"/>
      <c r="AQ181" s="8"/>
      <c r="AR181" s="21"/>
    </row>
    <row r="182" spans="8:44" ht="15.75" customHeight="1" x14ac:dyDescent="0.35">
      <c r="H182" s="5"/>
      <c r="M182" s="10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9"/>
      <c r="AE182" s="9"/>
      <c r="AF182" s="9"/>
      <c r="AG182" s="9"/>
      <c r="AH182" s="9"/>
      <c r="AI182" s="9"/>
      <c r="AJ182" s="9"/>
      <c r="AK182" s="8"/>
      <c r="AL182" s="28"/>
      <c r="AM182" s="8"/>
      <c r="AN182" s="10"/>
      <c r="AO182" s="8"/>
      <c r="AP182" s="11"/>
      <c r="AQ182" s="8"/>
      <c r="AR182" s="21"/>
    </row>
    <row r="183" spans="8:44" ht="15.75" customHeight="1" x14ac:dyDescent="0.35">
      <c r="H183" s="5"/>
      <c r="M183" s="10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9"/>
      <c r="AE183" s="9"/>
      <c r="AF183" s="9"/>
      <c r="AG183" s="9"/>
      <c r="AH183" s="9"/>
      <c r="AI183" s="9"/>
      <c r="AJ183" s="9"/>
      <c r="AK183" s="8"/>
      <c r="AL183" s="28"/>
      <c r="AM183" s="8"/>
      <c r="AN183" s="10"/>
      <c r="AO183" s="8"/>
      <c r="AP183" s="11"/>
      <c r="AQ183" s="8"/>
      <c r="AR183" s="21"/>
    </row>
    <row r="184" spans="8:44" ht="15.75" customHeight="1" x14ac:dyDescent="0.35">
      <c r="H184" s="5"/>
      <c r="M184" s="10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9"/>
      <c r="AE184" s="9"/>
      <c r="AF184" s="9"/>
      <c r="AG184" s="9"/>
      <c r="AH184" s="9"/>
      <c r="AI184" s="9"/>
      <c r="AJ184" s="9"/>
      <c r="AK184" s="8"/>
      <c r="AL184" s="28"/>
      <c r="AM184" s="8"/>
      <c r="AN184" s="10"/>
      <c r="AO184" s="8"/>
      <c r="AP184" s="11"/>
      <c r="AQ184" s="8"/>
      <c r="AR184" s="21"/>
    </row>
    <row r="185" spans="8:44" ht="15.75" customHeight="1" x14ac:dyDescent="0.35">
      <c r="H185" s="5"/>
      <c r="M185" s="10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9"/>
      <c r="AE185" s="9"/>
      <c r="AF185" s="9"/>
      <c r="AG185" s="9"/>
      <c r="AH185" s="9"/>
      <c r="AI185" s="9"/>
      <c r="AJ185" s="9"/>
      <c r="AK185" s="8"/>
      <c r="AL185" s="28"/>
      <c r="AM185" s="8"/>
      <c r="AN185" s="10"/>
      <c r="AO185" s="8"/>
      <c r="AP185" s="11"/>
      <c r="AQ185" s="8"/>
      <c r="AR185" s="21"/>
    </row>
    <row r="186" spans="8:44" ht="15.75" customHeight="1" x14ac:dyDescent="0.35">
      <c r="H186" s="5"/>
      <c r="M186" s="10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9"/>
      <c r="AE186" s="9"/>
      <c r="AF186" s="9"/>
      <c r="AG186" s="9"/>
      <c r="AH186" s="9"/>
      <c r="AI186" s="9"/>
      <c r="AJ186" s="9"/>
      <c r="AK186" s="8"/>
      <c r="AL186" s="28"/>
      <c r="AM186" s="8"/>
      <c r="AN186" s="10"/>
      <c r="AO186" s="8"/>
      <c r="AP186" s="11"/>
      <c r="AQ186" s="8"/>
      <c r="AR186" s="21"/>
    </row>
    <row r="187" spans="8:44" ht="15.75" customHeight="1" x14ac:dyDescent="0.35">
      <c r="H187" s="5"/>
      <c r="M187" s="10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9"/>
      <c r="AE187" s="9"/>
      <c r="AF187" s="9"/>
      <c r="AG187" s="9"/>
      <c r="AH187" s="9"/>
      <c r="AI187" s="9"/>
      <c r="AJ187" s="9"/>
      <c r="AK187" s="8"/>
      <c r="AL187" s="28"/>
      <c r="AM187" s="8"/>
      <c r="AN187" s="10"/>
      <c r="AO187" s="8"/>
      <c r="AP187" s="11"/>
      <c r="AQ187" s="8"/>
      <c r="AR187" s="21"/>
    </row>
    <row r="188" spans="8:44" ht="15.75" customHeight="1" x14ac:dyDescent="0.35">
      <c r="H188" s="5"/>
      <c r="M188" s="10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9"/>
      <c r="AE188" s="9"/>
      <c r="AF188" s="9"/>
      <c r="AG188" s="9"/>
      <c r="AH188" s="9"/>
      <c r="AI188" s="9"/>
      <c r="AJ188" s="9"/>
      <c r="AK188" s="8"/>
      <c r="AL188" s="28"/>
      <c r="AM188" s="8"/>
      <c r="AN188" s="10"/>
      <c r="AO188" s="8"/>
      <c r="AP188" s="11"/>
      <c r="AQ188" s="8"/>
      <c r="AR188" s="21"/>
    </row>
    <row r="189" spans="8:44" ht="15.75" customHeight="1" x14ac:dyDescent="0.35">
      <c r="H189" s="5"/>
      <c r="M189" s="10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9"/>
      <c r="AE189" s="9"/>
      <c r="AF189" s="9"/>
      <c r="AG189" s="9"/>
      <c r="AH189" s="9"/>
      <c r="AI189" s="9"/>
      <c r="AJ189" s="9"/>
      <c r="AK189" s="8"/>
      <c r="AL189" s="28"/>
      <c r="AM189" s="8"/>
      <c r="AN189" s="10"/>
      <c r="AO189" s="8"/>
      <c r="AP189" s="11"/>
      <c r="AQ189" s="8"/>
      <c r="AR189" s="21"/>
    </row>
    <row r="190" spans="8:44" ht="15.75" customHeight="1" x14ac:dyDescent="0.35">
      <c r="H190" s="5"/>
      <c r="M190" s="10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9"/>
      <c r="AE190" s="9"/>
      <c r="AF190" s="9"/>
      <c r="AG190" s="9"/>
      <c r="AH190" s="9"/>
      <c r="AI190" s="9"/>
      <c r="AJ190" s="9"/>
      <c r="AK190" s="8"/>
      <c r="AL190" s="28"/>
      <c r="AM190" s="8"/>
      <c r="AN190" s="10"/>
      <c r="AO190" s="8"/>
      <c r="AP190" s="11"/>
      <c r="AQ190" s="8"/>
      <c r="AR190" s="21"/>
    </row>
    <row r="191" spans="8:44" ht="15.75" customHeight="1" x14ac:dyDescent="0.35">
      <c r="H191" s="5"/>
      <c r="M191" s="10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9"/>
      <c r="AE191" s="9"/>
      <c r="AF191" s="9"/>
      <c r="AG191" s="9"/>
      <c r="AH191" s="9"/>
      <c r="AI191" s="9"/>
      <c r="AJ191" s="9"/>
      <c r="AK191" s="8"/>
      <c r="AL191" s="28"/>
      <c r="AM191" s="8"/>
      <c r="AN191" s="10"/>
      <c r="AO191" s="8"/>
      <c r="AP191" s="11"/>
      <c r="AQ191" s="8"/>
      <c r="AR191" s="21"/>
    </row>
    <row r="192" spans="8:44" ht="15.75" customHeight="1" x14ac:dyDescent="0.35">
      <c r="H192" s="5"/>
      <c r="M192" s="10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9"/>
      <c r="AE192" s="9"/>
      <c r="AF192" s="9"/>
      <c r="AG192" s="9"/>
      <c r="AH192" s="9"/>
      <c r="AI192" s="9"/>
      <c r="AJ192" s="9"/>
      <c r="AK192" s="8"/>
      <c r="AL192" s="28"/>
      <c r="AM192" s="8"/>
      <c r="AN192" s="10"/>
      <c r="AO192" s="8"/>
      <c r="AP192" s="11"/>
      <c r="AQ192" s="8"/>
      <c r="AR192" s="21"/>
    </row>
    <row r="193" spans="8:44" ht="15.75" customHeight="1" x14ac:dyDescent="0.35">
      <c r="H193" s="5"/>
      <c r="M193" s="10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9"/>
      <c r="AE193" s="9"/>
      <c r="AF193" s="9"/>
      <c r="AG193" s="9"/>
      <c r="AH193" s="9"/>
      <c r="AI193" s="9"/>
      <c r="AJ193" s="9"/>
      <c r="AK193" s="8"/>
      <c r="AL193" s="28"/>
      <c r="AM193" s="8"/>
      <c r="AN193" s="10"/>
      <c r="AO193" s="8"/>
      <c r="AP193" s="11"/>
      <c r="AQ193" s="8"/>
      <c r="AR193" s="21"/>
    </row>
    <row r="194" spans="8:44" ht="15.75" customHeight="1" x14ac:dyDescent="0.35">
      <c r="H194" s="5"/>
      <c r="M194" s="10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9"/>
      <c r="AE194" s="9"/>
      <c r="AF194" s="9"/>
      <c r="AG194" s="9"/>
      <c r="AH194" s="9"/>
      <c r="AI194" s="9"/>
      <c r="AJ194" s="9"/>
      <c r="AK194" s="8"/>
      <c r="AL194" s="28"/>
      <c r="AM194" s="8"/>
      <c r="AN194" s="10"/>
      <c r="AO194" s="8"/>
      <c r="AP194" s="11"/>
      <c r="AQ194" s="8"/>
      <c r="AR194" s="21"/>
    </row>
    <row r="195" spans="8:44" ht="15.75" customHeight="1" x14ac:dyDescent="0.35">
      <c r="H195" s="5"/>
      <c r="M195" s="10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9"/>
      <c r="AE195" s="9"/>
      <c r="AF195" s="9"/>
      <c r="AG195" s="9"/>
      <c r="AH195" s="9"/>
      <c r="AI195" s="9"/>
      <c r="AJ195" s="9"/>
      <c r="AK195" s="8"/>
      <c r="AL195" s="28"/>
      <c r="AM195" s="8"/>
      <c r="AN195" s="10"/>
      <c r="AO195" s="8"/>
      <c r="AP195" s="11"/>
      <c r="AQ195" s="8"/>
      <c r="AR195" s="21"/>
    </row>
    <row r="196" spans="8:44" ht="15.75" customHeight="1" x14ac:dyDescent="0.35">
      <c r="H196" s="5"/>
      <c r="M196" s="10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9"/>
      <c r="AE196" s="9"/>
      <c r="AF196" s="9"/>
      <c r="AG196" s="9"/>
      <c r="AH196" s="9"/>
      <c r="AI196" s="9"/>
      <c r="AJ196" s="9"/>
      <c r="AK196" s="8"/>
      <c r="AL196" s="28"/>
      <c r="AM196" s="8"/>
      <c r="AN196" s="10"/>
      <c r="AO196" s="8"/>
      <c r="AP196" s="11"/>
      <c r="AQ196" s="8"/>
      <c r="AR196" s="21"/>
    </row>
    <row r="197" spans="8:44" ht="15.75" customHeight="1" x14ac:dyDescent="0.35">
      <c r="H197" s="5"/>
      <c r="M197" s="10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9"/>
      <c r="AE197" s="9"/>
      <c r="AF197" s="9"/>
      <c r="AG197" s="9"/>
      <c r="AH197" s="9"/>
      <c r="AI197" s="9"/>
      <c r="AJ197" s="9"/>
      <c r="AK197" s="8"/>
      <c r="AL197" s="28"/>
      <c r="AM197" s="8"/>
      <c r="AN197" s="10"/>
      <c r="AO197" s="8"/>
      <c r="AP197" s="11"/>
      <c r="AQ197" s="8"/>
      <c r="AR197" s="21"/>
    </row>
    <row r="198" spans="8:44" ht="15.75" customHeight="1" x14ac:dyDescent="0.35">
      <c r="H198" s="5"/>
      <c r="M198" s="10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9"/>
      <c r="AE198" s="9"/>
      <c r="AF198" s="9"/>
      <c r="AG198" s="9"/>
      <c r="AH198" s="9"/>
      <c r="AI198" s="9"/>
      <c r="AJ198" s="9"/>
      <c r="AK198" s="8"/>
      <c r="AL198" s="28"/>
      <c r="AM198" s="8"/>
      <c r="AN198" s="10"/>
      <c r="AO198" s="8"/>
      <c r="AP198" s="11"/>
      <c r="AQ198" s="8"/>
      <c r="AR198" s="21"/>
    </row>
    <row r="199" spans="8:44" ht="15.75" customHeight="1" x14ac:dyDescent="0.35">
      <c r="H199" s="5"/>
      <c r="M199" s="10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9"/>
      <c r="AE199" s="9"/>
      <c r="AF199" s="9"/>
      <c r="AG199" s="9"/>
      <c r="AH199" s="9"/>
      <c r="AI199" s="9"/>
      <c r="AJ199" s="9"/>
      <c r="AK199" s="8"/>
      <c r="AL199" s="28"/>
      <c r="AM199" s="8"/>
      <c r="AN199" s="10"/>
      <c r="AO199" s="8"/>
      <c r="AP199" s="11"/>
      <c r="AQ199" s="8"/>
      <c r="AR199" s="21"/>
    </row>
    <row r="200" spans="8:44" ht="15.75" customHeight="1" x14ac:dyDescent="0.35">
      <c r="H200" s="5"/>
      <c r="M200" s="10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9"/>
      <c r="AE200" s="9"/>
      <c r="AF200" s="9"/>
      <c r="AG200" s="9"/>
      <c r="AH200" s="9"/>
      <c r="AI200" s="9"/>
      <c r="AJ200" s="9"/>
      <c r="AK200" s="8"/>
      <c r="AL200" s="28"/>
      <c r="AM200" s="8"/>
      <c r="AN200" s="10"/>
      <c r="AO200" s="8"/>
      <c r="AP200" s="11"/>
      <c r="AQ200" s="8"/>
      <c r="AR200" s="21"/>
    </row>
    <row r="201" spans="8:44" ht="15.75" customHeight="1" x14ac:dyDescent="0.35">
      <c r="H201" s="5"/>
      <c r="M201" s="10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9"/>
      <c r="AE201" s="9"/>
      <c r="AF201" s="9"/>
      <c r="AG201" s="9"/>
      <c r="AH201" s="9"/>
      <c r="AI201" s="9"/>
      <c r="AJ201" s="9"/>
      <c r="AK201" s="8"/>
      <c r="AL201" s="28"/>
      <c r="AM201" s="8"/>
      <c r="AN201" s="10"/>
      <c r="AO201" s="8"/>
      <c r="AP201" s="11"/>
      <c r="AQ201" s="8"/>
      <c r="AR201" s="21"/>
    </row>
    <row r="202" spans="8:44" ht="15.75" customHeight="1" x14ac:dyDescent="0.35">
      <c r="H202" s="5"/>
      <c r="M202" s="10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9"/>
      <c r="AE202" s="9"/>
      <c r="AF202" s="9"/>
      <c r="AG202" s="9"/>
      <c r="AH202" s="9"/>
      <c r="AI202" s="9"/>
      <c r="AJ202" s="9"/>
      <c r="AK202" s="8"/>
      <c r="AL202" s="28"/>
      <c r="AM202" s="8"/>
      <c r="AN202" s="10"/>
      <c r="AO202" s="8"/>
      <c r="AP202" s="11"/>
      <c r="AQ202" s="8"/>
      <c r="AR202" s="21"/>
    </row>
    <row r="203" spans="8:44" ht="15.75" customHeight="1" x14ac:dyDescent="0.35">
      <c r="H203" s="5"/>
      <c r="M203" s="10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9"/>
      <c r="AE203" s="9"/>
      <c r="AF203" s="9"/>
      <c r="AG203" s="9"/>
      <c r="AH203" s="9"/>
      <c r="AI203" s="9"/>
      <c r="AJ203" s="9"/>
      <c r="AK203" s="8"/>
      <c r="AL203" s="28"/>
      <c r="AM203" s="8"/>
      <c r="AN203" s="10"/>
      <c r="AO203" s="8"/>
      <c r="AP203" s="11"/>
      <c r="AQ203" s="8"/>
      <c r="AR203" s="21"/>
    </row>
    <row r="204" spans="8:44" ht="15.75" customHeight="1" x14ac:dyDescent="0.35">
      <c r="H204" s="5"/>
      <c r="M204" s="10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9"/>
      <c r="AE204" s="9"/>
      <c r="AF204" s="9"/>
      <c r="AG204" s="9"/>
      <c r="AH204" s="9"/>
      <c r="AI204" s="9"/>
      <c r="AJ204" s="9"/>
      <c r="AK204" s="8"/>
      <c r="AL204" s="28"/>
      <c r="AM204" s="8"/>
      <c r="AN204" s="10"/>
      <c r="AO204" s="8"/>
      <c r="AP204" s="11"/>
      <c r="AQ204" s="8"/>
      <c r="AR204" s="21"/>
    </row>
    <row r="205" spans="8:44" ht="15.75" customHeight="1" x14ac:dyDescent="0.35">
      <c r="H205" s="5"/>
      <c r="M205" s="10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9"/>
      <c r="AE205" s="9"/>
      <c r="AF205" s="9"/>
      <c r="AG205" s="9"/>
      <c r="AH205" s="9"/>
      <c r="AI205" s="9"/>
      <c r="AJ205" s="9"/>
      <c r="AK205" s="8"/>
      <c r="AL205" s="28"/>
      <c r="AM205" s="8"/>
      <c r="AN205" s="10"/>
      <c r="AO205" s="8"/>
      <c r="AP205" s="11"/>
      <c r="AQ205" s="8"/>
      <c r="AR205" s="21"/>
    </row>
    <row r="206" spans="8:44" ht="15.75" customHeight="1" x14ac:dyDescent="0.35">
      <c r="H206" s="5"/>
      <c r="M206" s="10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9"/>
      <c r="AE206" s="9"/>
      <c r="AF206" s="9"/>
      <c r="AG206" s="9"/>
      <c r="AH206" s="9"/>
      <c r="AI206" s="9"/>
      <c r="AJ206" s="9"/>
      <c r="AK206" s="8"/>
      <c r="AL206" s="28"/>
      <c r="AM206" s="8"/>
      <c r="AN206" s="10"/>
      <c r="AO206" s="8"/>
      <c r="AP206" s="11"/>
      <c r="AQ206" s="8"/>
      <c r="AR206" s="21"/>
    </row>
    <row r="207" spans="8:44" ht="15.75" customHeight="1" x14ac:dyDescent="0.35">
      <c r="H207" s="5"/>
      <c r="M207" s="10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9"/>
      <c r="AE207" s="9"/>
      <c r="AF207" s="9"/>
      <c r="AG207" s="9"/>
      <c r="AH207" s="9"/>
      <c r="AI207" s="9"/>
      <c r="AJ207" s="9"/>
      <c r="AK207" s="8"/>
      <c r="AL207" s="28"/>
      <c r="AM207" s="8"/>
      <c r="AN207" s="10"/>
      <c r="AO207" s="8"/>
      <c r="AP207" s="11"/>
      <c r="AQ207" s="8"/>
      <c r="AR207" s="21"/>
    </row>
    <row r="208" spans="8:44" ht="15.75" customHeight="1" x14ac:dyDescent="0.35">
      <c r="H208" s="5"/>
      <c r="M208" s="10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9"/>
      <c r="AE208" s="9"/>
      <c r="AF208" s="9"/>
      <c r="AG208" s="9"/>
      <c r="AH208" s="9"/>
      <c r="AI208" s="9"/>
      <c r="AJ208" s="9"/>
      <c r="AK208" s="8"/>
      <c r="AL208" s="28"/>
      <c r="AM208" s="8"/>
      <c r="AN208" s="10"/>
      <c r="AO208" s="8"/>
      <c r="AP208" s="11"/>
      <c r="AQ208" s="8"/>
      <c r="AR208" s="21"/>
    </row>
    <row r="209" spans="8:44" ht="15.75" customHeight="1" x14ac:dyDescent="0.35">
      <c r="H209" s="5"/>
      <c r="M209" s="10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9"/>
      <c r="AE209" s="9"/>
      <c r="AF209" s="9"/>
      <c r="AG209" s="9"/>
      <c r="AH209" s="9"/>
      <c r="AI209" s="9"/>
      <c r="AJ209" s="9"/>
      <c r="AK209" s="8"/>
      <c r="AL209" s="28"/>
      <c r="AM209" s="8"/>
      <c r="AN209" s="10"/>
      <c r="AO209" s="8"/>
      <c r="AP209" s="11"/>
      <c r="AQ209" s="8"/>
      <c r="AR209" s="21"/>
    </row>
    <row r="210" spans="8:44" ht="15.75" customHeight="1" x14ac:dyDescent="0.35">
      <c r="H210" s="5"/>
      <c r="M210" s="10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9"/>
      <c r="AE210" s="9"/>
      <c r="AF210" s="9"/>
      <c r="AG210" s="9"/>
      <c r="AH210" s="9"/>
      <c r="AI210" s="9"/>
      <c r="AJ210" s="9"/>
      <c r="AK210" s="8"/>
      <c r="AL210" s="28"/>
      <c r="AM210" s="8"/>
      <c r="AN210" s="10"/>
      <c r="AO210" s="8"/>
      <c r="AP210" s="11"/>
      <c r="AQ210" s="8"/>
      <c r="AR210" s="21"/>
    </row>
    <row r="211" spans="8:44" ht="15.75" customHeight="1" x14ac:dyDescent="0.35">
      <c r="H211" s="5"/>
      <c r="M211" s="10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9"/>
      <c r="AE211" s="9"/>
      <c r="AF211" s="9"/>
      <c r="AG211" s="9"/>
      <c r="AH211" s="9"/>
      <c r="AI211" s="9"/>
      <c r="AJ211" s="9"/>
      <c r="AK211" s="8"/>
      <c r="AL211" s="28"/>
      <c r="AM211" s="8"/>
      <c r="AN211" s="10"/>
      <c r="AO211" s="8"/>
      <c r="AP211" s="11"/>
      <c r="AQ211" s="8"/>
      <c r="AR211" s="21"/>
    </row>
    <row r="212" spans="8:44" ht="15.75" customHeight="1" x14ac:dyDescent="0.35">
      <c r="H212" s="5"/>
      <c r="M212" s="10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9"/>
      <c r="AE212" s="9"/>
      <c r="AF212" s="9"/>
      <c r="AG212" s="9"/>
      <c r="AH212" s="9"/>
      <c r="AI212" s="9"/>
      <c r="AJ212" s="9"/>
      <c r="AK212" s="8"/>
      <c r="AL212" s="28"/>
      <c r="AM212" s="8"/>
      <c r="AN212" s="10"/>
      <c r="AO212" s="8"/>
      <c r="AP212" s="11"/>
      <c r="AQ212" s="8"/>
      <c r="AR212" s="21"/>
    </row>
    <row r="213" spans="8:44" ht="15.75" customHeight="1" x14ac:dyDescent="0.35">
      <c r="H213" s="5"/>
      <c r="M213" s="10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9"/>
      <c r="AE213" s="9"/>
      <c r="AF213" s="9"/>
      <c r="AG213" s="9"/>
      <c r="AH213" s="9"/>
      <c r="AI213" s="9"/>
      <c r="AJ213" s="9"/>
      <c r="AK213" s="8"/>
      <c r="AL213" s="28"/>
      <c r="AM213" s="8"/>
      <c r="AN213" s="10"/>
      <c r="AO213" s="8"/>
      <c r="AP213" s="11"/>
      <c r="AQ213" s="8"/>
      <c r="AR213" s="21"/>
    </row>
    <row r="214" spans="8:44" ht="15.75" customHeight="1" x14ac:dyDescent="0.35">
      <c r="H214" s="5"/>
      <c r="M214" s="10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9"/>
      <c r="AE214" s="9"/>
      <c r="AF214" s="9"/>
      <c r="AG214" s="9"/>
      <c r="AH214" s="9"/>
      <c r="AI214" s="9"/>
      <c r="AJ214" s="9"/>
      <c r="AK214" s="8"/>
      <c r="AL214" s="28"/>
      <c r="AM214" s="8"/>
      <c r="AN214" s="10"/>
      <c r="AO214" s="8"/>
      <c r="AP214" s="11"/>
      <c r="AQ214" s="8"/>
      <c r="AR214" s="21"/>
    </row>
    <row r="215" spans="8:44" ht="15.75" customHeight="1" x14ac:dyDescent="0.35">
      <c r="H215" s="5"/>
      <c r="M215" s="10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9"/>
      <c r="AE215" s="9"/>
      <c r="AF215" s="9"/>
      <c r="AG215" s="9"/>
      <c r="AH215" s="9"/>
      <c r="AI215" s="9"/>
      <c r="AJ215" s="9"/>
      <c r="AK215" s="8"/>
      <c r="AL215" s="28"/>
      <c r="AM215" s="8"/>
      <c r="AN215" s="10"/>
      <c r="AO215" s="8"/>
      <c r="AP215" s="11"/>
      <c r="AQ215" s="8"/>
      <c r="AR215" s="21"/>
    </row>
    <row r="216" spans="8:44" ht="15.75" customHeight="1" x14ac:dyDescent="0.35">
      <c r="H216" s="5"/>
      <c r="M216" s="10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9"/>
      <c r="AE216" s="9"/>
      <c r="AF216" s="9"/>
      <c r="AG216" s="9"/>
      <c r="AH216" s="9"/>
      <c r="AI216" s="9"/>
      <c r="AJ216" s="9"/>
      <c r="AK216" s="8"/>
      <c r="AL216" s="28"/>
      <c r="AM216" s="8"/>
      <c r="AN216" s="10"/>
      <c r="AO216" s="8"/>
      <c r="AP216" s="11"/>
      <c r="AQ216" s="8"/>
      <c r="AR216" s="21"/>
    </row>
    <row r="217" spans="8:44" ht="15.75" customHeight="1" x14ac:dyDescent="0.35">
      <c r="H217" s="5"/>
      <c r="M217" s="10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9"/>
      <c r="AE217" s="9"/>
      <c r="AF217" s="9"/>
      <c r="AG217" s="9"/>
      <c r="AH217" s="9"/>
      <c r="AI217" s="9"/>
      <c r="AJ217" s="9"/>
      <c r="AK217" s="8"/>
      <c r="AL217" s="28"/>
      <c r="AM217" s="8"/>
      <c r="AN217" s="10"/>
      <c r="AO217" s="8"/>
      <c r="AP217" s="11"/>
      <c r="AQ217" s="8"/>
      <c r="AR217" s="21"/>
    </row>
    <row r="218" spans="8:44" ht="15.75" customHeight="1" x14ac:dyDescent="0.35">
      <c r="H218" s="5"/>
      <c r="M218" s="10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9"/>
      <c r="AE218" s="9"/>
      <c r="AF218" s="9"/>
      <c r="AG218" s="9"/>
      <c r="AH218" s="9"/>
      <c r="AI218" s="9"/>
      <c r="AJ218" s="9"/>
      <c r="AK218" s="8"/>
      <c r="AL218" s="28"/>
      <c r="AM218" s="8"/>
      <c r="AN218" s="10"/>
      <c r="AO218" s="8"/>
      <c r="AP218" s="11"/>
      <c r="AQ218" s="8"/>
      <c r="AR218" s="21"/>
    </row>
    <row r="219" spans="8:44" ht="15.75" customHeight="1" x14ac:dyDescent="0.35">
      <c r="H219" s="5"/>
      <c r="M219" s="10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9"/>
      <c r="AE219" s="9"/>
      <c r="AF219" s="9"/>
      <c r="AG219" s="9"/>
      <c r="AH219" s="9"/>
      <c r="AI219" s="9"/>
      <c r="AJ219" s="9"/>
      <c r="AK219" s="8"/>
      <c r="AL219" s="28"/>
      <c r="AM219" s="8"/>
      <c r="AN219" s="10"/>
      <c r="AO219" s="8"/>
      <c r="AP219" s="11"/>
      <c r="AQ219" s="8"/>
      <c r="AR219" s="21"/>
    </row>
    <row r="220" spans="8:44" ht="15.75" customHeight="1" x14ac:dyDescent="0.35">
      <c r="H220" s="5"/>
      <c r="M220" s="10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9"/>
      <c r="AE220" s="9"/>
      <c r="AF220" s="9"/>
      <c r="AG220" s="9"/>
      <c r="AH220" s="9"/>
      <c r="AI220" s="9"/>
      <c r="AJ220" s="9"/>
      <c r="AK220" s="8"/>
      <c r="AL220" s="28"/>
      <c r="AM220" s="8"/>
      <c r="AN220" s="10"/>
      <c r="AO220" s="8"/>
      <c r="AP220" s="11"/>
      <c r="AQ220" s="8"/>
      <c r="AR220" s="21"/>
    </row>
    <row r="221" spans="8:44" ht="15.75" customHeight="1" x14ac:dyDescent="0.35">
      <c r="H221" s="5"/>
      <c r="M221" s="10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9"/>
      <c r="AE221" s="9"/>
      <c r="AF221" s="9"/>
      <c r="AG221" s="9"/>
      <c r="AH221" s="9"/>
      <c r="AI221" s="9"/>
      <c r="AJ221" s="9"/>
      <c r="AK221" s="8"/>
      <c r="AL221" s="28"/>
      <c r="AM221" s="8"/>
      <c r="AN221" s="10"/>
      <c r="AO221" s="8"/>
      <c r="AP221" s="11"/>
      <c r="AQ221" s="8"/>
      <c r="AR221" s="21"/>
    </row>
    <row r="222" spans="8:44" ht="15.75" customHeight="1" x14ac:dyDescent="0.35">
      <c r="H222" s="5"/>
      <c r="M222" s="10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9"/>
      <c r="AE222" s="9"/>
      <c r="AF222" s="9"/>
      <c r="AG222" s="9"/>
      <c r="AH222" s="9"/>
      <c r="AI222" s="9"/>
      <c r="AJ222" s="9"/>
      <c r="AK222" s="8"/>
      <c r="AL222" s="28"/>
      <c r="AM222" s="8"/>
      <c r="AN222" s="10"/>
      <c r="AO222" s="8"/>
      <c r="AP222" s="11"/>
      <c r="AQ222" s="8"/>
      <c r="AR222" s="21"/>
    </row>
    <row r="223" spans="8:44" ht="15.75" customHeight="1" x14ac:dyDescent="0.35">
      <c r="H223" s="5"/>
      <c r="M223" s="10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9"/>
      <c r="AE223" s="9"/>
      <c r="AF223" s="9"/>
      <c r="AG223" s="9"/>
      <c r="AH223" s="9"/>
      <c r="AI223" s="9"/>
      <c r="AJ223" s="9"/>
      <c r="AK223" s="8"/>
      <c r="AL223" s="28"/>
      <c r="AM223" s="8"/>
      <c r="AN223" s="10"/>
      <c r="AO223" s="8"/>
      <c r="AP223" s="11"/>
      <c r="AQ223" s="8"/>
      <c r="AR223" s="21"/>
    </row>
    <row r="224" spans="8:44" ht="15.75" customHeight="1" x14ac:dyDescent="0.35">
      <c r="H224" s="5"/>
      <c r="M224" s="10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9"/>
      <c r="AE224" s="9"/>
      <c r="AF224" s="9"/>
      <c r="AG224" s="9"/>
      <c r="AH224" s="9"/>
      <c r="AI224" s="9"/>
      <c r="AJ224" s="9"/>
      <c r="AK224" s="8"/>
      <c r="AL224" s="28"/>
      <c r="AM224" s="8"/>
      <c r="AN224" s="10"/>
      <c r="AO224" s="8"/>
      <c r="AP224" s="11"/>
      <c r="AQ224" s="8"/>
      <c r="AR224" s="21"/>
    </row>
    <row r="225" spans="8:44" ht="15.75" customHeight="1" x14ac:dyDescent="0.35">
      <c r="H225" s="5"/>
      <c r="M225" s="10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9"/>
      <c r="AE225" s="9"/>
      <c r="AF225" s="9"/>
      <c r="AG225" s="9"/>
      <c r="AH225" s="9"/>
      <c r="AI225" s="9"/>
      <c r="AJ225" s="9"/>
      <c r="AK225" s="8"/>
      <c r="AL225" s="28"/>
      <c r="AM225" s="8"/>
      <c r="AN225" s="10"/>
      <c r="AO225" s="8"/>
      <c r="AP225" s="11"/>
      <c r="AQ225" s="8"/>
      <c r="AR225" s="21"/>
    </row>
    <row r="226" spans="8:44" ht="15.75" customHeight="1" x14ac:dyDescent="0.35">
      <c r="H226" s="5"/>
      <c r="M226" s="10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9"/>
      <c r="AE226" s="9"/>
      <c r="AF226" s="9"/>
      <c r="AG226" s="9"/>
      <c r="AH226" s="9"/>
      <c r="AI226" s="9"/>
      <c r="AJ226" s="9"/>
      <c r="AK226" s="8"/>
      <c r="AL226" s="28"/>
      <c r="AM226" s="8"/>
      <c r="AN226" s="10"/>
      <c r="AO226" s="8"/>
      <c r="AP226" s="11"/>
      <c r="AQ226" s="8"/>
      <c r="AR226" s="21"/>
    </row>
    <row r="227" spans="8:44" ht="15.75" customHeight="1" x14ac:dyDescent="0.35">
      <c r="H227" s="5"/>
      <c r="M227" s="10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9"/>
      <c r="AE227" s="9"/>
      <c r="AF227" s="9"/>
      <c r="AG227" s="9"/>
      <c r="AH227" s="9"/>
      <c r="AI227" s="9"/>
      <c r="AJ227" s="9"/>
      <c r="AK227" s="8"/>
      <c r="AL227" s="28"/>
      <c r="AM227" s="8"/>
      <c r="AN227" s="10"/>
      <c r="AO227" s="8"/>
      <c r="AP227" s="11"/>
      <c r="AQ227" s="8"/>
      <c r="AR227" s="21"/>
    </row>
    <row r="228" spans="8:44" ht="15.75" customHeight="1" x14ac:dyDescent="0.35">
      <c r="H228" s="5"/>
      <c r="M228" s="10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9"/>
      <c r="AE228" s="9"/>
      <c r="AF228" s="9"/>
      <c r="AG228" s="9"/>
      <c r="AH228" s="9"/>
      <c r="AI228" s="9"/>
      <c r="AJ228" s="9"/>
      <c r="AK228" s="8"/>
      <c r="AL228" s="28"/>
      <c r="AM228" s="8"/>
      <c r="AN228" s="10"/>
      <c r="AO228" s="8"/>
      <c r="AP228" s="11"/>
      <c r="AQ228" s="8"/>
      <c r="AR228" s="21"/>
    </row>
    <row r="229" spans="8:44" ht="15.75" customHeight="1" x14ac:dyDescent="0.35">
      <c r="H229" s="5"/>
      <c r="M229" s="10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9"/>
      <c r="AE229" s="9"/>
      <c r="AF229" s="9"/>
      <c r="AG229" s="9"/>
      <c r="AH229" s="9"/>
      <c r="AI229" s="9"/>
      <c r="AJ229" s="9"/>
      <c r="AK229" s="8"/>
      <c r="AL229" s="28"/>
      <c r="AM229" s="8"/>
      <c r="AN229" s="10"/>
      <c r="AO229" s="8"/>
      <c r="AP229" s="11"/>
      <c r="AQ229" s="8"/>
      <c r="AR229" s="21"/>
    </row>
    <row r="230" spans="8:44" ht="15.75" customHeight="1" x14ac:dyDescent="0.35">
      <c r="H230" s="5"/>
      <c r="M230" s="10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9"/>
      <c r="AE230" s="9"/>
      <c r="AF230" s="9"/>
      <c r="AG230" s="9"/>
      <c r="AH230" s="9"/>
      <c r="AI230" s="9"/>
      <c r="AJ230" s="9"/>
      <c r="AK230" s="8"/>
      <c r="AL230" s="28"/>
      <c r="AM230" s="8"/>
      <c r="AN230" s="10"/>
      <c r="AO230" s="8"/>
      <c r="AP230" s="11"/>
      <c r="AQ230" s="8"/>
      <c r="AR230" s="21"/>
    </row>
    <row r="231" spans="8:44" ht="15.75" customHeight="1" x14ac:dyDescent="0.35">
      <c r="H231" s="5"/>
      <c r="M231" s="10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9"/>
      <c r="AE231" s="9"/>
      <c r="AF231" s="9"/>
      <c r="AG231" s="9"/>
      <c r="AH231" s="9"/>
      <c r="AI231" s="9"/>
      <c r="AJ231" s="9"/>
      <c r="AK231" s="8"/>
      <c r="AL231" s="28"/>
      <c r="AM231" s="8"/>
      <c r="AN231" s="10"/>
      <c r="AO231" s="8"/>
      <c r="AP231" s="11"/>
      <c r="AQ231" s="8"/>
      <c r="AR231" s="21"/>
    </row>
    <row r="232" spans="8:44" ht="15.75" customHeight="1" x14ac:dyDescent="0.35">
      <c r="H232" s="5"/>
      <c r="M232" s="10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9"/>
      <c r="AE232" s="9"/>
      <c r="AF232" s="9"/>
      <c r="AG232" s="9"/>
      <c r="AH232" s="9"/>
      <c r="AI232" s="9"/>
      <c r="AJ232" s="9"/>
      <c r="AK232" s="8"/>
      <c r="AL232" s="28"/>
      <c r="AM232" s="8"/>
      <c r="AN232" s="10"/>
      <c r="AO232" s="8"/>
      <c r="AP232" s="11"/>
      <c r="AQ232" s="8"/>
      <c r="AR232" s="21"/>
    </row>
    <row r="233" spans="8:44" ht="15.75" customHeight="1" x14ac:dyDescent="0.35">
      <c r="H233" s="5"/>
      <c r="M233" s="10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9"/>
      <c r="AE233" s="9"/>
      <c r="AF233" s="9"/>
      <c r="AG233" s="9"/>
      <c r="AH233" s="9"/>
      <c r="AI233" s="9"/>
      <c r="AJ233" s="9"/>
      <c r="AK233" s="8"/>
      <c r="AL233" s="28"/>
      <c r="AM233" s="8"/>
      <c r="AN233" s="10"/>
      <c r="AO233" s="8"/>
      <c r="AP233" s="11"/>
      <c r="AQ233" s="8"/>
      <c r="AR233" s="21"/>
    </row>
    <row r="234" spans="8:44" ht="15.75" customHeight="1" x14ac:dyDescent="0.35">
      <c r="H234" s="5"/>
      <c r="M234" s="10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9"/>
      <c r="AE234" s="9"/>
      <c r="AF234" s="9"/>
      <c r="AG234" s="9"/>
      <c r="AH234" s="9"/>
      <c r="AI234" s="9"/>
      <c r="AJ234" s="9"/>
      <c r="AK234" s="8"/>
      <c r="AL234" s="28"/>
      <c r="AM234" s="8"/>
      <c r="AN234" s="10"/>
      <c r="AO234" s="8"/>
      <c r="AP234" s="11"/>
      <c r="AQ234" s="8"/>
      <c r="AR234" s="21"/>
    </row>
    <row r="235" spans="8:44" ht="15.75" customHeight="1" x14ac:dyDescent="0.35">
      <c r="H235" s="5"/>
      <c r="M235" s="10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9"/>
      <c r="AE235" s="9"/>
      <c r="AF235" s="9"/>
      <c r="AG235" s="9"/>
      <c r="AH235" s="9"/>
      <c r="AI235" s="9"/>
      <c r="AJ235" s="9"/>
      <c r="AK235" s="8"/>
      <c r="AL235" s="28"/>
      <c r="AM235" s="8"/>
      <c r="AN235" s="10"/>
      <c r="AO235" s="8"/>
      <c r="AP235" s="11"/>
      <c r="AQ235" s="8"/>
      <c r="AR235" s="21"/>
    </row>
    <row r="236" spans="8:44" ht="15.75" customHeight="1" x14ac:dyDescent="0.35">
      <c r="H236" s="5"/>
      <c r="M236" s="10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9"/>
      <c r="AE236" s="9"/>
      <c r="AF236" s="9"/>
      <c r="AG236" s="9"/>
      <c r="AH236" s="9"/>
      <c r="AI236" s="9"/>
      <c r="AJ236" s="9"/>
      <c r="AK236" s="8"/>
      <c r="AL236" s="28"/>
      <c r="AM236" s="8"/>
      <c r="AN236" s="10"/>
      <c r="AO236" s="8"/>
      <c r="AP236" s="11"/>
      <c r="AQ236" s="8"/>
      <c r="AR236" s="21"/>
    </row>
    <row r="237" spans="8:44" ht="15.75" customHeight="1" x14ac:dyDescent="0.35">
      <c r="H237" s="5"/>
      <c r="M237" s="10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9"/>
      <c r="AE237" s="9"/>
      <c r="AF237" s="9"/>
      <c r="AG237" s="9"/>
      <c r="AH237" s="9"/>
      <c r="AI237" s="9"/>
      <c r="AJ237" s="9"/>
      <c r="AK237" s="8"/>
      <c r="AL237" s="28"/>
      <c r="AM237" s="8"/>
      <c r="AN237" s="10"/>
      <c r="AO237" s="8"/>
      <c r="AP237" s="11"/>
      <c r="AQ237" s="8"/>
      <c r="AR237" s="21"/>
    </row>
    <row r="238" spans="8:44" ht="15.75" customHeight="1" x14ac:dyDescent="0.35">
      <c r="H238" s="5"/>
      <c r="M238" s="10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9"/>
      <c r="AE238" s="9"/>
      <c r="AF238" s="9"/>
      <c r="AG238" s="9"/>
      <c r="AH238" s="9"/>
      <c r="AI238" s="9"/>
      <c r="AJ238" s="9"/>
      <c r="AK238" s="8"/>
      <c r="AL238" s="28"/>
      <c r="AM238" s="8"/>
      <c r="AN238" s="10"/>
      <c r="AO238" s="8"/>
      <c r="AP238" s="11"/>
      <c r="AQ238" s="8"/>
      <c r="AR238" s="21"/>
    </row>
    <row r="239" spans="8:44" ht="15.75" customHeight="1" x14ac:dyDescent="0.35">
      <c r="H239" s="5"/>
      <c r="M239" s="10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9"/>
      <c r="AE239" s="9"/>
      <c r="AF239" s="9"/>
      <c r="AG239" s="9"/>
      <c r="AH239" s="9"/>
      <c r="AI239" s="9"/>
      <c r="AJ239" s="9"/>
      <c r="AK239" s="8"/>
      <c r="AL239" s="28"/>
      <c r="AM239" s="8"/>
      <c r="AN239" s="10"/>
      <c r="AO239" s="8"/>
      <c r="AP239" s="11"/>
      <c r="AQ239" s="8"/>
      <c r="AR239" s="21"/>
    </row>
    <row r="240" spans="8:44" ht="15.75" customHeight="1" x14ac:dyDescent="0.35">
      <c r="H240" s="5"/>
      <c r="M240" s="10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9"/>
      <c r="AE240" s="9"/>
      <c r="AF240" s="9"/>
      <c r="AG240" s="9"/>
      <c r="AH240" s="9"/>
      <c r="AI240" s="9"/>
      <c r="AJ240" s="9"/>
      <c r="AK240" s="8"/>
      <c r="AL240" s="28"/>
      <c r="AM240" s="8"/>
      <c r="AN240" s="10"/>
      <c r="AO240" s="8"/>
      <c r="AP240" s="11"/>
      <c r="AQ240" s="8"/>
      <c r="AR240" s="21"/>
    </row>
    <row r="241" spans="8:44" ht="15.75" customHeight="1" x14ac:dyDescent="0.35">
      <c r="H241" s="5"/>
      <c r="M241" s="10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9"/>
      <c r="AE241" s="9"/>
      <c r="AF241" s="9"/>
      <c r="AG241" s="9"/>
      <c r="AH241" s="9"/>
      <c r="AI241" s="9"/>
      <c r="AJ241" s="9"/>
      <c r="AK241" s="8"/>
      <c r="AL241" s="28"/>
      <c r="AM241" s="8"/>
      <c r="AN241" s="10"/>
      <c r="AO241" s="8"/>
      <c r="AP241" s="11"/>
      <c r="AQ241" s="8"/>
      <c r="AR241" s="21"/>
    </row>
    <row r="242" spans="8:44" ht="15.75" customHeight="1" x14ac:dyDescent="0.35">
      <c r="H242" s="5"/>
      <c r="M242" s="10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9"/>
      <c r="AE242" s="9"/>
      <c r="AF242" s="9"/>
      <c r="AG242" s="9"/>
      <c r="AH242" s="9"/>
      <c r="AI242" s="9"/>
      <c r="AJ242" s="9"/>
      <c r="AK242" s="8"/>
      <c r="AL242" s="28"/>
      <c r="AM242" s="8"/>
      <c r="AN242" s="10"/>
      <c r="AO242" s="8"/>
      <c r="AP242" s="11"/>
      <c r="AQ242" s="8"/>
      <c r="AR242" s="21"/>
    </row>
    <row r="243" spans="8:44" ht="15.75" customHeight="1" x14ac:dyDescent="0.35">
      <c r="H243" s="5"/>
      <c r="M243" s="10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9"/>
      <c r="AE243" s="9"/>
      <c r="AF243" s="9"/>
      <c r="AG243" s="9"/>
      <c r="AH243" s="9"/>
      <c r="AI243" s="9"/>
      <c r="AJ243" s="9"/>
      <c r="AK243" s="8"/>
      <c r="AL243" s="28"/>
      <c r="AM243" s="8"/>
      <c r="AN243" s="10"/>
      <c r="AO243" s="8"/>
      <c r="AP243" s="11"/>
      <c r="AQ243" s="8"/>
      <c r="AR243" s="21"/>
    </row>
    <row r="244" spans="8:44" ht="15.75" customHeight="1" x14ac:dyDescent="0.35">
      <c r="H244" s="5"/>
      <c r="M244" s="10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9"/>
      <c r="AE244" s="9"/>
      <c r="AF244" s="9"/>
      <c r="AG244" s="9"/>
      <c r="AH244" s="9"/>
      <c r="AI244" s="9"/>
      <c r="AJ244" s="9"/>
      <c r="AK244" s="8"/>
      <c r="AL244" s="28"/>
      <c r="AM244" s="8"/>
      <c r="AN244" s="10"/>
      <c r="AO244" s="8"/>
      <c r="AP244" s="11"/>
      <c r="AQ244" s="8"/>
      <c r="AR244" s="21"/>
    </row>
    <row r="245" spans="8:44" ht="15.75" customHeight="1" x14ac:dyDescent="0.35">
      <c r="H245" s="5"/>
      <c r="M245" s="10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9"/>
      <c r="AE245" s="9"/>
      <c r="AF245" s="9"/>
      <c r="AG245" s="9"/>
      <c r="AH245" s="9"/>
      <c r="AI245" s="9"/>
      <c r="AJ245" s="9"/>
      <c r="AK245" s="8"/>
      <c r="AL245" s="28"/>
      <c r="AM245" s="8"/>
      <c r="AN245" s="10"/>
      <c r="AO245" s="8"/>
      <c r="AP245" s="11"/>
      <c r="AQ245" s="8"/>
      <c r="AR245" s="21"/>
    </row>
    <row r="246" spans="8:44" ht="15.75" customHeight="1" x14ac:dyDescent="0.35">
      <c r="H246" s="5"/>
      <c r="M246" s="10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9"/>
      <c r="AE246" s="9"/>
      <c r="AF246" s="9"/>
      <c r="AG246" s="9"/>
      <c r="AH246" s="9"/>
      <c r="AI246" s="9"/>
      <c r="AJ246" s="9"/>
      <c r="AK246" s="8"/>
      <c r="AL246" s="28"/>
      <c r="AM246" s="8"/>
      <c r="AN246" s="10"/>
      <c r="AO246" s="8"/>
      <c r="AP246" s="11"/>
      <c r="AQ246" s="8"/>
      <c r="AR246" s="21"/>
    </row>
    <row r="247" spans="8:44" ht="15.75" customHeight="1" x14ac:dyDescent="0.35">
      <c r="H247" s="5"/>
      <c r="M247" s="10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9"/>
      <c r="AE247" s="9"/>
      <c r="AF247" s="9"/>
      <c r="AG247" s="9"/>
      <c r="AH247" s="9"/>
      <c r="AI247" s="9"/>
      <c r="AJ247" s="9"/>
      <c r="AK247" s="8"/>
      <c r="AL247" s="28"/>
      <c r="AM247" s="8"/>
      <c r="AN247" s="10"/>
      <c r="AO247" s="8"/>
      <c r="AP247" s="11"/>
      <c r="AQ247" s="8"/>
      <c r="AR247" s="21"/>
    </row>
    <row r="248" spans="8:44" ht="15.75" customHeight="1" x14ac:dyDescent="0.35">
      <c r="H248" s="5"/>
      <c r="M248" s="10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9"/>
      <c r="AE248" s="9"/>
      <c r="AF248" s="9"/>
      <c r="AG248" s="9"/>
      <c r="AH248" s="9"/>
      <c r="AI248" s="9"/>
      <c r="AJ248" s="9"/>
      <c r="AK248" s="8"/>
      <c r="AL248" s="28"/>
      <c r="AM248" s="8"/>
      <c r="AN248" s="10"/>
      <c r="AO248" s="8"/>
      <c r="AP248" s="11"/>
      <c r="AQ248" s="8"/>
      <c r="AR248" s="21"/>
    </row>
    <row r="249" spans="8:44" ht="15.75" customHeight="1" x14ac:dyDescent="0.35">
      <c r="H249" s="5"/>
      <c r="M249" s="10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9"/>
      <c r="AE249" s="9"/>
      <c r="AF249" s="9"/>
      <c r="AG249" s="9"/>
      <c r="AH249" s="9"/>
      <c r="AI249" s="9"/>
      <c r="AJ249" s="9"/>
      <c r="AK249" s="8"/>
      <c r="AL249" s="28"/>
      <c r="AM249" s="8"/>
      <c r="AN249" s="10"/>
      <c r="AO249" s="8"/>
      <c r="AP249" s="11"/>
      <c r="AQ249" s="8"/>
      <c r="AR249" s="21"/>
    </row>
    <row r="250" spans="8:44" ht="15.75" customHeight="1" x14ac:dyDescent="0.35">
      <c r="H250" s="5"/>
      <c r="M250" s="10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9"/>
      <c r="AE250" s="9"/>
      <c r="AF250" s="9"/>
      <c r="AG250" s="9"/>
      <c r="AH250" s="9"/>
      <c r="AI250" s="9"/>
      <c r="AJ250" s="9"/>
      <c r="AK250" s="8"/>
      <c r="AL250" s="28"/>
      <c r="AM250" s="8"/>
      <c r="AN250" s="10"/>
      <c r="AO250" s="8"/>
      <c r="AP250" s="11"/>
      <c r="AQ250" s="8"/>
      <c r="AR250" s="21"/>
    </row>
    <row r="251" spans="8:44" ht="15.75" customHeight="1" x14ac:dyDescent="0.35">
      <c r="H251" s="5"/>
      <c r="M251" s="10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9"/>
      <c r="AE251" s="9"/>
      <c r="AF251" s="9"/>
      <c r="AG251" s="9"/>
      <c r="AH251" s="9"/>
      <c r="AI251" s="9"/>
      <c r="AJ251" s="9"/>
      <c r="AK251" s="8"/>
      <c r="AL251" s="28"/>
      <c r="AM251" s="8"/>
      <c r="AN251" s="10"/>
      <c r="AO251" s="8"/>
      <c r="AP251" s="11"/>
      <c r="AQ251" s="8"/>
      <c r="AR251" s="21"/>
    </row>
    <row r="252" spans="8:44" ht="15.75" customHeight="1" x14ac:dyDescent="0.35">
      <c r="H252" s="5"/>
      <c r="M252" s="10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9"/>
      <c r="AE252" s="9"/>
      <c r="AF252" s="9"/>
      <c r="AG252" s="9"/>
      <c r="AH252" s="9"/>
      <c r="AI252" s="9"/>
      <c r="AJ252" s="9"/>
      <c r="AK252" s="8"/>
      <c r="AL252" s="28"/>
      <c r="AM252" s="8"/>
      <c r="AN252" s="10"/>
      <c r="AO252" s="8"/>
      <c r="AP252" s="11"/>
      <c r="AQ252" s="8"/>
      <c r="AR252" s="21"/>
    </row>
    <row r="253" spans="8:44" ht="15.75" customHeight="1" x14ac:dyDescent="0.35">
      <c r="H253" s="5"/>
      <c r="M253" s="10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9"/>
      <c r="AE253" s="9"/>
      <c r="AF253" s="9"/>
      <c r="AG253" s="9"/>
      <c r="AH253" s="9"/>
      <c r="AI253" s="9"/>
      <c r="AJ253" s="9"/>
      <c r="AK253" s="8"/>
      <c r="AL253" s="28"/>
      <c r="AM253" s="8"/>
      <c r="AN253" s="10"/>
      <c r="AO253" s="8"/>
      <c r="AP253" s="11"/>
      <c r="AQ253" s="8"/>
      <c r="AR253" s="21"/>
    </row>
    <row r="254" spans="8:44" ht="15.75" customHeight="1" x14ac:dyDescent="0.35">
      <c r="H254" s="5"/>
      <c r="M254" s="10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9"/>
      <c r="AE254" s="9"/>
      <c r="AF254" s="9"/>
      <c r="AG254" s="9"/>
      <c r="AH254" s="9"/>
      <c r="AI254" s="9"/>
      <c r="AJ254" s="9"/>
      <c r="AK254" s="8"/>
      <c r="AL254" s="28"/>
      <c r="AM254" s="8"/>
      <c r="AN254" s="10"/>
      <c r="AO254" s="8"/>
      <c r="AP254" s="11"/>
      <c r="AQ254" s="8"/>
      <c r="AR254" s="21"/>
    </row>
    <row r="255" spans="8:44" ht="15.75" customHeight="1" x14ac:dyDescent="0.35">
      <c r="H255" s="5"/>
      <c r="M255" s="10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9"/>
      <c r="AE255" s="9"/>
      <c r="AF255" s="9"/>
      <c r="AG255" s="9"/>
      <c r="AH255" s="9"/>
      <c r="AI255" s="9"/>
      <c r="AJ255" s="9"/>
      <c r="AK255" s="8"/>
      <c r="AL255" s="28"/>
      <c r="AM255" s="8"/>
      <c r="AN255" s="10"/>
      <c r="AO255" s="8"/>
      <c r="AP255" s="11"/>
      <c r="AQ255" s="8"/>
      <c r="AR255" s="21"/>
    </row>
    <row r="256" spans="8:44" ht="15.75" customHeight="1" x14ac:dyDescent="0.35">
      <c r="H256" s="5"/>
      <c r="M256" s="10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9"/>
      <c r="AE256" s="9"/>
      <c r="AF256" s="9"/>
      <c r="AG256" s="9"/>
      <c r="AH256" s="9"/>
      <c r="AI256" s="9"/>
      <c r="AJ256" s="9"/>
      <c r="AK256" s="8"/>
      <c r="AL256" s="28"/>
      <c r="AM256" s="8"/>
      <c r="AN256" s="10"/>
      <c r="AO256" s="8"/>
      <c r="AP256" s="11"/>
      <c r="AQ256" s="8"/>
      <c r="AR256" s="21"/>
    </row>
    <row r="257" spans="8:44" ht="15.75" customHeight="1" x14ac:dyDescent="0.35">
      <c r="H257" s="5"/>
      <c r="M257" s="10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9"/>
      <c r="AE257" s="9"/>
      <c r="AF257" s="9"/>
      <c r="AG257" s="9"/>
      <c r="AH257" s="9"/>
      <c r="AI257" s="9"/>
      <c r="AJ257" s="9"/>
      <c r="AK257" s="8"/>
      <c r="AL257" s="28"/>
      <c r="AM257" s="8"/>
      <c r="AN257" s="10"/>
      <c r="AO257" s="8"/>
      <c r="AP257" s="11"/>
      <c r="AQ257" s="8"/>
      <c r="AR257" s="21"/>
    </row>
    <row r="258" spans="8:44" ht="15.75" customHeight="1" x14ac:dyDescent="0.35">
      <c r="H258" s="5"/>
      <c r="M258" s="10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9"/>
      <c r="AE258" s="9"/>
      <c r="AF258" s="9"/>
      <c r="AG258" s="9"/>
      <c r="AH258" s="9"/>
      <c r="AI258" s="9"/>
      <c r="AJ258" s="9"/>
      <c r="AK258" s="8"/>
      <c r="AL258" s="28"/>
      <c r="AM258" s="8"/>
      <c r="AN258" s="10"/>
      <c r="AO258" s="8"/>
      <c r="AP258" s="11"/>
      <c r="AQ258" s="8"/>
      <c r="AR258" s="21"/>
    </row>
    <row r="259" spans="8:44" ht="15.75" customHeight="1" x14ac:dyDescent="0.35">
      <c r="H259" s="5"/>
      <c r="M259" s="10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9"/>
      <c r="AE259" s="9"/>
      <c r="AF259" s="9"/>
      <c r="AG259" s="9"/>
      <c r="AH259" s="9"/>
      <c r="AI259" s="9"/>
      <c r="AJ259" s="9"/>
      <c r="AK259" s="8"/>
      <c r="AL259" s="28"/>
      <c r="AM259" s="8"/>
      <c r="AN259" s="10"/>
      <c r="AO259" s="8"/>
      <c r="AP259" s="11"/>
      <c r="AQ259" s="8"/>
      <c r="AR259" s="21"/>
    </row>
    <row r="260" spans="8:44" ht="15.75" customHeight="1" x14ac:dyDescent="0.35">
      <c r="H260" s="5"/>
      <c r="M260" s="10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9"/>
      <c r="AE260" s="9"/>
      <c r="AF260" s="9"/>
      <c r="AG260" s="9"/>
      <c r="AH260" s="9"/>
      <c r="AI260" s="9"/>
      <c r="AJ260" s="9"/>
      <c r="AK260" s="8"/>
      <c r="AL260" s="28"/>
      <c r="AM260" s="8"/>
      <c r="AN260" s="10"/>
      <c r="AO260" s="8"/>
      <c r="AP260" s="11"/>
      <c r="AQ260" s="8"/>
      <c r="AR260" s="21"/>
    </row>
    <row r="261" spans="8:44" ht="15.75" customHeight="1" x14ac:dyDescent="0.35">
      <c r="H261" s="5"/>
      <c r="M261" s="10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9"/>
      <c r="AE261" s="9"/>
      <c r="AF261" s="9"/>
      <c r="AG261" s="9"/>
      <c r="AH261" s="9"/>
      <c r="AI261" s="9"/>
      <c r="AJ261" s="9"/>
      <c r="AK261" s="8"/>
      <c r="AL261" s="28"/>
      <c r="AM261" s="8"/>
      <c r="AN261" s="10"/>
      <c r="AO261" s="8"/>
      <c r="AP261" s="11"/>
      <c r="AQ261" s="8"/>
      <c r="AR261" s="21"/>
    </row>
    <row r="262" spans="8:44" ht="15.75" customHeight="1" x14ac:dyDescent="0.35">
      <c r="H262" s="5"/>
      <c r="M262" s="10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9"/>
      <c r="AE262" s="9"/>
      <c r="AF262" s="9"/>
      <c r="AG262" s="9"/>
      <c r="AH262" s="9"/>
      <c r="AI262" s="9"/>
      <c r="AJ262" s="9"/>
      <c r="AK262" s="8"/>
      <c r="AL262" s="28"/>
      <c r="AM262" s="8"/>
      <c r="AN262" s="10"/>
      <c r="AO262" s="8"/>
      <c r="AP262" s="11"/>
      <c r="AQ262" s="8"/>
      <c r="AR262" s="21"/>
    </row>
    <row r="263" spans="8:44" ht="15.75" customHeight="1" x14ac:dyDescent="0.35">
      <c r="H263" s="5"/>
      <c r="M263" s="10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9"/>
      <c r="AE263" s="9"/>
      <c r="AF263" s="9"/>
      <c r="AG263" s="9"/>
      <c r="AH263" s="9"/>
      <c r="AI263" s="9"/>
      <c r="AJ263" s="9"/>
      <c r="AK263" s="8"/>
      <c r="AL263" s="28"/>
      <c r="AM263" s="8"/>
      <c r="AN263" s="10"/>
      <c r="AO263" s="8"/>
      <c r="AP263" s="11"/>
      <c r="AQ263" s="8"/>
      <c r="AR263" s="21"/>
    </row>
    <row r="264" spans="8:44" ht="15.75" customHeight="1" x14ac:dyDescent="0.35">
      <c r="H264" s="5"/>
      <c r="M264" s="10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9"/>
      <c r="AE264" s="9"/>
      <c r="AF264" s="9"/>
      <c r="AG264" s="9"/>
      <c r="AH264" s="9"/>
      <c r="AI264" s="9"/>
      <c r="AJ264" s="9"/>
      <c r="AK264" s="8"/>
      <c r="AL264" s="28"/>
      <c r="AM264" s="8"/>
      <c r="AN264" s="10"/>
      <c r="AO264" s="8"/>
      <c r="AP264" s="11"/>
      <c r="AQ264" s="8"/>
      <c r="AR264" s="21"/>
    </row>
    <row r="265" spans="8:44" ht="15.75" customHeight="1" x14ac:dyDescent="0.35">
      <c r="H265" s="5"/>
      <c r="M265" s="10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9"/>
      <c r="AE265" s="9"/>
      <c r="AF265" s="9"/>
      <c r="AG265" s="9"/>
      <c r="AH265" s="9"/>
      <c r="AI265" s="9"/>
      <c r="AJ265" s="9"/>
      <c r="AK265" s="8"/>
      <c r="AL265" s="28"/>
      <c r="AM265" s="8"/>
      <c r="AN265" s="10"/>
      <c r="AO265" s="8"/>
      <c r="AP265" s="11"/>
      <c r="AQ265" s="8"/>
      <c r="AR265" s="21"/>
    </row>
    <row r="266" spans="8:44" ht="15.75" customHeight="1" x14ac:dyDescent="0.35">
      <c r="H266" s="5"/>
      <c r="M266" s="10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9"/>
      <c r="AE266" s="9"/>
      <c r="AF266" s="9"/>
      <c r="AG266" s="9"/>
      <c r="AH266" s="9"/>
      <c r="AI266" s="9"/>
      <c r="AJ266" s="9"/>
      <c r="AK266" s="8"/>
      <c r="AL266" s="28"/>
      <c r="AM266" s="8"/>
      <c r="AN266" s="10"/>
      <c r="AO266" s="8"/>
      <c r="AP266" s="11"/>
      <c r="AQ266" s="8"/>
      <c r="AR266" s="21"/>
    </row>
    <row r="267" spans="8:44" ht="15.75" customHeight="1" x14ac:dyDescent="0.35">
      <c r="H267" s="5"/>
      <c r="M267" s="10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9"/>
      <c r="AE267" s="9"/>
      <c r="AF267" s="9"/>
      <c r="AG267" s="9"/>
      <c r="AH267" s="9"/>
      <c r="AI267" s="9"/>
      <c r="AJ267" s="9"/>
      <c r="AK267" s="8"/>
      <c r="AL267" s="28"/>
      <c r="AM267" s="8"/>
      <c r="AN267" s="10"/>
      <c r="AO267" s="8"/>
      <c r="AP267" s="11"/>
      <c r="AQ267" s="8"/>
      <c r="AR267" s="21"/>
    </row>
    <row r="268" spans="8:44" ht="15.75" customHeight="1" x14ac:dyDescent="0.35">
      <c r="H268" s="5"/>
      <c r="M268" s="10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9"/>
      <c r="AE268" s="9"/>
      <c r="AF268" s="9"/>
      <c r="AG268" s="9"/>
      <c r="AH268" s="9"/>
      <c r="AI268" s="9"/>
      <c r="AJ268" s="9"/>
      <c r="AK268" s="8"/>
      <c r="AL268" s="28"/>
      <c r="AM268" s="8"/>
      <c r="AN268" s="10"/>
      <c r="AO268" s="8"/>
      <c r="AP268" s="11"/>
      <c r="AQ268" s="8"/>
      <c r="AR268" s="21"/>
    </row>
    <row r="269" spans="8:44" ht="15.75" customHeight="1" x14ac:dyDescent="0.35">
      <c r="H269" s="5"/>
      <c r="M269" s="10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9"/>
      <c r="AE269" s="9"/>
      <c r="AF269" s="9"/>
      <c r="AG269" s="9"/>
      <c r="AH269" s="9"/>
      <c r="AI269" s="9"/>
      <c r="AJ269" s="9"/>
      <c r="AK269" s="8"/>
      <c r="AL269" s="28"/>
      <c r="AM269" s="8"/>
      <c r="AN269" s="10"/>
      <c r="AO269" s="8"/>
      <c r="AP269" s="11"/>
      <c r="AQ269" s="8"/>
      <c r="AR269" s="21"/>
    </row>
    <row r="270" spans="8:44" ht="15.75" customHeight="1" x14ac:dyDescent="0.35">
      <c r="H270" s="5"/>
      <c r="M270" s="10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9"/>
      <c r="AE270" s="9"/>
      <c r="AF270" s="9"/>
      <c r="AG270" s="9"/>
      <c r="AH270" s="9"/>
      <c r="AI270" s="9"/>
      <c r="AJ270" s="9"/>
      <c r="AK270" s="8"/>
      <c r="AL270" s="28"/>
      <c r="AM270" s="8"/>
      <c r="AN270" s="10"/>
      <c r="AO270" s="8"/>
      <c r="AP270" s="11"/>
      <c r="AQ270" s="8"/>
      <c r="AR270" s="21"/>
    </row>
    <row r="271" spans="8:44" ht="15.75" customHeight="1" x14ac:dyDescent="0.35">
      <c r="H271" s="5"/>
      <c r="M271" s="10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9"/>
      <c r="AE271" s="9"/>
      <c r="AF271" s="9"/>
      <c r="AG271" s="9"/>
      <c r="AH271" s="9"/>
      <c r="AI271" s="9"/>
      <c r="AJ271" s="9"/>
      <c r="AK271" s="8"/>
      <c r="AL271" s="28"/>
      <c r="AM271" s="8"/>
      <c r="AN271" s="10"/>
      <c r="AO271" s="8"/>
      <c r="AP271" s="11"/>
      <c r="AQ271" s="8"/>
      <c r="AR271" s="21"/>
    </row>
    <row r="272" spans="8:44" ht="15.75" customHeight="1" x14ac:dyDescent="0.35">
      <c r="H272" s="5"/>
      <c r="M272" s="10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9"/>
      <c r="AE272" s="9"/>
      <c r="AF272" s="9"/>
      <c r="AG272" s="9"/>
      <c r="AH272" s="9"/>
      <c r="AI272" s="9"/>
      <c r="AJ272" s="9"/>
      <c r="AK272" s="8"/>
      <c r="AL272" s="28"/>
      <c r="AM272" s="8"/>
      <c r="AN272" s="10"/>
      <c r="AO272" s="8"/>
      <c r="AP272" s="11"/>
      <c r="AQ272" s="8"/>
      <c r="AR272" s="21"/>
    </row>
    <row r="273" spans="8:44" ht="15.75" customHeight="1" x14ac:dyDescent="0.35">
      <c r="H273" s="5"/>
      <c r="M273" s="10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9"/>
      <c r="AE273" s="9"/>
      <c r="AF273" s="9"/>
      <c r="AG273" s="9"/>
      <c r="AH273" s="9"/>
      <c r="AI273" s="9"/>
      <c r="AJ273" s="9"/>
      <c r="AK273" s="8"/>
      <c r="AL273" s="28"/>
      <c r="AM273" s="8"/>
      <c r="AN273" s="10"/>
      <c r="AO273" s="8"/>
      <c r="AP273" s="11"/>
      <c r="AQ273" s="8"/>
      <c r="AR273" s="21"/>
    </row>
    <row r="274" spans="8:44" ht="15.75" customHeight="1" x14ac:dyDescent="0.35">
      <c r="H274" s="5"/>
      <c r="M274" s="10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9"/>
      <c r="AE274" s="9"/>
      <c r="AF274" s="9"/>
      <c r="AG274" s="9"/>
      <c r="AH274" s="9"/>
      <c r="AI274" s="9"/>
      <c r="AJ274" s="9"/>
      <c r="AK274" s="8"/>
      <c r="AL274" s="28"/>
      <c r="AM274" s="8"/>
      <c r="AN274" s="10"/>
      <c r="AO274" s="8"/>
      <c r="AP274" s="11"/>
      <c r="AQ274" s="8"/>
      <c r="AR274" s="21"/>
    </row>
    <row r="275" spans="8:44" ht="15.75" customHeight="1" x14ac:dyDescent="0.35">
      <c r="H275" s="5"/>
      <c r="M275" s="10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9"/>
      <c r="AE275" s="9"/>
      <c r="AF275" s="9"/>
      <c r="AG275" s="9"/>
      <c r="AH275" s="9"/>
      <c r="AI275" s="9"/>
      <c r="AJ275" s="9"/>
      <c r="AK275" s="8"/>
      <c r="AL275" s="28"/>
      <c r="AM275" s="8"/>
      <c r="AN275" s="10"/>
      <c r="AO275" s="8"/>
      <c r="AP275" s="11"/>
      <c r="AQ275" s="8"/>
      <c r="AR275" s="21"/>
    </row>
    <row r="276" spans="8:44" ht="15.75" customHeight="1" x14ac:dyDescent="0.35">
      <c r="H276" s="5"/>
      <c r="M276" s="10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9"/>
      <c r="AE276" s="9"/>
      <c r="AF276" s="9"/>
      <c r="AG276" s="9"/>
      <c r="AH276" s="9"/>
      <c r="AI276" s="9"/>
      <c r="AJ276" s="9"/>
      <c r="AK276" s="8"/>
      <c r="AL276" s="28"/>
      <c r="AM276" s="8"/>
      <c r="AN276" s="10"/>
      <c r="AO276" s="8"/>
      <c r="AP276" s="11"/>
      <c r="AQ276" s="8"/>
      <c r="AR276" s="21"/>
    </row>
    <row r="277" spans="8:44" ht="15.75" customHeight="1" x14ac:dyDescent="0.35">
      <c r="H277" s="5"/>
      <c r="M277" s="10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9"/>
      <c r="AE277" s="9"/>
      <c r="AF277" s="9"/>
      <c r="AG277" s="9"/>
      <c r="AH277" s="9"/>
      <c r="AI277" s="9"/>
      <c r="AJ277" s="9"/>
      <c r="AK277" s="8"/>
      <c r="AL277" s="28"/>
      <c r="AM277" s="8"/>
      <c r="AN277" s="10"/>
      <c r="AO277" s="8"/>
      <c r="AP277" s="11"/>
      <c r="AQ277" s="8"/>
      <c r="AR277" s="21"/>
    </row>
    <row r="278" spans="8:44" ht="15.75" customHeight="1" x14ac:dyDescent="0.35">
      <c r="H278" s="5"/>
      <c r="M278" s="10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9"/>
      <c r="AE278" s="9"/>
      <c r="AF278" s="9"/>
      <c r="AG278" s="9"/>
      <c r="AH278" s="9"/>
      <c r="AI278" s="9"/>
      <c r="AJ278" s="9"/>
      <c r="AK278" s="8"/>
      <c r="AL278" s="28"/>
      <c r="AM278" s="8"/>
      <c r="AN278" s="10"/>
      <c r="AO278" s="8"/>
      <c r="AP278" s="11"/>
      <c r="AQ278" s="8"/>
      <c r="AR278" s="21"/>
    </row>
    <row r="279" spans="8:44" ht="15.75" customHeight="1" x14ac:dyDescent="0.35">
      <c r="H279" s="5"/>
      <c r="M279" s="10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9"/>
      <c r="AE279" s="9"/>
      <c r="AF279" s="9"/>
      <c r="AG279" s="9"/>
      <c r="AH279" s="9"/>
      <c r="AI279" s="9"/>
      <c r="AJ279" s="9"/>
      <c r="AK279" s="8"/>
      <c r="AL279" s="28"/>
      <c r="AM279" s="8"/>
      <c r="AN279" s="10"/>
      <c r="AO279" s="8"/>
      <c r="AP279" s="11"/>
      <c r="AQ279" s="8"/>
      <c r="AR279" s="21"/>
    </row>
    <row r="280" spans="8:44" ht="15.75" customHeight="1" x14ac:dyDescent="0.35">
      <c r="H280" s="5"/>
      <c r="M280" s="10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9"/>
      <c r="AE280" s="9"/>
      <c r="AF280" s="9"/>
      <c r="AG280" s="9"/>
      <c r="AH280" s="9"/>
      <c r="AI280" s="9"/>
      <c r="AJ280" s="9"/>
      <c r="AK280" s="8"/>
      <c r="AL280" s="28"/>
      <c r="AM280" s="8"/>
      <c r="AN280" s="10"/>
      <c r="AO280" s="8"/>
      <c r="AP280" s="11"/>
      <c r="AQ280" s="8"/>
      <c r="AR280" s="21"/>
    </row>
    <row r="281" spans="8:44" ht="15.75" customHeight="1" x14ac:dyDescent="0.35">
      <c r="H281" s="5"/>
      <c r="M281" s="10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9"/>
      <c r="AE281" s="9"/>
      <c r="AF281" s="9"/>
      <c r="AG281" s="9"/>
      <c r="AH281" s="9"/>
      <c r="AI281" s="9"/>
      <c r="AJ281" s="9"/>
      <c r="AK281" s="8"/>
      <c r="AL281" s="28"/>
      <c r="AM281" s="8"/>
      <c r="AN281" s="10"/>
      <c r="AO281" s="8"/>
      <c r="AP281" s="11"/>
      <c r="AQ281" s="8"/>
      <c r="AR281" s="21"/>
    </row>
    <row r="282" spans="8:44" ht="15.75" customHeight="1" x14ac:dyDescent="0.35">
      <c r="H282" s="5"/>
      <c r="M282" s="10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9"/>
      <c r="AE282" s="9"/>
      <c r="AF282" s="9"/>
      <c r="AG282" s="9"/>
      <c r="AH282" s="9"/>
      <c r="AI282" s="9"/>
      <c r="AJ282" s="9"/>
      <c r="AK282" s="8"/>
      <c r="AL282" s="28"/>
      <c r="AM282" s="8"/>
      <c r="AN282" s="10"/>
      <c r="AO282" s="8"/>
      <c r="AP282" s="11"/>
      <c r="AQ282" s="8"/>
      <c r="AR282" s="21"/>
    </row>
    <row r="283" spans="8:44" ht="15.75" customHeight="1" x14ac:dyDescent="0.35">
      <c r="H283" s="5"/>
      <c r="M283" s="10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9"/>
      <c r="AE283" s="9"/>
      <c r="AF283" s="9"/>
      <c r="AG283" s="9"/>
      <c r="AH283" s="9"/>
      <c r="AI283" s="9"/>
      <c r="AJ283" s="9"/>
      <c r="AK283" s="8"/>
      <c r="AL283" s="28"/>
      <c r="AM283" s="8"/>
      <c r="AN283" s="10"/>
      <c r="AO283" s="8"/>
      <c r="AP283" s="11"/>
      <c r="AQ283" s="8"/>
      <c r="AR283" s="21"/>
    </row>
    <row r="284" spans="8:44" ht="15.75" customHeight="1" x14ac:dyDescent="0.35">
      <c r="H284" s="5"/>
      <c r="M284" s="10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9"/>
      <c r="AE284" s="9"/>
      <c r="AF284" s="9"/>
      <c r="AG284" s="9"/>
      <c r="AH284" s="9"/>
      <c r="AI284" s="9"/>
      <c r="AJ284" s="9"/>
      <c r="AK284" s="8"/>
      <c r="AL284" s="28"/>
      <c r="AM284" s="8"/>
      <c r="AN284" s="10"/>
      <c r="AO284" s="8"/>
      <c r="AP284" s="11"/>
      <c r="AQ284" s="8"/>
      <c r="AR284" s="21"/>
    </row>
    <row r="285" spans="8:44" ht="15.75" customHeight="1" x14ac:dyDescent="0.35">
      <c r="H285" s="5"/>
      <c r="M285" s="10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9"/>
      <c r="AE285" s="9"/>
      <c r="AF285" s="9"/>
      <c r="AG285" s="9"/>
      <c r="AH285" s="9"/>
      <c r="AI285" s="9"/>
      <c r="AJ285" s="9"/>
      <c r="AK285" s="8"/>
      <c r="AL285" s="28"/>
      <c r="AM285" s="8"/>
      <c r="AN285" s="10"/>
      <c r="AO285" s="8"/>
      <c r="AP285" s="11"/>
      <c r="AQ285" s="8"/>
      <c r="AR285" s="21"/>
    </row>
    <row r="286" spans="8:44" ht="15.75" customHeight="1" x14ac:dyDescent="0.35">
      <c r="H286" s="5"/>
      <c r="M286" s="10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9"/>
      <c r="AE286" s="9"/>
      <c r="AF286" s="9"/>
      <c r="AG286" s="9"/>
      <c r="AH286" s="9"/>
      <c r="AI286" s="9"/>
      <c r="AJ286" s="9"/>
      <c r="AK286" s="8"/>
      <c r="AL286" s="28"/>
      <c r="AM286" s="8"/>
      <c r="AN286" s="10"/>
      <c r="AO286" s="8"/>
      <c r="AP286" s="11"/>
      <c r="AQ286" s="8"/>
      <c r="AR286" s="21"/>
    </row>
    <row r="287" spans="8:44" ht="15.75" customHeight="1" x14ac:dyDescent="0.35">
      <c r="H287" s="5"/>
      <c r="M287" s="10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9"/>
      <c r="AE287" s="9"/>
      <c r="AF287" s="9"/>
      <c r="AG287" s="9"/>
      <c r="AH287" s="9"/>
      <c r="AI287" s="9"/>
      <c r="AJ287" s="9"/>
      <c r="AK287" s="8"/>
      <c r="AL287" s="28"/>
      <c r="AM287" s="8"/>
      <c r="AN287" s="10"/>
      <c r="AO287" s="8"/>
      <c r="AP287" s="11"/>
      <c r="AQ287" s="8"/>
      <c r="AR287" s="21"/>
    </row>
    <row r="288" spans="8:44" ht="15.75" customHeight="1" x14ac:dyDescent="0.35">
      <c r="H288" s="5"/>
      <c r="M288" s="10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9"/>
      <c r="AE288" s="9"/>
      <c r="AF288" s="9"/>
      <c r="AG288" s="9"/>
      <c r="AH288" s="9"/>
      <c r="AI288" s="9"/>
      <c r="AJ288" s="9"/>
      <c r="AK288" s="8"/>
      <c r="AL288" s="28"/>
      <c r="AM288" s="8"/>
      <c r="AN288" s="10"/>
      <c r="AO288" s="8"/>
      <c r="AP288" s="11"/>
      <c r="AQ288" s="8"/>
      <c r="AR288" s="21"/>
    </row>
    <row r="289" spans="8:44" ht="15.75" customHeight="1" x14ac:dyDescent="0.35">
      <c r="H289" s="5"/>
      <c r="M289" s="10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9"/>
      <c r="AE289" s="9"/>
      <c r="AF289" s="9"/>
      <c r="AG289" s="9"/>
      <c r="AH289" s="9"/>
      <c r="AI289" s="9"/>
      <c r="AJ289" s="9"/>
      <c r="AK289" s="8"/>
      <c r="AL289" s="28"/>
      <c r="AM289" s="8"/>
      <c r="AN289" s="10"/>
      <c r="AO289" s="8"/>
      <c r="AP289" s="11"/>
      <c r="AQ289" s="8"/>
      <c r="AR289" s="21"/>
    </row>
    <row r="290" spans="8:44" ht="15.75" customHeight="1" x14ac:dyDescent="0.35">
      <c r="H290" s="5"/>
      <c r="M290" s="10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9"/>
      <c r="AE290" s="9"/>
      <c r="AF290" s="9"/>
      <c r="AG290" s="9"/>
      <c r="AH290" s="9"/>
      <c r="AI290" s="9"/>
      <c r="AJ290" s="9"/>
      <c r="AK290" s="8"/>
      <c r="AL290" s="28"/>
      <c r="AM290" s="8"/>
      <c r="AN290" s="10"/>
      <c r="AO290" s="8"/>
      <c r="AP290" s="11"/>
      <c r="AQ290" s="8"/>
      <c r="AR290" s="21"/>
    </row>
    <row r="291" spans="8:44" ht="15.75" customHeight="1" x14ac:dyDescent="0.35">
      <c r="H291" s="5"/>
      <c r="M291" s="10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9"/>
      <c r="AE291" s="9"/>
      <c r="AF291" s="9"/>
      <c r="AG291" s="9"/>
      <c r="AH291" s="9"/>
      <c r="AI291" s="9"/>
      <c r="AJ291" s="9"/>
      <c r="AK291" s="8"/>
      <c r="AL291" s="28"/>
      <c r="AM291" s="8"/>
      <c r="AN291" s="10"/>
      <c r="AO291" s="8"/>
      <c r="AP291" s="11"/>
      <c r="AQ291" s="8"/>
      <c r="AR291" s="21"/>
    </row>
    <row r="292" spans="8:44" ht="15.75" customHeight="1" x14ac:dyDescent="0.35">
      <c r="H292" s="5"/>
      <c r="M292" s="10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9"/>
      <c r="AE292" s="9"/>
      <c r="AF292" s="9"/>
      <c r="AG292" s="9"/>
      <c r="AH292" s="9"/>
      <c r="AI292" s="9"/>
      <c r="AJ292" s="9"/>
      <c r="AK292" s="8"/>
      <c r="AL292" s="28"/>
      <c r="AM292" s="8"/>
      <c r="AN292" s="10"/>
      <c r="AO292" s="8"/>
      <c r="AP292" s="11"/>
      <c r="AQ292" s="8"/>
      <c r="AR292" s="21"/>
    </row>
    <row r="293" spans="8:44" ht="15.75" customHeight="1" x14ac:dyDescent="0.35">
      <c r="H293" s="5"/>
      <c r="M293" s="10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9"/>
      <c r="AE293" s="9"/>
      <c r="AF293" s="9"/>
      <c r="AG293" s="9"/>
      <c r="AH293" s="9"/>
      <c r="AI293" s="9"/>
      <c r="AJ293" s="9"/>
      <c r="AK293" s="8"/>
      <c r="AL293" s="28"/>
      <c r="AM293" s="8"/>
      <c r="AN293" s="10"/>
      <c r="AO293" s="8"/>
      <c r="AP293" s="11"/>
      <c r="AQ293" s="8"/>
      <c r="AR293" s="21"/>
    </row>
    <row r="294" spans="8:44" ht="15.75" customHeight="1" x14ac:dyDescent="0.35">
      <c r="H294" s="5"/>
      <c r="M294" s="10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9"/>
      <c r="AE294" s="9"/>
      <c r="AF294" s="9"/>
      <c r="AG294" s="9"/>
      <c r="AH294" s="9"/>
      <c r="AI294" s="9"/>
      <c r="AJ294" s="9"/>
      <c r="AK294" s="8"/>
      <c r="AL294" s="28"/>
      <c r="AM294" s="8"/>
      <c r="AN294" s="10"/>
      <c r="AO294" s="8"/>
      <c r="AP294" s="11"/>
      <c r="AQ294" s="8"/>
      <c r="AR294" s="21"/>
    </row>
    <row r="295" spans="8:44" ht="15.75" customHeight="1" x14ac:dyDescent="0.35">
      <c r="H295" s="5"/>
      <c r="M295" s="10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9"/>
      <c r="AE295" s="9"/>
      <c r="AF295" s="9"/>
      <c r="AG295" s="9"/>
      <c r="AH295" s="9"/>
      <c r="AI295" s="9"/>
      <c r="AJ295" s="9"/>
      <c r="AK295" s="8"/>
      <c r="AL295" s="28"/>
      <c r="AM295" s="8"/>
      <c r="AN295" s="10"/>
      <c r="AO295" s="8"/>
      <c r="AP295" s="11"/>
      <c r="AQ295" s="8"/>
      <c r="AR295" s="21"/>
    </row>
    <row r="296" spans="8:44" ht="15.75" customHeight="1" x14ac:dyDescent="0.35">
      <c r="H296" s="5"/>
      <c r="M296" s="10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9"/>
      <c r="AE296" s="9"/>
      <c r="AF296" s="9"/>
      <c r="AG296" s="9"/>
      <c r="AH296" s="9"/>
      <c r="AI296" s="9"/>
      <c r="AJ296" s="9"/>
      <c r="AK296" s="8"/>
      <c r="AL296" s="28"/>
      <c r="AM296" s="8"/>
      <c r="AN296" s="10"/>
      <c r="AO296" s="8"/>
      <c r="AP296" s="11"/>
      <c r="AQ296" s="8"/>
      <c r="AR296" s="21"/>
    </row>
    <row r="297" spans="8:44" ht="15.75" customHeight="1" x14ac:dyDescent="0.35">
      <c r="H297" s="5"/>
      <c r="M297" s="10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9"/>
      <c r="AE297" s="9"/>
      <c r="AF297" s="9"/>
      <c r="AG297" s="9"/>
      <c r="AH297" s="9"/>
      <c r="AI297" s="9"/>
      <c r="AJ297" s="9"/>
      <c r="AK297" s="8"/>
      <c r="AL297" s="28"/>
      <c r="AM297" s="8"/>
      <c r="AN297" s="10"/>
      <c r="AO297" s="8"/>
      <c r="AP297" s="11"/>
      <c r="AQ297" s="8"/>
      <c r="AR297" s="21"/>
    </row>
    <row r="298" spans="8:44" ht="15.75" customHeight="1" x14ac:dyDescent="0.35">
      <c r="H298" s="5"/>
      <c r="M298" s="10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9"/>
      <c r="AE298" s="9"/>
      <c r="AF298" s="9"/>
      <c r="AG298" s="9"/>
      <c r="AH298" s="9"/>
      <c r="AI298" s="9"/>
      <c r="AJ298" s="9"/>
      <c r="AK298" s="8"/>
      <c r="AL298" s="28"/>
      <c r="AM298" s="8"/>
      <c r="AN298" s="10"/>
      <c r="AO298" s="8"/>
      <c r="AP298" s="11"/>
      <c r="AQ298" s="8"/>
      <c r="AR298" s="21"/>
    </row>
    <row r="299" spans="8:44" ht="15.75" customHeight="1" x14ac:dyDescent="0.35">
      <c r="H299" s="5"/>
      <c r="M299" s="10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9"/>
      <c r="AE299" s="9"/>
      <c r="AF299" s="9"/>
      <c r="AG299" s="9"/>
      <c r="AH299" s="9"/>
      <c r="AI299" s="9"/>
      <c r="AJ299" s="9"/>
      <c r="AK299" s="8"/>
      <c r="AL299" s="28"/>
      <c r="AM299" s="8"/>
      <c r="AN299" s="10"/>
      <c r="AO299" s="8"/>
      <c r="AP299" s="11"/>
      <c r="AQ299" s="8"/>
      <c r="AR299" s="21"/>
    </row>
    <row r="300" spans="8:44" ht="15.75" customHeight="1" x14ac:dyDescent="0.35">
      <c r="H300" s="5"/>
      <c r="M300" s="10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9"/>
      <c r="AE300" s="9"/>
      <c r="AF300" s="9"/>
      <c r="AG300" s="9"/>
      <c r="AH300" s="9"/>
      <c r="AI300" s="9"/>
      <c r="AJ300" s="9"/>
      <c r="AK300" s="8"/>
      <c r="AL300" s="28"/>
      <c r="AM300" s="8"/>
      <c r="AN300" s="10"/>
      <c r="AO300" s="8"/>
      <c r="AP300" s="11"/>
      <c r="AQ300" s="8"/>
      <c r="AR300" s="21"/>
    </row>
    <row r="301" spans="8:44" ht="15.75" customHeight="1" x14ac:dyDescent="0.35">
      <c r="H301" s="5"/>
      <c r="M301" s="10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9"/>
      <c r="AE301" s="9"/>
      <c r="AF301" s="9"/>
      <c r="AG301" s="9"/>
      <c r="AH301" s="9"/>
      <c r="AI301" s="9"/>
      <c r="AJ301" s="9"/>
      <c r="AK301" s="8"/>
      <c r="AL301" s="28"/>
      <c r="AM301" s="8"/>
      <c r="AN301" s="10"/>
      <c r="AO301" s="8"/>
      <c r="AP301" s="11"/>
      <c r="AQ301" s="8"/>
      <c r="AR301" s="21"/>
    </row>
    <row r="302" spans="8:44" ht="15.75" customHeight="1" x14ac:dyDescent="0.35">
      <c r="H302" s="5"/>
      <c r="M302" s="10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9"/>
      <c r="AE302" s="9"/>
      <c r="AF302" s="9"/>
      <c r="AG302" s="9"/>
      <c r="AH302" s="9"/>
      <c r="AI302" s="9"/>
      <c r="AJ302" s="9"/>
      <c r="AK302" s="8"/>
      <c r="AL302" s="28"/>
      <c r="AM302" s="8"/>
      <c r="AN302" s="10"/>
      <c r="AO302" s="8"/>
      <c r="AP302" s="11"/>
      <c r="AQ302" s="8"/>
      <c r="AR302" s="21"/>
    </row>
    <row r="303" spans="8:44" ht="15.75" customHeight="1" x14ac:dyDescent="0.35">
      <c r="H303" s="5"/>
      <c r="M303" s="10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9"/>
      <c r="AE303" s="9"/>
      <c r="AF303" s="9"/>
      <c r="AG303" s="9"/>
      <c r="AH303" s="9"/>
      <c r="AI303" s="9"/>
      <c r="AJ303" s="9"/>
      <c r="AK303" s="8"/>
      <c r="AL303" s="28"/>
      <c r="AM303" s="8"/>
      <c r="AN303" s="10"/>
      <c r="AO303" s="8"/>
      <c r="AP303" s="11"/>
      <c r="AQ303" s="8"/>
      <c r="AR303" s="21"/>
    </row>
    <row r="304" spans="8:44" ht="15.75" customHeight="1" x14ac:dyDescent="0.35">
      <c r="H304" s="5"/>
      <c r="M304" s="10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9"/>
      <c r="AE304" s="9"/>
      <c r="AF304" s="9"/>
      <c r="AG304" s="9"/>
      <c r="AH304" s="9"/>
      <c r="AI304" s="9"/>
      <c r="AJ304" s="9"/>
      <c r="AK304" s="8"/>
      <c r="AL304" s="28"/>
      <c r="AM304" s="8"/>
      <c r="AN304" s="10"/>
      <c r="AO304" s="8"/>
      <c r="AP304" s="11"/>
      <c r="AQ304" s="8"/>
      <c r="AR304" s="21"/>
    </row>
    <row r="305" spans="8:44" ht="15.75" customHeight="1" x14ac:dyDescent="0.35">
      <c r="H305" s="5"/>
      <c r="M305" s="10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9"/>
      <c r="AE305" s="9"/>
      <c r="AF305" s="9"/>
      <c r="AG305" s="9"/>
      <c r="AH305" s="9"/>
      <c r="AI305" s="9"/>
      <c r="AJ305" s="9"/>
      <c r="AK305" s="8"/>
      <c r="AL305" s="28"/>
      <c r="AM305" s="8"/>
      <c r="AN305" s="10"/>
      <c r="AO305" s="8"/>
      <c r="AP305" s="11"/>
      <c r="AQ305" s="8"/>
      <c r="AR305" s="21"/>
    </row>
    <row r="306" spans="8:44" ht="15.75" customHeight="1" x14ac:dyDescent="0.35">
      <c r="H306" s="5"/>
      <c r="M306" s="10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9"/>
      <c r="AE306" s="9"/>
      <c r="AF306" s="9"/>
      <c r="AG306" s="9"/>
      <c r="AH306" s="9"/>
      <c r="AI306" s="9"/>
      <c r="AJ306" s="9"/>
      <c r="AK306" s="8"/>
      <c r="AL306" s="28"/>
      <c r="AM306" s="8"/>
      <c r="AN306" s="10"/>
      <c r="AO306" s="8"/>
      <c r="AP306" s="11"/>
      <c r="AQ306" s="8"/>
      <c r="AR306" s="21"/>
    </row>
    <row r="307" spans="8:44" ht="15.75" customHeight="1" x14ac:dyDescent="0.35">
      <c r="H307" s="5"/>
      <c r="M307" s="10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9"/>
      <c r="AE307" s="9"/>
      <c r="AF307" s="9"/>
      <c r="AG307" s="9"/>
      <c r="AH307" s="9"/>
      <c r="AI307" s="9"/>
      <c r="AJ307" s="9"/>
      <c r="AK307" s="8"/>
      <c r="AL307" s="28"/>
      <c r="AM307" s="8"/>
      <c r="AN307" s="10"/>
      <c r="AO307" s="8"/>
      <c r="AP307" s="11"/>
      <c r="AQ307" s="8"/>
      <c r="AR307" s="21"/>
    </row>
    <row r="308" spans="8:44" ht="15.75" customHeight="1" x14ac:dyDescent="0.35">
      <c r="H308" s="5"/>
      <c r="M308" s="10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9"/>
      <c r="AE308" s="9"/>
      <c r="AF308" s="9"/>
      <c r="AG308" s="9"/>
      <c r="AH308" s="9"/>
      <c r="AI308" s="9"/>
      <c r="AJ308" s="9"/>
      <c r="AK308" s="8"/>
      <c r="AL308" s="28"/>
      <c r="AM308" s="8"/>
      <c r="AN308" s="10"/>
      <c r="AO308" s="8"/>
      <c r="AP308" s="11"/>
      <c r="AQ308" s="8"/>
      <c r="AR308" s="21"/>
    </row>
    <row r="309" spans="8:44" ht="15.75" customHeight="1" x14ac:dyDescent="0.35">
      <c r="H309" s="5"/>
      <c r="M309" s="10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9"/>
      <c r="AE309" s="9"/>
      <c r="AF309" s="9"/>
      <c r="AG309" s="9"/>
      <c r="AH309" s="9"/>
      <c r="AI309" s="9"/>
      <c r="AJ309" s="9"/>
      <c r="AK309" s="8"/>
      <c r="AL309" s="28"/>
      <c r="AM309" s="8"/>
      <c r="AN309" s="10"/>
      <c r="AO309" s="8"/>
      <c r="AP309" s="11"/>
      <c r="AQ309" s="8"/>
      <c r="AR309" s="21"/>
    </row>
    <row r="310" spans="8:44" ht="15.75" customHeight="1" x14ac:dyDescent="0.35">
      <c r="H310" s="5"/>
      <c r="M310" s="10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9"/>
      <c r="AE310" s="9"/>
      <c r="AF310" s="9"/>
      <c r="AG310" s="9"/>
      <c r="AH310" s="9"/>
      <c r="AI310" s="9"/>
      <c r="AJ310" s="9"/>
      <c r="AK310" s="8"/>
      <c r="AL310" s="28"/>
      <c r="AM310" s="8"/>
      <c r="AN310" s="10"/>
      <c r="AO310" s="8"/>
      <c r="AP310" s="11"/>
      <c r="AQ310" s="8"/>
      <c r="AR310" s="21"/>
    </row>
    <row r="311" spans="8:44" ht="15.75" customHeight="1" x14ac:dyDescent="0.35">
      <c r="H311" s="5"/>
      <c r="M311" s="10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9"/>
      <c r="AE311" s="9"/>
      <c r="AF311" s="9"/>
      <c r="AG311" s="9"/>
      <c r="AH311" s="9"/>
      <c r="AI311" s="9"/>
      <c r="AJ311" s="9"/>
      <c r="AK311" s="8"/>
      <c r="AL311" s="28"/>
      <c r="AM311" s="8"/>
      <c r="AN311" s="10"/>
      <c r="AO311" s="8"/>
      <c r="AP311" s="11"/>
      <c r="AQ311" s="8"/>
      <c r="AR311" s="21"/>
    </row>
    <row r="312" spans="8:44" ht="15.75" customHeight="1" x14ac:dyDescent="0.35">
      <c r="H312" s="5"/>
      <c r="M312" s="10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9"/>
      <c r="AE312" s="9"/>
      <c r="AF312" s="9"/>
      <c r="AG312" s="9"/>
      <c r="AH312" s="9"/>
      <c r="AI312" s="9"/>
      <c r="AJ312" s="9"/>
      <c r="AK312" s="8"/>
      <c r="AL312" s="28"/>
      <c r="AM312" s="8"/>
      <c r="AN312" s="10"/>
      <c r="AO312" s="8"/>
      <c r="AP312" s="11"/>
      <c r="AQ312" s="8"/>
      <c r="AR312" s="21"/>
    </row>
    <row r="313" spans="8:44" ht="15.75" customHeight="1" x14ac:dyDescent="0.35">
      <c r="H313" s="5"/>
      <c r="M313" s="10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9"/>
      <c r="AE313" s="9"/>
      <c r="AF313" s="9"/>
      <c r="AG313" s="9"/>
      <c r="AH313" s="9"/>
      <c r="AI313" s="9"/>
      <c r="AJ313" s="9"/>
      <c r="AK313" s="8"/>
      <c r="AL313" s="28"/>
      <c r="AM313" s="8"/>
      <c r="AN313" s="10"/>
      <c r="AO313" s="8"/>
      <c r="AP313" s="11"/>
      <c r="AQ313" s="8"/>
      <c r="AR313" s="21"/>
    </row>
    <row r="314" spans="8:44" ht="15.75" customHeight="1" x14ac:dyDescent="0.35">
      <c r="H314" s="5"/>
      <c r="M314" s="10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9"/>
      <c r="AE314" s="9"/>
      <c r="AF314" s="9"/>
      <c r="AG314" s="9"/>
      <c r="AH314" s="9"/>
      <c r="AI314" s="9"/>
      <c r="AJ314" s="9"/>
      <c r="AK314" s="8"/>
      <c r="AL314" s="28"/>
      <c r="AM314" s="8"/>
      <c r="AN314" s="10"/>
      <c r="AO314" s="8"/>
      <c r="AP314" s="11"/>
      <c r="AQ314" s="8"/>
      <c r="AR314" s="21"/>
    </row>
    <row r="315" spans="8:44" ht="15.75" customHeight="1" x14ac:dyDescent="0.35">
      <c r="H315" s="5"/>
      <c r="M315" s="10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9"/>
      <c r="AE315" s="9"/>
      <c r="AF315" s="9"/>
      <c r="AG315" s="9"/>
      <c r="AH315" s="9"/>
      <c r="AI315" s="9"/>
      <c r="AJ315" s="9"/>
      <c r="AK315" s="8"/>
      <c r="AL315" s="28"/>
      <c r="AM315" s="8"/>
      <c r="AN315" s="10"/>
      <c r="AO315" s="8"/>
      <c r="AP315" s="11"/>
      <c r="AQ315" s="8"/>
      <c r="AR315" s="21"/>
    </row>
    <row r="316" spans="8:44" ht="15.75" customHeight="1" x14ac:dyDescent="0.35">
      <c r="H316" s="5"/>
      <c r="M316" s="10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9"/>
      <c r="AE316" s="9"/>
      <c r="AF316" s="9"/>
      <c r="AG316" s="9"/>
      <c r="AH316" s="9"/>
      <c r="AI316" s="9"/>
      <c r="AJ316" s="9"/>
      <c r="AK316" s="8"/>
      <c r="AL316" s="28"/>
      <c r="AM316" s="8"/>
      <c r="AN316" s="10"/>
      <c r="AO316" s="8"/>
      <c r="AP316" s="11"/>
      <c r="AQ316" s="8"/>
      <c r="AR316" s="21"/>
    </row>
    <row r="317" spans="8:44" ht="15.75" customHeight="1" x14ac:dyDescent="0.35">
      <c r="H317" s="5"/>
      <c r="M317" s="10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9"/>
      <c r="AE317" s="9"/>
      <c r="AF317" s="9"/>
      <c r="AG317" s="9"/>
      <c r="AH317" s="9"/>
      <c r="AI317" s="9"/>
      <c r="AJ317" s="9"/>
      <c r="AK317" s="8"/>
      <c r="AL317" s="28"/>
      <c r="AM317" s="8"/>
      <c r="AN317" s="10"/>
      <c r="AO317" s="8"/>
      <c r="AP317" s="11"/>
      <c r="AQ317" s="8"/>
      <c r="AR317" s="21"/>
    </row>
    <row r="318" spans="8:44" ht="15.75" customHeight="1" x14ac:dyDescent="0.35">
      <c r="H318" s="5"/>
      <c r="M318" s="10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9"/>
      <c r="AE318" s="9"/>
      <c r="AF318" s="9"/>
      <c r="AG318" s="9"/>
      <c r="AH318" s="9"/>
      <c r="AI318" s="9"/>
      <c r="AJ318" s="9"/>
      <c r="AK318" s="8"/>
      <c r="AL318" s="28"/>
      <c r="AM318" s="8"/>
      <c r="AN318" s="10"/>
      <c r="AO318" s="8"/>
      <c r="AP318" s="11"/>
      <c r="AQ318" s="8"/>
      <c r="AR318" s="21"/>
    </row>
    <row r="319" spans="8:44" ht="15.75" customHeight="1" x14ac:dyDescent="0.35">
      <c r="H319" s="5"/>
      <c r="M319" s="10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9"/>
      <c r="AE319" s="9"/>
      <c r="AF319" s="9"/>
      <c r="AG319" s="9"/>
      <c r="AH319" s="9"/>
      <c r="AI319" s="9"/>
      <c r="AJ319" s="9"/>
      <c r="AK319" s="8"/>
      <c r="AL319" s="28"/>
      <c r="AM319" s="8"/>
      <c r="AN319" s="10"/>
      <c r="AO319" s="8"/>
      <c r="AP319" s="11"/>
      <c r="AQ319" s="8"/>
      <c r="AR319" s="21"/>
    </row>
    <row r="320" spans="8:44" ht="15.75" customHeight="1" x14ac:dyDescent="0.35">
      <c r="H320" s="5"/>
      <c r="M320" s="10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9"/>
      <c r="AE320" s="9"/>
      <c r="AF320" s="9"/>
      <c r="AG320" s="9"/>
      <c r="AH320" s="9"/>
      <c r="AI320" s="9"/>
      <c r="AJ320" s="9"/>
      <c r="AK320" s="8"/>
      <c r="AL320" s="28"/>
      <c r="AM320" s="8"/>
      <c r="AN320" s="10"/>
      <c r="AO320" s="8"/>
      <c r="AP320" s="11"/>
      <c r="AQ320" s="8"/>
      <c r="AR320" s="21"/>
    </row>
    <row r="321" spans="8:44" ht="15.75" customHeight="1" x14ac:dyDescent="0.35">
      <c r="H321" s="5"/>
      <c r="M321" s="10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9"/>
      <c r="AE321" s="9"/>
      <c r="AF321" s="9"/>
      <c r="AG321" s="9"/>
      <c r="AH321" s="9"/>
      <c r="AI321" s="9"/>
      <c r="AJ321" s="9"/>
      <c r="AK321" s="8"/>
      <c r="AL321" s="28"/>
      <c r="AM321" s="8"/>
      <c r="AN321" s="10"/>
      <c r="AO321" s="8"/>
      <c r="AP321" s="11"/>
      <c r="AQ321" s="8"/>
      <c r="AR321" s="21"/>
    </row>
    <row r="322" spans="8:44" ht="15.75" customHeight="1" x14ac:dyDescent="0.35">
      <c r="H322" s="5"/>
      <c r="M322" s="10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9"/>
      <c r="AE322" s="9"/>
      <c r="AF322" s="9"/>
      <c r="AG322" s="9"/>
      <c r="AH322" s="9"/>
      <c r="AI322" s="9"/>
      <c r="AJ322" s="9"/>
      <c r="AK322" s="8"/>
      <c r="AL322" s="28"/>
      <c r="AM322" s="8"/>
      <c r="AN322" s="10"/>
      <c r="AO322" s="8"/>
      <c r="AP322" s="11"/>
      <c r="AQ322" s="8"/>
      <c r="AR322" s="21"/>
    </row>
    <row r="323" spans="8:44" ht="15.75" customHeight="1" x14ac:dyDescent="0.35">
      <c r="H323" s="5"/>
      <c r="M323" s="10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9"/>
      <c r="AE323" s="9"/>
      <c r="AF323" s="9"/>
      <c r="AG323" s="9"/>
      <c r="AH323" s="9"/>
      <c r="AI323" s="9"/>
      <c r="AJ323" s="9"/>
      <c r="AK323" s="8"/>
      <c r="AL323" s="28"/>
      <c r="AM323" s="8"/>
      <c r="AN323" s="10"/>
      <c r="AO323" s="8"/>
      <c r="AP323" s="11"/>
      <c r="AQ323" s="8"/>
      <c r="AR323" s="21"/>
    </row>
    <row r="324" spans="8:44" ht="15.75" customHeight="1" x14ac:dyDescent="0.35">
      <c r="H324" s="5"/>
      <c r="M324" s="10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9"/>
      <c r="AE324" s="9"/>
      <c r="AF324" s="9"/>
      <c r="AG324" s="9"/>
      <c r="AH324" s="9"/>
      <c r="AI324" s="9"/>
      <c r="AJ324" s="9"/>
      <c r="AK324" s="8"/>
      <c r="AL324" s="28"/>
      <c r="AM324" s="8"/>
      <c r="AN324" s="10"/>
      <c r="AO324" s="8"/>
      <c r="AP324" s="11"/>
      <c r="AQ324" s="8"/>
      <c r="AR324" s="21"/>
    </row>
    <row r="325" spans="8:44" ht="15.75" customHeight="1" x14ac:dyDescent="0.35">
      <c r="H325" s="5"/>
      <c r="M325" s="10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9"/>
      <c r="AE325" s="9"/>
      <c r="AF325" s="9"/>
      <c r="AG325" s="9"/>
      <c r="AH325" s="9"/>
      <c r="AI325" s="9"/>
      <c r="AJ325" s="9"/>
      <c r="AK325" s="8"/>
      <c r="AL325" s="28"/>
      <c r="AM325" s="8"/>
      <c r="AN325" s="10"/>
      <c r="AO325" s="8"/>
      <c r="AP325" s="11"/>
      <c r="AQ325" s="8"/>
      <c r="AR325" s="21"/>
    </row>
    <row r="326" spans="8:44" ht="15.75" customHeight="1" x14ac:dyDescent="0.35">
      <c r="H326" s="5"/>
      <c r="M326" s="10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9"/>
      <c r="AE326" s="9"/>
      <c r="AF326" s="9"/>
      <c r="AG326" s="9"/>
      <c r="AH326" s="9"/>
      <c r="AI326" s="9"/>
      <c r="AJ326" s="9"/>
      <c r="AK326" s="8"/>
      <c r="AL326" s="28"/>
      <c r="AM326" s="8"/>
      <c r="AN326" s="10"/>
      <c r="AO326" s="8"/>
      <c r="AP326" s="11"/>
      <c r="AQ326" s="8"/>
      <c r="AR326" s="21"/>
    </row>
    <row r="327" spans="8:44" ht="15.75" customHeight="1" x14ac:dyDescent="0.35">
      <c r="H327" s="5"/>
      <c r="M327" s="10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9"/>
      <c r="AE327" s="9"/>
      <c r="AF327" s="9"/>
      <c r="AG327" s="9"/>
      <c r="AH327" s="9"/>
      <c r="AI327" s="9"/>
      <c r="AJ327" s="9"/>
      <c r="AK327" s="8"/>
      <c r="AL327" s="28"/>
      <c r="AM327" s="8"/>
      <c r="AN327" s="10"/>
      <c r="AO327" s="8"/>
      <c r="AP327" s="11"/>
      <c r="AQ327" s="8"/>
      <c r="AR327" s="21"/>
    </row>
    <row r="328" spans="8:44" ht="15.75" customHeight="1" x14ac:dyDescent="0.35">
      <c r="H328" s="5"/>
      <c r="M328" s="10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9"/>
      <c r="AE328" s="9"/>
      <c r="AF328" s="9"/>
      <c r="AG328" s="9"/>
      <c r="AH328" s="9"/>
      <c r="AI328" s="9"/>
      <c r="AJ328" s="9"/>
      <c r="AK328" s="8"/>
      <c r="AL328" s="28"/>
      <c r="AM328" s="8"/>
      <c r="AN328" s="10"/>
      <c r="AO328" s="8"/>
      <c r="AP328" s="11"/>
      <c r="AQ328" s="8"/>
      <c r="AR328" s="21"/>
    </row>
    <row r="329" spans="8:44" ht="15.75" customHeight="1" x14ac:dyDescent="0.35">
      <c r="H329" s="5"/>
      <c r="M329" s="10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9"/>
      <c r="AE329" s="9"/>
      <c r="AF329" s="9"/>
      <c r="AG329" s="9"/>
      <c r="AH329" s="9"/>
      <c r="AI329" s="9"/>
      <c r="AJ329" s="9"/>
      <c r="AK329" s="8"/>
      <c r="AL329" s="28"/>
      <c r="AM329" s="8"/>
      <c r="AN329" s="10"/>
      <c r="AO329" s="8"/>
      <c r="AP329" s="11"/>
      <c r="AQ329" s="8"/>
      <c r="AR329" s="21"/>
    </row>
    <row r="330" spans="8:44" ht="15.75" customHeight="1" x14ac:dyDescent="0.35">
      <c r="H330" s="5"/>
      <c r="M330" s="10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9"/>
      <c r="AE330" s="9"/>
      <c r="AF330" s="9"/>
      <c r="AG330" s="9"/>
      <c r="AH330" s="9"/>
      <c r="AI330" s="9"/>
      <c r="AJ330" s="9"/>
      <c r="AK330" s="8"/>
      <c r="AL330" s="28"/>
      <c r="AM330" s="8"/>
      <c r="AN330" s="10"/>
      <c r="AO330" s="8"/>
      <c r="AP330" s="11"/>
      <c r="AQ330" s="8"/>
      <c r="AR330" s="21"/>
    </row>
    <row r="331" spans="8:44" ht="15.75" customHeight="1" x14ac:dyDescent="0.35">
      <c r="H331" s="5"/>
      <c r="M331" s="10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9"/>
      <c r="AE331" s="9"/>
      <c r="AF331" s="9"/>
      <c r="AG331" s="9"/>
      <c r="AH331" s="9"/>
      <c r="AI331" s="9"/>
      <c r="AJ331" s="9"/>
      <c r="AK331" s="8"/>
      <c r="AL331" s="28"/>
      <c r="AM331" s="8"/>
      <c r="AN331" s="10"/>
      <c r="AO331" s="8"/>
      <c r="AP331" s="11"/>
      <c r="AQ331" s="8"/>
      <c r="AR331" s="21"/>
    </row>
    <row r="332" spans="8:44" ht="15.75" customHeight="1" x14ac:dyDescent="0.35">
      <c r="H332" s="5"/>
      <c r="M332" s="10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9"/>
      <c r="AE332" s="9"/>
      <c r="AF332" s="9"/>
      <c r="AG332" s="9"/>
      <c r="AH332" s="9"/>
      <c r="AI332" s="9"/>
      <c r="AJ332" s="9"/>
      <c r="AK332" s="8"/>
      <c r="AL332" s="28"/>
      <c r="AM332" s="8"/>
      <c r="AN332" s="10"/>
      <c r="AO332" s="8"/>
      <c r="AP332" s="11"/>
      <c r="AQ332" s="8"/>
      <c r="AR332" s="21"/>
    </row>
    <row r="333" spans="8:44" ht="15.75" customHeight="1" x14ac:dyDescent="0.35">
      <c r="H333" s="5"/>
      <c r="M333" s="10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9"/>
      <c r="AE333" s="9"/>
      <c r="AF333" s="9"/>
      <c r="AG333" s="9"/>
      <c r="AH333" s="9"/>
      <c r="AI333" s="9"/>
      <c r="AJ333" s="9"/>
      <c r="AK333" s="8"/>
      <c r="AL333" s="28"/>
      <c r="AM333" s="8"/>
      <c r="AN333" s="10"/>
      <c r="AO333" s="8"/>
      <c r="AP333" s="11"/>
      <c r="AQ333" s="8"/>
      <c r="AR333" s="21"/>
    </row>
    <row r="334" spans="8:44" ht="15.75" customHeight="1" x14ac:dyDescent="0.35">
      <c r="H334" s="5"/>
      <c r="M334" s="10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9"/>
      <c r="AE334" s="9"/>
      <c r="AF334" s="9"/>
      <c r="AG334" s="9"/>
      <c r="AH334" s="9"/>
      <c r="AI334" s="9"/>
      <c r="AJ334" s="9"/>
      <c r="AK334" s="8"/>
      <c r="AL334" s="28"/>
      <c r="AM334" s="8"/>
      <c r="AN334" s="10"/>
      <c r="AO334" s="8"/>
      <c r="AP334" s="11"/>
      <c r="AQ334" s="8"/>
      <c r="AR334" s="21"/>
    </row>
    <row r="335" spans="8:44" ht="15.75" customHeight="1" x14ac:dyDescent="0.35">
      <c r="H335" s="5"/>
      <c r="M335" s="10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9"/>
      <c r="AE335" s="9"/>
      <c r="AF335" s="9"/>
      <c r="AG335" s="9"/>
      <c r="AH335" s="9"/>
      <c r="AI335" s="9"/>
      <c r="AJ335" s="9"/>
      <c r="AK335" s="8"/>
      <c r="AL335" s="28"/>
      <c r="AM335" s="8"/>
      <c r="AN335" s="10"/>
      <c r="AO335" s="8"/>
      <c r="AP335" s="11"/>
      <c r="AQ335" s="8"/>
      <c r="AR335" s="21"/>
    </row>
    <row r="336" spans="8:44" ht="15.75" customHeight="1" x14ac:dyDescent="0.35">
      <c r="H336" s="5"/>
      <c r="M336" s="10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9"/>
      <c r="AE336" s="9"/>
      <c r="AF336" s="9"/>
      <c r="AG336" s="9"/>
      <c r="AH336" s="9"/>
      <c r="AI336" s="9"/>
      <c r="AJ336" s="9"/>
      <c r="AK336" s="8"/>
      <c r="AL336" s="28"/>
      <c r="AM336" s="8"/>
      <c r="AN336" s="10"/>
      <c r="AO336" s="8"/>
      <c r="AP336" s="11"/>
      <c r="AQ336" s="8"/>
      <c r="AR336" s="21"/>
    </row>
    <row r="337" spans="8:44" ht="15.75" customHeight="1" x14ac:dyDescent="0.35">
      <c r="H337" s="5"/>
      <c r="M337" s="10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9"/>
      <c r="AE337" s="9"/>
      <c r="AF337" s="9"/>
      <c r="AG337" s="9"/>
      <c r="AH337" s="9"/>
      <c r="AI337" s="9"/>
      <c r="AJ337" s="9"/>
      <c r="AK337" s="8"/>
      <c r="AL337" s="28"/>
      <c r="AM337" s="8"/>
      <c r="AN337" s="10"/>
      <c r="AO337" s="8"/>
      <c r="AP337" s="11"/>
      <c r="AQ337" s="8"/>
      <c r="AR337" s="21"/>
    </row>
    <row r="338" spans="8:44" ht="15.75" customHeight="1" x14ac:dyDescent="0.35">
      <c r="H338" s="5"/>
      <c r="M338" s="10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9"/>
      <c r="AE338" s="9"/>
      <c r="AF338" s="9"/>
      <c r="AG338" s="9"/>
      <c r="AH338" s="9"/>
      <c r="AI338" s="9"/>
      <c r="AJ338" s="9"/>
      <c r="AK338" s="8"/>
      <c r="AL338" s="28"/>
      <c r="AM338" s="8"/>
      <c r="AN338" s="10"/>
      <c r="AO338" s="8"/>
      <c r="AP338" s="11"/>
      <c r="AQ338" s="8"/>
      <c r="AR338" s="21"/>
    </row>
    <row r="339" spans="8:44" ht="15.75" customHeight="1" x14ac:dyDescent="0.35">
      <c r="H339" s="5"/>
      <c r="M339" s="10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9"/>
      <c r="AE339" s="9"/>
      <c r="AF339" s="9"/>
      <c r="AG339" s="9"/>
      <c r="AH339" s="9"/>
      <c r="AI339" s="9"/>
      <c r="AJ339" s="9"/>
      <c r="AK339" s="8"/>
      <c r="AL339" s="28"/>
      <c r="AM339" s="8"/>
      <c r="AN339" s="10"/>
      <c r="AO339" s="8"/>
      <c r="AP339" s="11"/>
      <c r="AQ339" s="8"/>
      <c r="AR339" s="21"/>
    </row>
    <row r="340" spans="8:44" ht="15.75" customHeight="1" x14ac:dyDescent="0.35">
      <c r="H340" s="5"/>
      <c r="M340" s="10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9"/>
      <c r="AE340" s="9"/>
      <c r="AF340" s="9"/>
      <c r="AG340" s="9"/>
      <c r="AH340" s="9"/>
      <c r="AI340" s="9"/>
      <c r="AJ340" s="9"/>
      <c r="AK340" s="8"/>
      <c r="AL340" s="28"/>
      <c r="AM340" s="8"/>
      <c r="AN340" s="10"/>
      <c r="AO340" s="8"/>
      <c r="AP340" s="11"/>
      <c r="AQ340" s="8"/>
      <c r="AR340" s="21"/>
    </row>
    <row r="341" spans="8:44" ht="15.75" customHeight="1" x14ac:dyDescent="0.35">
      <c r="H341" s="5"/>
      <c r="M341" s="10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9"/>
      <c r="AE341" s="9"/>
      <c r="AF341" s="9"/>
      <c r="AG341" s="9"/>
      <c r="AH341" s="9"/>
      <c r="AI341" s="9"/>
      <c r="AJ341" s="9"/>
      <c r="AK341" s="8"/>
      <c r="AL341" s="28"/>
      <c r="AM341" s="8"/>
      <c r="AN341" s="10"/>
      <c r="AO341" s="8"/>
      <c r="AP341" s="11"/>
      <c r="AQ341" s="8"/>
      <c r="AR341" s="21"/>
    </row>
    <row r="342" spans="8:44" ht="15.75" customHeight="1" x14ac:dyDescent="0.35">
      <c r="H342" s="5"/>
      <c r="M342" s="10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9"/>
      <c r="AE342" s="9"/>
      <c r="AF342" s="9"/>
      <c r="AG342" s="9"/>
      <c r="AH342" s="9"/>
      <c r="AI342" s="9"/>
      <c r="AJ342" s="9"/>
      <c r="AK342" s="8"/>
      <c r="AL342" s="28"/>
      <c r="AM342" s="8"/>
      <c r="AN342" s="10"/>
      <c r="AO342" s="8"/>
      <c r="AP342" s="11"/>
      <c r="AQ342" s="8"/>
      <c r="AR342" s="21"/>
    </row>
    <row r="343" spans="8:44" ht="15.75" customHeight="1" x14ac:dyDescent="0.35">
      <c r="H343" s="5"/>
      <c r="M343" s="10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9"/>
      <c r="AE343" s="9"/>
      <c r="AF343" s="9"/>
      <c r="AG343" s="9"/>
      <c r="AH343" s="9"/>
      <c r="AI343" s="9"/>
      <c r="AJ343" s="9"/>
      <c r="AK343" s="8"/>
      <c r="AL343" s="28"/>
      <c r="AM343" s="8"/>
      <c r="AN343" s="10"/>
      <c r="AO343" s="8"/>
      <c r="AP343" s="11"/>
      <c r="AQ343" s="8"/>
      <c r="AR343" s="21"/>
    </row>
    <row r="344" spans="8:44" ht="15.75" customHeight="1" x14ac:dyDescent="0.35">
      <c r="H344" s="5"/>
      <c r="M344" s="10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9"/>
      <c r="AE344" s="9"/>
      <c r="AF344" s="9"/>
      <c r="AG344" s="9"/>
      <c r="AH344" s="9"/>
      <c r="AI344" s="9"/>
      <c r="AJ344" s="9"/>
      <c r="AK344" s="8"/>
      <c r="AL344" s="28"/>
      <c r="AM344" s="8"/>
      <c r="AN344" s="10"/>
      <c r="AO344" s="8"/>
      <c r="AP344" s="11"/>
      <c r="AQ344" s="8"/>
      <c r="AR344" s="21"/>
    </row>
    <row r="345" spans="8:44" ht="15.75" customHeight="1" x14ac:dyDescent="0.35">
      <c r="H345" s="5"/>
      <c r="M345" s="10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9"/>
      <c r="AE345" s="9"/>
      <c r="AF345" s="9"/>
      <c r="AG345" s="9"/>
      <c r="AH345" s="9"/>
      <c r="AI345" s="9"/>
      <c r="AJ345" s="9"/>
      <c r="AK345" s="8"/>
      <c r="AL345" s="28"/>
      <c r="AM345" s="8"/>
      <c r="AN345" s="10"/>
      <c r="AO345" s="8"/>
      <c r="AP345" s="11"/>
      <c r="AQ345" s="8"/>
      <c r="AR345" s="21"/>
    </row>
    <row r="346" spans="8:44" ht="15.75" customHeight="1" x14ac:dyDescent="0.35">
      <c r="H346" s="5"/>
      <c r="M346" s="10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9"/>
      <c r="AE346" s="9"/>
      <c r="AF346" s="9"/>
      <c r="AG346" s="9"/>
      <c r="AH346" s="9"/>
      <c r="AI346" s="9"/>
      <c r="AJ346" s="9"/>
      <c r="AK346" s="8"/>
      <c r="AL346" s="28"/>
      <c r="AM346" s="8"/>
      <c r="AN346" s="10"/>
      <c r="AO346" s="8"/>
      <c r="AP346" s="11"/>
      <c r="AQ346" s="8"/>
      <c r="AR346" s="21"/>
    </row>
    <row r="347" spans="8:44" ht="15.75" customHeight="1" x14ac:dyDescent="0.35">
      <c r="H347" s="5"/>
      <c r="M347" s="10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9"/>
      <c r="AE347" s="9"/>
      <c r="AF347" s="9"/>
      <c r="AG347" s="9"/>
      <c r="AH347" s="9"/>
      <c r="AI347" s="9"/>
      <c r="AJ347" s="9"/>
      <c r="AK347" s="8"/>
      <c r="AL347" s="28"/>
      <c r="AM347" s="8"/>
      <c r="AN347" s="10"/>
      <c r="AO347" s="8"/>
      <c r="AP347" s="11"/>
      <c r="AQ347" s="8"/>
      <c r="AR347" s="21"/>
    </row>
    <row r="348" spans="8:44" ht="15.75" customHeight="1" x14ac:dyDescent="0.35">
      <c r="H348" s="5"/>
      <c r="M348" s="10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9"/>
      <c r="AE348" s="9"/>
      <c r="AF348" s="9"/>
      <c r="AG348" s="9"/>
      <c r="AH348" s="9"/>
      <c r="AI348" s="9"/>
      <c r="AJ348" s="9"/>
      <c r="AK348" s="8"/>
      <c r="AL348" s="28"/>
      <c r="AM348" s="8"/>
      <c r="AN348" s="10"/>
      <c r="AO348" s="8"/>
      <c r="AP348" s="11"/>
      <c r="AQ348" s="8"/>
      <c r="AR348" s="21"/>
    </row>
    <row r="349" spans="8:44" ht="15.75" customHeight="1" x14ac:dyDescent="0.35">
      <c r="H349" s="5"/>
      <c r="M349" s="10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9"/>
      <c r="AE349" s="9"/>
      <c r="AF349" s="9"/>
      <c r="AG349" s="9"/>
      <c r="AH349" s="9"/>
      <c r="AI349" s="9"/>
      <c r="AJ349" s="9"/>
      <c r="AK349" s="8"/>
      <c r="AL349" s="28"/>
      <c r="AM349" s="8"/>
      <c r="AN349" s="10"/>
      <c r="AO349" s="8"/>
      <c r="AP349" s="11"/>
      <c r="AQ349" s="8"/>
      <c r="AR349" s="21"/>
    </row>
    <row r="350" spans="8:44" ht="15.75" customHeight="1" x14ac:dyDescent="0.35">
      <c r="H350" s="5"/>
      <c r="M350" s="10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9"/>
      <c r="AE350" s="9"/>
      <c r="AF350" s="9"/>
      <c r="AG350" s="9"/>
      <c r="AH350" s="9"/>
      <c r="AI350" s="9"/>
      <c r="AJ350" s="9"/>
      <c r="AK350" s="8"/>
      <c r="AL350" s="28"/>
      <c r="AM350" s="8"/>
      <c r="AN350" s="10"/>
      <c r="AO350" s="8"/>
      <c r="AP350" s="11"/>
      <c r="AQ350" s="8"/>
      <c r="AR350" s="21"/>
    </row>
    <row r="351" spans="8:44" ht="15.75" customHeight="1" x14ac:dyDescent="0.35">
      <c r="H351" s="5"/>
      <c r="M351" s="10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9"/>
      <c r="AE351" s="9"/>
      <c r="AF351" s="9"/>
      <c r="AG351" s="9"/>
      <c r="AH351" s="9"/>
      <c r="AI351" s="9"/>
      <c r="AJ351" s="9"/>
      <c r="AK351" s="8"/>
      <c r="AL351" s="28"/>
      <c r="AM351" s="8"/>
      <c r="AN351" s="10"/>
      <c r="AO351" s="8"/>
      <c r="AP351" s="11"/>
      <c r="AQ351" s="8"/>
      <c r="AR351" s="21"/>
    </row>
    <row r="352" spans="8:44" ht="15.75" customHeight="1" x14ac:dyDescent="0.35">
      <c r="H352" s="5"/>
      <c r="M352" s="10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9"/>
      <c r="AE352" s="9"/>
      <c r="AF352" s="9"/>
      <c r="AG352" s="9"/>
      <c r="AH352" s="9"/>
      <c r="AI352" s="9"/>
      <c r="AJ352" s="9"/>
      <c r="AK352" s="8"/>
      <c r="AL352" s="28"/>
      <c r="AM352" s="8"/>
      <c r="AN352" s="10"/>
      <c r="AO352" s="8"/>
      <c r="AP352" s="11"/>
      <c r="AQ352" s="8"/>
      <c r="AR352" s="21"/>
    </row>
    <row r="353" spans="8:44" ht="15.75" customHeight="1" x14ac:dyDescent="0.35">
      <c r="H353" s="5"/>
      <c r="M353" s="10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9"/>
      <c r="AE353" s="9"/>
      <c r="AF353" s="9"/>
      <c r="AG353" s="9"/>
      <c r="AH353" s="9"/>
      <c r="AI353" s="9"/>
      <c r="AJ353" s="9"/>
      <c r="AK353" s="8"/>
      <c r="AL353" s="28"/>
      <c r="AM353" s="8"/>
      <c r="AN353" s="10"/>
      <c r="AO353" s="8"/>
      <c r="AP353" s="11"/>
      <c r="AQ353" s="8"/>
      <c r="AR353" s="21"/>
    </row>
    <row r="354" spans="8:44" ht="15.75" customHeight="1" x14ac:dyDescent="0.35">
      <c r="H354" s="5"/>
      <c r="M354" s="10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9"/>
      <c r="AE354" s="9"/>
      <c r="AF354" s="9"/>
      <c r="AG354" s="9"/>
      <c r="AH354" s="9"/>
      <c r="AI354" s="9"/>
      <c r="AJ354" s="9"/>
      <c r="AK354" s="8"/>
      <c r="AL354" s="28"/>
      <c r="AM354" s="8"/>
      <c r="AN354" s="10"/>
      <c r="AO354" s="8"/>
      <c r="AP354" s="11"/>
      <c r="AQ354" s="8"/>
      <c r="AR354" s="21"/>
    </row>
    <row r="355" spans="8:44" ht="15.75" customHeight="1" x14ac:dyDescent="0.35">
      <c r="H355" s="5"/>
      <c r="M355" s="10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9"/>
      <c r="AE355" s="9"/>
      <c r="AF355" s="9"/>
      <c r="AG355" s="9"/>
      <c r="AH355" s="9"/>
      <c r="AI355" s="9"/>
      <c r="AJ355" s="9"/>
      <c r="AK355" s="8"/>
      <c r="AL355" s="28"/>
      <c r="AM355" s="8"/>
      <c r="AN355" s="10"/>
      <c r="AO355" s="8"/>
      <c r="AP355" s="11"/>
      <c r="AQ355" s="8"/>
      <c r="AR355" s="21"/>
    </row>
    <row r="356" spans="8:44" ht="15.75" customHeight="1" x14ac:dyDescent="0.35">
      <c r="H356" s="5"/>
      <c r="M356" s="10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9"/>
      <c r="AE356" s="9"/>
      <c r="AF356" s="9"/>
      <c r="AG356" s="9"/>
      <c r="AH356" s="9"/>
      <c r="AI356" s="9"/>
      <c r="AJ356" s="9"/>
      <c r="AK356" s="8"/>
      <c r="AL356" s="28"/>
      <c r="AM356" s="8"/>
      <c r="AN356" s="10"/>
      <c r="AO356" s="8"/>
      <c r="AP356" s="11"/>
      <c r="AQ356" s="8"/>
      <c r="AR356" s="21"/>
    </row>
    <row r="357" spans="8:44" ht="15.75" customHeight="1" x14ac:dyDescent="0.35">
      <c r="H357" s="5"/>
      <c r="M357" s="10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9"/>
      <c r="AE357" s="9"/>
      <c r="AF357" s="9"/>
      <c r="AG357" s="9"/>
      <c r="AH357" s="9"/>
      <c r="AI357" s="9"/>
      <c r="AJ357" s="9"/>
      <c r="AK357" s="8"/>
      <c r="AL357" s="28"/>
      <c r="AM357" s="8"/>
      <c r="AN357" s="10"/>
      <c r="AO357" s="8"/>
      <c r="AP357" s="11"/>
      <c r="AQ357" s="8"/>
      <c r="AR357" s="21"/>
    </row>
    <row r="358" spans="8:44" ht="15.75" customHeight="1" x14ac:dyDescent="0.35">
      <c r="H358" s="5"/>
      <c r="M358" s="10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9"/>
      <c r="AE358" s="9"/>
      <c r="AF358" s="9"/>
      <c r="AG358" s="9"/>
      <c r="AH358" s="9"/>
      <c r="AI358" s="9"/>
      <c r="AJ358" s="9"/>
      <c r="AK358" s="8"/>
      <c r="AL358" s="28"/>
      <c r="AM358" s="8"/>
      <c r="AN358" s="10"/>
      <c r="AO358" s="8"/>
      <c r="AP358" s="11"/>
      <c r="AQ358" s="8"/>
      <c r="AR358" s="21"/>
    </row>
    <row r="359" spans="8:44" ht="15.75" customHeight="1" x14ac:dyDescent="0.35">
      <c r="H359" s="5"/>
      <c r="M359" s="10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9"/>
      <c r="AE359" s="9"/>
      <c r="AF359" s="9"/>
      <c r="AG359" s="9"/>
      <c r="AH359" s="9"/>
      <c r="AI359" s="9"/>
      <c r="AJ359" s="9"/>
      <c r="AK359" s="8"/>
      <c r="AL359" s="28"/>
      <c r="AM359" s="8"/>
      <c r="AN359" s="10"/>
      <c r="AO359" s="8"/>
      <c r="AP359" s="11"/>
      <c r="AQ359" s="8"/>
      <c r="AR359" s="21"/>
    </row>
    <row r="360" spans="8:44" ht="15.75" customHeight="1" x14ac:dyDescent="0.35">
      <c r="H360" s="5"/>
      <c r="M360" s="10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9"/>
      <c r="AE360" s="9"/>
      <c r="AF360" s="9"/>
      <c r="AG360" s="9"/>
      <c r="AH360" s="9"/>
      <c r="AI360" s="9"/>
      <c r="AJ360" s="9"/>
      <c r="AK360" s="8"/>
      <c r="AL360" s="28"/>
      <c r="AM360" s="8"/>
      <c r="AN360" s="10"/>
      <c r="AO360" s="8"/>
      <c r="AP360" s="11"/>
      <c r="AQ360" s="8"/>
      <c r="AR360" s="21"/>
    </row>
    <row r="361" spans="8:44" ht="15.75" customHeight="1" x14ac:dyDescent="0.35">
      <c r="H361" s="5"/>
      <c r="M361" s="10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9"/>
      <c r="AE361" s="9"/>
      <c r="AF361" s="9"/>
      <c r="AG361" s="9"/>
      <c r="AH361" s="9"/>
      <c r="AI361" s="9"/>
      <c r="AJ361" s="9"/>
      <c r="AK361" s="8"/>
      <c r="AL361" s="28"/>
      <c r="AM361" s="8"/>
      <c r="AN361" s="10"/>
      <c r="AO361" s="8"/>
      <c r="AP361" s="11"/>
      <c r="AQ361" s="8"/>
      <c r="AR361" s="21"/>
    </row>
    <row r="362" spans="8:44" ht="15.75" customHeight="1" x14ac:dyDescent="0.35">
      <c r="H362" s="5"/>
      <c r="M362" s="10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9"/>
      <c r="AE362" s="9"/>
      <c r="AF362" s="9"/>
      <c r="AG362" s="9"/>
      <c r="AH362" s="9"/>
      <c r="AI362" s="9"/>
      <c r="AJ362" s="9"/>
      <c r="AK362" s="8"/>
      <c r="AL362" s="28"/>
      <c r="AM362" s="8"/>
      <c r="AN362" s="10"/>
      <c r="AO362" s="8"/>
      <c r="AP362" s="11"/>
      <c r="AQ362" s="8"/>
      <c r="AR362" s="21"/>
    </row>
    <row r="363" spans="8:44" ht="15.75" customHeight="1" x14ac:dyDescent="0.35">
      <c r="H363" s="5"/>
      <c r="M363" s="10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9"/>
      <c r="AE363" s="9"/>
      <c r="AF363" s="9"/>
      <c r="AG363" s="9"/>
      <c r="AH363" s="9"/>
      <c r="AI363" s="9"/>
      <c r="AJ363" s="9"/>
      <c r="AK363" s="8"/>
      <c r="AL363" s="28"/>
      <c r="AM363" s="8"/>
      <c r="AN363" s="10"/>
      <c r="AO363" s="8"/>
      <c r="AP363" s="11"/>
      <c r="AQ363" s="8"/>
      <c r="AR363" s="21"/>
    </row>
    <row r="364" spans="8:44" ht="15.75" customHeight="1" x14ac:dyDescent="0.35">
      <c r="H364" s="5"/>
      <c r="M364" s="10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9"/>
      <c r="AE364" s="9"/>
      <c r="AF364" s="9"/>
      <c r="AG364" s="9"/>
      <c r="AH364" s="9"/>
      <c r="AI364" s="9"/>
      <c r="AJ364" s="9"/>
      <c r="AK364" s="8"/>
      <c r="AL364" s="28"/>
      <c r="AM364" s="8"/>
      <c r="AN364" s="10"/>
      <c r="AO364" s="8"/>
      <c r="AP364" s="11"/>
      <c r="AQ364" s="8"/>
      <c r="AR364" s="21"/>
    </row>
    <row r="365" spans="8:44" ht="15.75" customHeight="1" x14ac:dyDescent="0.35">
      <c r="H365" s="5"/>
      <c r="M365" s="10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9"/>
      <c r="AE365" s="9"/>
      <c r="AF365" s="9"/>
      <c r="AG365" s="9"/>
      <c r="AH365" s="9"/>
      <c r="AI365" s="9"/>
      <c r="AJ365" s="9"/>
      <c r="AK365" s="8"/>
      <c r="AL365" s="28"/>
      <c r="AM365" s="8"/>
      <c r="AN365" s="10"/>
      <c r="AO365" s="8"/>
      <c r="AP365" s="11"/>
      <c r="AQ365" s="8"/>
      <c r="AR365" s="21"/>
    </row>
    <row r="366" spans="8:44" ht="15.75" customHeight="1" x14ac:dyDescent="0.35">
      <c r="H366" s="5"/>
      <c r="M366" s="10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9"/>
      <c r="AE366" s="9"/>
      <c r="AF366" s="9"/>
      <c r="AG366" s="9"/>
      <c r="AH366" s="9"/>
      <c r="AI366" s="9"/>
      <c r="AJ366" s="9"/>
      <c r="AK366" s="8"/>
      <c r="AL366" s="28"/>
      <c r="AM366" s="8"/>
      <c r="AN366" s="10"/>
      <c r="AO366" s="8"/>
      <c r="AP366" s="11"/>
      <c r="AQ366" s="8"/>
      <c r="AR366" s="21"/>
    </row>
    <row r="367" spans="8:44" ht="15.75" customHeight="1" x14ac:dyDescent="0.35">
      <c r="H367" s="5"/>
      <c r="M367" s="10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9"/>
      <c r="AE367" s="9"/>
      <c r="AF367" s="9"/>
      <c r="AG367" s="9"/>
      <c r="AH367" s="9"/>
      <c r="AI367" s="9"/>
      <c r="AJ367" s="9"/>
      <c r="AK367" s="8"/>
      <c r="AL367" s="28"/>
      <c r="AM367" s="8"/>
      <c r="AN367" s="10"/>
      <c r="AO367" s="8"/>
      <c r="AP367" s="11"/>
      <c r="AQ367" s="8"/>
      <c r="AR367" s="21"/>
    </row>
    <row r="368" spans="8:44" ht="15.75" customHeight="1" x14ac:dyDescent="0.35">
      <c r="H368" s="5"/>
      <c r="M368" s="10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9"/>
      <c r="AE368" s="9"/>
      <c r="AF368" s="9"/>
      <c r="AG368" s="9"/>
      <c r="AH368" s="9"/>
      <c r="AI368" s="9"/>
      <c r="AJ368" s="9"/>
      <c r="AK368" s="8"/>
      <c r="AL368" s="28"/>
      <c r="AM368" s="8"/>
      <c r="AN368" s="10"/>
      <c r="AO368" s="8"/>
      <c r="AP368" s="11"/>
      <c r="AQ368" s="8"/>
      <c r="AR368" s="21"/>
    </row>
    <row r="369" spans="8:44" ht="15.75" customHeight="1" x14ac:dyDescent="0.35">
      <c r="H369" s="5"/>
      <c r="M369" s="10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9"/>
      <c r="AE369" s="9"/>
      <c r="AF369" s="9"/>
      <c r="AG369" s="9"/>
      <c r="AH369" s="9"/>
      <c r="AI369" s="9"/>
      <c r="AJ369" s="9"/>
      <c r="AK369" s="8"/>
      <c r="AL369" s="28"/>
      <c r="AM369" s="8"/>
      <c r="AN369" s="10"/>
      <c r="AO369" s="8"/>
      <c r="AP369" s="11"/>
      <c r="AQ369" s="8"/>
      <c r="AR369" s="21"/>
    </row>
    <row r="370" spans="8:44" ht="15.75" customHeight="1" x14ac:dyDescent="0.35">
      <c r="H370" s="5"/>
      <c r="M370" s="10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9"/>
      <c r="AE370" s="9"/>
      <c r="AF370" s="9"/>
      <c r="AG370" s="9"/>
      <c r="AH370" s="9"/>
      <c r="AI370" s="9"/>
      <c r="AJ370" s="9"/>
      <c r="AK370" s="8"/>
      <c r="AL370" s="28"/>
      <c r="AM370" s="8"/>
      <c r="AN370" s="10"/>
      <c r="AO370" s="8"/>
      <c r="AP370" s="11"/>
      <c r="AQ370" s="8"/>
      <c r="AR370" s="21"/>
    </row>
    <row r="371" spans="8:44" ht="15.75" customHeight="1" x14ac:dyDescent="0.35">
      <c r="H371" s="5"/>
      <c r="M371" s="10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9"/>
      <c r="AE371" s="9"/>
      <c r="AF371" s="9"/>
      <c r="AG371" s="9"/>
      <c r="AH371" s="9"/>
      <c r="AI371" s="9"/>
      <c r="AJ371" s="9"/>
      <c r="AK371" s="8"/>
      <c r="AL371" s="28"/>
      <c r="AM371" s="8"/>
      <c r="AN371" s="10"/>
      <c r="AO371" s="8"/>
      <c r="AP371" s="11"/>
      <c r="AQ371" s="8"/>
      <c r="AR371" s="21"/>
    </row>
    <row r="372" spans="8:44" ht="15.75" customHeight="1" x14ac:dyDescent="0.35">
      <c r="H372" s="5"/>
      <c r="M372" s="10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9"/>
      <c r="AE372" s="9"/>
      <c r="AF372" s="9"/>
      <c r="AG372" s="9"/>
      <c r="AH372" s="9"/>
      <c r="AI372" s="9"/>
      <c r="AJ372" s="9"/>
      <c r="AK372" s="8"/>
      <c r="AL372" s="28"/>
      <c r="AM372" s="8"/>
      <c r="AN372" s="10"/>
      <c r="AO372" s="8"/>
      <c r="AP372" s="11"/>
      <c r="AQ372" s="8"/>
      <c r="AR372" s="21"/>
    </row>
    <row r="373" spans="8:44" ht="15.75" customHeight="1" x14ac:dyDescent="0.35">
      <c r="H373" s="5"/>
      <c r="M373" s="10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9"/>
      <c r="AE373" s="9"/>
      <c r="AF373" s="9"/>
      <c r="AG373" s="9"/>
      <c r="AH373" s="9"/>
      <c r="AI373" s="9"/>
      <c r="AJ373" s="9"/>
      <c r="AK373" s="8"/>
      <c r="AL373" s="28"/>
      <c r="AM373" s="8"/>
      <c r="AN373" s="10"/>
      <c r="AO373" s="8"/>
      <c r="AP373" s="11"/>
      <c r="AQ373" s="8"/>
      <c r="AR373" s="21"/>
    </row>
    <row r="374" spans="8:44" ht="15.75" customHeight="1" x14ac:dyDescent="0.35">
      <c r="H374" s="5"/>
      <c r="M374" s="10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9"/>
      <c r="AE374" s="9"/>
      <c r="AF374" s="9"/>
      <c r="AG374" s="9"/>
      <c r="AH374" s="9"/>
      <c r="AI374" s="9"/>
      <c r="AJ374" s="9"/>
      <c r="AK374" s="8"/>
      <c r="AL374" s="28"/>
      <c r="AM374" s="8"/>
      <c r="AN374" s="10"/>
      <c r="AO374" s="8"/>
      <c r="AP374" s="11"/>
      <c r="AQ374" s="8"/>
      <c r="AR374" s="21"/>
    </row>
    <row r="375" spans="8:44" ht="15.75" customHeight="1" x14ac:dyDescent="0.35">
      <c r="H375" s="5"/>
      <c r="M375" s="10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9"/>
      <c r="AE375" s="9"/>
      <c r="AF375" s="9"/>
      <c r="AG375" s="9"/>
      <c r="AH375" s="9"/>
      <c r="AI375" s="9"/>
      <c r="AJ375" s="9"/>
      <c r="AK375" s="8"/>
      <c r="AL375" s="28"/>
      <c r="AM375" s="8"/>
      <c r="AN375" s="10"/>
      <c r="AO375" s="8"/>
      <c r="AP375" s="11"/>
      <c r="AQ375" s="8"/>
      <c r="AR375" s="21"/>
    </row>
    <row r="376" spans="8:44" ht="15.75" customHeight="1" x14ac:dyDescent="0.35">
      <c r="H376" s="5"/>
      <c r="M376" s="10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9"/>
      <c r="AE376" s="9"/>
      <c r="AF376" s="9"/>
      <c r="AG376" s="9"/>
      <c r="AH376" s="9"/>
      <c r="AI376" s="9"/>
      <c r="AJ376" s="9"/>
      <c r="AK376" s="8"/>
      <c r="AL376" s="28"/>
      <c r="AM376" s="8"/>
      <c r="AN376" s="10"/>
      <c r="AO376" s="8"/>
      <c r="AP376" s="11"/>
      <c r="AQ376" s="8"/>
      <c r="AR376" s="21"/>
    </row>
    <row r="377" spans="8:44" ht="15.75" customHeight="1" x14ac:dyDescent="0.35">
      <c r="H377" s="5"/>
      <c r="M377" s="10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9"/>
      <c r="AE377" s="9"/>
      <c r="AF377" s="9"/>
      <c r="AG377" s="9"/>
      <c r="AH377" s="9"/>
      <c r="AI377" s="9"/>
      <c r="AJ377" s="9"/>
      <c r="AK377" s="8"/>
      <c r="AL377" s="28"/>
      <c r="AM377" s="8"/>
      <c r="AN377" s="10"/>
      <c r="AO377" s="8"/>
      <c r="AP377" s="11"/>
      <c r="AQ377" s="8"/>
      <c r="AR377" s="21"/>
    </row>
    <row r="378" spans="8:44" ht="15.75" customHeight="1" x14ac:dyDescent="0.35">
      <c r="H378" s="5"/>
      <c r="M378" s="10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9"/>
      <c r="AE378" s="9"/>
      <c r="AF378" s="9"/>
      <c r="AG378" s="9"/>
      <c r="AH378" s="9"/>
      <c r="AI378" s="9"/>
      <c r="AJ378" s="9"/>
      <c r="AK378" s="8"/>
      <c r="AL378" s="28"/>
      <c r="AM378" s="8"/>
      <c r="AN378" s="10"/>
      <c r="AO378" s="8"/>
      <c r="AP378" s="11"/>
      <c r="AQ378" s="8"/>
      <c r="AR378" s="21"/>
    </row>
    <row r="379" spans="8:44" ht="15.75" customHeight="1" x14ac:dyDescent="0.35">
      <c r="H379" s="5"/>
      <c r="M379" s="10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9"/>
      <c r="AE379" s="9"/>
      <c r="AF379" s="9"/>
      <c r="AG379" s="9"/>
      <c r="AH379" s="9"/>
      <c r="AI379" s="9"/>
      <c r="AJ379" s="9"/>
      <c r="AK379" s="8"/>
      <c r="AL379" s="28"/>
      <c r="AM379" s="8"/>
      <c r="AN379" s="10"/>
      <c r="AO379" s="8"/>
      <c r="AP379" s="11"/>
      <c r="AQ379" s="8"/>
      <c r="AR379" s="21"/>
    </row>
    <row r="380" spans="8:44" ht="15.75" customHeight="1" x14ac:dyDescent="0.35">
      <c r="H380" s="5"/>
      <c r="M380" s="10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9"/>
      <c r="AE380" s="9"/>
      <c r="AF380" s="9"/>
      <c r="AG380" s="9"/>
      <c r="AH380" s="9"/>
      <c r="AI380" s="9"/>
      <c r="AJ380" s="9"/>
      <c r="AK380" s="8"/>
      <c r="AL380" s="28"/>
      <c r="AM380" s="8"/>
      <c r="AN380" s="10"/>
      <c r="AO380" s="8"/>
      <c r="AP380" s="11"/>
      <c r="AQ380" s="8"/>
      <c r="AR380" s="21"/>
    </row>
    <row r="381" spans="8:44" ht="15.75" customHeight="1" x14ac:dyDescent="0.35">
      <c r="H381" s="5"/>
      <c r="M381" s="10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9"/>
      <c r="AE381" s="9"/>
      <c r="AF381" s="9"/>
      <c r="AG381" s="9"/>
      <c r="AH381" s="9"/>
      <c r="AI381" s="9"/>
      <c r="AJ381" s="9"/>
      <c r="AK381" s="8"/>
      <c r="AL381" s="28"/>
      <c r="AM381" s="8"/>
      <c r="AN381" s="10"/>
      <c r="AO381" s="8"/>
      <c r="AP381" s="11"/>
      <c r="AQ381" s="8"/>
      <c r="AR381" s="21"/>
    </row>
    <row r="382" spans="8:44" ht="15.75" customHeight="1" x14ac:dyDescent="0.35">
      <c r="H382" s="5"/>
      <c r="M382" s="10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9"/>
      <c r="AE382" s="9"/>
      <c r="AF382" s="9"/>
      <c r="AG382" s="9"/>
      <c r="AH382" s="9"/>
      <c r="AI382" s="9"/>
      <c r="AJ382" s="9"/>
      <c r="AK382" s="8"/>
      <c r="AL382" s="28"/>
      <c r="AM382" s="8"/>
      <c r="AN382" s="10"/>
      <c r="AO382" s="8"/>
      <c r="AP382" s="11"/>
      <c r="AQ382" s="8"/>
      <c r="AR382" s="21"/>
    </row>
    <row r="383" spans="8:44" ht="15.75" customHeight="1" x14ac:dyDescent="0.35">
      <c r="H383" s="5"/>
      <c r="M383" s="10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9"/>
      <c r="AE383" s="9"/>
      <c r="AF383" s="9"/>
      <c r="AG383" s="9"/>
      <c r="AH383" s="9"/>
      <c r="AI383" s="9"/>
      <c r="AJ383" s="9"/>
      <c r="AK383" s="8"/>
      <c r="AL383" s="28"/>
      <c r="AM383" s="8"/>
      <c r="AN383" s="10"/>
      <c r="AO383" s="8"/>
      <c r="AP383" s="11"/>
      <c r="AQ383" s="8"/>
      <c r="AR383" s="21"/>
    </row>
    <row r="384" spans="8:44" ht="15.75" customHeight="1" x14ac:dyDescent="0.35">
      <c r="H384" s="5"/>
      <c r="M384" s="10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9"/>
      <c r="AE384" s="9"/>
      <c r="AF384" s="9"/>
      <c r="AG384" s="9"/>
      <c r="AH384" s="9"/>
      <c r="AI384" s="9"/>
      <c r="AJ384" s="9"/>
      <c r="AK384" s="8"/>
      <c r="AL384" s="28"/>
      <c r="AM384" s="8"/>
      <c r="AN384" s="10"/>
      <c r="AO384" s="8"/>
      <c r="AP384" s="11"/>
      <c r="AQ384" s="8"/>
      <c r="AR384" s="21"/>
    </row>
    <row r="385" spans="8:44" ht="15.75" customHeight="1" x14ac:dyDescent="0.35">
      <c r="H385" s="5"/>
      <c r="M385" s="10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9"/>
      <c r="AE385" s="9"/>
      <c r="AF385" s="9"/>
      <c r="AG385" s="9"/>
      <c r="AH385" s="9"/>
      <c r="AI385" s="9"/>
      <c r="AJ385" s="9"/>
      <c r="AK385" s="8"/>
      <c r="AL385" s="28"/>
      <c r="AM385" s="8"/>
      <c r="AN385" s="10"/>
      <c r="AO385" s="8"/>
      <c r="AP385" s="11"/>
      <c r="AQ385" s="8"/>
      <c r="AR385" s="21"/>
    </row>
    <row r="386" spans="8:44" ht="15.75" customHeight="1" x14ac:dyDescent="0.35">
      <c r="H386" s="5"/>
      <c r="M386" s="10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9"/>
      <c r="AE386" s="9"/>
      <c r="AF386" s="9"/>
      <c r="AG386" s="9"/>
      <c r="AH386" s="9"/>
      <c r="AI386" s="9"/>
      <c r="AJ386" s="9"/>
      <c r="AK386" s="8"/>
      <c r="AL386" s="28"/>
      <c r="AM386" s="8"/>
      <c r="AN386" s="10"/>
      <c r="AO386" s="8"/>
      <c r="AP386" s="11"/>
      <c r="AQ386" s="8"/>
      <c r="AR386" s="21"/>
    </row>
    <row r="387" spans="8:44" ht="15.75" customHeight="1" x14ac:dyDescent="0.35">
      <c r="H387" s="5"/>
      <c r="M387" s="10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9"/>
      <c r="AE387" s="9"/>
      <c r="AF387" s="9"/>
      <c r="AG387" s="9"/>
      <c r="AH387" s="9"/>
      <c r="AI387" s="9"/>
      <c r="AJ387" s="9"/>
      <c r="AK387" s="8"/>
      <c r="AL387" s="28"/>
      <c r="AM387" s="8"/>
      <c r="AN387" s="10"/>
      <c r="AO387" s="8"/>
      <c r="AP387" s="11"/>
      <c r="AQ387" s="8"/>
      <c r="AR387" s="21"/>
    </row>
    <row r="388" spans="8:44" ht="15.75" customHeight="1" x14ac:dyDescent="0.35">
      <c r="H388" s="5"/>
      <c r="M388" s="10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9"/>
      <c r="AE388" s="9"/>
      <c r="AF388" s="9"/>
      <c r="AG388" s="9"/>
      <c r="AH388" s="9"/>
      <c r="AI388" s="9"/>
      <c r="AJ388" s="9"/>
      <c r="AK388" s="8"/>
      <c r="AL388" s="28"/>
      <c r="AM388" s="8"/>
      <c r="AN388" s="10"/>
      <c r="AO388" s="8"/>
      <c r="AP388" s="11"/>
      <c r="AQ388" s="8"/>
      <c r="AR388" s="21"/>
    </row>
    <row r="389" spans="8:44" ht="15.75" customHeight="1" x14ac:dyDescent="0.35">
      <c r="H389" s="5"/>
      <c r="M389" s="10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9"/>
      <c r="AE389" s="9"/>
      <c r="AF389" s="9"/>
      <c r="AG389" s="9"/>
      <c r="AH389" s="9"/>
      <c r="AI389" s="9"/>
      <c r="AJ389" s="9"/>
      <c r="AK389" s="8"/>
      <c r="AL389" s="28"/>
      <c r="AM389" s="8"/>
      <c r="AN389" s="10"/>
      <c r="AO389" s="8"/>
      <c r="AP389" s="11"/>
      <c r="AQ389" s="8"/>
      <c r="AR389" s="21"/>
    </row>
    <row r="390" spans="8:44" ht="15.75" customHeight="1" x14ac:dyDescent="0.35">
      <c r="H390" s="5"/>
      <c r="M390" s="10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9"/>
      <c r="AE390" s="9"/>
      <c r="AF390" s="9"/>
      <c r="AG390" s="9"/>
      <c r="AH390" s="9"/>
      <c r="AI390" s="9"/>
      <c r="AJ390" s="9"/>
      <c r="AK390" s="8"/>
      <c r="AL390" s="28"/>
      <c r="AM390" s="8"/>
      <c r="AN390" s="10"/>
      <c r="AO390" s="8"/>
      <c r="AP390" s="11"/>
      <c r="AQ390" s="8"/>
      <c r="AR390" s="21"/>
    </row>
    <row r="391" spans="8:44" ht="15.75" customHeight="1" x14ac:dyDescent="0.35">
      <c r="H391" s="5"/>
      <c r="M391" s="10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9"/>
      <c r="AE391" s="9"/>
      <c r="AF391" s="9"/>
      <c r="AG391" s="9"/>
      <c r="AH391" s="9"/>
      <c r="AI391" s="9"/>
      <c r="AJ391" s="9"/>
      <c r="AK391" s="8"/>
      <c r="AL391" s="28"/>
      <c r="AM391" s="8"/>
      <c r="AN391" s="10"/>
      <c r="AO391" s="8"/>
      <c r="AP391" s="11"/>
      <c r="AQ391" s="8"/>
      <c r="AR391" s="21"/>
    </row>
    <row r="392" spans="8:44" ht="15.75" customHeight="1" x14ac:dyDescent="0.35">
      <c r="H392" s="5"/>
      <c r="M392" s="10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9"/>
      <c r="AE392" s="9"/>
      <c r="AF392" s="9"/>
      <c r="AG392" s="9"/>
      <c r="AH392" s="9"/>
      <c r="AI392" s="9"/>
      <c r="AJ392" s="9"/>
      <c r="AK392" s="8"/>
      <c r="AL392" s="28"/>
      <c r="AM392" s="8"/>
      <c r="AN392" s="10"/>
      <c r="AO392" s="8"/>
      <c r="AP392" s="11"/>
      <c r="AQ392" s="8"/>
      <c r="AR392" s="21"/>
    </row>
    <row r="393" spans="8:44" ht="15.75" customHeight="1" x14ac:dyDescent="0.35">
      <c r="H393" s="5"/>
      <c r="M393" s="10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9"/>
      <c r="AE393" s="9"/>
      <c r="AF393" s="9"/>
      <c r="AG393" s="9"/>
      <c r="AH393" s="9"/>
      <c r="AI393" s="9"/>
      <c r="AJ393" s="9"/>
      <c r="AK393" s="8"/>
      <c r="AL393" s="28"/>
      <c r="AM393" s="8"/>
      <c r="AN393" s="10"/>
      <c r="AO393" s="8"/>
      <c r="AP393" s="11"/>
      <c r="AQ393" s="8"/>
      <c r="AR393" s="21"/>
    </row>
    <row r="394" spans="8:44" ht="15.75" customHeight="1" x14ac:dyDescent="0.35">
      <c r="H394" s="5"/>
      <c r="M394" s="10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9"/>
      <c r="AE394" s="9"/>
      <c r="AF394" s="9"/>
      <c r="AG394" s="9"/>
      <c r="AH394" s="9"/>
      <c r="AI394" s="9"/>
      <c r="AJ394" s="9"/>
      <c r="AK394" s="8"/>
      <c r="AL394" s="28"/>
      <c r="AM394" s="8"/>
      <c r="AN394" s="10"/>
      <c r="AO394" s="8"/>
      <c r="AP394" s="11"/>
      <c r="AQ394" s="8"/>
      <c r="AR394" s="21"/>
    </row>
    <row r="395" spans="8:44" ht="15.75" customHeight="1" x14ac:dyDescent="0.35">
      <c r="H395" s="5"/>
      <c r="M395" s="10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9"/>
      <c r="AE395" s="9"/>
      <c r="AF395" s="9"/>
      <c r="AG395" s="9"/>
      <c r="AH395" s="9"/>
      <c r="AI395" s="9"/>
      <c r="AJ395" s="9"/>
      <c r="AK395" s="8"/>
      <c r="AL395" s="28"/>
      <c r="AM395" s="8"/>
      <c r="AN395" s="10"/>
      <c r="AO395" s="8"/>
      <c r="AP395" s="11"/>
      <c r="AQ395" s="8"/>
      <c r="AR395" s="21"/>
    </row>
    <row r="396" spans="8:44" ht="15.75" customHeight="1" x14ac:dyDescent="0.35">
      <c r="H396" s="5"/>
      <c r="M396" s="10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9"/>
      <c r="AE396" s="9"/>
      <c r="AF396" s="9"/>
      <c r="AG396" s="9"/>
      <c r="AH396" s="9"/>
      <c r="AI396" s="9"/>
      <c r="AJ396" s="9"/>
      <c r="AK396" s="8"/>
      <c r="AL396" s="28"/>
      <c r="AM396" s="8"/>
      <c r="AN396" s="10"/>
      <c r="AO396" s="8"/>
      <c r="AP396" s="11"/>
      <c r="AQ396" s="8"/>
      <c r="AR396" s="21"/>
    </row>
    <row r="397" spans="8:44" ht="15.75" customHeight="1" x14ac:dyDescent="0.35">
      <c r="H397" s="5"/>
      <c r="M397" s="10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9"/>
      <c r="AE397" s="9"/>
      <c r="AF397" s="9"/>
      <c r="AG397" s="9"/>
      <c r="AH397" s="9"/>
      <c r="AI397" s="9"/>
      <c r="AJ397" s="9"/>
      <c r="AK397" s="8"/>
      <c r="AL397" s="28"/>
      <c r="AM397" s="8"/>
      <c r="AN397" s="10"/>
      <c r="AO397" s="8"/>
      <c r="AP397" s="11"/>
      <c r="AQ397" s="8"/>
      <c r="AR397" s="21"/>
    </row>
    <row r="398" spans="8:44" ht="15.75" customHeight="1" x14ac:dyDescent="0.35">
      <c r="H398" s="5"/>
      <c r="M398" s="10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9"/>
      <c r="AE398" s="9"/>
      <c r="AF398" s="9"/>
      <c r="AG398" s="9"/>
      <c r="AH398" s="9"/>
      <c r="AI398" s="9"/>
      <c r="AJ398" s="9"/>
      <c r="AK398" s="8"/>
      <c r="AL398" s="28"/>
      <c r="AM398" s="8"/>
      <c r="AN398" s="10"/>
      <c r="AO398" s="8"/>
      <c r="AP398" s="11"/>
      <c r="AQ398" s="8"/>
      <c r="AR398" s="21"/>
    </row>
    <row r="399" spans="8:44" ht="15.75" customHeight="1" x14ac:dyDescent="0.35">
      <c r="H399" s="5"/>
      <c r="M399" s="10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9"/>
      <c r="AE399" s="9"/>
      <c r="AF399" s="9"/>
      <c r="AG399" s="9"/>
      <c r="AH399" s="9"/>
      <c r="AI399" s="9"/>
      <c r="AJ399" s="9"/>
      <c r="AK399" s="8"/>
      <c r="AL399" s="28"/>
      <c r="AM399" s="8"/>
      <c r="AN399" s="10"/>
      <c r="AO399" s="8"/>
      <c r="AP399" s="11"/>
      <c r="AQ399" s="8"/>
      <c r="AR399" s="21"/>
    </row>
    <row r="400" spans="8:44" ht="15.75" customHeight="1" x14ac:dyDescent="0.35">
      <c r="H400" s="5"/>
      <c r="M400" s="10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9"/>
      <c r="AE400" s="9"/>
      <c r="AF400" s="9"/>
      <c r="AG400" s="9"/>
      <c r="AH400" s="9"/>
      <c r="AI400" s="9"/>
      <c r="AJ400" s="9"/>
      <c r="AK400" s="8"/>
      <c r="AL400" s="28"/>
      <c r="AM400" s="8"/>
      <c r="AN400" s="10"/>
      <c r="AO400" s="8"/>
      <c r="AP400" s="11"/>
      <c r="AQ400" s="8"/>
      <c r="AR400" s="21"/>
    </row>
    <row r="401" spans="8:44" ht="15.75" customHeight="1" x14ac:dyDescent="0.35">
      <c r="H401" s="5"/>
      <c r="M401" s="10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9"/>
      <c r="AE401" s="9"/>
      <c r="AF401" s="9"/>
      <c r="AG401" s="9"/>
      <c r="AH401" s="9"/>
      <c r="AI401" s="9"/>
      <c r="AJ401" s="9"/>
      <c r="AK401" s="8"/>
      <c r="AL401" s="28"/>
      <c r="AM401" s="8"/>
      <c r="AN401" s="10"/>
      <c r="AO401" s="8"/>
      <c r="AP401" s="11"/>
      <c r="AQ401" s="8"/>
      <c r="AR401" s="21"/>
    </row>
    <row r="402" spans="8:44" ht="15.75" customHeight="1" x14ac:dyDescent="0.35">
      <c r="H402" s="5"/>
      <c r="M402" s="10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9"/>
      <c r="AE402" s="9"/>
      <c r="AF402" s="9"/>
      <c r="AG402" s="9"/>
      <c r="AH402" s="9"/>
      <c r="AI402" s="9"/>
      <c r="AJ402" s="9"/>
      <c r="AK402" s="8"/>
      <c r="AL402" s="28"/>
      <c r="AM402" s="8"/>
      <c r="AN402" s="10"/>
      <c r="AO402" s="8"/>
      <c r="AP402" s="11"/>
      <c r="AQ402" s="8"/>
      <c r="AR402" s="21"/>
    </row>
    <row r="403" spans="8:44" ht="15.75" customHeight="1" x14ac:dyDescent="0.35">
      <c r="H403" s="5"/>
      <c r="M403" s="10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9"/>
      <c r="AE403" s="9"/>
      <c r="AF403" s="9"/>
      <c r="AG403" s="9"/>
      <c r="AH403" s="9"/>
      <c r="AI403" s="9"/>
      <c r="AJ403" s="9"/>
      <c r="AK403" s="8"/>
      <c r="AL403" s="28"/>
      <c r="AM403" s="8"/>
      <c r="AN403" s="10"/>
      <c r="AO403" s="8"/>
      <c r="AP403" s="11"/>
      <c r="AQ403" s="8"/>
      <c r="AR403" s="21"/>
    </row>
    <row r="404" spans="8:44" ht="15.75" customHeight="1" x14ac:dyDescent="0.35">
      <c r="H404" s="5"/>
      <c r="M404" s="10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9"/>
      <c r="AE404" s="9"/>
      <c r="AF404" s="9"/>
      <c r="AG404" s="9"/>
      <c r="AH404" s="9"/>
      <c r="AI404" s="9"/>
      <c r="AJ404" s="9"/>
      <c r="AK404" s="8"/>
      <c r="AL404" s="28"/>
      <c r="AM404" s="8"/>
      <c r="AN404" s="10"/>
      <c r="AO404" s="8"/>
      <c r="AP404" s="11"/>
      <c r="AQ404" s="8"/>
      <c r="AR404" s="21"/>
    </row>
    <row r="405" spans="8:44" ht="15.75" customHeight="1" x14ac:dyDescent="0.35">
      <c r="H405" s="5"/>
      <c r="M405" s="10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9"/>
      <c r="AE405" s="9"/>
      <c r="AF405" s="9"/>
      <c r="AG405" s="9"/>
      <c r="AH405" s="9"/>
      <c r="AI405" s="9"/>
      <c r="AJ405" s="9"/>
      <c r="AK405" s="8"/>
      <c r="AL405" s="28"/>
      <c r="AM405" s="8"/>
      <c r="AN405" s="10"/>
      <c r="AO405" s="8"/>
      <c r="AP405" s="11"/>
      <c r="AQ405" s="8"/>
      <c r="AR405" s="21"/>
    </row>
    <row r="406" spans="8:44" ht="15.75" customHeight="1" x14ac:dyDescent="0.35">
      <c r="H406" s="5"/>
      <c r="M406" s="10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9"/>
      <c r="AE406" s="9"/>
      <c r="AF406" s="9"/>
      <c r="AG406" s="9"/>
      <c r="AH406" s="9"/>
      <c r="AI406" s="9"/>
      <c r="AJ406" s="9"/>
      <c r="AK406" s="8"/>
      <c r="AL406" s="28"/>
      <c r="AM406" s="8"/>
      <c r="AN406" s="10"/>
      <c r="AO406" s="8"/>
      <c r="AP406" s="11"/>
      <c r="AQ406" s="8"/>
      <c r="AR406" s="21"/>
    </row>
    <row r="407" spans="8:44" ht="15.75" customHeight="1" x14ac:dyDescent="0.35">
      <c r="H407" s="5"/>
      <c r="M407" s="10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9"/>
      <c r="AE407" s="9"/>
      <c r="AF407" s="9"/>
      <c r="AG407" s="9"/>
      <c r="AH407" s="9"/>
      <c r="AI407" s="9"/>
      <c r="AJ407" s="9"/>
      <c r="AK407" s="8"/>
      <c r="AL407" s="28"/>
      <c r="AM407" s="8"/>
      <c r="AN407" s="10"/>
      <c r="AO407" s="8"/>
      <c r="AP407" s="11"/>
      <c r="AQ407" s="8"/>
      <c r="AR407" s="21"/>
    </row>
    <row r="408" spans="8:44" ht="15.75" customHeight="1" x14ac:dyDescent="0.35">
      <c r="H408" s="5"/>
      <c r="M408" s="10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9"/>
      <c r="AE408" s="9"/>
      <c r="AF408" s="9"/>
      <c r="AG408" s="9"/>
      <c r="AH408" s="9"/>
      <c r="AI408" s="9"/>
      <c r="AJ408" s="9"/>
      <c r="AK408" s="8"/>
      <c r="AL408" s="28"/>
      <c r="AM408" s="8"/>
      <c r="AN408" s="10"/>
      <c r="AO408" s="8"/>
      <c r="AP408" s="11"/>
      <c r="AQ408" s="8"/>
      <c r="AR408" s="21"/>
    </row>
    <row r="409" spans="8:44" ht="15.75" customHeight="1" x14ac:dyDescent="0.35">
      <c r="H409" s="5"/>
      <c r="M409" s="10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9"/>
      <c r="AE409" s="9"/>
      <c r="AF409" s="9"/>
      <c r="AG409" s="9"/>
      <c r="AH409" s="9"/>
      <c r="AI409" s="9"/>
      <c r="AJ409" s="9"/>
      <c r="AK409" s="8"/>
      <c r="AL409" s="28"/>
      <c r="AM409" s="8"/>
      <c r="AN409" s="10"/>
      <c r="AO409" s="8"/>
      <c r="AP409" s="11"/>
      <c r="AQ409" s="8"/>
      <c r="AR409" s="21"/>
    </row>
    <row r="410" spans="8:44" ht="15.75" customHeight="1" x14ac:dyDescent="0.35">
      <c r="H410" s="5"/>
      <c r="M410" s="10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9"/>
      <c r="AE410" s="9"/>
      <c r="AF410" s="9"/>
      <c r="AG410" s="9"/>
      <c r="AH410" s="9"/>
      <c r="AI410" s="9"/>
      <c r="AJ410" s="9"/>
      <c r="AK410" s="8"/>
      <c r="AL410" s="28"/>
      <c r="AM410" s="8"/>
      <c r="AN410" s="10"/>
      <c r="AO410" s="8"/>
      <c r="AP410" s="11"/>
      <c r="AQ410" s="8"/>
      <c r="AR410" s="21"/>
    </row>
    <row r="411" spans="8:44" ht="15.75" customHeight="1" x14ac:dyDescent="0.35">
      <c r="H411" s="5"/>
      <c r="M411" s="10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9"/>
      <c r="AE411" s="9"/>
      <c r="AF411" s="9"/>
      <c r="AG411" s="9"/>
      <c r="AH411" s="9"/>
      <c r="AI411" s="9"/>
      <c r="AJ411" s="9"/>
      <c r="AK411" s="8"/>
      <c r="AL411" s="28"/>
      <c r="AM411" s="8"/>
      <c r="AN411" s="10"/>
      <c r="AO411" s="8"/>
      <c r="AP411" s="11"/>
      <c r="AQ411" s="8"/>
      <c r="AR411" s="21"/>
    </row>
    <row r="412" spans="8:44" ht="15.75" customHeight="1" x14ac:dyDescent="0.35">
      <c r="H412" s="5"/>
      <c r="M412" s="10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9"/>
      <c r="AE412" s="9"/>
      <c r="AF412" s="9"/>
      <c r="AG412" s="9"/>
      <c r="AH412" s="9"/>
      <c r="AI412" s="9"/>
      <c r="AJ412" s="9"/>
      <c r="AK412" s="8"/>
      <c r="AL412" s="28"/>
      <c r="AM412" s="8"/>
      <c r="AN412" s="10"/>
      <c r="AO412" s="8"/>
      <c r="AP412" s="11"/>
      <c r="AQ412" s="8"/>
      <c r="AR412" s="21"/>
    </row>
    <row r="413" spans="8:44" ht="15.75" customHeight="1" x14ac:dyDescent="0.35">
      <c r="H413" s="5"/>
      <c r="M413" s="10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9"/>
      <c r="AE413" s="9"/>
      <c r="AF413" s="9"/>
      <c r="AG413" s="9"/>
      <c r="AH413" s="9"/>
      <c r="AI413" s="9"/>
      <c r="AJ413" s="9"/>
      <c r="AK413" s="8"/>
      <c r="AL413" s="28"/>
      <c r="AM413" s="8"/>
      <c r="AN413" s="10"/>
      <c r="AO413" s="8"/>
      <c r="AP413" s="11"/>
      <c r="AQ413" s="8"/>
      <c r="AR413" s="21"/>
    </row>
    <row r="414" spans="8:44" ht="15.75" customHeight="1" x14ac:dyDescent="0.35">
      <c r="H414" s="5"/>
      <c r="M414" s="10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9"/>
      <c r="AE414" s="9"/>
      <c r="AF414" s="9"/>
      <c r="AG414" s="9"/>
      <c r="AH414" s="9"/>
      <c r="AI414" s="9"/>
      <c r="AJ414" s="9"/>
      <c r="AK414" s="8"/>
      <c r="AL414" s="28"/>
      <c r="AM414" s="8"/>
      <c r="AN414" s="10"/>
      <c r="AO414" s="8"/>
      <c r="AP414" s="11"/>
      <c r="AQ414" s="8"/>
      <c r="AR414" s="21"/>
    </row>
    <row r="415" spans="8:44" ht="15.75" customHeight="1" x14ac:dyDescent="0.35">
      <c r="H415" s="5"/>
      <c r="M415" s="10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9"/>
      <c r="AE415" s="9"/>
      <c r="AF415" s="9"/>
      <c r="AG415" s="9"/>
      <c r="AH415" s="9"/>
      <c r="AI415" s="9"/>
      <c r="AJ415" s="9"/>
      <c r="AK415" s="8"/>
      <c r="AL415" s="28"/>
      <c r="AM415" s="8"/>
      <c r="AN415" s="10"/>
      <c r="AO415" s="8"/>
      <c r="AP415" s="11"/>
      <c r="AQ415" s="8"/>
      <c r="AR415" s="21"/>
    </row>
    <row r="416" spans="8:44" ht="15.75" customHeight="1" x14ac:dyDescent="0.35">
      <c r="H416" s="5"/>
      <c r="M416" s="10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9"/>
      <c r="AE416" s="9"/>
      <c r="AF416" s="9"/>
      <c r="AG416" s="9"/>
      <c r="AH416" s="9"/>
      <c r="AI416" s="9"/>
      <c r="AJ416" s="9"/>
      <c r="AK416" s="8"/>
      <c r="AL416" s="28"/>
      <c r="AM416" s="8"/>
      <c r="AN416" s="10"/>
      <c r="AO416" s="8"/>
      <c r="AP416" s="11"/>
      <c r="AQ416" s="8"/>
      <c r="AR416" s="21"/>
    </row>
    <row r="417" spans="8:44" ht="15.75" customHeight="1" x14ac:dyDescent="0.35">
      <c r="H417" s="5"/>
      <c r="M417" s="10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9"/>
      <c r="AE417" s="9"/>
      <c r="AF417" s="9"/>
      <c r="AG417" s="9"/>
      <c r="AH417" s="9"/>
      <c r="AI417" s="9"/>
      <c r="AJ417" s="9"/>
      <c r="AK417" s="8"/>
      <c r="AL417" s="28"/>
      <c r="AM417" s="8"/>
      <c r="AN417" s="10"/>
      <c r="AO417" s="8"/>
      <c r="AP417" s="11"/>
      <c r="AQ417" s="8"/>
      <c r="AR417" s="21"/>
    </row>
    <row r="418" spans="8:44" ht="15.75" customHeight="1" x14ac:dyDescent="0.35">
      <c r="H418" s="5"/>
      <c r="M418" s="10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9"/>
      <c r="AE418" s="9"/>
      <c r="AF418" s="9"/>
      <c r="AG418" s="9"/>
      <c r="AH418" s="9"/>
      <c r="AI418" s="9"/>
      <c r="AJ418" s="9"/>
      <c r="AK418" s="8"/>
      <c r="AL418" s="28"/>
      <c r="AM418" s="8"/>
      <c r="AN418" s="10"/>
      <c r="AO418" s="8"/>
      <c r="AP418" s="11"/>
      <c r="AQ418" s="8"/>
      <c r="AR418" s="21"/>
    </row>
    <row r="419" spans="8:44" ht="15.75" customHeight="1" x14ac:dyDescent="0.35">
      <c r="H419" s="5"/>
      <c r="M419" s="10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9"/>
      <c r="AE419" s="9"/>
      <c r="AF419" s="9"/>
      <c r="AG419" s="9"/>
      <c r="AH419" s="9"/>
      <c r="AI419" s="9"/>
      <c r="AJ419" s="9"/>
      <c r="AK419" s="8"/>
      <c r="AL419" s="28"/>
      <c r="AM419" s="8"/>
      <c r="AN419" s="10"/>
      <c r="AO419" s="8"/>
      <c r="AP419" s="11"/>
      <c r="AQ419" s="8"/>
      <c r="AR419" s="21"/>
    </row>
    <row r="420" spans="8:44" ht="15.75" customHeight="1" x14ac:dyDescent="0.35">
      <c r="H420" s="5"/>
      <c r="M420" s="10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9"/>
      <c r="AE420" s="9"/>
      <c r="AF420" s="9"/>
      <c r="AG420" s="9"/>
      <c r="AH420" s="9"/>
      <c r="AI420" s="9"/>
      <c r="AJ420" s="9"/>
      <c r="AK420" s="8"/>
      <c r="AL420" s="28"/>
      <c r="AM420" s="8"/>
      <c r="AN420" s="10"/>
      <c r="AO420" s="8"/>
      <c r="AP420" s="11"/>
      <c r="AQ420" s="8"/>
      <c r="AR420" s="21"/>
    </row>
    <row r="421" spans="8:44" ht="15.75" customHeight="1" x14ac:dyDescent="0.35">
      <c r="H421" s="5"/>
      <c r="M421" s="10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9"/>
      <c r="AE421" s="9"/>
      <c r="AF421" s="9"/>
      <c r="AG421" s="9"/>
      <c r="AH421" s="9"/>
      <c r="AI421" s="9"/>
      <c r="AJ421" s="9"/>
      <c r="AK421" s="8"/>
      <c r="AL421" s="28"/>
      <c r="AM421" s="8"/>
      <c r="AN421" s="10"/>
      <c r="AO421" s="8"/>
      <c r="AP421" s="11"/>
      <c r="AQ421" s="8"/>
      <c r="AR421" s="21"/>
    </row>
    <row r="422" spans="8:44" ht="15.75" customHeight="1" x14ac:dyDescent="0.35">
      <c r="H422" s="5"/>
      <c r="M422" s="10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9"/>
      <c r="AE422" s="9"/>
      <c r="AF422" s="9"/>
      <c r="AG422" s="9"/>
      <c r="AH422" s="9"/>
      <c r="AI422" s="9"/>
      <c r="AJ422" s="9"/>
      <c r="AK422" s="8"/>
      <c r="AL422" s="28"/>
      <c r="AM422" s="8"/>
      <c r="AN422" s="10"/>
      <c r="AO422" s="8"/>
      <c r="AP422" s="11"/>
      <c r="AQ422" s="8"/>
      <c r="AR422" s="21"/>
    </row>
    <row r="423" spans="8:44" ht="15.75" customHeight="1" x14ac:dyDescent="0.35">
      <c r="H423" s="5"/>
      <c r="M423" s="10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9"/>
      <c r="AE423" s="9"/>
      <c r="AF423" s="9"/>
      <c r="AG423" s="9"/>
      <c r="AH423" s="9"/>
      <c r="AI423" s="9"/>
      <c r="AJ423" s="9"/>
      <c r="AK423" s="8"/>
      <c r="AL423" s="28"/>
      <c r="AM423" s="8"/>
      <c r="AN423" s="10"/>
      <c r="AO423" s="8"/>
      <c r="AP423" s="11"/>
      <c r="AQ423" s="8"/>
      <c r="AR423" s="21"/>
    </row>
    <row r="424" spans="8:44" ht="15.75" customHeight="1" x14ac:dyDescent="0.35">
      <c r="H424" s="5"/>
      <c r="M424" s="10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9"/>
      <c r="AE424" s="9"/>
      <c r="AF424" s="9"/>
      <c r="AG424" s="9"/>
      <c r="AH424" s="9"/>
      <c r="AI424" s="9"/>
      <c r="AJ424" s="9"/>
      <c r="AK424" s="8"/>
      <c r="AL424" s="28"/>
      <c r="AM424" s="8"/>
      <c r="AN424" s="10"/>
      <c r="AO424" s="8"/>
      <c r="AP424" s="11"/>
      <c r="AQ424" s="8"/>
      <c r="AR424" s="21"/>
    </row>
    <row r="425" spans="8:44" ht="15.75" customHeight="1" x14ac:dyDescent="0.35">
      <c r="H425" s="5"/>
      <c r="M425" s="10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9"/>
      <c r="AE425" s="9"/>
      <c r="AF425" s="9"/>
      <c r="AG425" s="9"/>
      <c r="AH425" s="9"/>
      <c r="AI425" s="9"/>
      <c r="AJ425" s="9"/>
      <c r="AK425" s="8"/>
      <c r="AL425" s="28"/>
      <c r="AM425" s="8"/>
      <c r="AN425" s="10"/>
      <c r="AO425" s="8"/>
      <c r="AP425" s="11"/>
      <c r="AQ425" s="8"/>
      <c r="AR425" s="21"/>
    </row>
    <row r="426" spans="8:44" ht="15.75" customHeight="1" x14ac:dyDescent="0.35">
      <c r="H426" s="5"/>
      <c r="M426" s="10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9"/>
      <c r="AE426" s="9"/>
      <c r="AF426" s="9"/>
      <c r="AG426" s="9"/>
      <c r="AH426" s="9"/>
      <c r="AI426" s="9"/>
      <c r="AJ426" s="9"/>
      <c r="AK426" s="8"/>
      <c r="AL426" s="28"/>
      <c r="AM426" s="8"/>
      <c r="AN426" s="10"/>
      <c r="AO426" s="8"/>
      <c r="AP426" s="11"/>
      <c r="AQ426" s="8"/>
      <c r="AR426" s="21"/>
    </row>
    <row r="427" spans="8:44" ht="15.75" customHeight="1" x14ac:dyDescent="0.35">
      <c r="H427" s="5"/>
      <c r="M427" s="10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9"/>
      <c r="AE427" s="9"/>
      <c r="AF427" s="9"/>
      <c r="AG427" s="9"/>
      <c r="AH427" s="9"/>
      <c r="AI427" s="9"/>
      <c r="AJ427" s="9"/>
      <c r="AK427" s="8"/>
      <c r="AL427" s="28"/>
      <c r="AM427" s="8"/>
      <c r="AN427" s="10"/>
      <c r="AO427" s="8"/>
      <c r="AP427" s="11"/>
      <c r="AQ427" s="8"/>
      <c r="AR427" s="21"/>
    </row>
    <row r="428" spans="8:44" ht="15.75" customHeight="1" x14ac:dyDescent="0.35">
      <c r="H428" s="5"/>
      <c r="M428" s="10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9"/>
      <c r="AE428" s="9"/>
      <c r="AF428" s="9"/>
      <c r="AG428" s="9"/>
      <c r="AH428" s="9"/>
      <c r="AI428" s="9"/>
      <c r="AJ428" s="9"/>
      <c r="AK428" s="8"/>
      <c r="AL428" s="28"/>
      <c r="AM428" s="8"/>
      <c r="AN428" s="10"/>
      <c r="AO428" s="8"/>
      <c r="AP428" s="11"/>
      <c r="AQ428" s="8"/>
      <c r="AR428" s="21"/>
    </row>
    <row r="429" spans="8:44" ht="15.75" customHeight="1" x14ac:dyDescent="0.35">
      <c r="H429" s="5"/>
      <c r="M429" s="10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9"/>
      <c r="AE429" s="9"/>
      <c r="AF429" s="9"/>
      <c r="AG429" s="9"/>
      <c r="AH429" s="9"/>
      <c r="AI429" s="9"/>
      <c r="AJ429" s="9"/>
      <c r="AK429" s="8"/>
      <c r="AL429" s="28"/>
      <c r="AM429" s="8"/>
      <c r="AN429" s="10"/>
      <c r="AO429" s="8"/>
      <c r="AP429" s="11"/>
      <c r="AQ429" s="8"/>
      <c r="AR429" s="21"/>
    </row>
    <row r="430" spans="8:44" ht="15.75" customHeight="1" x14ac:dyDescent="0.35">
      <c r="H430" s="5"/>
      <c r="M430" s="10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9"/>
      <c r="AE430" s="9"/>
      <c r="AF430" s="9"/>
      <c r="AG430" s="9"/>
      <c r="AH430" s="9"/>
      <c r="AI430" s="9"/>
      <c r="AJ430" s="9"/>
      <c r="AK430" s="8"/>
      <c r="AL430" s="28"/>
      <c r="AM430" s="8"/>
      <c r="AN430" s="10"/>
      <c r="AO430" s="8"/>
      <c r="AP430" s="11"/>
      <c r="AQ430" s="8"/>
      <c r="AR430" s="21"/>
    </row>
    <row r="431" spans="8:44" ht="15.75" customHeight="1" x14ac:dyDescent="0.35">
      <c r="H431" s="5"/>
      <c r="M431" s="10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9"/>
      <c r="AE431" s="9"/>
      <c r="AF431" s="9"/>
      <c r="AG431" s="9"/>
      <c r="AH431" s="9"/>
      <c r="AI431" s="9"/>
      <c r="AJ431" s="9"/>
      <c r="AK431" s="8"/>
      <c r="AL431" s="28"/>
      <c r="AM431" s="8"/>
      <c r="AN431" s="10"/>
      <c r="AO431" s="8"/>
      <c r="AP431" s="11"/>
      <c r="AQ431" s="8"/>
      <c r="AR431" s="21"/>
    </row>
    <row r="432" spans="8:44" ht="15.75" customHeight="1" x14ac:dyDescent="0.35">
      <c r="H432" s="5"/>
      <c r="M432" s="10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9"/>
      <c r="AE432" s="9"/>
      <c r="AF432" s="9"/>
      <c r="AG432" s="9"/>
      <c r="AH432" s="9"/>
      <c r="AI432" s="9"/>
      <c r="AJ432" s="9"/>
      <c r="AK432" s="8"/>
      <c r="AL432" s="28"/>
      <c r="AM432" s="8"/>
      <c r="AN432" s="10"/>
      <c r="AO432" s="8"/>
      <c r="AP432" s="11"/>
      <c r="AQ432" s="8"/>
      <c r="AR432" s="21"/>
    </row>
    <row r="433" spans="8:44" ht="15.75" customHeight="1" x14ac:dyDescent="0.35">
      <c r="H433" s="5"/>
      <c r="M433" s="10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9"/>
      <c r="AE433" s="9"/>
      <c r="AF433" s="9"/>
      <c r="AG433" s="9"/>
      <c r="AH433" s="9"/>
      <c r="AI433" s="9"/>
      <c r="AJ433" s="9"/>
      <c r="AK433" s="8"/>
      <c r="AL433" s="28"/>
      <c r="AM433" s="8"/>
      <c r="AN433" s="10"/>
      <c r="AO433" s="8"/>
      <c r="AP433" s="11"/>
      <c r="AQ433" s="8"/>
      <c r="AR433" s="21"/>
    </row>
    <row r="434" spans="8:44" ht="15.75" customHeight="1" x14ac:dyDescent="0.35">
      <c r="H434" s="5"/>
      <c r="M434" s="10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9"/>
      <c r="AE434" s="9"/>
      <c r="AF434" s="9"/>
      <c r="AG434" s="9"/>
      <c r="AH434" s="9"/>
      <c r="AI434" s="9"/>
      <c r="AJ434" s="9"/>
      <c r="AK434" s="8"/>
      <c r="AL434" s="28"/>
      <c r="AM434" s="8"/>
      <c r="AN434" s="10"/>
      <c r="AO434" s="8"/>
      <c r="AP434" s="11"/>
      <c r="AQ434" s="8"/>
      <c r="AR434" s="21"/>
    </row>
    <row r="435" spans="8:44" ht="15.75" customHeight="1" x14ac:dyDescent="0.35">
      <c r="H435" s="5"/>
      <c r="M435" s="10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9"/>
      <c r="AE435" s="9"/>
      <c r="AF435" s="9"/>
      <c r="AG435" s="9"/>
      <c r="AH435" s="9"/>
      <c r="AI435" s="9"/>
      <c r="AJ435" s="9"/>
      <c r="AK435" s="8"/>
      <c r="AL435" s="28"/>
      <c r="AM435" s="8"/>
      <c r="AN435" s="10"/>
      <c r="AO435" s="8"/>
      <c r="AP435" s="11"/>
      <c r="AQ435" s="8"/>
      <c r="AR435" s="21"/>
    </row>
    <row r="436" spans="8:44" ht="15.75" customHeight="1" x14ac:dyDescent="0.35">
      <c r="H436" s="5"/>
      <c r="M436" s="10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9"/>
      <c r="AE436" s="9"/>
      <c r="AF436" s="9"/>
      <c r="AG436" s="9"/>
      <c r="AH436" s="9"/>
      <c r="AI436" s="9"/>
      <c r="AJ436" s="9"/>
      <c r="AK436" s="8"/>
      <c r="AL436" s="28"/>
      <c r="AM436" s="8"/>
      <c r="AN436" s="10"/>
      <c r="AO436" s="8"/>
      <c r="AP436" s="11"/>
      <c r="AQ436" s="8"/>
      <c r="AR436" s="21"/>
    </row>
    <row r="437" spans="8:44" ht="15.75" customHeight="1" x14ac:dyDescent="0.35">
      <c r="H437" s="5"/>
      <c r="M437" s="10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9"/>
      <c r="AE437" s="9"/>
      <c r="AF437" s="9"/>
      <c r="AG437" s="9"/>
      <c r="AH437" s="9"/>
      <c r="AI437" s="9"/>
      <c r="AJ437" s="9"/>
      <c r="AK437" s="8"/>
      <c r="AL437" s="28"/>
      <c r="AM437" s="8"/>
      <c r="AN437" s="10"/>
      <c r="AO437" s="8"/>
      <c r="AP437" s="11"/>
      <c r="AQ437" s="8"/>
      <c r="AR437" s="21"/>
    </row>
    <row r="438" spans="8:44" ht="15.75" customHeight="1" x14ac:dyDescent="0.35">
      <c r="H438" s="5"/>
      <c r="M438" s="10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9"/>
      <c r="AE438" s="9"/>
      <c r="AF438" s="9"/>
      <c r="AG438" s="9"/>
      <c r="AH438" s="9"/>
      <c r="AI438" s="9"/>
      <c r="AJ438" s="9"/>
      <c r="AK438" s="8"/>
      <c r="AL438" s="28"/>
      <c r="AM438" s="8"/>
      <c r="AN438" s="10"/>
      <c r="AO438" s="8"/>
      <c r="AP438" s="11"/>
      <c r="AQ438" s="8"/>
      <c r="AR438" s="21"/>
    </row>
    <row r="439" spans="8:44" ht="15.75" customHeight="1" x14ac:dyDescent="0.35">
      <c r="H439" s="5"/>
      <c r="M439" s="10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9"/>
      <c r="AE439" s="9"/>
      <c r="AF439" s="9"/>
      <c r="AG439" s="9"/>
      <c r="AH439" s="9"/>
      <c r="AI439" s="9"/>
      <c r="AJ439" s="9"/>
      <c r="AK439" s="8"/>
      <c r="AL439" s="28"/>
      <c r="AM439" s="8"/>
      <c r="AN439" s="10"/>
      <c r="AO439" s="8"/>
      <c r="AP439" s="11"/>
      <c r="AQ439" s="8"/>
      <c r="AR439" s="21"/>
    </row>
    <row r="440" spans="8:44" ht="15.75" customHeight="1" x14ac:dyDescent="0.35">
      <c r="H440" s="5"/>
      <c r="M440" s="10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9"/>
      <c r="AE440" s="9"/>
      <c r="AF440" s="9"/>
      <c r="AG440" s="9"/>
      <c r="AH440" s="9"/>
      <c r="AI440" s="9"/>
      <c r="AJ440" s="9"/>
      <c r="AK440" s="8"/>
      <c r="AL440" s="28"/>
      <c r="AM440" s="8"/>
      <c r="AN440" s="10"/>
      <c r="AO440" s="8"/>
      <c r="AP440" s="11"/>
      <c r="AQ440" s="8"/>
      <c r="AR440" s="21"/>
    </row>
    <row r="441" spans="8:44" ht="15.75" customHeight="1" x14ac:dyDescent="0.35">
      <c r="H441" s="5"/>
      <c r="M441" s="10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9"/>
      <c r="AE441" s="9"/>
      <c r="AF441" s="9"/>
      <c r="AG441" s="9"/>
      <c r="AH441" s="9"/>
      <c r="AI441" s="9"/>
      <c r="AJ441" s="9"/>
      <c r="AK441" s="8"/>
      <c r="AL441" s="28"/>
      <c r="AM441" s="8"/>
      <c r="AN441" s="10"/>
      <c r="AO441" s="8"/>
      <c r="AP441" s="11"/>
      <c r="AQ441" s="8"/>
      <c r="AR441" s="21"/>
    </row>
    <row r="442" spans="8:44" ht="15.75" customHeight="1" x14ac:dyDescent="0.35">
      <c r="H442" s="5"/>
      <c r="M442" s="10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9"/>
      <c r="AE442" s="9"/>
      <c r="AF442" s="9"/>
      <c r="AG442" s="9"/>
      <c r="AH442" s="9"/>
      <c r="AI442" s="9"/>
      <c r="AJ442" s="9"/>
      <c r="AK442" s="8"/>
      <c r="AL442" s="28"/>
      <c r="AM442" s="8"/>
      <c r="AN442" s="10"/>
      <c r="AO442" s="8"/>
      <c r="AP442" s="11"/>
      <c r="AQ442" s="8"/>
      <c r="AR442" s="21"/>
    </row>
    <row r="443" spans="8:44" ht="15.75" customHeight="1" x14ac:dyDescent="0.35">
      <c r="H443" s="5"/>
      <c r="M443" s="10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9"/>
      <c r="AE443" s="9"/>
      <c r="AF443" s="9"/>
      <c r="AG443" s="9"/>
      <c r="AH443" s="9"/>
      <c r="AI443" s="9"/>
      <c r="AJ443" s="9"/>
      <c r="AK443" s="8"/>
      <c r="AL443" s="28"/>
      <c r="AM443" s="8"/>
      <c r="AN443" s="10"/>
      <c r="AO443" s="8"/>
      <c r="AP443" s="11"/>
      <c r="AQ443" s="8"/>
      <c r="AR443" s="21"/>
    </row>
    <row r="444" spans="8:44" ht="15.75" customHeight="1" x14ac:dyDescent="0.35">
      <c r="H444" s="5"/>
      <c r="M444" s="10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9"/>
      <c r="AE444" s="9"/>
      <c r="AF444" s="9"/>
      <c r="AG444" s="9"/>
      <c r="AH444" s="9"/>
      <c r="AI444" s="9"/>
      <c r="AJ444" s="9"/>
      <c r="AK444" s="8"/>
      <c r="AL444" s="28"/>
      <c r="AM444" s="8"/>
      <c r="AN444" s="10"/>
      <c r="AO444" s="8"/>
      <c r="AP444" s="11"/>
      <c r="AQ444" s="8"/>
      <c r="AR444" s="21"/>
    </row>
    <row r="445" spans="8:44" ht="15.75" customHeight="1" x14ac:dyDescent="0.35">
      <c r="H445" s="5"/>
      <c r="M445" s="10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9"/>
      <c r="AE445" s="9"/>
      <c r="AF445" s="9"/>
      <c r="AG445" s="9"/>
      <c r="AH445" s="9"/>
      <c r="AI445" s="9"/>
      <c r="AJ445" s="9"/>
      <c r="AK445" s="8"/>
      <c r="AL445" s="28"/>
      <c r="AM445" s="8"/>
      <c r="AN445" s="10"/>
      <c r="AO445" s="8"/>
      <c r="AP445" s="11"/>
      <c r="AQ445" s="8"/>
      <c r="AR445" s="21"/>
    </row>
    <row r="446" spans="8:44" ht="15.75" customHeight="1" x14ac:dyDescent="0.35">
      <c r="H446" s="5"/>
      <c r="M446" s="10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9"/>
      <c r="AE446" s="9"/>
      <c r="AF446" s="9"/>
      <c r="AG446" s="9"/>
      <c r="AH446" s="9"/>
      <c r="AI446" s="9"/>
      <c r="AJ446" s="9"/>
      <c r="AK446" s="8"/>
      <c r="AL446" s="28"/>
      <c r="AM446" s="8"/>
      <c r="AN446" s="10"/>
      <c r="AO446" s="8"/>
      <c r="AP446" s="11"/>
      <c r="AQ446" s="8"/>
      <c r="AR446" s="21"/>
    </row>
    <row r="447" spans="8:44" ht="15.75" customHeight="1" x14ac:dyDescent="0.35">
      <c r="H447" s="5"/>
      <c r="M447" s="10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9"/>
      <c r="AE447" s="9"/>
      <c r="AF447" s="9"/>
      <c r="AG447" s="9"/>
      <c r="AH447" s="9"/>
      <c r="AI447" s="9"/>
      <c r="AJ447" s="9"/>
      <c r="AK447" s="8"/>
      <c r="AL447" s="28"/>
      <c r="AM447" s="8"/>
      <c r="AN447" s="10"/>
      <c r="AO447" s="8"/>
      <c r="AP447" s="11"/>
      <c r="AQ447" s="8"/>
      <c r="AR447" s="21"/>
    </row>
    <row r="448" spans="8:44" ht="15.75" customHeight="1" x14ac:dyDescent="0.35">
      <c r="H448" s="5"/>
      <c r="M448" s="10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9"/>
      <c r="AE448" s="9"/>
      <c r="AF448" s="9"/>
      <c r="AG448" s="9"/>
      <c r="AH448" s="9"/>
      <c r="AI448" s="9"/>
      <c r="AJ448" s="9"/>
      <c r="AK448" s="8"/>
      <c r="AL448" s="28"/>
      <c r="AM448" s="8"/>
      <c r="AN448" s="10"/>
      <c r="AO448" s="8"/>
      <c r="AP448" s="11"/>
      <c r="AQ448" s="8"/>
      <c r="AR448" s="21"/>
    </row>
    <row r="449" spans="8:44" ht="15.75" customHeight="1" x14ac:dyDescent="0.35">
      <c r="H449" s="5"/>
      <c r="M449" s="10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9"/>
      <c r="AE449" s="9"/>
      <c r="AF449" s="9"/>
      <c r="AG449" s="9"/>
      <c r="AH449" s="9"/>
      <c r="AI449" s="9"/>
      <c r="AJ449" s="9"/>
      <c r="AK449" s="8"/>
      <c r="AL449" s="28"/>
      <c r="AM449" s="8"/>
      <c r="AN449" s="10"/>
      <c r="AO449" s="8"/>
      <c r="AP449" s="11"/>
      <c r="AQ449" s="8"/>
      <c r="AR449" s="21"/>
    </row>
    <row r="450" spans="8:44" ht="15.75" customHeight="1" x14ac:dyDescent="0.35">
      <c r="H450" s="5"/>
      <c r="M450" s="10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9"/>
      <c r="AE450" s="9"/>
      <c r="AF450" s="9"/>
      <c r="AG450" s="9"/>
      <c r="AH450" s="9"/>
      <c r="AI450" s="9"/>
      <c r="AJ450" s="9"/>
      <c r="AK450" s="8"/>
      <c r="AL450" s="28"/>
      <c r="AM450" s="8"/>
      <c r="AN450" s="10"/>
      <c r="AO450" s="8"/>
      <c r="AP450" s="11"/>
      <c r="AQ450" s="8"/>
      <c r="AR450" s="21"/>
    </row>
    <row r="451" spans="8:44" ht="15.75" customHeight="1" x14ac:dyDescent="0.35">
      <c r="H451" s="5"/>
      <c r="M451" s="10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9"/>
      <c r="AE451" s="9"/>
      <c r="AF451" s="9"/>
      <c r="AG451" s="9"/>
      <c r="AH451" s="9"/>
      <c r="AI451" s="9"/>
      <c r="AJ451" s="9"/>
      <c r="AK451" s="8"/>
      <c r="AL451" s="28"/>
      <c r="AM451" s="8"/>
      <c r="AN451" s="10"/>
      <c r="AO451" s="8"/>
      <c r="AP451" s="11"/>
      <c r="AQ451" s="8"/>
      <c r="AR451" s="21"/>
    </row>
    <row r="452" spans="8:44" ht="15.75" customHeight="1" x14ac:dyDescent="0.35">
      <c r="H452" s="5"/>
      <c r="M452" s="10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9"/>
      <c r="AE452" s="9"/>
      <c r="AF452" s="9"/>
      <c r="AG452" s="9"/>
      <c r="AH452" s="9"/>
      <c r="AI452" s="9"/>
      <c r="AJ452" s="9"/>
      <c r="AK452" s="8"/>
      <c r="AL452" s="28"/>
      <c r="AM452" s="8"/>
      <c r="AN452" s="10"/>
      <c r="AO452" s="8"/>
      <c r="AP452" s="11"/>
      <c r="AQ452" s="8"/>
      <c r="AR452" s="21"/>
    </row>
    <row r="453" spans="8:44" ht="15.75" customHeight="1" x14ac:dyDescent="0.35">
      <c r="H453" s="5"/>
      <c r="M453" s="10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9"/>
      <c r="AE453" s="9"/>
      <c r="AF453" s="9"/>
      <c r="AG453" s="9"/>
      <c r="AH453" s="9"/>
      <c r="AI453" s="9"/>
      <c r="AJ453" s="9"/>
      <c r="AK453" s="8"/>
      <c r="AL453" s="28"/>
      <c r="AM453" s="8"/>
      <c r="AN453" s="10"/>
      <c r="AO453" s="8"/>
      <c r="AP453" s="11"/>
      <c r="AQ453" s="8"/>
      <c r="AR453" s="21"/>
    </row>
    <row r="454" spans="8:44" ht="15.75" customHeight="1" x14ac:dyDescent="0.35">
      <c r="H454" s="5"/>
      <c r="M454" s="10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9"/>
      <c r="AE454" s="9"/>
      <c r="AF454" s="9"/>
      <c r="AG454" s="9"/>
      <c r="AH454" s="9"/>
      <c r="AI454" s="9"/>
      <c r="AJ454" s="9"/>
      <c r="AK454" s="8"/>
      <c r="AL454" s="28"/>
      <c r="AM454" s="8"/>
      <c r="AN454" s="10"/>
      <c r="AO454" s="8"/>
      <c r="AP454" s="11"/>
      <c r="AQ454" s="8"/>
      <c r="AR454" s="21"/>
    </row>
    <row r="455" spans="8:44" ht="15.75" customHeight="1" x14ac:dyDescent="0.35">
      <c r="H455" s="5"/>
      <c r="M455" s="10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9"/>
      <c r="AE455" s="9"/>
      <c r="AF455" s="9"/>
      <c r="AG455" s="9"/>
      <c r="AH455" s="9"/>
      <c r="AI455" s="9"/>
      <c r="AJ455" s="9"/>
      <c r="AK455" s="8"/>
      <c r="AL455" s="28"/>
      <c r="AM455" s="8"/>
      <c r="AN455" s="10"/>
      <c r="AO455" s="8"/>
      <c r="AP455" s="11"/>
      <c r="AQ455" s="8"/>
      <c r="AR455" s="21"/>
    </row>
    <row r="456" spans="8:44" ht="15.75" customHeight="1" x14ac:dyDescent="0.35">
      <c r="H456" s="5"/>
      <c r="M456" s="10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9"/>
      <c r="AE456" s="9"/>
      <c r="AF456" s="9"/>
      <c r="AG456" s="9"/>
      <c r="AH456" s="9"/>
      <c r="AI456" s="9"/>
      <c r="AJ456" s="9"/>
      <c r="AK456" s="8"/>
      <c r="AL456" s="28"/>
      <c r="AM456" s="8"/>
      <c r="AN456" s="10"/>
      <c r="AO456" s="8"/>
      <c r="AP456" s="11"/>
      <c r="AQ456" s="8"/>
      <c r="AR456" s="21"/>
    </row>
    <row r="457" spans="8:44" ht="15.75" customHeight="1" x14ac:dyDescent="0.35">
      <c r="H457" s="5"/>
      <c r="M457" s="10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9"/>
      <c r="AE457" s="9"/>
      <c r="AF457" s="9"/>
      <c r="AG457" s="9"/>
      <c r="AH457" s="9"/>
      <c r="AI457" s="9"/>
      <c r="AJ457" s="9"/>
      <c r="AK457" s="8"/>
      <c r="AL457" s="28"/>
      <c r="AM457" s="8"/>
      <c r="AN457" s="10"/>
      <c r="AO457" s="8"/>
      <c r="AP457" s="11"/>
      <c r="AQ457" s="8"/>
      <c r="AR457" s="21"/>
    </row>
    <row r="458" spans="8:44" ht="15.75" customHeight="1" x14ac:dyDescent="0.35">
      <c r="H458" s="5"/>
      <c r="M458" s="10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9"/>
      <c r="AE458" s="9"/>
      <c r="AF458" s="9"/>
      <c r="AG458" s="9"/>
      <c r="AH458" s="9"/>
      <c r="AI458" s="9"/>
      <c r="AJ458" s="9"/>
      <c r="AK458" s="8"/>
      <c r="AL458" s="28"/>
      <c r="AM458" s="8"/>
      <c r="AN458" s="10"/>
      <c r="AO458" s="8"/>
      <c r="AP458" s="11"/>
      <c r="AQ458" s="8"/>
      <c r="AR458" s="21"/>
    </row>
    <row r="459" spans="8:44" ht="15.75" customHeight="1" x14ac:dyDescent="0.35">
      <c r="H459" s="5"/>
      <c r="M459" s="10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9"/>
      <c r="AE459" s="9"/>
      <c r="AF459" s="9"/>
      <c r="AG459" s="9"/>
      <c r="AH459" s="9"/>
      <c r="AI459" s="9"/>
      <c r="AJ459" s="9"/>
      <c r="AK459" s="8"/>
      <c r="AL459" s="28"/>
      <c r="AM459" s="8"/>
      <c r="AN459" s="10"/>
      <c r="AO459" s="8"/>
      <c r="AP459" s="11"/>
      <c r="AQ459" s="8"/>
      <c r="AR459" s="21"/>
    </row>
    <row r="460" spans="8:44" ht="15.75" customHeight="1" x14ac:dyDescent="0.35">
      <c r="H460" s="5"/>
      <c r="M460" s="10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9"/>
      <c r="AE460" s="9"/>
      <c r="AF460" s="9"/>
      <c r="AG460" s="9"/>
      <c r="AH460" s="9"/>
      <c r="AI460" s="9"/>
      <c r="AJ460" s="9"/>
      <c r="AK460" s="8"/>
      <c r="AL460" s="28"/>
      <c r="AM460" s="8"/>
      <c r="AN460" s="10"/>
      <c r="AO460" s="8"/>
      <c r="AP460" s="11"/>
      <c r="AQ460" s="8"/>
      <c r="AR460" s="21"/>
    </row>
    <row r="461" spans="8:44" ht="15.75" customHeight="1" x14ac:dyDescent="0.35">
      <c r="H461" s="5"/>
      <c r="M461" s="10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9"/>
      <c r="AE461" s="9"/>
      <c r="AF461" s="9"/>
      <c r="AG461" s="9"/>
      <c r="AH461" s="9"/>
      <c r="AI461" s="9"/>
      <c r="AJ461" s="9"/>
      <c r="AK461" s="8"/>
      <c r="AL461" s="28"/>
      <c r="AM461" s="8"/>
      <c r="AN461" s="10"/>
      <c r="AO461" s="8"/>
      <c r="AP461" s="11"/>
      <c r="AQ461" s="8"/>
      <c r="AR461" s="21"/>
    </row>
    <row r="462" spans="8:44" ht="15.75" customHeight="1" x14ac:dyDescent="0.35">
      <c r="H462" s="5"/>
      <c r="M462" s="10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9"/>
      <c r="AE462" s="9"/>
      <c r="AF462" s="9"/>
      <c r="AG462" s="9"/>
      <c r="AH462" s="9"/>
      <c r="AI462" s="9"/>
      <c r="AJ462" s="9"/>
      <c r="AK462" s="8"/>
      <c r="AL462" s="28"/>
      <c r="AM462" s="8"/>
      <c r="AN462" s="10"/>
      <c r="AO462" s="8"/>
      <c r="AP462" s="11"/>
      <c r="AQ462" s="8"/>
      <c r="AR462" s="21"/>
    </row>
    <row r="463" spans="8:44" ht="15.75" customHeight="1" x14ac:dyDescent="0.35">
      <c r="H463" s="5"/>
      <c r="M463" s="10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9"/>
      <c r="AE463" s="9"/>
      <c r="AF463" s="9"/>
      <c r="AG463" s="9"/>
      <c r="AH463" s="9"/>
      <c r="AI463" s="9"/>
      <c r="AJ463" s="9"/>
      <c r="AK463" s="8"/>
      <c r="AL463" s="28"/>
      <c r="AM463" s="8"/>
      <c r="AN463" s="10"/>
      <c r="AO463" s="8"/>
      <c r="AP463" s="11"/>
      <c r="AQ463" s="8"/>
      <c r="AR463" s="21"/>
    </row>
    <row r="464" spans="8:44" ht="15.75" customHeight="1" x14ac:dyDescent="0.35">
      <c r="H464" s="5"/>
      <c r="M464" s="10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9"/>
      <c r="AE464" s="9"/>
      <c r="AF464" s="9"/>
      <c r="AG464" s="9"/>
      <c r="AH464" s="9"/>
      <c r="AI464" s="9"/>
      <c r="AJ464" s="9"/>
      <c r="AK464" s="8"/>
      <c r="AL464" s="28"/>
      <c r="AM464" s="8"/>
      <c r="AN464" s="10"/>
      <c r="AO464" s="8"/>
      <c r="AP464" s="11"/>
      <c r="AQ464" s="8"/>
      <c r="AR464" s="21"/>
    </row>
    <row r="465" spans="8:44" ht="15.75" customHeight="1" x14ac:dyDescent="0.35">
      <c r="H465" s="5"/>
      <c r="M465" s="10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9"/>
      <c r="AE465" s="9"/>
      <c r="AF465" s="9"/>
      <c r="AG465" s="9"/>
      <c r="AH465" s="9"/>
      <c r="AI465" s="9"/>
      <c r="AJ465" s="9"/>
      <c r="AK465" s="8"/>
      <c r="AL465" s="28"/>
      <c r="AM465" s="8"/>
      <c r="AN465" s="10"/>
      <c r="AO465" s="8"/>
      <c r="AP465" s="11"/>
      <c r="AQ465" s="8"/>
      <c r="AR465" s="21"/>
    </row>
    <row r="466" spans="8:44" ht="15.75" customHeight="1" x14ac:dyDescent="0.35">
      <c r="H466" s="5"/>
      <c r="M466" s="10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9"/>
      <c r="AE466" s="9"/>
      <c r="AF466" s="9"/>
      <c r="AG466" s="9"/>
      <c r="AH466" s="9"/>
      <c r="AI466" s="9"/>
      <c r="AJ466" s="9"/>
      <c r="AK466" s="8"/>
      <c r="AL466" s="28"/>
      <c r="AM466" s="8"/>
      <c r="AN466" s="10"/>
      <c r="AO466" s="8"/>
      <c r="AP466" s="11"/>
      <c r="AQ466" s="8"/>
      <c r="AR466" s="21"/>
    </row>
    <row r="467" spans="8:44" ht="15.75" customHeight="1" x14ac:dyDescent="0.35">
      <c r="H467" s="5"/>
      <c r="M467" s="10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9"/>
      <c r="AE467" s="9"/>
      <c r="AF467" s="9"/>
      <c r="AG467" s="9"/>
      <c r="AH467" s="9"/>
      <c r="AI467" s="9"/>
      <c r="AJ467" s="9"/>
      <c r="AK467" s="8"/>
      <c r="AL467" s="28"/>
      <c r="AM467" s="8"/>
      <c r="AN467" s="10"/>
      <c r="AO467" s="8"/>
      <c r="AP467" s="11"/>
      <c r="AQ467" s="8"/>
      <c r="AR467" s="21"/>
    </row>
    <row r="468" spans="8:44" ht="15.75" customHeight="1" x14ac:dyDescent="0.35">
      <c r="H468" s="5"/>
      <c r="M468" s="10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9"/>
      <c r="AE468" s="9"/>
      <c r="AF468" s="9"/>
      <c r="AG468" s="9"/>
      <c r="AH468" s="9"/>
      <c r="AI468" s="9"/>
      <c r="AJ468" s="9"/>
      <c r="AK468" s="8"/>
      <c r="AL468" s="28"/>
      <c r="AM468" s="8"/>
      <c r="AN468" s="10"/>
      <c r="AO468" s="8"/>
      <c r="AP468" s="11"/>
      <c r="AQ468" s="8"/>
      <c r="AR468" s="21"/>
    </row>
    <row r="469" spans="8:44" ht="15.75" customHeight="1" x14ac:dyDescent="0.35">
      <c r="H469" s="5"/>
      <c r="M469" s="10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9"/>
      <c r="AE469" s="9"/>
      <c r="AF469" s="9"/>
      <c r="AG469" s="9"/>
      <c r="AH469" s="9"/>
      <c r="AI469" s="9"/>
      <c r="AJ469" s="9"/>
      <c r="AK469" s="8"/>
      <c r="AL469" s="28"/>
      <c r="AM469" s="8"/>
      <c r="AN469" s="10"/>
      <c r="AO469" s="8"/>
      <c r="AP469" s="11"/>
      <c r="AQ469" s="8"/>
      <c r="AR469" s="21"/>
    </row>
    <row r="470" spans="8:44" ht="15.75" customHeight="1" x14ac:dyDescent="0.35">
      <c r="H470" s="5"/>
      <c r="M470" s="10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9"/>
      <c r="AE470" s="9"/>
      <c r="AF470" s="9"/>
      <c r="AG470" s="9"/>
      <c r="AH470" s="9"/>
      <c r="AI470" s="9"/>
      <c r="AJ470" s="9"/>
      <c r="AK470" s="8"/>
      <c r="AL470" s="28"/>
      <c r="AM470" s="8"/>
      <c r="AN470" s="10"/>
      <c r="AO470" s="8"/>
      <c r="AP470" s="11"/>
      <c r="AQ470" s="8"/>
      <c r="AR470" s="21"/>
    </row>
    <row r="471" spans="8:44" ht="15.75" customHeight="1" x14ac:dyDescent="0.35">
      <c r="H471" s="5"/>
      <c r="M471" s="10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9"/>
      <c r="AE471" s="9"/>
      <c r="AF471" s="9"/>
      <c r="AG471" s="9"/>
      <c r="AH471" s="9"/>
      <c r="AI471" s="9"/>
      <c r="AJ471" s="9"/>
      <c r="AK471" s="8"/>
      <c r="AL471" s="28"/>
      <c r="AM471" s="8"/>
      <c r="AN471" s="10"/>
      <c r="AO471" s="8"/>
      <c r="AP471" s="11"/>
      <c r="AQ471" s="8"/>
      <c r="AR471" s="21"/>
    </row>
    <row r="472" spans="8:44" ht="15.75" customHeight="1" x14ac:dyDescent="0.35">
      <c r="H472" s="5"/>
      <c r="M472" s="10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9"/>
      <c r="AE472" s="9"/>
      <c r="AF472" s="9"/>
      <c r="AG472" s="9"/>
      <c r="AH472" s="9"/>
      <c r="AI472" s="9"/>
      <c r="AJ472" s="9"/>
      <c r="AK472" s="8"/>
      <c r="AL472" s="28"/>
      <c r="AM472" s="8"/>
      <c r="AN472" s="10"/>
      <c r="AO472" s="8"/>
      <c r="AP472" s="11"/>
      <c r="AQ472" s="8"/>
      <c r="AR472" s="21"/>
    </row>
    <row r="473" spans="8:44" ht="15.75" customHeight="1" x14ac:dyDescent="0.35">
      <c r="H473" s="5"/>
      <c r="M473" s="10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9"/>
      <c r="AE473" s="9"/>
      <c r="AF473" s="9"/>
      <c r="AG473" s="9"/>
      <c r="AH473" s="9"/>
      <c r="AI473" s="9"/>
      <c r="AJ473" s="9"/>
      <c r="AK473" s="8"/>
      <c r="AL473" s="28"/>
      <c r="AM473" s="8"/>
      <c r="AN473" s="10"/>
      <c r="AO473" s="8"/>
      <c r="AP473" s="11"/>
      <c r="AQ473" s="8"/>
      <c r="AR473" s="21"/>
    </row>
    <row r="474" spans="8:44" ht="15.75" customHeight="1" x14ac:dyDescent="0.35">
      <c r="H474" s="5"/>
      <c r="M474" s="10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9"/>
      <c r="AE474" s="9"/>
      <c r="AF474" s="9"/>
      <c r="AG474" s="9"/>
      <c r="AH474" s="9"/>
      <c r="AI474" s="9"/>
      <c r="AJ474" s="9"/>
      <c r="AK474" s="8"/>
      <c r="AL474" s="28"/>
      <c r="AM474" s="8"/>
      <c r="AN474" s="10"/>
      <c r="AO474" s="8"/>
      <c r="AP474" s="11"/>
      <c r="AQ474" s="8"/>
      <c r="AR474" s="21"/>
    </row>
    <row r="475" spans="8:44" ht="15.75" customHeight="1" x14ac:dyDescent="0.35">
      <c r="H475" s="5"/>
      <c r="M475" s="10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9"/>
      <c r="AE475" s="9"/>
      <c r="AF475" s="9"/>
      <c r="AG475" s="9"/>
      <c r="AH475" s="9"/>
      <c r="AI475" s="9"/>
      <c r="AJ475" s="9"/>
      <c r="AK475" s="8"/>
      <c r="AL475" s="28"/>
      <c r="AM475" s="8"/>
      <c r="AN475" s="10"/>
      <c r="AO475" s="8"/>
      <c r="AP475" s="11"/>
      <c r="AQ475" s="8"/>
      <c r="AR475" s="21"/>
    </row>
    <row r="476" spans="8:44" ht="15.75" customHeight="1" x14ac:dyDescent="0.35">
      <c r="H476" s="5"/>
      <c r="M476" s="10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9"/>
      <c r="AE476" s="9"/>
      <c r="AF476" s="9"/>
      <c r="AG476" s="9"/>
      <c r="AH476" s="9"/>
      <c r="AI476" s="9"/>
      <c r="AJ476" s="9"/>
      <c r="AK476" s="8"/>
      <c r="AL476" s="28"/>
      <c r="AM476" s="8"/>
      <c r="AN476" s="10"/>
      <c r="AO476" s="8"/>
      <c r="AP476" s="11"/>
      <c r="AQ476" s="8"/>
      <c r="AR476" s="21"/>
    </row>
    <row r="477" spans="8:44" ht="15.75" customHeight="1" x14ac:dyDescent="0.35">
      <c r="H477" s="5"/>
      <c r="M477" s="10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9"/>
      <c r="AE477" s="9"/>
      <c r="AF477" s="9"/>
      <c r="AG477" s="9"/>
      <c r="AH477" s="9"/>
      <c r="AI477" s="9"/>
      <c r="AJ477" s="9"/>
      <c r="AK477" s="8"/>
      <c r="AL477" s="28"/>
      <c r="AM477" s="8"/>
      <c r="AN477" s="10"/>
      <c r="AO477" s="8"/>
      <c r="AP477" s="11"/>
      <c r="AQ477" s="8"/>
      <c r="AR477" s="21"/>
    </row>
    <row r="478" spans="8:44" ht="15.75" customHeight="1" x14ac:dyDescent="0.35">
      <c r="H478" s="5"/>
      <c r="M478" s="10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9"/>
      <c r="AE478" s="9"/>
      <c r="AF478" s="9"/>
      <c r="AG478" s="9"/>
      <c r="AH478" s="9"/>
      <c r="AI478" s="9"/>
      <c r="AJ478" s="9"/>
      <c r="AK478" s="8"/>
      <c r="AL478" s="28"/>
      <c r="AM478" s="8"/>
      <c r="AN478" s="10"/>
      <c r="AO478" s="8"/>
      <c r="AP478" s="11"/>
      <c r="AQ478" s="8"/>
      <c r="AR478" s="21"/>
    </row>
    <row r="479" spans="8:44" ht="15.75" customHeight="1" x14ac:dyDescent="0.35">
      <c r="H479" s="5"/>
      <c r="M479" s="10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9"/>
      <c r="AE479" s="9"/>
      <c r="AF479" s="9"/>
      <c r="AG479" s="9"/>
      <c r="AH479" s="9"/>
      <c r="AI479" s="9"/>
      <c r="AJ479" s="9"/>
      <c r="AK479" s="8"/>
      <c r="AL479" s="28"/>
      <c r="AM479" s="8"/>
      <c r="AN479" s="10"/>
      <c r="AO479" s="8"/>
      <c r="AP479" s="11"/>
      <c r="AQ479" s="8"/>
      <c r="AR479" s="21"/>
    </row>
    <row r="480" spans="8:44" ht="15.75" customHeight="1" x14ac:dyDescent="0.35">
      <c r="H480" s="5"/>
      <c r="M480" s="10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9"/>
      <c r="AE480" s="9"/>
      <c r="AF480" s="9"/>
      <c r="AG480" s="9"/>
      <c r="AH480" s="9"/>
      <c r="AI480" s="9"/>
      <c r="AJ480" s="9"/>
      <c r="AK480" s="8"/>
      <c r="AL480" s="28"/>
      <c r="AM480" s="8"/>
      <c r="AN480" s="10"/>
      <c r="AO480" s="8"/>
      <c r="AP480" s="11"/>
      <c r="AQ480" s="8"/>
      <c r="AR480" s="21"/>
    </row>
    <row r="481" spans="8:44" ht="15.75" customHeight="1" x14ac:dyDescent="0.35">
      <c r="H481" s="5"/>
      <c r="M481" s="10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9"/>
      <c r="AE481" s="9"/>
      <c r="AF481" s="9"/>
      <c r="AG481" s="9"/>
      <c r="AH481" s="9"/>
      <c r="AI481" s="9"/>
      <c r="AJ481" s="9"/>
      <c r="AK481" s="8"/>
      <c r="AL481" s="28"/>
      <c r="AM481" s="8"/>
      <c r="AN481" s="10"/>
      <c r="AO481" s="8"/>
      <c r="AP481" s="11"/>
      <c r="AQ481" s="8"/>
      <c r="AR481" s="21"/>
    </row>
    <row r="482" spans="8:44" ht="15.75" customHeight="1" x14ac:dyDescent="0.35">
      <c r="H482" s="5"/>
      <c r="M482" s="10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9"/>
      <c r="AE482" s="9"/>
      <c r="AF482" s="9"/>
      <c r="AG482" s="9"/>
      <c r="AH482" s="9"/>
      <c r="AI482" s="9"/>
      <c r="AJ482" s="9"/>
      <c r="AK482" s="8"/>
      <c r="AL482" s="28"/>
      <c r="AM482" s="8"/>
      <c r="AN482" s="10"/>
      <c r="AO482" s="8"/>
      <c r="AP482" s="11"/>
      <c r="AQ482" s="8"/>
      <c r="AR482" s="21"/>
    </row>
    <row r="483" spans="8:44" ht="15.75" customHeight="1" x14ac:dyDescent="0.35">
      <c r="H483" s="5"/>
      <c r="M483" s="10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9"/>
      <c r="AE483" s="9"/>
      <c r="AF483" s="9"/>
      <c r="AG483" s="9"/>
      <c r="AH483" s="9"/>
      <c r="AI483" s="9"/>
      <c r="AJ483" s="9"/>
      <c r="AK483" s="8"/>
      <c r="AL483" s="28"/>
      <c r="AM483" s="8"/>
      <c r="AN483" s="10"/>
      <c r="AO483" s="8"/>
      <c r="AP483" s="11"/>
      <c r="AQ483" s="8"/>
      <c r="AR483" s="21"/>
    </row>
    <row r="484" spans="8:44" ht="15.75" customHeight="1" x14ac:dyDescent="0.35">
      <c r="H484" s="5"/>
      <c r="M484" s="10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9"/>
      <c r="AE484" s="9"/>
      <c r="AF484" s="9"/>
      <c r="AG484" s="9"/>
      <c r="AH484" s="9"/>
      <c r="AI484" s="9"/>
      <c r="AJ484" s="9"/>
      <c r="AK484" s="8"/>
      <c r="AL484" s="28"/>
      <c r="AM484" s="8"/>
      <c r="AN484" s="10"/>
      <c r="AO484" s="8"/>
      <c r="AP484" s="11"/>
      <c r="AQ484" s="8"/>
      <c r="AR484" s="21"/>
    </row>
    <row r="485" spans="8:44" ht="15.75" customHeight="1" x14ac:dyDescent="0.35">
      <c r="H485" s="5"/>
      <c r="M485" s="10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9"/>
      <c r="AE485" s="9"/>
      <c r="AF485" s="9"/>
      <c r="AG485" s="9"/>
      <c r="AH485" s="9"/>
      <c r="AI485" s="9"/>
      <c r="AJ485" s="9"/>
      <c r="AK485" s="8"/>
      <c r="AL485" s="28"/>
      <c r="AM485" s="8"/>
      <c r="AN485" s="10"/>
      <c r="AO485" s="8"/>
      <c r="AP485" s="11"/>
      <c r="AQ485" s="8"/>
      <c r="AR485" s="21"/>
    </row>
    <row r="486" spans="8:44" ht="15.75" customHeight="1" x14ac:dyDescent="0.35">
      <c r="H486" s="5"/>
      <c r="M486" s="10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9"/>
      <c r="AE486" s="9"/>
      <c r="AF486" s="9"/>
      <c r="AG486" s="9"/>
      <c r="AH486" s="9"/>
      <c r="AI486" s="9"/>
      <c r="AJ486" s="9"/>
      <c r="AK486" s="8"/>
      <c r="AL486" s="28"/>
      <c r="AM486" s="8"/>
      <c r="AN486" s="10"/>
      <c r="AO486" s="8"/>
      <c r="AP486" s="11"/>
      <c r="AQ486" s="8"/>
      <c r="AR486" s="21"/>
    </row>
    <row r="487" spans="8:44" ht="15.75" customHeight="1" x14ac:dyDescent="0.35">
      <c r="H487" s="5"/>
      <c r="M487" s="10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9"/>
      <c r="AE487" s="9"/>
      <c r="AF487" s="9"/>
      <c r="AG487" s="9"/>
      <c r="AH487" s="9"/>
      <c r="AI487" s="9"/>
      <c r="AJ487" s="9"/>
      <c r="AK487" s="8"/>
      <c r="AL487" s="28"/>
      <c r="AM487" s="8"/>
      <c r="AN487" s="10"/>
      <c r="AO487" s="8"/>
      <c r="AP487" s="11"/>
      <c r="AQ487" s="8"/>
      <c r="AR487" s="21"/>
    </row>
    <row r="488" spans="8:44" ht="15.75" customHeight="1" x14ac:dyDescent="0.35">
      <c r="H488" s="5"/>
      <c r="M488" s="10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9"/>
      <c r="AE488" s="9"/>
      <c r="AF488" s="9"/>
      <c r="AG488" s="9"/>
      <c r="AH488" s="9"/>
      <c r="AI488" s="9"/>
      <c r="AJ488" s="9"/>
      <c r="AK488" s="8"/>
      <c r="AL488" s="28"/>
      <c r="AM488" s="8"/>
      <c r="AN488" s="10"/>
      <c r="AO488" s="8"/>
      <c r="AP488" s="11"/>
      <c r="AQ488" s="8"/>
      <c r="AR488" s="21"/>
    </row>
    <row r="489" spans="8:44" ht="15.75" customHeight="1" x14ac:dyDescent="0.35">
      <c r="H489" s="5"/>
      <c r="M489" s="10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9"/>
      <c r="AE489" s="9"/>
      <c r="AF489" s="9"/>
      <c r="AG489" s="9"/>
      <c r="AH489" s="9"/>
      <c r="AI489" s="9"/>
      <c r="AJ489" s="9"/>
      <c r="AK489" s="8"/>
      <c r="AL489" s="28"/>
      <c r="AM489" s="8"/>
      <c r="AN489" s="10"/>
      <c r="AO489" s="8"/>
      <c r="AP489" s="11"/>
      <c r="AQ489" s="8"/>
      <c r="AR489" s="21"/>
    </row>
    <row r="490" spans="8:44" ht="15.75" customHeight="1" x14ac:dyDescent="0.35">
      <c r="H490" s="5"/>
      <c r="M490" s="10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9"/>
      <c r="AE490" s="9"/>
      <c r="AF490" s="9"/>
      <c r="AG490" s="9"/>
      <c r="AH490" s="9"/>
      <c r="AI490" s="9"/>
      <c r="AJ490" s="9"/>
      <c r="AK490" s="8"/>
      <c r="AL490" s="28"/>
      <c r="AM490" s="8"/>
      <c r="AN490" s="10"/>
      <c r="AO490" s="8"/>
      <c r="AP490" s="11"/>
      <c r="AQ490" s="8"/>
      <c r="AR490" s="21"/>
    </row>
    <row r="491" spans="8:44" ht="15.75" customHeight="1" x14ac:dyDescent="0.35">
      <c r="H491" s="5"/>
      <c r="M491" s="10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9"/>
      <c r="AE491" s="9"/>
      <c r="AF491" s="9"/>
      <c r="AG491" s="9"/>
      <c r="AH491" s="9"/>
      <c r="AI491" s="9"/>
      <c r="AJ491" s="9"/>
      <c r="AK491" s="8"/>
      <c r="AL491" s="28"/>
      <c r="AM491" s="8"/>
      <c r="AN491" s="10"/>
      <c r="AO491" s="8"/>
      <c r="AP491" s="11"/>
      <c r="AQ491" s="8"/>
      <c r="AR491" s="21"/>
    </row>
    <row r="492" spans="8:44" ht="15.75" customHeight="1" x14ac:dyDescent="0.35">
      <c r="H492" s="5"/>
      <c r="M492" s="10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9"/>
      <c r="AE492" s="9"/>
      <c r="AF492" s="9"/>
      <c r="AG492" s="9"/>
      <c r="AH492" s="9"/>
      <c r="AI492" s="9"/>
      <c r="AJ492" s="9"/>
      <c r="AK492" s="8"/>
      <c r="AL492" s="28"/>
      <c r="AM492" s="8"/>
      <c r="AN492" s="10"/>
      <c r="AO492" s="8"/>
      <c r="AP492" s="11"/>
      <c r="AQ492" s="8"/>
      <c r="AR492" s="21"/>
    </row>
    <row r="493" spans="8:44" ht="15.75" customHeight="1" x14ac:dyDescent="0.35">
      <c r="H493" s="5"/>
      <c r="M493" s="10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9"/>
      <c r="AE493" s="9"/>
      <c r="AF493" s="9"/>
      <c r="AG493" s="9"/>
      <c r="AH493" s="9"/>
      <c r="AI493" s="9"/>
      <c r="AJ493" s="9"/>
      <c r="AK493" s="8"/>
      <c r="AL493" s="28"/>
      <c r="AM493" s="8"/>
      <c r="AN493" s="10"/>
      <c r="AO493" s="8"/>
      <c r="AP493" s="11"/>
      <c r="AQ493" s="8"/>
      <c r="AR493" s="21"/>
    </row>
    <row r="494" spans="8:44" ht="15.75" customHeight="1" x14ac:dyDescent="0.35">
      <c r="H494" s="5"/>
      <c r="M494" s="10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9"/>
      <c r="AE494" s="9"/>
      <c r="AF494" s="9"/>
      <c r="AG494" s="9"/>
      <c r="AH494" s="9"/>
      <c r="AI494" s="9"/>
      <c r="AJ494" s="9"/>
      <c r="AK494" s="8"/>
      <c r="AL494" s="28"/>
      <c r="AM494" s="8"/>
      <c r="AN494" s="10"/>
      <c r="AO494" s="8"/>
      <c r="AP494" s="11"/>
      <c r="AQ494" s="8"/>
      <c r="AR494" s="21"/>
    </row>
    <row r="495" spans="8:44" ht="15.75" customHeight="1" x14ac:dyDescent="0.35">
      <c r="H495" s="5"/>
      <c r="M495" s="10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9"/>
      <c r="AE495" s="9"/>
      <c r="AF495" s="9"/>
      <c r="AG495" s="9"/>
      <c r="AH495" s="9"/>
      <c r="AI495" s="9"/>
      <c r="AJ495" s="9"/>
      <c r="AK495" s="8"/>
      <c r="AL495" s="28"/>
      <c r="AM495" s="8"/>
      <c r="AN495" s="10"/>
      <c r="AO495" s="8"/>
      <c r="AP495" s="11"/>
      <c r="AQ495" s="8"/>
      <c r="AR495" s="21"/>
    </row>
    <row r="496" spans="8:44" ht="15.75" customHeight="1" x14ac:dyDescent="0.35">
      <c r="H496" s="5"/>
      <c r="M496" s="10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9"/>
      <c r="AE496" s="9"/>
      <c r="AF496" s="9"/>
      <c r="AG496" s="9"/>
      <c r="AH496" s="9"/>
      <c r="AI496" s="9"/>
      <c r="AJ496" s="9"/>
      <c r="AK496" s="8"/>
      <c r="AL496" s="28"/>
      <c r="AM496" s="8"/>
      <c r="AN496" s="10"/>
      <c r="AO496" s="8"/>
      <c r="AP496" s="11"/>
      <c r="AQ496" s="8"/>
      <c r="AR496" s="21"/>
    </row>
    <row r="497" spans="8:44" ht="15.75" customHeight="1" x14ac:dyDescent="0.35">
      <c r="H497" s="5"/>
      <c r="M497" s="10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9"/>
      <c r="AE497" s="9"/>
      <c r="AF497" s="9"/>
      <c r="AG497" s="9"/>
      <c r="AH497" s="9"/>
      <c r="AI497" s="9"/>
      <c r="AJ497" s="9"/>
      <c r="AK497" s="8"/>
      <c r="AL497" s="28"/>
      <c r="AM497" s="8"/>
      <c r="AN497" s="10"/>
      <c r="AO497" s="8"/>
      <c r="AP497" s="11"/>
      <c r="AQ497" s="8"/>
      <c r="AR497" s="21"/>
    </row>
    <row r="498" spans="8:44" ht="15.75" customHeight="1" x14ac:dyDescent="0.35">
      <c r="H498" s="5"/>
      <c r="M498" s="10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9"/>
      <c r="AE498" s="9"/>
      <c r="AF498" s="9"/>
      <c r="AG498" s="9"/>
      <c r="AH498" s="9"/>
      <c r="AI498" s="9"/>
      <c r="AJ498" s="9"/>
      <c r="AK498" s="8"/>
      <c r="AL498" s="28"/>
      <c r="AM498" s="8"/>
      <c r="AN498" s="10"/>
      <c r="AO498" s="8"/>
      <c r="AP498" s="11"/>
      <c r="AQ498" s="8"/>
      <c r="AR498" s="21"/>
    </row>
    <row r="499" spans="8:44" ht="15.75" customHeight="1" x14ac:dyDescent="0.35">
      <c r="H499" s="5"/>
      <c r="M499" s="10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9"/>
      <c r="AE499" s="9"/>
      <c r="AF499" s="9"/>
      <c r="AG499" s="9"/>
      <c r="AH499" s="9"/>
      <c r="AI499" s="9"/>
      <c r="AJ499" s="9"/>
      <c r="AK499" s="8"/>
      <c r="AL499" s="28"/>
      <c r="AM499" s="8"/>
      <c r="AN499" s="10"/>
      <c r="AO499" s="8"/>
      <c r="AP499" s="11"/>
      <c r="AQ499" s="8"/>
      <c r="AR499" s="21"/>
    </row>
    <row r="500" spans="8:44" ht="15.75" customHeight="1" x14ac:dyDescent="0.35">
      <c r="H500" s="5"/>
      <c r="M500" s="10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9"/>
      <c r="AE500" s="9"/>
      <c r="AF500" s="9"/>
      <c r="AG500" s="9"/>
      <c r="AH500" s="9"/>
      <c r="AI500" s="9"/>
      <c r="AJ500" s="9"/>
      <c r="AK500" s="8"/>
      <c r="AL500" s="28"/>
      <c r="AM500" s="8"/>
      <c r="AN500" s="10"/>
      <c r="AO500" s="8"/>
      <c r="AP500" s="11"/>
      <c r="AQ500" s="8"/>
      <c r="AR500" s="21"/>
    </row>
    <row r="501" spans="8:44" ht="15.75" customHeight="1" x14ac:dyDescent="0.35">
      <c r="H501" s="5"/>
      <c r="M501" s="10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9"/>
      <c r="AE501" s="9"/>
      <c r="AF501" s="9"/>
      <c r="AG501" s="9"/>
      <c r="AH501" s="9"/>
      <c r="AI501" s="9"/>
      <c r="AJ501" s="9"/>
      <c r="AK501" s="8"/>
      <c r="AL501" s="28"/>
      <c r="AM501" s="8"/>
      <c r="AN501" s="10"/>
      <c r="AO501" s="8"/>
      <c r="AP501" s="11"/>
      <c r="AQ501" s="8"/>
      <c r="AR501" s="21"/>
    </row>
    <row r="502" spans="8:44" ht="15.75" customHeight="1" x14ac:dyDescent="0.35">
      <c r="H502" s="5"/>
      <c r="M502" s="10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9"/>
      <c r="AE502" s="9"/>
      <c r="AF502" s="9"/>
      <c r="AG502" s="9"/>
      <c r="AH502" s="9"/>
      <c r="AI502" s="9"/>
      <c r="AJ502" s="9"/>
      <c r="AK502" s="8"/>
      <c r="AL502" s="28"/>
      <c r="AM502" s="8"/>
      <c r="AN502" s="10"/>
      <c r="AO502" s="8"/>
      <c r="AP502" s="11"/>
      <c r="AQ502" s="8"/>
      <c r="AR502" s="21"/>
    </row>
    <row r="503" spans="8:44" ht="15.75" customHeight="1" x14ac:dyDescent="0.35">
      <c r="H503" s="5"/>
      <c r="M503" s="10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9"/>
      <c r="AE503" s="9"/>
      <c r="AF503" s="9"/>
      <c r="AG503" s="9"/>
      <c r="AH503" s="9"/>
      <c r="AI503" s="9"/>
      <c r="AJ503" s="9"/>
      <c r="AK503" s="8"/>
      <c r="AL503" s="28"/>
      <c r="AM503" s="8"/>
      <c r="AN503" s="10"/>
      <c r="AO503" s="8"/>
      <c r="AP503" s="11"/>
      <c r="AQ503" s="8"/>
      <c r="AR503" s="21"/>
    </row>
    <row r="504" spans="8:44" ht="15.75" customHeight="1" x14ac:dyDescent="0.35">
      <c r="H504" s="5"/>
      <c r="M504" s="10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9"/>
      <c r="AE504" s="9"/>
      <c r="AF504" s="9"/>
      <c r="AG504" s="9"/>
      <c r="AH504" s="9"/>
      <c r="AI504" s="9"/>
      <c r="AJ504" s="9"/>
      <c r="AK504" s="8"/>
      <c r="AL504" s="28"/>
      <c r="AM504" s="8"/>
      <c r="AN504" s="10"/>
      <c r="AO504" s="8"/>
      <c r="AP504" s="11"/>
      <c r="AQ504" s="8"/>
      <c r="AR504" s="21"/>
    </row>
    <row r="505" spans="8:44" ht="15.75" customHeight="1" x14ac:dyDescent="0.35">
      <c r="H505" s="5"/>
      <c r="M505" s="10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9"/>
      <c r="AE505" s="9"/>
      <c r="AF505" s="9"/>
      <c r="AG505" s="9"/>
      <c r="AH505" s="9"/>
      <c r="AI505" s="9"/>
      <c r="AJ505" s="9"/>
      <c r="AK505" s="8"/>
      <c r="AL505" s="28"/>
      <c r="AM505" s="8"/>
      <c r="AN505" s="10"/>
      <c r="AO505" s="8"/>
      <c r="AP505" s="11"/>
      <c r="AQ505" s="8"/>
      <c r="AR505" s="21"/>
    </row>
    <row r="506" spans="8:44" ht="15.75" customHeight="1" x14ac:dyDescent="0.35">
      <c r="H506" s="5"/>
      <c r="M506" s="10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9"/>
      <c r="AE506" s="9"/>
      <c r="AF506" s="9"/>
      <c r="AG506" s="9"/>
      <c r="AH506" s="9"/>
      <c r="AI506" s="9"/>
      <c r="AJ506" s="9"/>
      <c r="AK506" s="8"/>
      <c r="AL506" s="28"/>
      <c r="AM506" s="8"/>
      <c r="AN506" s="10"/>
      <c r="AO506" s="8"/>
      <c r="AP506" s="11"/>
      <c r="AQ506" s="8"/>
      <c r="AR506" s="21"/>
    </row>
    <row r="507" spans="8:44" ht="15.75" customHeight="1" x14ac:dyDescent="0.35">
      <c r="H507" s="5"/>
      <c r="M507" s="10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9"/>
      <c r="AE507" s="9"/>
      <c r="AF507" s="9"/>
      <c r="AG507" s="9"/>
      <c r="AH507" s="9"/>
      <c r="AI507" s="9"/>
      <c r="AJ507" s="9"/>
      <c r="AK507" s="8"/>
      <c r="AL507" s="28"/>
      <c r="AM507" s="8"/>
      <c r="AN507" s="10"/>
      <c r="AO507" s="8"/>
      <c r="AP507" s="11"/>
      <c r="AQ507" s="8"/>
      <c r="AR507" s="21"/>
    </row>
    <row r="508" spans="8:44" ht="15.75" customHeight="1" x14ac:dyDescent="0.35">
      <c r="H508" s="5"/>
      <c r="M508" s="10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9"/>
      <c r="AE508" s="9"/>
      <c r="AF508" s="9"/>
      <c r="AG508" s="9"/>
      <c r="AH508" s="9"/>
      <c r="AI508" s="9"/>
      <c r="AJ508" s="9"/>
      <c r="AK508" s="8"/>
      <c r="AL508" s="28"/>
      <c r="AM508" s="8"/>
      <c r="AN508" s="10"/>
      <c r="AO508" s="8"/>
      <c r="AP508" s="11"/>
      <c r="AQ508" s="8"/>
      <c r="AR508" s="21"/>
    </row>
    <row r="509" spans="8:44" ht="15.75" customHeight="1" x14ac:dyDescent="0.35">
      <c r="H509" s="5"/>
      <c r="M509" s="10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9"/>
      <c r="AE509" s="9"/>
      <c r="AF509" s="9"/>
      <c r="AG509" s="9"/>
      <c r="AH509" s="9"/>
      <c r="AI509" s="9"/>
      <c r="AJ509" s="9"/>
      <c r="AK509" s="8"/>
      <c r="AL509" s="28"/>
      <c r="AM509" s="8"/>
      <c r="AN509" s="10"/>
      <c r="AO509" s="8"/>
      <c r="AP509" s="11"/>
      <c r="AQ509" s="8"/>
      <c r="AR509" s="21"/>
    </row>
    <row r="510" spans="8:44" ht="15.75" customHeight="1" x14ac:dyDescent="0.35">
      <c r="H510" s="5"/>
      <c r="M510" s="10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9"/>
      <c r="AE510" s="9"/>
      <c r="AF510" s="9"/>
      <c r="AG510" s="9"/>
      <c r="AH510" s="9"/>
      <c r="AI510" s="9"/>
      <c r="AJ510" s="9"/>
      <c r="AK510" s="8"/>
      <c r="AL510" s="28"/>
      <c r="AM510" s="8"/>
      <c r="AN510" s="10"/>
      <c r="AO510" s="8"/>
      <c r="AP510" s="11"/>
      <c r="AQ510" s="8"/>
      <c r="AR510" s="21"/>
    </row>
    <row r="511" spans="8:44" ht="15.75" customHeight="1" x14ac:dyDescent="0.35">
      <c r="H511" s="5"/>
      <c r="M511" s="10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9"/>
      <c r="AE511" s="9"/>
      <c r="AF511" s="9"/>
      <c r="AG511" s="9"/>
      <c r="AH511" s="9"/>
      <c r="AI511" s="9"/>
      <c r="AJ511" s="9"/>
      <c r="AK511" s="8"/>
      <c r="AL511" s="28"/>
      <c r="AM511" s="8"/>
      <c r="AN511" s="10"/>
      <c r="AO511" s="8"/>
      <c r="AP511" s="11"/>
      <c r="AQ511" s="8"/>
      <c r="AR511" s="21"/>
    </row>
    <row r="512" spans="8:44" ht="15.75" customHeight="1" x14ac:dyDescent="0.35">
      <c r="H512" s="5"/>
      <c r="M512" s="10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9"/>
      <c r="AE512" s="9"/>
      <c r="AF512" s="9"/>
      <c r="AG512" s="9"/>
      <c r="AH512" s="9"/>
      <c r="AI512" s="9"/>
      <c r="AJ512" s="9"/>
      <c r="AK512" s="8"/>
      <c r="AL512" s="28"/>
      <c r="AM512" s="8"/>
      <c r="AN512" s="10"/>
      <c r="AO512" s="8"/>
      <c r="AP512" s="11"/>
      <c r="AQ512" s="8"/>
      <c r="AR512" s="21"/>
    </row>
    <row r="513" spans="8:44" ht="15.75" customHeight="1" x14ac:dyDescent="0.35">
      <c r="H513" s="5"/>
      <c r="M513" s="10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9"/>
      <c r="AE513" s="9"/>
      <c r="AF513" s="9"/>
      <c r="AG513" s="9"/>
      <c r="AH513" s="9"/>
      <c r="AI513" s="9"/>
      <c r="AJ513" s="9"/>
      <c r="AK513" s="8"/>
      <c r="AL513" s="28"/>
      <c r="AM513" s="8"/>
      <c r="AN513" s="10"/>
      <c r="AO513" s="8"/>
      <c r="AP513" s="11"/>
      <c r="AQ513" s="8"/>
      <c r="AR513" s="21"/>
    </row>
    <row r="514" spans="8:44" ht="15.75" customHeight="1" x14ac:dyDescent="0.35">
      <c r="H514" s="5"/>
      <c r="M514" s="10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9"/>
      <c r="AE514" s="9"/>
      <c r="AF514" s="9"/>
      <c r="AG514" s="9"/>
      <c r="AH514" s="9"/>
      <c r="AI514" s="9"/>
      <c r="AJ514" s="9"/>
      <c r="AK514" s="8"/>
      <c r="AL514" s="28"/>
      <c r="AM514" s="8"/>
      <c r="AN514" s="10"/>
      <c r="AO514" s="8"/>
      <c r="AP514" s="11"/>
      <c r="AQ514" s="8"/>
      <c r="AR514" s="21"/>
    </row>
    <row r="515" spans="8:44" ht="15.75" customHeight="1" x14ac:dyDescent="0.35">
      <c r="H515" s="5"/>
      <c r="M515" s="10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9"/>
      <c r="AE515" s="9"/>
      <c r="AF515" s="9"/>
      <c r="AG515" s="9"/>
      <c r="AH515" s="9"/>
      <c r="AI515" s="9"/>
      <c r="AJ515" s="9"/>
      <c r="AK515" s="8"/>
      <c r="AL515" s="28"/>
      <c r="AM515" s="8"/>
      <c r="AN515" s="10"/>
      <c r="AO515" s="8"/>
      <c r="AP515" s="11"/>
      <c r="AQ515" s="8"/>
      <c r="AR515" s="21"/>
    </row>
    <row r="516" spans="8:44" ht="15.75" customHeight="1" x14ac:dyDescent="0.35">
      <c r="H516" s="5"/>
      <c r="M516" s="10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9"/>
      <c r="AE516" s="9"/>
      <c r="AF516" s="9"/>
      <c r="AG516" s="9"/>
      <c r="AH516" s="9"/>
      <c r="AI516" s="9"/>
      <c r="AJ516" s="9"/>
      <c r="AK516" s="8"/>
      <c r="AL516" s="28"/>
      <c r="AM516" s="8"/>
      <c r="AN516" s="10"/>
      <c r="AO516" s="8"/>
      <c r="AP516" s="11"/>
      <c r="AQ516" s="8"/>
      <c r="AR516" s="21"/>
    </row>
    <row r="517" spans="8:44" ht="15.75" customHeight="1" x14ac:dyDescent="0.35">
      <c r="H517" s="5"/>
      <c r="M517" s="10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9"/>
      <c r="AE517" s="9"/>
      <c r="AF517" s="9"/>
      <c r="AG517" s="9"/>
      <c r="AH517" s="9"/>
      <c r="AI517" s="9"/>
      <c r="AJ517" s="9"/>
      <c r="AK517" s="8"/>
      <c r="AL517" s="28"/>
      <c r="AM517" s="8"/>
      <c r="AN517" s="10"/>
      <c r="AO517" s="8"/>
      <c r="AP517" s="11"/>
      <c r="AQ517" s="8"/>
      <c r="AR517" s="21"/>
    </row>
    <row r="518" spans="8:44" ht="15.75" customHeight="1" x14ac:dyDescent="0.35">
      <c r="H518" s="5"/>
      <c r="M518" s="10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9"/>
      <c r="AE518" s="9"/>
      <c r="AF518" s="9"/>
      <c r="AG518" s="9"/>
      <c r="AH518" s="9"/>
      <c r="AI518" s="9"/>
      <c r="AJ518" s="9"/>
      <c r="AK518" s="8"/>
      <c r="AL518" s="28"/>
      <c r="AM518" s="8"/>
      <c r="AN518" s="10"/>
      <c r="AO518" s="8"/>
      <c r="AP518" s="11"/>
      <c r="AQ518" s="8"/>
      <c r="AR518" s="21"/>
    </row>
    <row r="519" spans="8:44" ht="15.75" customHeight="1" x14ac:dyDescent="0.35">
      <c r="H519" s="5"/>
      <c r="M519" s="10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9"/>
      <c r="AE519" s="9"/>
      <c r="AF519" s="9"/>
      <c r="AG519" s="9"/>
      <c r="AH519" s="9"/>
      <c r="AI519" s="9"/>
      <c r="AJ519" s="9"/>
      <c r="AK519" s="8"/>
      <c r="AL519" s="28"/>
      <c r="AM519" s="8"/>
      <c r="AN519" s="10"/>
      <c r="AO519" s="8"/>
      <c r="AP519" s="11"/>
      <c r="AQ519" s="8"/>
      <c r="AR519" s="21"/>
    </row>
    <row r="520" spans="8:44" ht="15.75" customHeight="1" x14ac:dyDescent="0.35">
      <c r="H520" s="5"/>
      <c r="M520" s="10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9"/>
      <c r="AE520" s="9"/>
      <c r="AF520" s="9"/>
      <c r="AG520" s="9"/>
      <c r="AH520" s="9"/>
      <c r="AI520" s="9"/>
      <c r="AJ520" s="9"/>
      <c r="AK520" s="8"/>
      <c r="AL520" s="28"/>
      <c r="AM520" s="8"/>
      <c r="AN520" s="10"/>
      <c r="AO520" s="8"/>
      <c r="AP520" s="11"/>
      <c r="AQ520" s="8"/>
      <c r="AR520" s="21"/>
    </row>
    <row r="521" spans="8:44" ht="15.75" customHeight="1" x14ac:dyDescent="0.35">
      <c r="H521" s="5"/>
      <c r="M521" s="10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9"/>
      <c r="AE521" s="9"/>
      <c r="AF521" s="9"/>
      <c r="AG521" s="9"/>
      <c r="AH521" s="9"/>
      <c r="AI521" s="9"/>
      <c r="AJ521" s="9"/>
      <c r="AK521" s="8"/>
      <c r="AL521" s="28"/>
      <c r="AM521" s="8"/>
      <c r="AN521" s="10"/>
      <c r="AO521" s="8"/>
      <c r="AP521" s="11"/>
      <c r="AQ521" s="8"/>
      <c r="AR521" s="21"/>
    </row>
    <row r="522" spans="8:44" ht="15.75" customHeight="1" x14ac:dyDescent="0.35">
      <c r="H522" s="5"/>
      <c r="M522" s="10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9"/>
      <c r="AE522" s="9"/>
      <c r="AF522" s="9"/>
      <c r="AG522" s="9"/>
      <c r="AH522" s="9"/>
      <c r="AI522" s="9"/>
      <c r="AJ522" s="9"/>
      <c r="AK522" s="8"/>
      <c r="AL522" s="28"/>
      <c r="AM522" s="8"/>
      <c r="AN522" s="10"/>
      <c r="AO522" s="8"/>
      <c r="AP522" s="11"/>
      <c r="AQ522" s="8"/>
      <c r="AR522" s="21"/>
    </row>
    <row r="523" spans="8:44" ht="15.75" customHeight="1" x14ac:dyDescent="0.35">
      <c r="H523" s="5"/>
      <c r="M523" s="10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9"/>
      <c r="AE523" s="9"/>
      <c r="AF523" s="9"/>
      <c r="AG523" s="9"/>
      <c r="AH523" s="9"/>
      <c r="AI523" s="9"/>
      <c r="AJ523" s="9"/>
      <c r="AK523" s="8"/>
      <c r="AL523" s="28"/>
      <c r="AM523" s="8"/>
      <c r="AN523" s="10"/>
      <c r="AO523" s="8"/>
      <c r="AP523" s="11"/>
      <c r="AQ523" s="8"/>
      <c r="AR523" s="21"/>
    </row>
    <row r="524" spans="8:44" ht="15.75" customHeight="1" x14ac:dyDescent="0.35">
      <c r="H524" s="5"/>
      <c r="M524" s="10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9"/>
      <c r="AE524" s="9"/>
      <c r="AF524" s="9"/>
      <c r="AG524" s="9"/>
      <c r="AH524" s="9"/>
      <c r="AI524" s="9"/>
      <c r="AJ524" s="9"/>
      <c r="AK524" s="8"/>
      <c r="AL524" s="28"/>
      <c r="AM524" s="8"/>
      <c r="AN524" s="10"/>
      <c r="AO524" s="8"/>
      <c r="AP524" s="11"/>
      <c r="AQ524" s="8"/>
      <c r="AR524" s="21"/>
    </row>
    <row r="525" spans="8:44" ht="15.75" customHeight="1" x14ac:dyDescent="0.35">
      <c r="H525" s="5"/>
      <c r="M525" s="10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9"/>
      <c r="AE525" s="9"/>
      <c r="AF525" s="9"/>
      <c r="AG525" s="9"/>
      <c r="AH525" s="9"/>
      <c r="AI525" s="9"/>
      <c r="AJ525" s="9"/>
      <c r="AK525" s="8"/>
      <c r="AL525" s="28"/>
      <c r="AM525" s="8"/>
      <c r="AN525" s="10"/>
      <c r="AO525" s="8"/>
      <c r="AP525" s="11"/>
      <c r="AQ525" s="8"/>
      <c r="AR525" s="21"/>
    </row>
    <row r="526" spans="8:44" ht="15.75" customHeight="1" x14ac:dyDescent="0.35">
      <c r="H526" s="5"/>
      <c r="M526" s="10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9"/>
      <c r="AE526" s="9"/>
      <c r="AF526" s="9"/>
      <c r="AG526" s="9"/>
      <c r="AH526" s="9"/>
      <c r="AI526" s="9"/>
      <c r="AJ526" s="9"/>
      <c r="AK526" s="8"/>
      <c r="AL526" s="28"/>
      <c r="AM526" s="8"/>
      <c r="AN526" s="10"/>
      <c r="AO526" s="8"/>
      <c r="AP526" s="11"/>
      <c r="AQ526" s="8"/>
      <c r="AR526" s="21"/>
    </row>
    <row r="527" spans="8:44" ht="15.75" customHeight="1" x14ac:dyDescent="0.35">
      <c r="H527" s="5"/>
      <c r="M527" s="10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9"/>
      <c r="AE527" s="9"/>
      <c r="AF527" s="9"/>
      <c r="AG527" s="9"/>
      <c r="AH527" s="9"/>
      <c r="AI527" s="9"/>
      <c r="AJ527" s="9"/>
      <c r="AK527" s="8"/>
      <c r="AL527" s="28"/>
      <c r="AM527" s="8"/>
      <c r="AN527" s="10"/>
      <c r="AO527" s="8"/>
      <c r="AP527" s="11"/>
      <c r="AQ527" s="8"/>
      <c r="AR527" s="21"/>
    </row>
    <row r="528" spans="8:44" ht="15.75" customHeight="1" x14ac:dyDescent="0.35">
      <c r="H528" s="5"/>
      <c r="M528" s="10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9"/>
      <c r="AE528" s="9"/>
      <c r="AF528" s="9"/>
      <c r="AG528" s="9"/>
      <c r="AH528" s="9"/>
      <c r="AI528" s="9"/>
      <c r="AJ528" s="9"/>
      <c r="AK528" s="8"/>
      <c r="AL528" s="28"/>
      <c r="AM528" s="8"/>
      <c r="AN528" s="10"/>
      <c r="AO528" s="8"/>
      <c r="AP528" s="11"/>
      <c r="AQ528" s="8"/>
      <c r="AR528" s="21"/>
    </row>
    <row r="529" spans="8:44" ht="15.75" customHeight="1" x14ac:dyDescent="0.35">
      <c r="H529" s="5"/>
      <c r="M529" s="10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9"/>
      <c r="AE529" s="9"/>
      <c r="AF529" s="9"/>
      <c r="AG529" s="9"/>
      <c r="AH529" s="9"/>
      <c r="AI529" s="9"/>
      <c r="AJ529" s="9"/>
      <c r="AK529" s="8"/>
      <c r="AL529" s="28"/>
      <c r="AM529" s="8"/>
      <c r="AN529" s="10"/>
      <c r="AO529" s="8"/>
      <c r="AP529" s="11"/>
      <c r="AQ529" s="8"/>
      <c r="AR529" s="21"/>
    </row>
    <row r="530" spans="8:44" ht="15.75" customHeight="1" x14ac:dyDescent="0.35">
      <c r="H530" s="5"/>
      <c r="M530" s="10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9"/>
      <c r="AE530" s="9"/>
      <c r="AF530" s="9"/>
      <c r="AG530" s="9"/>
      <c r="AH530" s="9"/>
      <c r="AI530" s="9"/>
      <c r="AJ530" s="9"/>
      <c r="AK530" s="8"/>
      <c r="AL530" s="28"/>
      <c r="AM530" s="8"/>
      <c r="AN530" s="10"/>
      <c r="AO530" s="8"/>
      <c r="AP530" s="11"/>
      <c r="AQ530" s="8"/>
      <c r="AR530" s="21"/>
    </row>
    <row r="531" spans="8:44" ht="15.75" customHeight="1" x14ac:dyDescent="0.35">
      <c r="H531" s="5"/>
      <c r="M531" s="10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9"/>
      <c r="AE531" s="9"/>
      <c r="AF531" s="9"/>
      <c r="AG531" s="9"/>
      <c r="AH531" s="9"/>
      <c r="AI531" s="9"/>
      <c r="AJ531" s="9"/>
      <c r="AK531" s="8"/>
      <c r="AL531" s="28"/>
      <c r="AM531" s="8"/>
      <c r="AN531" s="10"/>
      <c r="AO531" s="8"/>
      <c r="AP531" s="11"/>
      <c r="AQ531" s="8"/>
      <c r="AR531" s="21"/>
    </row>
    <row r="532" spans="8:44" ht="15.75" customHeight="1" x14ac:dyDescent="0.35">
      <c r="H532" s="5"/>
      <c r="M532" s="10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9"/>
      <c r="AE532" s="9"/>
      <c r="AF532" s="9"/>
      <c r="AG532" s="9"/>
      <c r="AH532" s="9"/>
      <c r="AI532" s="9"/>
      <c r="AJ532" s="9"/>
      <c r="AK532" s="8"/>
      <c r="AL532" s="28"/>
      <c r="AM532" s="8"/>
      <c r="AN532" s="10"/>
      <c r="AO532" s="8"/>
      <c r="AP532" s="11"/>
      <c r="AQ532" s="8"/>
      <c r="AR532" s="21"/>
    </row>
    <row r="533" spans="8:44" ht="15.75" customHeight="1" x14ac:dyDescent="0.35">
      <c r="H533" s="5"/>
      <c r="M533" s="10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9"/>
      <c r="AE533" s="9"/>
      <c r="AF533" s="9"/>
      <c r="AG533" s="9"/>
      <c r="AH533" s="9"/>
      <c r="AI533" s="9"/>
      <c r="AJ533" s="9"/>
      <c r="AK533" s="8"/>
      <c r="AL533" s="28"/>
      <c r="AM533" s="8"/>
      <c r="AN533" s="10"/>
      <c r="AO533" s="8"/>
      <c r="AP533" s="11"/>
      <c r="AQ533" s="8"/>
      <c r="AR533" s="21"/>
    </row>
    <row r="534" spans="8:44" ht="15.75" customHeight="1" x14ac:dyDescent="0.35">
      <c r="H534" s="5"/>
      <c r="M534" s="10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9"/>
      <c r="AE534" s="9"/>
      <c r="AF534" s="9"/>
      <c r="AG534" s="9"/>
      <c r="AH534" s="9"/>
      <c r="AI534" s="9"/>
      <c r="AJ534" s="9"/>
      <c r="AK534" s="8"/>
      <c r="AL534" s="28"/>
      <c r="AM534" s="8"/>
      <c r="AN534" s="10"/>
      <c r="AO534" s="8"/>
      <c r="AP534" s="11"/>
      <c r="AQ534" s="8"/>
      <c r="AR534" s="21"/>
    </row>
    <row r="535" spans="8:44" ht="15.75" customHeight="1" x14ac:dyDescent="0.35">
      <c r="H535" s="5"/>
      <c r="M535" s="10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9"/>
      <c r="AE535" s="9"/>
      <c r="AF535" s="9"/>
      <c r="AG535" s="9"/>
      <c r="AH535" s="9"/>
      <c r="AI535" s="9"/>
      <c r="AJ535" s="9"/>
      <c r="AK535" s="8"/>
      <c r="AL535" s="28"/>
      <c r="AM535" s="8"/>
      <c r="AN535" s="10"/>
      <c r="AO535" s="8"/>
      <c r="AP535" s="11"/>
      <c r="AQ535" s="8"/>
      <c r="AR535" s="21"/>
    </row>
    <row r="536" spans="8:44" ht="15.75" customHeight="1" x14ac:dyDescent="0.35">
      <c r="H536" s="5"/>
      <c r="M536" s="10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9"/>
      <c r="AE536" s="9"/>
      <c r="AF536" s="9"/>
      <c r="AG536" s="9"/>
      <c r="AH536" s="9"/>
      <c r="AI536" s="9"/>
      <c r="AJ536" s="9"/>
      <c r="AK536" s="8"/>
      <c r="AL536" s="28"/>
      <c r="AM536" s="8"/>
      <c r="AN536" s="10"/>
      <c r="AO536" s="8"/>
      <c r="AP536" s="11"/>
      <c r="AQ536" s="8"/>
      <c r="AR536" s="21"/>
    </row>
    <row r="537" spans="8:44" ht="15.75" customHeight="1" x14ac:dyDescent="0.35">
      <c r="H537" s="5"/>
      <c r="M537" s="10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9"/>
      <c r="AE537" s="9"/>
      <c r="AF537" s="9"/>
      <c r="AG537" s="9"/>
      <c r="AH537" s="9"/>
      <c r="AI537" s="9"/>
      <c r="AJ537" s="9"/>
      <c r="AK537" s="8"/>
      <c r="AL537" s="28"/>
      <c r="AM537" s="8"/>
      <c r="AN537" s="10"/>
      <c r="AO537" s="8"/>
      <c r="AP537" s="11"/>
      <c r="AQ537" s="8"/>
      <c r="AR537" s="21"/>
    </row>
    <row r="538" spans="8:44" ht="15.75" customHeight="1" x14ac:dyDescent="0.35">
      <c r="H538" s="5"/>
      <c r="M538" s="10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9"/>
      <c r="AE538" s="9"/>
      <c r="AF538" s="9"/>
      <c r="AG538" s="9"/>
      <c r="AH538" s="9"/>
      <c r="AI538" s="9"/>
      <c r="AJ538" s="9"/>
      <c r="AK538" s="8"/>
      <c r="AL538" s="28"/>
      <c r="AM538" s="8"/>
      <c r="AN538" s="10"/>
      <c r="AO538" s="8"/>
      <c r="AP538" s="11"/>
      <c r="AQ538" s="8"/>
      <c r="AR538" s="21"/>
    </row>
    <row r="539" spans="8:44" ht="15.75" customHeight="1" x14ac:dyDescent="0.35">
      <c r="H539" s="5"/>
      <c r="M539" s="10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9"/>
      <c r="AE539" s="9"/>
      <c r="AF539" s="9"/>
      <c r="AG539" s="9"/>
      <c r="AH539" s="9"/>
      <c r="AI539" s="9"/>
      <c r="AJ539" s="9"/>
      <c r="AK539" s="8"/>
      <c r="AL539" s="28"/>
      <c r="AM539" s="8"/>
      <c r="AN539" s="10"/>
      <c r="AO539" s="8"/>
      <c r="AP539" s="11"/>
      <c r="AQ539" s="8"/>
      <c r="AR539" s="21"/>
    </row>
    <row r="540" spans="8:44" ht="15.75" customHeight="1" x14ac:dyDescent="0.35">
      <c r="H540" s="5"/>
      <c r="M540" s="10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9"/>
      <c r="AE540" s="9"/>
      <c r="AF540" s="9"/>
      <c r="AG540" s="9"/>
      <c r="AH540" s="9"/>
      <c r="AI540" s="9"/>
      <c r="AJ540" s="9"/>
      <c r="AK540" s="8"/>
      <c r="AL540" s="28"/>
      <c r="AM540" s="8"/>
      <c r="AN540" s="10"/>
      <c r="AO540" s="8"/>
      <c r="AP540" s="11"/>
      <c r="AQ540" s="8"/>
      <c r="AR540" s="21"/>
    </row>
    <row r="541" spans="8:44" ht="15.75" customHeight="1" x14ac:dyDescent="0.35">
      <c r="H541" s="5"/>
      <c r="M541" s="10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9"/>
      <c r="AE541" s="9"/>
      <c r="AF541" s="9"/>
      <c r="AG541" s="9"/>
      <c r="AH541" s="9"/>
      <c r="AI541" s="9"/>
      <c r="AJ541" s="9"/>
      <c r="AK541" s="8"/>
      <c r="AL541" s="28"/>
      <c r="AM541" s="8"/>
      <c r="AN541" s="10"/>
      <c r="AO541" s="8"/>
      <c r="AP541" s="11"/>
      <c r="AQ541" s="8"/>
      <c r="AR541" s="21"/>
    </row>
    <row r="542" spans="8:44" ht="15.75" customHeight="1" x14ac:dyDescent="0.35">
      <c r="H542" s="5"/>
      <c r="M542" s="10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9"/>
      <c r="AE542" s="9"/>
      <c r="AF542" s="9"/>
      <c r="AG542" s="9"/>
      <c r="AH542" s="9"/>
      <c r="AI542" s="9"/>
      <c r="AJ542" s="9"/>
      <c r="AK542" s="8"/>
      <c r="AL542" s="28"/>
      <c r="AM542" s="8"/>
      <c r="AN542" s="10"/>
      <c r="AO542" s="8"/>
      <c r="AP542" s="11"/>
      <c r="AQ542" s="8"/>
      <c r="AR542" s="21"/>
    </row>
    <row r="543" spans="8:44" ht="15.75" customHeight="1" x14ac:dyDescent="0.35">
      <c r="H543" s="5"/>
      <c r="M543" s="10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9"/>
      <c r="AE543" s="9"/>
      <c r="AF543" s="9"/>
      <c r="AG543" s="9"/>
      <c r="AH543" s="9"/>
      <c r="AI543" s="9"/>
      <c r="AJ543" s="9"/>
      <c r="AK543" s="8"/>
      <c r="AL543" s="28"/>
      <c r="AM543" s="8"/>
      <c r="AN543" s="10"/>
      <c r="AO543" s="8"/>
      <c r="AP543" s="11"/>
      <c r="AQ543" s="8"/>
      <c r="AR543" s="21"/>
    </row>
    <row r="544" spans="8:44" ht="15.75" customHeight="1" x14ac:dyDescent="0.35">
      <c r="H544" s="5"/>
      <c r="M544" s="10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9"/>
      <c r="AE544" s="9"/>
      <c r="AF544" s="9"/>
      <c r="AG544" s="9"/>
      <c r="AH544" s="9"/>
      <c r="AI544" s="9"/>
      <c r="AJ544" s="9"/>
      <c r="AK544" s="8"/>
      <c r="AL544" s="28"/>
      <c r="AM544" s="8"/>
      <c r="AN544" s="10"/>
      <c r="AO544" s="8"/>
      <c r="AP544" s="11"/>
      <c r="AQ544" s="8"/>
      <c r="AR544" s="21"/>
    </row>
    <row r="545" spans="8:44" ht="15.75" customHeight="1" x14ac:dyDescent="0.35">
      <c r="H545" s="5"/>
      <c r="M545" s="10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9"/>
      <c r="AE545" s="9"/>
      <c r="AF545" s="9"/>
      <c r="AG545" s="9"/>
      <c r="AH545" s="9"/>
      <c r="AI545" s="9"/>
      <c r="AJ545" s="9"/>
      <c r="AK545" s="8"/>
      <c r="AL545" s="28"/>
      <c r="AM545" s="8"/>
      <c r="AN545" s="10"/>
      <c r="AO545" s="8"/>
      <c r="AP545" s="11"/>
      <c r="AQ545" s="8"/>
      <c r="AR545" s="21"/>
    </row>
    <row r="546" spans="8:44" ht="15.75" customHeight="1" x14ac:dyDescent="0.35">
      <c r="H546" s="5"/>
      <c r="M546" s="10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9"/>
      <c r="AE546" s="9"/>
      <c r="AF546" s="9"/>
      <c r="AG546" s="9"/>
      <c r="AH546" s="9"/>
      <c r="AI546" s="9"/>
      <c r="AJ546" s="9"/>
      <c r="AK546" s="8"/>
      <c r="AL546" s="28"/>
      <c r="AM546" s="8"/>
      <c r="AN546" s="10"/>
      <c r="AO546" s="8"/>
      <c r="AP546" s="11"/>
      <c r="AQ546" s="8"/>
      <c r="AR546" s="21"/>
    </row>
    <row r="547" spans="8:44" ht="15.75" customHeight="1" x14ac:dyDescent="0.35">
      <c r="H547" s="5"/>
      <c r="M547" s="10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9"/>
      <c r="AE547" s="9"/>
      <c r="AF547" s="9"/>
      <c r="AG547" s="9"/>
      <c r="AH547" s="9"/>
      <c r="AI547" s="9"/>
      <c r="AJ547" s="9"/>
      <c r="AK547" s="8"/>
      <c r="AL547" s="28"/>
      <c r="AM547" s="8"/>
      <c r="AN547" s="10"/>
      <c r="AO547" s="8"/>
      <c r="AP547" s="11"/>
      <c r="AQ547" s="8"/>
      <c r="AR547" s="21"/>
    </row>
    <row r="548" spans="8:44" ht="15.75" customHeight="1" x14ac:dyDescent="0.35">
      <c r="H548" s="5"/>
      <c r="M548" s="10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9"/>
      <c r="AE548" s="9"/>
      <c r="AF548" s="9"/>
      <c r="AG548" s="9"/>
      <c r="AH548" s="9"/>
      <c r="AI548" s="9"/>
      <c r="AJ548" s="9"/>
      <c r="AK548" s="8"/>
      <c r="AL548" s="28"/>
      <c r="AM548" s="8"/>
      <c r="AN548" s="10"/>
      <c r="AO548" s="8"/>
      <c r="AP548" s="11"/>
      <c r="AQ548" s="8"/>
      <c r="AR548" s="21"/>
    </row>
    <row r="549" spans="8:44" ht="15.75" customHeight="1" x14ac:dyDescent="0.35">
      <c r="H549" s="5"/>
      <c r="M549" s="10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9"/>
      <c r="AE549" s="9"/>
      <c r="AF549" s="9"/>
      <c r="AG549" s="9"/>
      <c r="AH549" s="9"/>
      <c r="AI549" s="9"/>
      <c r="AJ549" s="9"/>
      <c r="AK549" s="8"/>
      <c r="AL549" s="28"/>
      <c r="AM549" s="8"/>
      <c r="AN549" s="10"/>
      <c r="AO549" s="8"/>
      <c r="AP549" s="11"/>
      <c r="AQ549" s="8"/>
      <c r="AR549" s="21"/>
    </row>
    <row r="550" spans="8:44" ht="15.75" customHeight="1" x14ac:dyDescent="0.35">
      <c r="H550" s="5"/>
      <c r="M550" s="10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9"/>
      <c r="AE550" s="9"/>
      <c r="AF550" s="9"/>
      <c r="AG550" s="9"/>
      <c r="AH550" s="9"/>
      <c r="AI550" s="9"/>
      <c r="AJ550" s="9"/>
      <c r="AK550" s="8"/>
      <c r="AL550" s="28"/>
      <c r="AM550" s="8"/>
      <c r="AN550" s="10"/>
      <c r="AO550" s="8"/>
      <c r="AP550" s="11"/>
      <c r="AQ550" s="8"/>
      <c r="AR550" s="21"/>
    </row>
    <row r="551" spans="8:44" ht="15.75" customHeight="1" x14ac:dyDescent="0.35">
      <c r="H551" s="5"/>
      <c r="M551" s="10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9"/>
      <c r="AE551" s="9"/>
      <c r="AF551" s="9"/>
      <c r="AG551" s="9"/>
      <c r="AH551" s="9"/>
      <c r="AI551" s="9"/>
      <c r="AJ551" s="9"/>
      <c r="AK551" s="8"/>
      <c r="AL551" s="28"/>
      <c r="AM551" s="8"/>
      <c r="AN551" s="10"/>
      <c r="AO551" s="8"/>
      <c r="AP551" s="11"/>
      <c r="AQ551" s="8"/>
      <c r="AR551" s="21"/>
    </row>
    <row r="552" spans="8:44" ht="15.75" customHeight="1" x14ac:dyDescent="0.35">
      <c r="H552" s="5"/>
      <c r="M552" s="10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9"/>
      <c r="AE552" s="9"/>
      <c r="AF552" s="9"/>
      <c r="AG552" s="9"/>
      <c r="AH552" s="9"/>
      <c r="AI552" s="9"/>
      <c r="AJ552" s="9"/>
      <c r="AK552" s="8"/>
      <c r="AL552" s="28"/>
      <c r="AM552" s="8"/>
      <c r="AN552" s="10"/>
      <c r="AO552" s="8"/>
      <c r="AP552" s="11"/>
      <c r="AQ552" s="8"/>
      <c r="AR552" s="21"/>
    </row>
    <row r="553" spans="8:44" ht="15.75" customHeight="1" x14ac:dyDescent="0.35">
      <c r="H553" s="5"/>
      <c r="M553" s="10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9"/>
      <c r="AE553" s="9"/>
      <c r="AF553" s="9"/>
      <c r="AG553" s="9"/>
      <c r="AH553" s="9"/>
      <c r="AI553" s="9"/>
      <c r="AJ553" s="9"/>
      <c r="AK553" s="8"/>
      <c r="AL553" s="28"/>
      <c r="AM553" s="8"/>
      <c r="AN553" s="10"/>
      <c r="AO553" s="8"/>
      <c r="AP553" s="11"/>
      <c r="AQ553" s="8"/>
      <c r="AR553" s="21"/>
    </row>
    <row r="554" spans="8:44" ht="15.75" customHeight="1" x14ac:dyDescent="0.35">
      <c r="H554" s="5"/>
      <c r="M554" s="10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9"/>
      <c r="AE554" s="9"/>
      <c r="AF554" s="9"/>
      <c r="AG554" s="9"/>
      <c r="AH554" s="9"/>
      <c r="AI554" s="9"/>
      <c r="AJ554" s="9"/>
      <c r="AK554" s="8"/>
      <c r="AL554" s="28"/>
      <c r="AM554" s="8"/>
      <c r="AN554" s="10"/>
      <c r="AO554" s="8"/>
      <c r="AP554" s="11"/>
      <c r="AQ554" s="8"/>
      <c r="AR554" s="21"/>
    </row>
    <row r="555" spans="8:44" ht="15.75" customHeight="1" x14ac:dyDescent="0.35">
      <c r="H555" s="5"/>
      <c r="M555" s="10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9"/>
      <c r="AE555" s="9"/>
      <c r="AF555" s="9"/>
      <c r="AG555" s="9"/>
      <c r="AH555" s="9"/>
      <c r="AI555" s="9"/>
      <c r="AJ555" s="9"/>
      <c r="AK555" s="8"/>
      <c r="AL555" s="28"/>
      <c r="AM555" s="8"/>
      <c r="AN555" s="10"/>
      <c r="AO555" s="8"/>
      <c r="AP555" s="11"/>
      <c r="AQ555" s="8"/>
      <c r="AR555" s="21"/>
    </row>
    <row r="556" spans="8:44" ht="15.75" customHeight="1" x14ac:dyDescent="0.35">
      <c r="H556" s="5"/>
      <c r="M556" s="10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9"/>
      <c r="AE556" s="9"/>
      <c r="AF556" s="9"/>
      <c r="AG556" s="9"/>
      <c r="AH556" s="9"/>
      <c r="AI556" s="9"/>
      <c r="AJ556" s="9"/>
      <c r="AK556" s="8"/>
      <c r="AL556" s="28"/>
      <c r="AM556" s="8"/>
      <c r="AN556" s="10"/>
      <c r="AO556" s="8"/>
      <c r="AP556" s="11"/>
      <c r="AQ556" s="8"/>
      <c r="AR556" s="21"/>
    </row>
    <row r="557" spans="8:44" ht="15.75" customHeight="1" x14ac:dyDescent="0.35">
      <c r="H557" s="5"/>
      <c r="M557" s="10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9"/>
      <c r="AE557" s="9"/>
      <c r="AF557" s="9"/>
      <c r="AG557" s="9"/>
      <c r="AH557" s="9"/>
      <c r="AI557" s="9"/>
      <c r="AJ557" s="9"/>
      <c r="AK557" s="8"/>
      <c r="AL557" s="28"/>
      <c r="AM557" s="8"/>
      <c r="AN557" s="10"/>
      <c r="AO557" s="8"/>
      <c r="AP557" s="11"/>
      <c r="AQ557" s="8"/>
      <c r="AR557" s="21"/>
    </row>
    <row r="558" spans="8:44" ht="15.75" customHeight="1" x14ac:dyDescent="0.35">
      <c r="H558" s="5"/>
      <c r="M558" s="10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9"/>
      <c r="AE558" s="9"/>
      <c r="AF558" s="9"/>
      <c r="AG558" s="9"/>
      <c r="AH558" s="9"/>
      <c r="AI558" s="9"/>
      <c r="AJ558" s="9"/>
      <c r="AK558" s="8"/>
      <c r="AL558" s="28"/>
      <c r="AM558" s="8"/>
      <c r="AN558" s="10"/>
      <c r="AO558" s="8"/>
      <c r="AP558" s="11"/>
      <c r="AQ558" s="8"/>
      <c r="AR558" s="21"/>
    </row>
    <row r="559" spans="8:44" ht="15.75" customHeight="1" x14ac:dyDescent="0.35">
      <c r="H559" s="5"/>
      <c r="M559" s="10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9"/>
      <c r="AE559" s="9"/>
      <c r="AF559" s="9"/>
      <c r="AG559" s="9"/>
      <c r="AH559" s="9"/>
      <c r="AI559" s="9"/>
      <c r="AJ559" s="9"/>
      <c r="AK559" s="8"/>
      <c r="AL559" s="28"/>
      <c r="AM559" s="8"/>
      <c r="AN559" s="10"/>
      <c r="AO559" s="8"/>
      <c r="AP559" s="11"/>
      <c r="AQ559" s="8"/>
      <c r="AR559" s="21"/>
    </row>
    <row r="560" spans="8:44" ht="15.75" customHeight="1" x14ac:dyDescent="0.35">
      <c r="H560" s="5"/>
      <c r="M560" s="10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9"/>
      <c r="AE560" s="9"/>
      <c r="AF560" s="9"/>
      <c r="AG560" s="9"/>
      <c r="AH560" s="9"/>
      <c r="AI560" s="9"/>
      <c r="AJ560" s="9"/>
      <c r="AK560" s="8"/>
      <c r="AL560" s="28"/>
      <c r="AM560" s="8"/>
      <c r="AN560" s="10"/>
      <c r="AO560" s="8"/>
      <c r="AP560" s="11"/>
      <c r="AQ560" s="8"/>
      <c r="AR560" s="21"/>
    </row>
    <row r="561" spans="8:44" ht="15.75" customHeight="1" x14ac:dyDescent="0.35">
      <c r="H561" s="5"/>
      <c r="M561" s="10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9"/>
      <c r="AE561" s="9"/>
      <c r="AF561" s="9"/>
      <c r="AG561" s="9"/>
      <c r="AH561" s="9"/>
      <c r="AI561" s="9"/>
      <c r="AJ561" s="9"/>
      <c r="AK561" s="8"/>
      <c r="AL561" s="28"/>
      <c r="AM561" s="8"/>
      <c r="AN561" s="10"/>
      <c r="AO561" s="8"/>
      <c r="AP561" s="11"/>
      <c r="AQ561" s="8"/>
      <c r="AR561" s="21"/>
    </row>
    <row r="562" spans="8:44" ht="15.75" customHeight="1" x14ac:dyDescent="0.35">
      <c r="H562" s="5"/>
      <c r="M562" s="10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9"/>
      <c r="AE562" s="9"/>
      <c r="AF562" s="9"/>
      <c r="AG562" s="9"/>
      <c r="AH562" s="9"/>
      <c r="AI562" s="9"/>
      <c r="AJ562" s="9"/>
      <c r="AK562" s="8"/>
      <c r="AL562" s="28"/>
      <c r="AM562" s="8"/>
      <c r="AN562" s="10"/>
      <c r="AO562" s="8"/>
      <c r="AP562" s="11"/>
      <c r="AQ562" s="8"/>
      <c r="AR562" s="21"/>
    </row>
    <row r="563" spans="8:44" ht="15.75" customHeight="1" x14ac:dyDescent="0.35">
      <c r="H563" s="5"/>
      <c r="M563" s="10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9"/>
      <c r="AE563" s="9"/>
      <c r="AF563" s="9"/>
      <c r="AG563" s="9"/>
      <c r="AH563" s="9"/>
      <c r="AI563" s="9"/>
      <c r="AJ563" s="9"/>
      <c r="AK563" s="8"/>
      <c r="AL563" s="28"/>
      <c r="AM563" s="8"/>
      <c r="AN563" s="10"/>
      <c r="AO563" s="8"/>
      <c r="AP563" s="11"/>
      <c r="AQ563" s="8"/>
      <c r="AR563" s="21"/>
    </row>
    <row r="564" spans="8:44" ht="15.75" customHeight="1" x14ac:dyDescent="0.35">
      <c r="H564" s="5"/>
      <c r="M564" s="10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9"/>
      <c r="AE564" s="9"/>
      <c r="AF564" s="9"/>
      <c r="AG564" s="9"/>
      <c r="AH564" s="9"/>
      <c r="AI564" s="9"/>
      <c r="AJ564" s="9"/>
      <c r="AK564" s="8"/>
      <c r="AL564" s="28"/>
      <c r="AM564" s="8"/>
      <c r="AN564" s="10"/>
      <c r="AO564" s="8"/>
      <c r="AP564" s="11"/>
      <c r="AQ564" s="8"/>
      <c r="AR564" s="21"/>
    </row>
    <row r="565" spans="8:44" ht="15.75" customHeight="1" x14ac:dyDescent="0.35">
      <c r="H565" s="5"/>
      <c r="M565" s="10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9"/>
      <c r="AE565" s="9"/>
      <c r="AF565" s="9"/>
      <c r="AG565" s="9"/>
      <c r="AH565" s="9"/>
      <c r="AI565" s="9"/>
      <c r="AJ565" s="9"/>
      <c r="AK565" s="8"/>
      <c r="AL565" s="28"/>
      <c r="AM565" s="8"/>
      <c r="AN565" s="10"/>
      <c r="AO565" s="8"/>
      <c r="AP565" s="11"/>
      <c r="AQ565" s="8"/>
      <c r="AR565" s="21"/>
    </row>
    <row r="566" spans="8:44" ht="15.75" customHeight="1" x14ac:dyDescent="0.35">
      <c r="H566" s="5"/>
      <c r="M566" s="10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9"/>
      <c r="AE566" s="9"/>
      <c r="AF566" s="9"/>
      <c r="AG566" s="9"/>
      <c r="AH566" s="9"/>
      <c r="AI566" s="9"/>
      <c r="AJ566" s="9"/>
      <c r="AK566" s="8"/>
      <c r="AL566" s="28"/>
      <c r="AM566" s="8"/>
      <c r="AN566" s="10"/>
      <c r="AO566" s="8"/>
      <c r="AP566" s="11"/>
      <c r="AQ566" s="8"/>
      <c r="AR566" s="21"/>
    </row>
    <row r="567" spans="8:44" ht="15.75" customHeight="1" x14ac:dyDescent="0.35">
      <c r="H567" s="5"/>
      <c r="M567" s="10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9"/>
      <c r="AE567" s="9"/>
      <c r="AF567" s="9"/>
      <c r="AG567" s="9"/>
      <c r="AH567" s="9"/>
      <c r="AI567" s="9"/>
      <c r="AJ567" s="9"/>
      <c r="AK567" s="8"/>
      <c r="AL567" s="28"/>
      <c r="AM567" s="8"/>
      <c r="AN567" s="10"/>
      <c r="AO567" s="8"/>
      <c r="AP567" s="11"/>
      <c r="AQ567" s="8"/>
      <c r="AR567" s="21"/>
    </row>
    <row r="568" spans="8:44" ht="15.75" customHeight="1" x14ac:dyDescent="0.35">
      <c r="H568" s="5"/>
      <c r="M568" s="10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9"/>
      <c r="AE568" s="9"/>
      <c r="AF568" s="9"/>
      <c r="AG568" s="9"/>
      <c r="AH568" s="9"/>
      <c r="AI568" s="9"/>
      <c r="AJ568" s="9"/>
      <c r="AK568" s="8"/>
      <c r="AL568" s="28"/>
      <c r="AM568" s="8"/>
      <c r="AN568" s="10"/>
      <c r="AO568" s="8"/>
      <c r="AP568" s="11"/>
      <c r="AQ568" s="8"/>
      <c r="AR568" s="21"/>
    </row>
    <row r="569" spans="8:44" ht="15.75" customHeight="1" x14ac:dyDescent="0.35">
      <c r="H569" s="5"/>
      <c r="M569" s="10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9"/>
      <c r="AE569" s="9"/>
      <c r="AF569" s="9"/>
      <c r="AG569" s="9"/>
      <c r="AH569" s="9"/>
      <c r="AI569" s="9"/>
      <c r="AJ569" s="9"/>
      <c r="AK569" s="8"/>
      <c r="AL569" s="28"/>
      <c r="AM569" s="8"/>
      <c r="AN569" s="10"/>
      <c r="AO569" s="8"/>
      <c r="AP569" s="11"/>
      <c r="AQ569" s="8"/>
      <c r="AR569" s="21"/>
    </row>
    <row r="570" spans="8:44" ht="15.75" customHeight="1" x14ac:dyDescent="0.35">
      <c r="H570" s="5"/>
      <c r="M570" s="10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9"/>
      <c r="AE570" s="9"/>
      <c r="AF570" s="9"/>
      <c r="AG570" s="9"/>
      <c r="AH570" s="9"/>
      <c r="AI570" s="9"/>
      <c r="AJ570" s="9"/>
      <c r="AK570" s="8"/>
      <c r="AL570" s="28"/>
      <c r="AM570" s="8"/>
      <c r="AN570" s="10"/>
      <c r="AO570" s="8"/>
      <c r="AP570" s="11"/>
      <c r="AQ570" s="8"/>
      <c r="AR570" s="21"/>
    </row>
    <row r="571" spans="8:44" ht="15.75" customHeight="1" x14ac:dyDescent="0.35">
      <c r="H571" s="5"/>
      <c r="M571" s="10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9"/>
      <c r="AE571" s="9"/>
      <c r="AF571" s="9"/>
      <c r="AG571" s="9"/>
      <c r="AH571" s="9"/>
      <c r="AI571" s="9"/>
      <c r="AJ571" s="9"/>
      <c r="AK571" s="8"/>
      <c r="AL571" s="28"/>
      <c r="AM571" s="8"/>
      <c r="AN571" s="10"/>
      <c r="AO571" s="8"/>
      <c r="AP571" s="11"/>
      <c r="AQ571" s="8"/>
      <c r="AR571" s="21"/>
    </row>
    <row r="572" spans="8:44" ht="15.75" customHeight="1" x14ac:dyDescent="0.35">
      <c r="H572" s="5"/>
      <c r="M572" s="10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9"/>
      <c r="AE572" s="9"/>
      <c r="AF572" s="9"/>
      <c r="AG572" s="9"/>
      <c r="AH572" s="9"/>
      <c r="AI572" s="9"/>
      <c r="AJ572" s="9"/>
      <c r="AK572" s="8"/>
      <c r="AL572" s="28"/>
      <c r="AM572" s="8"/>
      <c r="AN572" s="10"/>
      <c r="AO572" s="8"/>
      <c r="AP572" s="11"/>
      <c r="AQ572" s="8"/>
      <c r="AR572" s="21"/>
    </row>
    <row r="573" spans="8:44" ht="15.75" customHeight="1" x14ac:dyDescent="0.35">
      <c r="H573" s="5"/>
      <c r="M573" s="10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9"/>
      <c r="AE573" s="9"/>
      <c r="AF573" s="9"/>
      <c r="AG573" s="9"/>
      <c r="AH573" s="9"/>
      <c r="AI573" s="9"/>
      <c r="AJ573" s="9"/>
      <c r="AK573" s="8"/>
      <c r="AL573" s="28"/>
      <c r="AM573" s="8"/>
      <c r="AN573" s="10"/>
      <c r="AO573" s="8"/>
      <c r="AP573" s="11"/>
      <c r="AQ573" s="8"/>
      <c r="AR573" s="21"/>
    </row>
    <row r="574" spans="8:44" ht="15.75" customHeight="1" x14ac:dyDescent="0.35">
      <c r="H574" s="5"/>
      <c r="M574" s="10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9"/>
      <c r="AE574" s="9"/>
      <c r="AF574" s="9"/>
      <c r="AG574" s="9"/>
      <c r="AH574" s="9"/>
      <c r="AI574" s="9"/>
      <c r="AJ574" s="9"/>
      <c r="AK574" s="8"/>
      <c r="AL574" s="28"/>
      <c r="AM574" s="8"/>
      <c r="AN574" s="10"/>
      <c r="AO574" s="8"/>
      <c r="AP574" s="11"/>
      <c r="AQ574" s="8"/>
      <c r="AR574" s="21"/>
    </row>
    <row r="575" spans="8:44" ht="15.75" customHeight="1" x14ac:dyDescent="0.35">
      <c r="H575" s="5"/>
      <c r="M575" s="10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9"/>
      <c r="AE575" s="9"/>
      <c r="AF575" s="9"/>
      <c r="AG575" s="9"/>
      <c r="AH575" s="9"/>
      <c r="AI575" s="9"/>
      <c r="AJ575" s="9"/>
      <c r="AK575" s="8"/>
      <c r="AL575" s="28"/>
      <c r="AM575" s="8"/>
      <c r="AN575" s="10"/>
      <c r="AO575" s="8"/>
      <c r="AP575" s="11"/>
      <c r="AQ575" s="8"/>
      <c r="AR575" s="21"/>
    </row>
    <row r="576" spans="8:44" ht="15.75" customHeight="1" x14ac:dyDescent="0.35">
      <c r="H576" s="5"/>
      <c r="M576" s="10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9"/>
      <c r="AE576" s="9"/>
      <c r="AF576" s="9"/>
      <c r="AG576" s="9"/>
      <c r="AH576" s="9"/>
      <c r="AI576" s="9"/>
      <c r="AJ576" s="9"/>
      <c r="AK576" s="8"/>
      <c r="AL576" s="28"/>
      <c r="AM576" s="8"/>
      <c r="AN576" s="10"/>
      <c r="AO576" s="8"/>
      <c r="AP576" s="11"/>
      <c r="AQ576" s="8"/>
      <c r="AR576" s="21"/>
    </row>
    <row r="577" spans="8:44" ht="15.75" customHeight="1" x14ac:dyDescent="0.35">
      <c r="H577" s="5"/>
      <c r="M577" s="10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9"/>
      <c r="AE577" s="9"/>
      <c r="AF577" s="9"/>
      <c r="AG577" s="9"/>
      <c r="AH577" s="9"/>
      <c r="AI577" s="9"/>
      <c r="AJ577" s="9"/>
      <c r="AK577" s="8"/>
      <c r="AL577" s="28"/>
      <c r="AM577" s="8"/>
      <c r="AN577" s="10"/>
      <c r="AO577" s="8"/>
      <c r="AP577" s="11"/>
      <c r="AQ577" s="8"/>
      <c r="AR577" s="21"/>
    </row>
    <row r="578" spans="8:44" ht="15.75" customHeight="1" x14ac:dyDescent="0.35">
      <c r="H578" s="5"/>
      <c r="M578" s="10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9"/>
      <c r="AE578" s="9"/>
      <c r="AF578" s="9"/>
      <c r="AG578" s="9"/>
      <c r="AH578" s="9"/>
      <c r="AI578" s="9"/>
      <c r="AJ578" s="9"/>
      <c r="AK578" s="8"/>
      <c r="AL578" s="28"/>
      <c r="AM578" s="8"/>
      <c r="AN578" s="10"/>
      <c r="AO578" s="8"/>
      <c r="AP578" s="11"/>
      <c r="AQ578" s="8"/>
      <c r="AR578" s="21"/>
    </row>
    <row r="579" spans="8:44" ht="15.75" customHeight="1" x14ac:dyDescent="0.35">
      <c r="H579" s="5"/>
      <c r="M579" s="10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9"/>
      <c r="AE579" s="9"/>
      <c r="AF579" s="9"/>
      <c r="AG579" s="9"/>
      <c r="AH579" s="9"/>
      <c r="AI579" s="9"/>
      <c r="AJ579" s="9"/>
      <c r="AK579" s="8"/>
      <c r="AL579" s="28"/>
      <c r="AM579" s="8"/>
      <c r="AN579" s="10"/>
      <c r="AO579" s="8"/>
      <c r="AP579" s="11"/>
      <c r="AQ579" s="8"/>
      <c r="AR579" s="21"/>
    </row>
    <row r="580" spans="8:44" ht="15.75" customHeight="1" x14ac:dyDescent="0.35">
      <c r="H580" s="5"/>
      <c r="M580" s="10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9"/>
      <c r="AE580" s="9"/>
      <c r="AF580" s="9"/>
      <c r="AG580" s="9"/>
      <c r="AH580" s="9"/>
      <c r="AI580" s="9"/>
      <c r="AJ580" s="9"/>
      <c r="AK580" s="8"/>
      <c r="AL580" s="28"/>
      <c r="AM580" s="8"/>
      <c r="AN580" s="10"/>
      <c r="AO580" s="8"/>
      <c r="AP580" s="11"/>
      <c r="AQ580" s="8"/>
      <c r="AR580" s="21"/>
    </row>
    <row r="581" spans="8:44" ht="15.75" customHeight="1" x14ac:dyDescent="0.35">
      <c r="H581" s="5"/>
      <c r="M581" s="10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9"/>
      <c r="AE581" s="9"/>
      <c r="AF581" s="9"/>
      <c r="AG581" s="9"/>
      <c r="AH581" s="9"/>
      <c r="AI581" s="9"/>
      <c r="AJ581" s="9"/>
      <c r="AK581" s="8"/>
      <c r="AL581" s="28"/>
      <c r="AM581" s="8"/>
      <c r="AN581" s="10"/>
      <c r="AO581" s="8"/>
      <c r="AP581" s="11"/>
      <c r="AQ581" s="8"/>
      <c r="AR581" s="21"/>
    </row>
    <row r="582" spans="8:44" ht="15.75" customHeight="1" x14ac:dyDescent="0.35">
      <c r="H582" s="5"/>
      <c r="M582" s="10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9"/>
      <c r="AE582" s="9"/>
      <c r="AF582" s="9"/>
      <c r="AG582" s="9"/>
      <c r="AH582" s="9"/>
      <c r="AI582" s="9"/>
      <c r="AJ582" s="9"/>
      <c r="AK582" s="8"/>
      <c r="AL582" s="28"/>
      <c r="AM582" s="8"/>
      <c r="AN582" s="10"/>
      <c r="AO582" s="8"/>
      <c r="AP582" s="11"/>
      <c r="AQ582" s="8"/>
      <c r="AR582" s="21"/>
    </row>
    <row r="583" spans="8:44" ht="15.75" customHeight="1" x14ac:dyDescent="0.35">
      <c r="H583" s="5"/>
      <c r="M583" s="10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9"/>
      <c r="AE583" s="9"/>
      <c r="AF583" s="9"/>
      <c r="AG583" s="9"/>
      <c r="AH583" s="9"/>
      <c r="AI583" s="9"/>
      <c r="AJ583" s="9"/>
      <c r="AK583" s="8"/>
      <c r="AL583" s="28"/>
      <c r="AM583" s="8"/>
      <c r="AN583" s="10"/>
      <c r="AO583" s="8"/>
      <c r="AP583" s="11"/>
      <c r="AQ583" s="8"/>
      <c r="AR583" s="21"/>
    </row>
    <row r="584" spans="8:44" ht="15.75" customHeight="1" x14ac:dyDescent="0.35">
      <c r="H584" s="5"/>
      <c r="M584" s="10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9"/>
      <c r="AE584" s="9"/>
      <c r="AF584" s="9"/>
      <c r="AG584" s="9"/>
      <c r="AH584" s="9"/>
      <c r="AI584" s="9"/>
      <c r="AJ584" s="9"/>
      <c r="AK584" s="8"/>
      <c r="AL584" s="28"/>
      <c r="AM584" s="8"/>
      <c r="AN584" s="10"/>
      <c r="AO584" s="8"/>
      <c r="AP584" s="11"/>
      <c r="AQ584" s="8"/>
      <c r="AR584" s="21"/>
    </row>
    <row r="585" spans="8:44" ht="15.75" customHeight="1" x14ac:dyDescent="0.35">
      <c r="H585" s="5"/>
      <c r="M585" s="10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9"/>
      <c r="AE585" s="9"/>
      <c r="AF585" s="9"/>
      <c r="AG585" s="9"/>
      <c r="AH585" s="9"/>
      <c r="AI585" s="9"/>
      <c r="AJ585" s="9"/>
      <c r="AK585" s="8"/>
      <c r="AL585" s="28"/>
      <c r="AM585" s="8"/>
      <c r="AN585" s="10"/>
      <c r="AO585" s="8"/>
      <c r="AP585" s="11"/>
      <c r="AQ585" s="8"/>
      <c r="AR585" s="21"/>
    </row>
    <row r="586" spans="8:44" ht="15.75" customHeight="1" x14ac:dyDescent="0.35">
      <c r="H586" s="5"/>
      <c r="M586" s="10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9"/>
      <c r="AE586" s="9"/>
      <c r="AF586" s="9"/>
      <c r="AG586" s="9"/>
      <c r="AH586" s="9"/>
      <c r="AI586" s="9"/>
      <c r="AJ586" s="9"/>
      <c r="AK586" s="8"/>
      <c r="AL586" s="28"/>
      <c r="AM586" s="8"/>
      <c r="AN586" s="10"/>
      <c r="AO586" s="8"/>
      <c r="AP586" s="11"/>
      <c r="AQ586" s="8"/>
      <c r="AR586" s="21"/>
    </row>
    <row r="587" spans="8:44" ht="15.75" customHeight="1" x14ac:dyDescent="0.35">
      <c r="H587" s="5"/>
      <c r="M587" s="10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9"/>
      <c r="AE587" s="9"/>
      <c r="AF587" s="9"/>
      <c r="AG587" s="9"/>
      <c r="AH587" s="9"/>
      <c r="AI587" s="9"/>
      <c r="AJ587" s="9"/>
      <c r="AK587" s="8"/>
      <c r="AL587" s="28"/>
      <c r="AM587" s="8"/>
      <c r="AN587" s="10"/>
      <c r="AO587" s="8"/>
      <c r="AP587" s="11"/>
      <c r="AQ587" s="8"/>
      <c r="AR587" s="21"/>
    </row>
    <row r="588" spans="8:44" ht="15.75" customHeight="1" x14ac:dyDescent="0.35">
      <c r="H588" s="5"/>
      <c r="M588" s="10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9"/>
      <c r="AE588" s="9"/>
      <c r="AF588" s="9"/>
      <c r="AG588" s="9"/>
      <c r="AH588" s="9"/>
      <c r="AI588" s="9"/>
      <c r="AJ588" s="9"/>
      <c r="AK588" s="8"/>
      <c r="AL588" s="28"/>
      <c r="AM588" s="8"/>
      <c r="AN588" s="10"/>
      <c r="AO588" s="8"/>
      <c r="AP588" s="11"/>
      <c r="AQ588" s="8"/>
      <c r="AR588" s="21"/>
    </row>
    <row r="589" spans="8:44" ht="15.75" customHeight="1" x14ac:dyDescent="0.35">
      <c r="H589" s="5"/>
      <c r="M589" s="10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9"/>
      <c r="AE589" s="9"/>
      <c r="AF589" s="9"/>
      <c r="AG589" s="9"/>
      <c r="AH589" s="9"/>
      <c r="AI589" s="9"/>
      <c r="AJ589" s="9"/>
      <c r="AK589" s="8"/>
      <c r="AL589" s="28"/>
      <c r="AM589" s="8"/>
      <c r="AN589" s="10"/>
      <c r="AO589" s="8"/>
      <c r="AP589" s="11"/>
      <c r="AQ589" s="8"/>
      <c r="AR589" s="21"/>
    </row>
    <row r="590" spans="8:44" ht="15.75" customHeight="1" x14ac:dyDescent="0.35">
      <c r="H590" s="5"/>
      <c r="M590" s="10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9"/>
      <c r="AE590" s="9"/>
      <c r="AF590" s="9"/>
      <c r="AG590" s="9"/>
      <c r="AH590" s="9"/>
      <c r="AI590" s="9"/>
      <c r="AJ590" s="9"/>
      <c r="AK590" s="8"/>
      <c r="AL590" s="28"/>
      <c r="AM590" s="8"/>
      <c r="AN590" s="10"/>
      <c r="AO590" s="8"/>
      <c r="AP590" s="11"/>
      <c r="AQ590" s="8"/>
      <c r="AR590" s="21"/>
    </row>
    <row r="591" spans="8:44" ht="15.75" customHeight="1" x14ac:dyDescent="0.35">
      <c r="H591" s="5"/>
      <c r="M591" s="10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9"/>
      <c r="AE591" s="9"/>
      <c r="AF591" s="9"/>
      <c r="AG591" s="9"/>
      <c r="AH591" s="9"/>
      <c r="AI591" s="9"/>
      <c r="AJ591" s="9"/>
      <c r="AK591" s="8"/>
      <c r="AL591" s="28"/>
      <c r="AM591" s="8"/>
      <c r="AN591" s="10"/>
      <c r="AO591" s="8"/>
      <c r="AP591" s="11"/>
      <c r="AQ591" s="8"/>
      <c r="AR591" s="21"/>
    </row>
    <row r="592" spans="8:44" ht="15.75" customHeight="1" x14ac:dyDescent="0.35">
      <c r="H592" s="5"/>
      <c r="M592" s="10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9"/>
      <c r="AE592" s="9"/>
      <c r="AF592" s="9"/>
      <c r="AG592" s="9"/>
      <c r="AH592" s="9"/>
      <c r="AI592" s="9"/>
      <c r="AJ592" s="9"/>
      <c r="AK592" s="8"/>
      <c r="AL592" s="28"/>
      <c r="AM592" s="8"/>
      <c r="AN592" s="10"/>
      <c r="AO592" s="8"/>
      <c r="AP592" s="11"/>
      <c r="AQ592" s="8"/>
      <c r="AR592" s="21"/>
    </row>
    <row r="593" spans="8:44" ht="15.75" customHeight="1" x14ac:dyDescent="0.35">
      <c r="H593" s="5"/>
      <c r="M593" s="10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9"/>
      <c r="AE593" s="9"/>
      <c r="AF593" s="9"/>
      <c r="AG593" s="9"/>
      <c r="AH593" s="9"/>
      <c r="AI593" s="9"/>
      <c r="AJ593" s="9"/>
      <c r="AK593" s="8"/>
      <c r="AL593" s="28"/>
      <c r="AM593" s="8"/>
      <c r="AN593" s="10"/>
      <c r="AO593" s="8"/>
      <c r="AP593" s="11"/>
      <c r="AQ593" s="8"/>
      <c r="AR593" s="21"/>
    </row>
    <row r="594" spans="8:44" ht="15.75" customHeight="1" x14ac:dyDescent="0.35">
      <c r="H594" s="5"/>
      <c r="M594" s="10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9"/>
      <c r="AE594" s="9"/>
      <c r="AF594" s="9"/>
      <c r="AG594" s="9"/>
      <c r="AH594" s="9"/>
      <c r="AI594" s="9"/>
      <c r="AJ594" s="9"/>
      <c r="AK594" s="8"/>
      <c r="AL594" s="28"/>
      <c r="AM594" s="8"/>
      <c r="AN594" s="10"/>
      <c r="AO594" s="8"/>
      <c r="AP594" s="11"/>
      <c r="AQ594" s="8"/>
      <c r="AR594" s="21"/>
    </row>
    <row r="595" spans="8:44" ht="15.75" customHeight="1" x14ac:dyDescent="0.35">
      <c r="H595" s="5"/>
      <c r="M595" s="10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9"/>
      <c r="AE595" s="9"/>
      <c r="AF595" s="9"/>
      <c r="AG595" s="9"/>
      <c r="AH595" s="9"/>
      <c r="AI595" s="9"/>
      <c r="AJ595" s="9"/>
      <c r="AK595" s="8"/>
      <c r="AL595" s="28"/>
      <c r="AM595" s="8"/>
      <c r="AN595" s="10"/>
      <c r="AO595" s="8"/>
      <c r="AP595" s="11"/>
      <c r="AQ595" s="8"/>
      <c r="AR595" s="21"/>
    </row>
    <row r="596" spans="8:44" ht="15.75" customHeight="1" x14ac:dyDescent="0.35">
      <c r="H596" s="5"/>
      <c r="M596" s="10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9"/>
      <c r="AE596" s="9"/>
      <c r="AF596" s="9"/>
      <c r="AG596" s="9"/>
      <c r="AH596" s="9"/>
      <c r="AI596" s="9"/>
      <c r="AJ596" s="9"/>
      <c r="AK596" s="8"/>
      <c r="AL596" s="28"/>
      <c r="AM596" s="8"/>
      <c r="AN596" s="10"/>
      <c r="AO596" s="8"/>
      <c r="AP596" s="11"/>
      <c r="AQ596" s="8"/>
      <c r="AR596" s="21"/>
    </row>
    <row r="597" spans="8:44" ht="15.75" customHeight="1" x14ac:dyDescent="0.35">
      <c r="H597" s="5"/>
      <c r="M597" s="10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9"/>
      <c r="AE597" s="9"/>
      <c r="AF597" s="9"/>
      <c r="AG597" s="9"/>
      <c r="AH597" s="9"/>
      <c r="AI597" s="9"/>
      <c r="AJ597" s="9"/>
      <c r="AK597" s="8"/>
      <c r="AL597" s="28"/>
      <c r="AM597" s="8"/>
      <c r="AN597" s="10"/>
      <c r="AO597" s="8"/>
      <c r="AP597" s="11"/>
      <c r="AQ597" s="8"/>
      <c r="AR597" s="21"/>
    </row>
    <row r="598" spans="8:44" ht="15.75" customHeight="1" x14ac:dyDescent="0.35">
      <c r="H598" s="5"/>
      <c r="M598" s="10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9"/>
      <c r="AE598" s="9"/>
      <c r="AF598" s="9"/>
      <c r="AG598" s="9"/>
      <c r="AH598" s="9"/>
      <c r="AI598" s="9"/>
      <c r="AJ598" s="9"/>
      <c r="AK598" s="8"/>
      <c r="AL598" s="28"/>
      <c r="AM598" s="8"/>
      <c r="AN598" s="10"/>
      <c r="AO598" s="8"/>
      <c r="AP598" s="11"/>
      <c r="AQ598" s="8"/>
      <c r="AR598" s="21"/>
    </row>
    <row r="599" spans="8:44" ht="15.75" customHeight="1" x14ac:dyDescent="0.35">
      <c r="H599" s="5"/>
      <c r="M599" s="10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9"/>
      <c r="AE599" s="9"/>
      <c r="AF599" s="9"/>
      <c r="AG599" s="9"/>
      <c r="AH599" s="9"/>
      <c r="AI599" s="9"/>
      <c r="AJ599" s="9"/>
      <c r="AK599" s="8"/>
      <c r="AL599" s="28"/>
      <c r="AM599" s="8"/>
      <c r="AN599" s="10"/>
      <c r="AO599" s="8"/>
      <c r="AP599" s="11"/>
      <c r="AQ599" s="8"/>
      <c r="AR599" s="21"/>
    </row>
    <row r="600" spans="8:44" ht="15.75" customHeight="1" x14ac:dyDescent="0.35">
      <c r="H600" s="5"/>
      <c r="M600" s="10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9"/>
      <c r="AE600" s="9"/>
      <c r="AF600" s="9"/>
      <c r="AG600" s="9"/>
      <c r="AH600" s="9"/>
      <c r="AI600" s="9"/>
      <c r="AJ600" s="9"/>
      <c r="AK600" s="8"/>
      <c r="AL600" s="28"/>
      <c r="AM600" s="8"/>
      <c r="AN600" s="10"/>
      <c r="AO600" s="8"/>
      <c r="AP600" s="11"/>
      <c r="AQ600" s="8"/>
      <c r="AR600" s="21"/>
    </row>
    <row r="601" spans="8:44" ht="15.75" customHeight="1" x14ac:dyDescent="0.35">
      <c r="H601" s="5"/>
      <c r="M601" s="10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9"/>
      <c r="AE601" s="9"/>
      <c r="AF601" s="9"/>
      <c r="AG601" s="9"/>
      <c r="AH601" s="9"/>
      <c r="AI601" s="9"/>
      <c r="AJ601" s="9"/>
      <c r="AK601" s="8"/>
      <c r="AL601" s="28"/>
      <c r="AM601" s="8"/>
      <c r="AN601" s="10"/>
      <c r="AO601" s="8"/>
      <c r="AP601" s="11"/>
      <c r="AQ601" s="8"/>
      <c r="AR601" s="21"/>
    </row>
    <row r="602" spans="8:44" ht="15.75" customHeight="1" x14ac:dyDescent="0.35">
      <c r="H602" s="5"/>
      <c r="M602" s="10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9"/>
      <c r="AE602" s="9"/>
      <c r="AF602" s="9"/>
      <c r="AG602" s="9"/>
      <c r="AH602" s="9"/>
      <c r="AI602" s="9"/>
      <c r="AJ602" s="9"/>
      <c r="AK602" s="8"/>
      <c r="AL602" s="28"/>
      <c r="AM602" s="8"/>
      <c r="AN602" s="10"/>
      <c r="AO602" s="8"/>
      <c r="AP602" s="11"/>
      <c r="AQ602" s="8"/>
      <c r="AR602" s="21"/>
    </row>
    <row r="603" spans="8:44" ht="15.75" customHeight="1" x14ac:dyDescent="0.35">
      <c r="H603" s="5"/>
      <c r="M603" s="10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9"/>
      <c r="AE603" s="9"/>
      <c r="AF603" s="9"/>
      <c r="AG603" s="9"/>
      <c r="AH603" s="9"/>
      <c r="AI603" s="9"/>
      <c r="AJ603" s="9"/>
      <c r="AK603" s="8"/>
      <c r="AL603" s="28"/>
      <c r="AM603" s="8"/>
      <c r="AN603" s="10"/>
      <c r="AO603" s="8"/>
      <c r="AP603" s="11"/>
      <c r="AQ603" s="8"/>
      <c r="AR603" s="21"/>
    </row>
    <row r="604" spans="8:44" ht="15.75" customHeight="1" x14ac:dyDescent="0.35">
      <c r="H604" s="5"/>
      <c r="M604" s="10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9"/>
      <c r="AE604" s="9"/>
      <c r="AF604" s="9"/>
      <c r="AG604" s="9"/>
      <c r="AH604" s="9"/>
      <c r="AI604" s="9"/>
      <c r="AJ604" s="9"/>
      <c r="AK604" s="8"/>
      <c r="AL604" s="28"/>
      <c r="AM604" s="8"/>
      <c r="AN604" s="10"/>
      <c r="AO604" s="8"/>
      <c r="AP604" s="11"/>
      <c r="AQ604" s="8"/>
      <c r="AR604" s="21"/>
    </row>
    <row r="605" spans="8:44" ht="15.75" customHeight="1" x14ac:dyDescent="0.35">
      <c r="H605" s="5"/>
      <c r="M605" s="10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9"/>
      <c r="AE605" s="9"/>
      <c r="AF605" s="9"/>
      <c r="AG605" s="9"/>
      <c r="AH605" s="9"/>
      <c r="AI605" s="9"/>
      <c r="AJ605" s="9"/>
      <c r="AK605" s="8"/>
      <c r="AL605" s="28"/>
      <c r="AM605" s="8"/>
      <c r="AN605" s="10"/>
      <c r="AO605" s="8"/>
      <c r="AP605" s="11"/>
      <c r="AQ605" s="8"/>
      <c r="AR605" s="21"/>
    </row>
    <row r="606" spans="8:44" ht="15.75" customHeight="1" x14ac:dyDescent="0.35">
      <c r="H606" s="5"/>
      <c r="M606" s="10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9"/>
      <c r="AE606" s="9"/>
      <c r="AF606" s="9"/>
      <c r="AG606" s="9"/>
      <c r="AH606" s="9"/>
      <c r="AI606" s="9"/>
      <c r="AJ606" s="9"/>
      <c r="AK606" s="8"/>
      <c r="AL606" s="28"/>
      <c r="AM606" s="8"/>
      <c r="AN606" s="10"/>
      <c r="AO606" s="8"/>
      <c r="AP606" s="11"/>
      <c r="AQ606" s="8"/>
      <c r="AR606" s="21"/>
    </row>
    <row r="607" spans="8:44" ht="15.75" customHeight="1" x14ac:dyDescent="0.35">
      <c r="H607" s="5"/>
      <c r="M607" s="10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9"/>
      <c r="AE607" s="9"/>
      <c r="AF607" s="9"/>
      <c r="AG607" s="9"/>
      <c r="AH607" s="9"/>
      <c r="AI607" s="9"/>
      <c r="AJ607" s="9"/>
      <c r="AK607" s="8"/>
      <c r="AL607" s="28"/>
      <c r="AM607" s="8"/>
      <c r="AN607" s="10"/>
      <c r="AO607" s="8"/>
      <c r="AP607" s="11"/>
      <c r="AQ607" s="8"/>
      <c r="AR607" s="21"/>
    </row>
    <row r="608" spans="8:44" ht="15.75" customHeight="1" x14ac:dyDescent="0.35">
      <c r="H608" s="5"/>
      <c r="M608" s="10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9"/>
      <c r="AE608" s="9"/>
      <c r="AF608" s="9"/>
      <c r="AG608" s="9"/>
      <c r="AH608" s="9"/>
      <c r="AI608" s="9"/>
      <c r="AJ608" s="9"/>
      <c r="AK608" s="8"/>
      <c r="AL608" s="28"/>
      <c r="AM608" s="8"/>
      <c r="AN608" s="10"/>
      <c r="AO608" s="8"/>
      <c r="AP608" s="11"/>
      <c r="AQ608" s="8"/>
      <c r="AR608" s="21"/>
    </row>
    <row r="609" spans="8:44" ht="15.75" customHeight="1" x14ac:dyDescent="0.35">
      <c r="H609" s="5"/>
      <c r="M609" s="10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9"/>
      <c r="AE609" s="9"/>
      <c r="AF609" s="9"/>
      <c r="AG609" s="9"/>
      <c r="AH609" s="9"/>
      <c r="AI609" s="9"/>
      <c r="AJ609" s="9"/>
      <c r="AK609" s="8"/>
      <c r="AL609" s="28"/>
      <c r="AM609" s="8"/>
      <c r="AN609" s="10"/>
      <c r="AO609" s="8"/>
      <c r="AP609" s="11"/>
      <c r="AQ609" s="8"/>
      <c r="AR609" s="21"/>
    </row>
    <row r="610" spans="8:44" ht="15.75" customHeight="1" x14ac:dyDescent="0.35">
      <c r="H610" s="5"/>
      <c r="M610" s="10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9"/>
      <c r="AE610" s="9"/>
      <c r="AF610" s="9"/>
      <c r="AG610" s="9"/>
      <c r="AH610" s="9"/>
      <c r="AI610" s="9"/>
      <c r="AJ610" s="9"/>
      <c r="AK610" s="8"/>
      <c r="AL610" s="28"/>
      <c r="AM610" s="8"/>
      <c r="AN610" s="10"/>
      <c r="AO610" s="8"/>
      <c r="AP610" s="11"/>
      <c r="AQ610" s="8"/>
      <c r="AR610" s="21"/>
    </row>
    <row r="611" spans="8:44" ht="15.75" customHeight="1" x14ac:dyDescent="0.35">
      <c r="H611" s="5"/>
      <c r="M611" s="10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9"/>
      <c r="AE611" s="9"/>
      <c r="AF611" s="9"/>
      <c r="AG611" s="9"/>
      <c r="AH611" s="9"/>
      <c r="AI611" s="9"/>
      <c r="AJ611" s="9"/>
      <c r="AK611" s="8"/>
      <c r="AL611" s="28"/>
      <c r="AM611" s="8"/>
      <c r="AN611" s="10"/>
      <c r="AO611" s="8"/>
      <c r="AP611" s="11"/>
      <c r="AQ611" s="8"/>
      <c r="AR611" s="21"/>
    </row>
    <row r="612" spans="8:44" ht="15.75" customHeight="1" x14ac:dyDescent="0.35">
      <c r="H612" s="5"/>
      <c r="M612" s="10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9"/>
      <c r="AE612" s="9"/>
      <c r="AF612" s="9"/>
      <c r="AG612" s="9"/>
      <c r="AH612" s="9"/>
      <c r="AI612" s="9"/>
      <c r="AJ612" s="9"/>
      <c r="AK612" s="8"/>
      <c r="AL612" s="28"/>
      <c r="AM612" s="8"/>
      <c r="AN612" s="10"/>
      <c r="AO612" s="8"/>
      <c r="AP612" s="11"/>
      <c r="AQ612" s="8"/>
      <c r="AR612" s="21"/>
    </row>
    <row r="613" spans="8:44" ht="15.75" customHeight="1" x14ac:dyDescent="0.35">
      <c r="H613" s="5"/>
      <c r="M613" s="10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9"/>
      <c r="AE613" s="9"/>
      <c r="AF613" s="9"/>
      <c r="AG613" s="9"/>
      <c r="AH613" s="9"/>
      <c r="AI613" s="9"/>
      <c r="AJ613" s="9"/>
      <c r="AK613" s="8"/>
      <c r="AL613" s="28"/>
      <c r="AM613" s="8"/>
      <c r="AN613" s="10"/>
      <c r="AO613" s="8"/>
      <c r="AP613" s="11"/>
      <c r="AQ613" s="8"/>
      <c r="AR613" s="21"/>
    </row>
    <row r="614" spans="8:44" ht="15.75" customHeight="1" x14ac:dyDescent="0.35">
      <c r="H614" s="5"/>
      <c r="M614" s="10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9"/>
      <c r="AE614" s="9"/>
      <c r="AF614" s="9"/>
      <c r="AG614" s="9"/>
      <c r="AH614" s="9"/>
      <c r="AI614" s="9"/>
      <c r="AJ614" s="9"/>
      <c r="AK614" s="8"/>
      <c r="AL614" s="28"/>
      <c r="AM614" s="8"/>
      <c r="AN614" s="10"/>
      <c r="AO614" s="8"/>
      <c r="AP614" s="11"/>
      <c r="AQ614" s="8"/>
      <c r="AR614" s="21"/>
    </row>
    <row r="615" spans="8:44" ht="15.75" customHeight="1" x14ac:dyDescent="0.35">
      <c r="H615" s="5"/>
      <c r="M615" s="10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9"/>
      <c r="AE615" s="9"/>
      <c r="AF615" s="9"/>
      <c r="AG615" s="9"/>
      <c r="AH615" s="9"/>
      <c r="AI615" s="9"/>
      <c r="AJ615" s="9"/>
      <c r="AK615" s="8"/>
      <c r="AL615" s="28"/>
      <c r="AM615" s="8"/>
      <c r="AN615" s="10"/>
      <c r="AO615" s="8"/>
      <c r="AP615" s="11"/>
      <c r="AQ615" s="8"/>
      <c r="AR615" s="21"/>
    </row>
    <row r="616" spans="8:44" ht="15.75" customHeight="1" x14ac:dyDescent="0.35">
      <c r="H616" s="5"/>
      <c r="M616" s="10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9"/>
      <c r="AE616" s="9"/>
      <c r="AF616" s="9"/>
      <c r="AG616" s="9"/>
      <c r="AH616" s="9"/>
      <c r="AI616" s="9"/>
      <c r="AJ616" s="9"/>
      <c r="AK616" s="8"/>
      <c r="AL616" s="28"/>
      <c r="AM616" s="8"/>
      <c r="AN616" s="10"/>
      <c r="AO616" s="8"/>
      <c r="AP616" s="11"/>
      <c r="AQ616" s="8"/>
      <c r="AR616" s="21"/>
    </row>
    <row r="617" spans="8:44" ht="15.75" customHeight="1" x14ac:dyDescent="0.35">
      <c r="H617" s="5"/>
      <c r="M617" s="10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9"/>
      <c r="AE617" s="9"/>
      <c r="AF617" s="9"/>
      <c r="AG617" s="9"/>
      <c r="AH617" s="9"/>
      <c r="AI617" s="9"/>
      <c r="AJ617" s="9"/>
      <c r="AK617" s="8"/>
      <c r="AL617" s="28"/>
      <c r="AM617" s="8"/>
      <c r="AN617" s="10"/>
      <c r="AO617" s="8"/>
      <c r="AP617" s="11"/>
      <c r="AQ617" s="8"/>
      <c r="AR617" s="21"/>
    </row>
    <row r="618" spans="8:44" ht="15.75" customHeight="1" x14ac:dyDescent="0.35">
      <c r="H618" s="5"/>
      <c r="M618" s="10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9"/>
      <c r="AE618" s="9"/>
      <c r="AF618" s="9"/>
      <c r="AG618" s="9"/>
      <c r="AH618" s="9"/>
      <c r="AI618" s="9"/>
      <c r="AJ618" s="9"/>
      <c r="AK618" s="8"/>
      <c r="AL618" s="28"/>
      <c r="AM618" s="8"/>
      <c r="AN618" s="10"/>
      <c r="AO618" s="8"/>
      <c r="AP618" s="11"/>
      <c r="AQ618" s="8"/>
      <c r="AR618" s="21"/>
    </row>
    <row r="619" spans="8:44" ht="15.75" customHeight="1" x14ac:dyDescent="0.35">
      <c r="H619" s="5"/>
      <c r="M619" s="10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9"/>
      <c r="AE619" s="9"/>
      <c r="AF619" s="9"/>
      <c r="AG619" s="9"/>
      <c r="AH619" s="9"/>
      <c r="AI619" s="9"/>
      <c r="AJ619" s="9"/>
      <c r="AK619" s="8"/>
      <c r="AL619" s="28"/>
      <c r="AM619" s="8"/>
      <c r="AN619" s="10"/>
      <c r="AO619" s="8"/>
      <c r="AP619" s="11"/>
      <c r="AQ619" s="8"/>
      <c r="AR619" s="21"/>
    </row>
    <row r="620" spans="8:44" ht="15.75" customHeight="1" x14ac:dyDescent="0.35">
      <c r="H620" s="5"/>
      <c r="M620" s="10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9"/>
      <c r="AE620" s="9"/>
      <c r="AF620" s="9"/>
      <c r="AG620" s="9"/>
      <c r="AH620" s="9"/>
      <c r="AI620" s="9"/>
      <c r="AJ620" s="9"/>
      <c r="AK620" s="8"/>
      <c r="AL620" s="28"/>
      <c r="AM620" s="8"/>
      <c r="AN620" s="10"/>
      <c r="AO620" s="8"/>
      <c r="AP620" s="11"/>
      <c r="AQ620" s="8"/>
      <c r="AR620" s="21"/>
    </row>
    <row r="621" spans="8:44" ht="15.75" customHeight="1" x14ac:dyDescent="0.35">
      <c r="H621" s="5"/>
      <c r="M621" s="10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9"/>
      <c r="AE621" s="9"/>
      <c r="AF621" s="9"/>
      <c r="AG621" s="9"/>
      <c r="AH621" s="9"/>
      <c r="AI621" s="9"/>
      <c r="AJ621" s="9"/>
      <c r="AK621" s="8"/>
      <c r="AL621" s="28"/>
      <c r="AM621" s="8"/>
      <c r="AN621" s="10"/>
      <c r="AO621" s="8"/>
      <c r="AP621" s="11"/>
      <c r="AQ621" s="8"/>
      <c r="AR621" s="21"/>
    </row>
    <row r="622" spans="8:44" ht="15.75" customHeight="1" x14ac:dyDescent="0.35">
      <c r="H622" s="5"/>
      <c r="M622" s="10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9"/>
      <c r="AE622" s="9"/>
      <c r="AF622" s="9"/>
      <c r="AG622" s="9"/>
      <c r="AH622" s="9"/>
      <c r="AI622" s="9"/>
      <c r="AJ622" s="9"/>
      <c r="AK622" s="8"/>
      <c r="AL622" s="28"/>
      <c r="AM622" s="8"/>
      <c r="AN622" s="10"/>
      <c r="AO622" s="8"/>
      <c r="AP622" s="11"/>
      <c r="AQ622" s="8"/>
      <c r="AR622" s="21"/>
    </row>
    <row r="623" spans="8:44" ht="15.75" customHeight="1" x14ac:dyDescent="0.35">
      <c r="H623" s="5"/>
      <c r="M623" s="10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9"/>
      <c r="AE623" s="9"/>
      <c r="AF623" s="9"/>
      <c r="AG623" s="9"/>
      <c r="AH623" s="9"/>
      <c r="AI623" s="9"/>
      <c r="AJ623" s="9"/>
      <c r="AK623" s="8"/>
      <c r="AL623" s="28"/>
      <c r="AM623" s="8"/>
      <c r="AN623" s="10"/>
      <c r="AO623" s="8"/>
      <c r="AP623" s="11"/>
      <c r="AQ623" s="8"/>
      <c r="AR623" s="21"/>
    </row>
    <row r="624" spans="8:44" ht="15.75" customHeight="1" x14ac:dyDescent="0.35">
      <c r="H624" s="5"/>
      <c r="M624" s="10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9"/>
      <c r="AE624" s="9"/>
      <c r="AF624" s="9"/>
      <c r="AG624" s="9"/>
      <c r="AH624" s="9"/>
      <c r="AI624" s="9"/>
      <c r="AJ624" s="9"/>
      <c r="AK624" s="8"/>
      <c r="AL624" s="28"/>
      <c r="AM624" s="8"/>
      <c r="AN624" s="10"/>
      <c r="AO624" s="8"/>
      <c r="AP624" s="11"/>
      <c r="AQ624" s="8"/>
      <c r="AR624" s="21"/>
    </row>
    <row r="625" spans="8:44" ht="15.75" customHeight="1" x14ac:dyDescent="0.35">
      <c r="H625" s="5"/>
      <c r="M625" s="10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9"/>
      <c r="AE625" s="9"/>
      <c r="AF625" s="9"/>
      <c r="AG625" s="9"/>
      <c r="AH625" s="9"/>
      <c r="AI625" s="9"/>
      <c r="AJ625" s="9"/>
      <c r="AK625" s="8"/>
      <c r="AL625" s="28"/>
      <c r="AM625" s="8"/>
      <c r="AN625" s="10"/>
      <c r="AO625" s="8"/>
      <c r="AP625" s="11"/>
      <c r="AQ625" s="8"/>
      <c r="AR625" s="21"/>
    </row>
    <row r="626" spans="8:44" ht="15.75" customHeight="1" x14ac:dyDescent="0.35">
      <c r="H626" s="5"/>
      <c r="M626" s="10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9"/>
      <c r="AE626" s="9"/>
      <c r="AF626" s="9"/>
      <c r="AG626" s="9"/>
      <c r="AH626" s="9"/>
      <c r="AI626" s="9"/>
      <c r="AJ626" s="9"/>
      <c r="AK626" s="8"/>
      <c r="AL626" s="28"/>
      <c r="AM626" s="8"/>
      <c r="AN626" s="10"/>
      <c r="AO626" s="8"/>
      <c r="AP626" s="11"/>
      <c r="AQ626" s="8"/>
      <c r="AR626" s="21"/>
    </row>
    <row r="627" spans="8:44" ht="15.75" customHeight="1" x14ac:dyDescent="0.35">
      <c r="H627" s="5"/>
      <c r="M627" s="10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9"/>
      <c r="AE627" s="9"/>
      <c r="AF627" s="9"/>
      <c r="AG627" s="9"/>
      <c r="AH627" s="9"/>
      <c r="AI627" s="9"/>
      <c r="AJ627" s="9"/>
      <c r="AK627" s="8"/>
      <c r="AL627" s="28"/>
      <c r="AM627" s="8"/>
      <c r="AN627" s="10"/>
      <c r="AO627" s="8"/>
      <c r="AP627" s="11"/>
      <c r="AQ627" s="8"/>
      <c r="AR627" s="21"/>
    </row>
    <row r="628" spans="8:44" ht="15.75" customHeight="1" x14ac:dyDescent="0.35">
      <c r="H628" s="5"/>
      <c r="M628" s="10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9"/>
      <c r="AE628" s="9"/>
      <c r="AF628" s="9"/>
      <c r="AG628" s="9"/>
      <c r="AH628" s="9"/>
      <c r="AI628" s="9"/>
      <c r="AJ628" s="9"/>
      <c r="AK628" s="8"/>
      <c r="AL628" s="28"/>
      <c r="AM628" s="8"/>
      <c r="AN628" s="10"/>
      <c r="AO628" s="8"/>
      <c r="AP628" s="11"/>
      <c r="AQ628" s="8"/>
      <c r="AR628" s="21"/>
    </row>
    <row r="629" spans="8:44" ht="15.75" customHeight="1" x14ac:dyDescent="0.35">
      <c r="H629" s="5"/>
      <c r="M629" s="10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9"/>
      <c r="AE629" s="9"/>
      <c r="AF629" s="9"/>
      <c r="AG629" s="9"/>
      <c r="AH629" s="9"/>
      <c r="AI629" s="9"/>
      <c r="AJ629" s="9"/>
      <c r="AK629" s="8"/>
      <c r="AL629" s="28"/>
      <c r="AM629" s="8"/>
      <c r="AN629" s="10"/>
      <c r="AO629" s="8"/>
      <c r="AP629" s="11"/>
      <c r="AQ629" s="8"/>
      <c r="AR629" s="21"/>
    </row>
    <row r="630" spans="8:44" ht="15.75" customHeight="1" x14ac:dyDescent="0.35">
      <c r="H630" s="5"/>
      <c r="M630" s="10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9"/>
      <c r="AE630" s="9"/>
      <c r="AF630" s="9"/>
      <c r="AG630" s="9"/>
      <c r="AH630" s="9"/>
      <c r="AI630" s="9"/>
      <c r="AJ630" s="9"/>
      <c r="AK630" s="8"/>
      <c r="AL630" s="28"/>
      <c r="AM630" s="8"/>
      <c r="AN630" s="10"/>
      <c r="AO630" s="8"/>
      <c r="AP630" s="11"/>
      <c r="AQ630" s="8"/>
      <c r="AR630" s="21"/>
    </row>
    <row r="631" spans="8:44" ht="15.75" customHeight="1" x14ac:dyDescent="0.35">
      <c r="H631" s="5"/>
      <c r="M631" s="10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9"/>
      <c r="AE631" s="9"/>
      <c r="AF631" s="9"/>
      <c r="AG631" s="9"/>
      <c r="AH631" s="9"/>
      <c r="AI631" s="9"/>
      <c r="AJ631" s="9"/>
      <c r="AK631" s="8"/>
      <c r="AL631" s="28"/>
      <c r="AM631" s="8"/>
      <c r="AN631" s="10"/>
      <c r="AO631" s="8"/>
      <c r="AP631" s="11"/>
      <c r="AQ631" s="8"/>
      <c r="AR631" s="21"/>
    </row>
    <row r="632" spans="8:44" ht="15.75" customHeight="1" x14ac:dyDescent="0.35">
      <c r="H632" s="5"/>
      <c r="M632" s="10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9"/>
      <c r="AE632" s="9"/>
      <c r="AF632" s="9"/>
      <c r="AG632" s="9"/>
      <c r="AH632" s="9"/>
      <c r="AI632" s="9"/>
      <c r="AJ632" s="9"/>
      <c r="AK632" s="8"/>
      <c r="AL632" s="28"/>
      <c r="AM632" s="8"/>
      <c r="AN632" s="10"/>
      <c r="AO632" s="8"/>
      <c r="AP632" s="11"/>
      <c r="AQ632" s="8"/>
      <c r="AR632" s="21"/>
    </row>
    <row r="633" spans="8:44" ht="15.75" customHeight="1" x14ac:dyDescent="0.35">
      <c r="H633" s="5"/>
      <c r="M633" s="10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9"/>
      <c r="AE633" s="9"/>
      <c r="AF633" s="9"/>
      <c r="AG633" s="9"/>
      <c r="AH633" s="9"/>
      <c r="AI633" s="9"/>
      <c r="AJ633" s="9"/>
      <c r="AK633" s="8"/>
      <c r="AL633" s="28"/>
      <c r="AM633" s="8"/>
      <c r="AN633" s="10"/>
      <c r="AO633" s="8"/>
      <c r="AP633" s="11"/>
      <c r="AQ633" s="8"/>
      <c r="AR633" s="21"/>
    </row>
    <row r="634" spans="8:44" ht="15.75" customHeight="1" x14ac:dyDescent="0.35">
      <c r="H634" s="5"/>
      <c r="M634" s="10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9"/>
      <c r="AE634" s="9"/>
      <c r="AF634" s="9"/>
      <c r="AG634" s="9"/>
      <c r="AH634" s="9"/>
      <c r="AI634" s="9"/>
      <c r="AJ634" s="9"/>
      <c r="AK634" s="8"/>
      <c r="AL634" s="28"/>
      <c r="AM634" s="8"/>
      <c r="AN634" s="10"/>
      <c r="AO634" s="8"/>
      <c r="AP634" s="11"/>
      <c r="AQ634" s="8"/>
      <c r="AR634" s="21"/>
    </row>
    <row r="635" spans="8:44" ht="15.75" customHeight="1" x14ac:dyDescent="0.35">
      <c r="H635" s="5"/>
      <c r="M635" s="10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9"/>
      <c r="AE635" s="9"/>
      <c r="AF635" s="9"/>
      <c r="AG635" s="9"/>
      <c r="AH635" s="9"/>
      <c r="AI635" s="9"/>
      <c r="AJ635" s="9"/>
      <c r="AK635" s="8"/>
      <c r="AL635" s="28"/>
      <c r="AM635" s="8"/>
      <c r="AN635" s="10"/>
      <c r="AO635" s="8"/>
      <c r="AP635" s="11"/>
      <c r="AQ635" s="8"/>
      <c r="AR635" s="21"/>
    </row>
    <row r="636" spans="8:44" ht="15.75" customHeight="1" x14ac:dyDescent="0.35">
      <c r="H636" s="5"/>
      <c r="M636" s="10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9"/>
      <c r="AE636" s="9"/>
      <c r="AF636" s="9"/>
      <c r="AG636" s="9"/>
      <c r="AH636" s="9"/>
      <c r="AI636" s="9"/>
      <c r="AJ636" s="9"/>
      <c r="AK636" s="8"/>
      <c r="AL636" s="28"/>
      <c r="AM636" s="8"/>
      <c r="AN636" s="10"/>
      <c r="AO636" s="8"/>
      <c r="AP636" s="11"/>
      <c r="AQ636" s="8"/>
      <c r="AR636" s="21"/>
    </row>
    <row r="637" spans="8:44" ht="15.75" customHeight="1" x14ac:dyDescent="0.35">
      <c r="H637" s="5"/>
      <c r="M637" s="10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9"/>
      <c r="AE637" s="9"/>
      <c r="AF637" s="9"/>
      <c r="AG637" s="9"/>
      <c r="AH637" s="9"/>
      <c r="AI637" s="9"/>
      <c r="AJ637" s="9"/>
      <c r="AK637" s="8"/>
      <c r="AL637" s="28"/>
      <c r="AM637" s="8"/>
      <c r="AN637" s="10"/>
      <c r="AO637" s="8"/>
      <c r="AP637" s="11"/>
      <c r="AQ637" s="8"/>
      <c r="AR637" s="21"/>
    </row>
    <row r="638" spans="8:44" ht="15.75" customHeight="1" x14ac:dyDescent="0.35">
      <c r="H638" s="5"/>
      <c r="M638" s="10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9"/>
      <c r="AE638" s="9"/>
      <c r="AF638" s="9"/>
      <c r="AG638" s="9"/>
      <c r="AH638" s="9"/>
      <c r="AI638" s="9"/>
      <c r="AJ638" s="9"/>
      <c r="AK638" s="8"/>
      <c r="AL638" s="28"/>
      <c r="AM638" s="8"/>
      <c r="AN638" s="10"/>
      <c r="AO638" s="8"/>
      <c r="AP638" s="11"/>
      <c r="AQ638" s="8"/>
      <c r="AR638" s="21"/>
    </row>
    <row r="639" spans="8:44" ht="15.75" customHeight="1" x14ac:dyDescent="0.35">
      <c r="H639" s="5"/>
      <c r="M639" s="10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9"/>
      <c r="AE639" s="9"/>
      <c r="AF639" s="9"/>
      <c r="AG639" s="9"/>
      <c r="AH639" s="9"/>
      <c r="AI639" s="9"/>
      <c r="AJ639" s="9"/>
      <c r="AK639" s="8"/>
      <c r="AL639" s="28"/>
      <c r="AM639" s="8"/>
      <c r="AN639" s="10"/>
      <c r="AO639" s="8"/>
      <c r="AP639" s="11"/>
      <c r="AQ639" s="8"/>
      <c r="AR639" s="21"/>
    </row>
    <row r="640" spans="8:44" ht="15.75" customHeight="1" x14ac:dyDescent="0.35">
      <c r="H640" s="5"/>
      <c r="M640" s="10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9"/>
      <c r="AE640" s="9"/>
      <c r="AF640" s="9"/>
      <c r="AG640" s="9"/>
      <c r="AH640" s="9"/>
      <c r="AI640" s="9"/>
      <c r="AJ640" s="9"/>
      <c r="AK640" s="8"/>
      <c r="AL640" s="28"/>
      <c r="AM640" s="8"/>
      <c r="AN640" s="10"/>
      <c r="AO640" s="8"/>
      <c r="AP640" s="11"/>
      <c r="AQ640" s="8"/>
      <c r="AR640" s="21"/>
    </row>
    <row r="641" spans="8:44" ht="15.75" customHeight="1" x14ac:dyDescent="0.35">
      <c r="H641" s="5"/>
      <c r="M641" s="10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9"/>
      <c r="AE641" s="9"/>
      <c r="AF641" s="9"/>
      <c r="AG641" s="9"/>
      <c r="AH641" s="9"/>
      <c r="AI641" s="9"/>
      <c r="AJ641" s="9"/>
      <c r="AK641" s="8"/>
      <c r="AL641" s="28"/>
      <c r="AM641" s="8"/>
      <c r="AN641" s="10"/>
      <c r="AO641" s="8"/>
      <c r="AP641" s="11"/>
      <c r="AQ641" s="8"/>
      <c r="AR641" s="21"/>
    </row>
    <row r="642" spans="8:44" ht="15.75" customHeight="1" x14ac:dyDescent="0.35">
      <c r="H642" s="5"/>
      <c r="M642" s="10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9"/>
      <c r="AE642" s="9"/>
      <c r="AF642" s="9"/>
      <c r="AG642" s="9"/>
      <c r="AH642" s="9"/>
      <c r="AI642" s="9"/>
      <c r="AJ642" s="9"/>
      <c r="AK642" s="8"/>
      <c r="AL642" s="28"/>
      <c r="AM642" s="8"/>
      <c r="AN642" s="10"/>
      <c r="AO642" s="8"/>
      <c r="AP642" s="11"/>
      <c r="AQ642" s="8"/>
      <c r="AR642" s="21"/>
    </row>
    <row r="643" spans="8:44" ht="15.75" customHeight="1" x14ac:dyDescent="0.35">
      <c r="H643" s="5"/>
      <c r="M643" s="10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9"/>
      <c r="AE643" s="9"/>
      <c r="AF643" s="9"/>
      <c r="AG643" s="9"/>
      <c r="AH643" s="9"/>
      <c r="AI643" s="9"/>
      <c r="AJ643" s="9"/>
      <c r="AK643" s="8"/>
      <c r="AL643" s="28"/>
      <c r="AM643" s="8"/>
      <c r="AN643" s="10"/>
      <c r="AO643" s="8"/>
      <c r="AP643" s="11"/>
      <c r="AQ643" s="8"/>
      <c r="AR643" s="21"/>
    </row>
    <row r="644" spans="8:44" ht="15.75" customHeight="1" x14ac:dyDescent="0.35">
      <c r="H644" s="5"/>
      <c r="M644" s="10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9"/>
      <c r="AE644" s="9"/>
      <c r="AF644" s="9"/>
      <c r="AG644" s="9"/>
      <c r="AH644" s="9"/>
      <c r="AI644" s="9"/>
      <c r="AJ644" s="9"/>
      <c r="AK644" s="8"/>
      <c r="AL644" s="28"/>
      <c r="AM644" s="8"/>
      <c r="AN644" s="10"/>
      <c r="AO644" s="8"/>
      <c r="AP644" s="11"/>
      <c r="AQ644" s="8"/>
      <c r="AR644" s="21"/>
    </row>
    <row r="645" spans="8:44" ht="15.75" customHeight="1" x14ac:dyDescent="0.35">
      <c r="H645" s="5"/>
      <c r="M645" s="10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9"/>
      <c r="AE645" s="9"/>
      <c r="AF645" s="9"/>
      <c r="AG645" s="9"/>
      <c r="AH645" s="9"/>
      <c r="AI645" s="9"/>
      <c r="AJ645" s="9"/>
      <c r="AK645" s="8"/>
      <c r="AL645" s="28"/>
      <c r="AM645" s="8"/>
      <c r="AN645" s="10"/>
      <c r="AO645" s="8"/>
      <c r="AP645" s="11"/>
      <c r="AQ645" s="8"/>
      <c r="AR645" s="21"/>
    </row>
    <row r="646" spans="8:44" ht="15.75" customHeight="1" x14ac:dyDescent="0.35">
      <c r="H646" s="5"/>
      <c r="M646" s="10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9"/>
      <c r="AE646" s="9"/>
      <c r="AF646" s="9"/>
      <c r="AG646" s="9"/>
      <c r="AH646" s="9"/>
      <c r="AI646" s="9"/>
      <c r="AJ646" s="9"/>
      <c r="AK646" s="8"/>
      <c r="AL646" s="28"/>
      <c r="AM646" s="8"/>
      <c r="AN646" s="10"/>
      <c r="AO646" s="8"/>
      <c r="AP646" s="11"/>
      <c r="AQ646" s="8"/>
      <c r="AR646" s="21"/>
    </row>
    <row r="647" spans="8:44" ht="15.75" customHeight="1" x14ac:dyDescent="0.35">
      <c r="H647" s="5"/>
      <c r="M647" s="10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9"/>
      <c r="AE647" s="9"/>
      <c r="AF647" s="9"/>
      <c r="AG647" s="9"/>
      <c r="AH647" s="9"/>
      <c r="AI647" s="9"/>
      <c r="AJ647" s="9"/>
      <c r="AK647" s="8"/>
      <c r="AL647" s="28"/>
      <c r="AM647" s="8"/>
      <c r="AN647" s="10"/>
      <c r="AO647" s="8"/>
      <c r="AP647" s="11"/>
      <c r="AQ647" s="8"/>
      <c r="AR647" s="21"/>
    </row>
    <row r="648" spans="8:44" ht="15.75" customHeight="1" x14ac:dyDescent="0.35">
      <c r="H648" s="5"/>
      <c r="M648" s="10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9"/>
      <c r="AE648" s="9"/>
      <c r="AF648" s="9"/>
      <c r="AG648" s="9"/>
      <c r="AH648" s="9"/>
      <c r="AI648" s="9"/>
      <c r="AJ648" s="9"/>
      <c r="AK648" s="8"/>
      <c r="AL648" s="28"/>
      <c r="AM648" s="8"/>
      <c r="AN648" s="10"/>
      <c r="AO648" s="8"/>
      <c r="AP648" s="11"/>
      <c r="AQ648" s="8"/>
      <c r="AR648" s="21"/>
    </row>
    <row r="649" spans="8:44" ht="15.75" customHeight="1" x14ac:dyDescent="0.35">
      <c r="H649" s="5"/>
      <c r="M649" s="10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9"/>
      <c r="AE649" s="9"/>
      <c r="AF649" s="9"/>
      <c r="AG649" s="9"/>
      <c r="AH649" s="9"/>
      <c r="AI649" s="9"/>
      <c r="AJ649" s="9"/>
      <c r="AK649" s="8"/>
      <c r="AL649" s="28"/>
      <c r="AM649" s="8"/>
      <c r="AN649" s="10"/>
      <c r="AO649" s="8"/>
      <c r="AP649" s="11"/>
      <c r="AQ649" s="8"/>
      <c r="AR649" s="21"/>
    </row>
    <row r="650" spans="8:44" ht="15.75" customHeight="1" x14ac:dyDescent="0.35">
      <c r="H650" s="5"/>
      <c r="M650" s="10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9"/>
      <c r="AE650" s="9"/>
      <c r="AF650" s="9"/>
      <c r="AG650" s="9"/>
      <c r="AH650" s="9"/>
      <c r="AI650" s="9"/>
      <c r="AJ650" s="9"/>
      <c r="AK650" s="8"/>
      <c r="AL650" s="28"/>
      <c r="AM650" s="8"/>
      <c r="AN650" s="10"/>
      <c r="AO650" s="8"/>
      <c r="AP650" s="11"/>
      <c r="AQ650" s="8"/>
      <c r="AR650" s="21"/>
    </row>
    <row r="651" spans="8:44" ht="15.75" customHeight="1" x14ac:dyDescent="0.35">
      <c r="H651" s="5"/>
      <c r="M651" s="10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9"/>
      <c r="AE651" s="9"/>
      <c r="AF651" s="9"/>
      <c r="AG651" s="9"/>
      <c r="AH651" s="9"/>
      <c r="AI651" s="9"/>
      <c r="AJ651" s="9"/>
      <c r="AK651" s="8"/>
      <c r="AL651" s="28"/>
      <c r="AM651" s="8"/>
      <c r="AN651" s="10"/>
      <c r="AO651" s="8"/>
      <c r="AP651" s="11"/>
      <c r="AQ651" s="8"/>
      <c r="AR651" s="21"/>
    </row>
    <row r="652" spans="8:44" ht="15.75" customHeight="1" x14ac:dyDescent="0.35">
      <c r="H652" s="5"/>
      <c r="M652" s="10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9"/>
      <c r="AE652" s="9"/>
      <c r="AF652" s="9"/>
      <c r="AG652" s="9"/>
      <c r="AH652" s="9"/>
      <c r="AI652" s="9"/>
      <c r="AJ652" s="9"/>
      <c r="AK652" s="8"/>
      <c r="AL652" s="28"/>
      <c r="AM652" s="8"/>
      <c r="AN652" s="10"/>
      <c r="AO652" s="8"/>
      <c r="AP652" s="11"/>
      <c r="AQ652" s="8"/>
      <c r="AR652" s="21"/>
    </row>
    <row r="653" spans="8:44" ht="15.75" customHeight="1" x14ac:dyDescent="0.35">
      <c r="H653" s="5"/>
      <c r="M653" s="10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9"/>
      <c r="AE653" s="9"/>
      <c r="AF653" s="9"/>
      <c r="AG653" s="9"/>
      <c r="AH653" s="9"/>
      <c r="AI653" s="9"/>
      <c r="AJ653" s="9"/>
      <c r="AK653" s="8"/>
      <c r="AL653" s="28"/>
      <c r="AM653" s="8"/>
      <c r="AN653" s="10"/>
      <c r="AO653" s="8"/>
      <c r="AP653" s="11"/>
      <c r="AQ653" s="8"/>
      <c r="AR653" s="21"/>
    </row>
    <row r="654" spans="8:44" ht="15.75" customHeight="1" x14ac:dyDescent="0.35">
      <c r="H654" s="5"/>
      <c r="M654" s="10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9"/>
      <c r="AE654" s="9"/>
      <c r="AF654" s="9"/>
      <c r="AG654" s="9"/>
      <c r="AH654" s="9"/>
      <c r="AI654" s="9"/>
      <c r="AJ654" s="9"/>
      <c r="AK654" s="8"/>
      <c r="AL654" s="28"/>
      <c r="AM654" s="8"/>
      <c r="AN654" s="10"/>
      <c r="AO654" s="8"/>
      <c r="AP654" s="11"/>
      <c r="AQ654" s="8"/>
      <c r="AR654" s="21"/>
    </row>
    <row r="655" spans="8:44" ht="15.75" customHeight="1" x14ac:dyDescent="0.35">
      <c r="H655" s="5"/>
      <c r="M655" s="10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9"/>
      <c r="AE655" s="9"/>
      <c r="AF655" s="9"/>
      <c r="AG655" s="9"/>
      <c r="AH655" s="9"/>
      <c r="AI655" s="9"/>
      <c r="AJ655" s="9"/>
      <c r="AK655" s="8"/>
      <c r="AL655" s="28"/>
      <c r="AM655" s="8"/>
      <c r="AN655" s="10"/>
      <c r="AO655" s="8"/>
      <c r="AP655" s="11"/>
      <c r="AQ655" s="8"/>
      <c r="AR655" s="21"/>
    </row>
    <row r="656" spans="8:44" ht="15.75" customHeight="1" x14ac:dyDescent="0.35">
      <c r="H656" s="5"/>
      <c r="M656" s="10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9"/>
      <c r="AE656" s="9"/>
      <c r="AF656" s="9"/>
      <c r="AG656" s="9"/>
      <c r="AH656" s="9"/>
      <c r="AI656" s="9"/>
      <c r="AJ656" s="9"/>
      <c r="AK656" s="8"/>
      <c r="AL656" s="28"/>
      <c r="AM656" s="8"/>
      <c r="AN656" s="10"/>
      <c r="AO656" s="8"/>
      <c r="AP656" s="11"/>
      <c r="AQ656" s="8"/>
      <c r="AR656" s="21"/>
    </row>
    <row r="657" spans="8:44" ht="15.75" customHeight="1" x14ac:dyDescent="0.35">
      <c r="H657" s="5"/>
      <c r="M657" s="10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9"/>
      <c r="AE657" s="9"/>
      <c r="AF657" s="9"/>
      <c r="AG657" s="9"/>
      <c r="AH657" s="9"/>
      <c r="AI657" s="9"/>
      <c r="AJ657" s="9"/>
      <c r="AK657" s="8"/>
      <c r="AL657" s="28"/>
      <c r="AM657" s="8"/>
      <c r="AN657" s="10"/>
      <c r="AO657" s="8"/>
      <c r="AP657" s="11"/>
      <c r="AQ657" s="8"/>
      <c r="AR657" s="21"/>
    </row>
    <row r="658" spans="8:44" ht="15.75" customHeight="1" x14ac:dyDescent="0.35">
      <c r="H658" s="5"/>
      <c r="M658" s="10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9"/>
      <c r="AE658" s="9"/>
      <c r="AF658" s="9"/>
      <c r="AG658" s="9"/>
      <c r="AH658" s="9"/>
      <c r="AI658" s="9"/>
      <c r="AJ658" s="9"/>
      <c r="AK658" s="8"/>
      <c r="AL658" s="28"/>
      <c r="AM658" s="8"/>
      <c r="AN658" s="10"/>
      <c r="AO658" s="8"/>
      <c r="AP658" s="11"/>
      <c r="AQ658" s="8"/>
      <c r="AR658" s="21"/>
    </row>
    <row r="659" spans="8:44" ht="15.75" customHeight="1" x14ac:dyDescent="0.35">
      <c r="H659" s="5"/>
      <c r="M659" s="10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9"/>
      <c r="AE659" s="9"/>
      <c r="AF659" s="9"/>
      <c r="AG659" s="9"/>
      <c r="AH659" s="9"/>
      <c r="AI659" s="9"/>
      <c r="AJ659" s="9"/>
      <c r="AK659" s="8"/>
      <c r="AL659" s="28"/>
      <c r="AM659" s="8"/>
      <c r="AN659" s="10"/>
      <c r="AO659" s="8"/>
      <c r="AP659" s="11"/>
      <c r="AQ659" s="8"/>
      <c r="AR659" s="21"/>
    </row>
    <row r="660" spans="8:44" ht="15.75" customHeight="1" x14ac:dyDescent="0.35">
      <c r="H660" s="5"/>
      <c r="M660" s="10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9"/>
      <c r="AE660" s="9"/>
      <c r="AF660" s="9"/>
      <c r="AG660" s="9"/>
      <c r="AH660" s="9"/>
      <c r="AI660" s="9"/>
      <c r="AJ660" s="9"/>
      <c r="AK660" s="8"/>
      <c r="AL660" s="28"/>
      <c r="AM660" s="8"/>
      <c r="AN660" s="10"/>
      <c r="AO660" s="8"/>
      <c r="AP660" s="11"/>
      <c r="AQ660" s="8"/>
      <c r="AR660" s="21"/>
    </row>
    <row r="661" spans="8:44" ht="15.75" customHeight="1" x14ac:dyDescent="0.35">
      <c r="H661" s="5"/>
      <c r="M661" s="10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9"/>
      <c r="AE661" s="9"/>
      <c r="AF661" s="9"/>
      <c r="AG661" s="9"/>
      <c r="AH661" s="9"/>
      <c r="AI661" s="9"/>
      <c r="AJ661" s="9"/>
      <c r="AK661" s="8"/>
      <c r="AL661" s="28"/>
      <c r="AM661" s="8"/>
      <c r="AN661" s="10"/>
      <c r="AO661" s="8"/>
      <c r="AP661" s="11"/>
      <c r="AQ661" s="8"/>
      <c r="AR661" s="21"/>
    </row>
    <row r="662" spans="8:44" ht="15.75" customHeight="1" x14ac:dyDescent="0.35">
      <c r="H662" s="5"/>
      <c r="M662" s="10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9"/>
      <c r="AE662" s="9"/>
      <c r="AF662" s="9"/>
      <c r="AG662" s="9"/>
      <c r="AH662" s="9"/>
      <c r="AI662" s="9"/>
      <c r="AJ662" s="9"/>
      <c r="AK662" s="8"/>
      <c r="AL662" s="28"/>
      <c r="AM662" s="8"/>
      <c r="AN662" s="10"/>
      <c r="AO662" s="8"/>
      <c r="AP662" s="11"/>
      <c r="AQ662" s="8"/>
      <c r="AR662" s="21"/>
    </row>
    <row r="663" spans="8:44" ht="15.75" customHeight="1" x14ac:dyDescent="0.35">
      <c r="H663" s="5"/>
      <c r="M663" s="10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9"/>
      <c r="AE663" s="9"/>
      <c r="AF663" s="9"/>
      <c r="AG663" s="9"/>
      <c r="AH663" s="9"/>
      <c r="AI663" s="9"/>
      <c r="AJ663" s="9"/>
      <c r="AK663" s="8"/>
      <c r="AL663" s="28"/>
      <c r="AM663" s="8"/>
      <c r="AN663" s="10"/>
      <c r="AO663" s="8"/>
      <c r="AP663" s="11"/>
      <c r="AQ663" s="8"/>
      <c r="AR663" s="21"/>
    </row>
    <row r="664" spans="8:44" ht="15.75" customHeight="1" x14ac:dyDescent="0.35">
      <c r="H664" s="5"/>
      <c r="M664" s="10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9"/>
      <c r="AE664" s="9"/>
      <c r="AF664" s="9"/>
      <c r="AG664" s="9"/>
      <c r="AH664" s="9"/>
      <c r="AI664" s="9"/>
      <c r="AJ664" s="9"/>
      <c r="AK664" s="8"/>
      <c r="AL664" s="28"/>
      <c r="AM664" s="8"/>
      <c r="AN664" s="10"/>
      <c r="AO664" s="8"/>
      <c r="AP664" s="11"/>
      <c r="AQ664" s="8"/>
      <c r="AR664" s="21"/>
    </row>
    <row r="665" spans="8:44" ht="15.75" customHeight="1" x14ac:dyDescent="0.35">
      <c r="H665" s="5"/>
      <c r="M665" s="10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9"/>
      <c r="AE665" s="9"/>
      <c r="AF665" s="9"/>
      <c r="AG665" s="9"/>
      <c r="AH665" s="9"/>
      <c r="AI665" s="9"/>
      <c r="AJ665" s="9"/>
      <c r="AK665" s="8"/>
      <c r="AL665" s="28"/>
      <c r="AM665" s="8"/>
      <c r="AN665" s="10"/>
      <c r="AO665" s="8"/>
      <c r="AP665" s="11"/>
      <c r="AQ665" s="8"/>
      <c r="AR665" s="21"/>
    </row>
    <row r="666" spans="8:44" ht="15.75" customHeight="1" x14ac:dyDescent="0.35">
      <c r="H666" s="5"/>
      <c r="M666" s="10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9"/>
      <c r="AE666" s="9"/>
      <c r="AF666" s="9"/>
      <c r="AG666" s="9"/>
      <c r="AH666" s="9"/>
      <c r="AI666" s="9"/>
      <c r="AJ666" s="9"/>
      <c r="AK666" s="8"/>
      <c r="AL666" s="28"/>
      <c r="AM666" s="8"/>
      <c r="AN666" s="10"/>
      <c r="AO666" s="8"/>
      <c r="AP666" s="11"/>
      <c r="AQ666" s="8"/>
      <c r="AR666" s="21"/>
    </row>
    <row r="667" spans="8:44" ht="15.75" customHeight="1" x14ac:dyDescent="0.35">
      <c r="H667" s="5"/>
      <c r="M667" s="10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9"/>
      <c r="AE667" s="9"/>
      <c r="AF667" s="9"/>
      <c r="AG667" s="9"/>
      <c r="AH667" s="9"/>
      <c r="AI667" s="9"/>
      <c r="AJ667" s="9"/>
      <c r="AK667" s="8"/>
      <c r="AL667" s="28"/>
      <c r="AM667" s="8"/>
      <c r="AN667" s="10"/>
      <c r="AO667" s="8"/>
      <c r="AP667" s="11"/>
      <c r="AQ667" s="8"/>
      <c r="AR667" s="21"/>
    </row>
    <row r="668" spans="8:44" ht="15.75" customHeight="1" x14ac:dyDescent="0.35">
      <c r="H668" s="5"/>
      <c r="M668" s="10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9"/>
      <c r="AE668" s="9"/>
      <c r="AF668" s="9"/>
      <c r="AG668" s="9"/>
      <c r="AH668" s="9"/>
      <c r="AI668" s="9"/>
      <c r="AJ668" s="9"/>
      <c r="AK668" s="8"/>
      <c r="AL668" s="28"/>
      <c r="AM668" s="8"/>
      <c r="AN668" s="10"/>
      <c r="AO668" s="8"/>
      <c r="AP668" s="11"/>
      <c r="AQ668" s="8"/>
      <c r="AR668" s="21"/>
    </row>
    <row r="669" spans="8:44" ht="15.75" customHeight="1" x14ac:dyDescent="0.35">
      <c r="H669" s="5"/>
      <c r="M669" s="10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9"/>
      <c r="AE669" s="9"/>
      <c r="AF669" s="9"/>
      <c r="AG669" s="9"/>
      <c r="AH669" s="9"/>
      <c r="AI669" s="9"/>
      <c r="AJ669" s="9"/>
      <c r="AK669" s="8"/>
      <c r="AL669" s="28"/>
      <c r="AM669" s="8"/>
      <c r="AN669" s="10"/>
      <c r="AO669" s="8"/>
      <c r="AP669" s="11"/>
      <c r="AQ669" s="8"/>
      <c r="AR669" s="21"/>
    </row>
    <row r="670" spans="8:44" ht="15.75" customHeight="1" x14ac:dyDescent="0.35">
      <c r="H670" s="5"/>
      <c r="M670" s="10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9"/>
      <c r="AE670" s="9"/>
      <c r="AF670" s="9"/>
      <c r="AG670" s="9"/>
      <c r="AH670" s="9"/>
      <c r="AI670" s="9"/>
      <c r="AJ670" s="9"/>
      <c r="AK670" s="8"/>
      <c r="AL670" s="28"/>
      <c r="AM670" s="8"/>
      <c r="AN670" s="10"/>
      <c r="AO670" s="8"/>
      <c r="AP670" s="11"/>
      <c r="AQ670" s="8"/>
      <c r="AR670" s="21"/>
    </row>
    <row r="671" spans="8:44" ht="15.75" customHeight="1" x14ac:dyDescent="0.35">
      <c r="H671" s="5"/>
      <c r="M671" s="10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9"/>
      <c r="AE671" s="9"/>
      <c r="AF671" s="9"/>
      <c r="AG671" s="9"/>
      <c r="AH671" s="9"/>
      <c r="AI671" s="9"/>
      <c r="AJ671" s="9"/>
      <c r="AK671" s="8"/>
      <c r="AL671" s="28"/>
      <c r="AM671" s="8"/>
      <c r="AN671" s="10"/>
      <c r="AO671" s="8"/>
      <c r="AP671" s="11"/>
      <c r="AQ671" s="8"/>
      <c r="AR671" s="21"/>
    </row>
    <row r="672" spans="8:44" ht="15.75" customHeight="1" x14ac:dyDescent="0.35">
      <c r="H672" s="5"/>
      <c r="M672" s="10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9"/>
      <c r="AE672" s="9"/>
      <c r="AF672" s="9"/>
      <c r="AG672" s="9"/>
      <c r="AH672" s="9"/>
      <c r="AI672" s="9"/>
      <c r="AJ672" s="9"/>
      <c r="AK672" s="8"/>
      <c r="AL672" s="28"/>
      <c r="AM672" s="8"/>
      <c r="AN672" s="10"/>
      <c r="AO672" s="8"/>
      <c r="AP672" s="11"/>
      <c r="AQ672" s="8"/>
      <c r="AR672" s="21"/>
    </row>
    <row r="673" spans="8:44" ht="15.75" customHeight="1" x14ac:dyDescent="0.35">
      <c r="H673" s="5"/>
      <c r="M673" s="10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9"/>
      <c r="AE673" s="9"/>
      <c r="AF673" s="9"/>
      <c r="AG673" s="9"/>
      <c r="AH673" s="9"/>
      <c r="AI673" s="9"/>
      <c r="AJ673" s="9"/>
      <c r="AK673" s="8"/>
      <c r="AL673" s="28"/>
      <c r="AM673" s="8"/>
      <c r="AN673" s="10"/>
      <c r="AO673" s="8"/>
      <c r="AP673" s="11"/>
      <c r="AQ673" s="8"/>
      <c r="AR673" s="21"/>
    </row>
    <row r="674" spans="8:44" ht="15.75" customHeight="1" x14ac:dyDescent="0.35">
      <c r="H674" s="5"/>
      <c r="M674" s="10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9"/>
      <c r="AE674" s="9"/>
      <c r="AF674" s="9"/>
      <c r="AG674" s="9"/>
      <c r="AH674" s="9"/>
      <c r="AI674" s="9"/>
      <c r="AJ674" s="9"/>
      <c r="AK674" s="8"/>
      <c r="AL674" s="28"/>
      <c r="AM674" s="8"/>
      <c r="AN674" s="10"/>
      <c r="AO674" s="8"/>
      <c r="AP674" s="11"/>
      <c r="AQ674" s="8"/>
      <c r="AR674" s="21"/>
    </row>
    <row r="675" spans="8:44" ht="15.75" customHeight="1" x14ac:dyDescent="0.35">
      <c r="H675" s="5"/>
      <c r="M675" s="10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9"/>
      <c r="AE675" s="9"/>
      <c r="AF675" s="9"/>
      <c r="AG675" s="9"/>
      <c r="AH675" s="9"/>
      <c r="AI675" s="9"/>
      <c r="AJ675" s="9"/>
      <c r="AK675" s="8"/>
      <c r="AL675" s="28"/>
      <c r="AM675" s="8"/>
      <c r="AN675" s="10"/>
      <c r="AO675" s="8"/>
      <c r="AP675" s="11"/>
      <c r="AQ675" s="8"/>
      <c r="AR675" s="21"/>
    </row>
    <row r="676" spans="8:44" ht="15.75" customHeight="1" x14ac:dyDescent="0.35">
      <c r="H676" s="5"/>
      <c r="M676" s="10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9"/>
      <c r="AE676" s="9"/>
      <c r="AF676" s="9"/>
      <c r="AG676" s="9"/>
      <c r="AH676" s="9"/>
      <c r="AI676" s="9"/>
      <c r="AJ676" s="9"/>
      <c r="AK676" s="8"/>
      <c r="AL676" s="28"/>
      <c r="AM676" s="8"/>
      <c r="AN676" s="10"/>
      <c r="AO676" s="8"/>
      <c r="AP676" s="11"/>
      <c r="AQ676" s="8"/>
      <c r="AR676" s="21"/>
    </row>
    <row r="677" spans="8:44" ht="15.75" customHeight="1" x14ac:dyDescent="0.35">
      <c r="H677" s="5"/>
      <c r="M677" s="10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9"/>
      <c r="AE677" s="9"/>
      <c r="AF677" s="9"/>
      <c r="AG677" s="9"/>
      <c r="AH677" s="9"/>
      <c r="AI677" s="9"/>
      <c r="AJ677" s="9"/>
      <c r="AK677" s="8"/>
      <c r="AL677" s="28"/>
      <c r="AM677" s="8"/>
      <c r="AN677" s="10"/>
      <c r="AO677" s="8"/>
      <c r="AP677" s="11"/>
      <c r="AQ677" s="8"/>
      <c r="AR677" s="21"/>
    </row>
    <row r="678" spans="8:44" ht="15.75" customHeight="1" x14ac:dyDescent="0.35">
      <c r="H678" s="5"/>
      <c r="M678" s="10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9"/>
      <c r="AE678" s="9"/>
      <c r="AF678" s="9"/>
      <c r="AG678" s="9"/>
      <c r="AH678" s="9"/>
      <c r="AI678" s="9"/>
      <c r="AJ678" s="9"/>
      <c r="AK678" s="8"/>
      <c r="AL678" s="28"/>
      <c r="AM678" s="8"/>
      <c r="AN678" s="10"/>
      <c r="AO678" s="8"/>
      <c r="AP678" s="11"/>
      <c r="AQ678" s="8"/>
      <c r="AR678" s="21"/>
    </row>
    <row r="679" spans="8:44" ht="15.75" customHeight="1" x14ac:dyDescent="0.35">
      <c r="H679" s="5"/>
      <c r="M679" s="10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9"/>
      <c r="AE679" s="9"/>
      <c r="AF679" s="9"/>
      <c r="AG679" s="9"/>
      <c r="AH679" s="9"/>
      <c r="AI679" s="9"/>
      <c r="AJ679" s="9"/>
      <c r="AK679" s="8"/>
      <c r="AL679" s="28"/>
      <c r="AM679" s="8"/>
      <c r="AN679" s="10"/>
      <c r="AO679" s="8"/>
      <c r="AP679" s="11"/>
      <c r="AQ679" s="8"/>
      <c r="AR679" s="21"/>
    </row>
    <row r="680" spans="8:44" ht="15.75" customHeight="1" x14ac:dyDescent="0.35">
      <c r="H680" s="5"/>
      <c r="M680" s="10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9"/>
      <c r="AE680" s="9"/>
      <c r="AF680" s="9"/>
      <c r="AG680" s="9"/>
      <c r="AH680" s="9"/>
      <c r="AI680" s="9"/>
      <c r="AJ680" s="9"/>
      <c r="AK680" s="8"/>
      <c r="AL680" s="28"/>
      <c r="AM680" s="8"/>
      <c r="AN680" s="10"/>
      <c r="AO680" s="8"/>
      <c r="AP680" s="11"/>
      <c r="AQ680" s="8"/>
      <c r="AR680" s="21"/>
    </row>
    <row r="681" spans="8:44" ht="15.75" customHeight="1" x14ac:dyDescent="0.35">
      <c r="H681" s="5"/>
      <c r="M681" s="10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9"/>
      <c r="AE681" s="9"/>
      <c r="AF681" s="9"/>
      <c r="AG681" s="9"/>
      <c r="AH681" s="9"/>
      <c r="AI681" s="9"/>
      <c r="AJ681" s="9"/>
      <c r="AK681" s="8"/>
      <c r="AL681" s="28"/>
      <c r="AM681" s="8"/>
      <c r="AN681" s="10"/>
      <c r="AO681" s="8"/>
      <c r="AP681" s="11"/>
      <c r="AQ681" s="8"/>
      <c r="AR681" s="21"/>
    </row>
    <row r="682" spans="8:44" ht="15.75" customHeight="1" x14ac:dyDescent="0.35">
      <c r="H682" s="5"/>
      <c r="M682" s="10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9"/>
      <c r="AE682" s="9"/>
      <c r="AF682" s="9"/>
      <c r="AG682" s="9"/>
      <c r="AH682" s="9"/>
      <c r="AI682" s="9"/>
      <c r="AJ682" s="9"/>
      <c r="AK682" s="8"/>
      <c r="AL682" s="28"/>
      <c r="AM682" s="8"/>
      <c r="AN682" s="10"/>
      <c r="AO682" s="8"/>
      <c r="AP682" s="11"/>
      <c r="AQ682" s="8"/>
      <c r="AR682" s="21"/>
    </row>
    <row r="683" spans="8:44" ht="15.75" customHeight="1" x14ac:dyDescent="0.35">
      <c r="H683" s="5"/>
      <c r="M683" s="10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9"/>
      <c r="AE683" s="9"/>
      <c r="AF683" s="9"/>
      <c r="AG683" s="9"/>
      <c r="AH683" s="9"/>
      <c r="AI683" s="9"/>
      <c r="AJ683" s="9"/>
      <c r="AK683" s="8"/>
      <c r="AL683" s="28"/>
      <c r="AM683" s="8"/>
      <c r="AN683" s="10"/>
      <c r="AO683" s="8"/>
      <c r="AP683" s="11"/>
      <c r="AQ683" s="8"/>
      <c r="AR683" s="21"/>
    </row>
    <row r="684" spans="8:44" ht="15.75" customHeight="1" x14ac:dyDescent="0.35">
      <c r="H684" s="5"/>
      <c r="M684" s="10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9"/>
      <c r="AE684" s="9"/>
      <c r="AF684" s="9"/>
      <c r="AG684" s="9"/>
      <c r="AH684" s="9"/>
      <c r="AI684" s="9"/>
      <c r="AJ684" s="9"/>
      <c r="AK684" s="8"/>
      <c r="AL684" s="28"/>
      <c r="AM684" s="8"/>
      <c r="AN684" s="10"/>
      <c r="AO684" s="8"/>
      <c r="AP684" s="11"/>
      <c r="AQ684" s="8"/>
      <c r="AR684" s="21"/>
    </row>
    <row r="685" spans="8:44" ht="15.75" customHeight="1" x14ac:dyDescent="0.35">
      <c r="H685" s="5"/>
      <c r="M685" s="10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9"/>
      <c r="AE685" s="9"/>
      <c r="AF685" s="9"/>
      <c r="AG685" s="9"/>
      <c r="AH685" s="9"/>
      <c r="AI685" s="9"/>
      <c r="AJ685" s="9"/>
      <c r="AK685" s="8"/>
      <c r="AL685" s="28"/>
      <c r="AM685" s="8"/>
      <c r="AN685" s="10"/>
      <c r="AO685" s="8"/>
      <c r="AP685" s="11"/>
      <c r="AQ685" s="8"/>
      <c r="AR685" s="21"/>
    </row>
    <row r="686" spans="8:44" ht="15.75" customHeight="1" x14ac:dyDescent="0.35">
      <c r="H686" s="5"/>
      <c r="M686" s="10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9"/>
      <c r="AE686" s="9"/>
      <c r="AF686" s="9"/>
      <c r="AG686" s="9"/>
      <c r="AH686" s="9"/>
      <c r="AI686" s="9"/>
      <c r="AJ686" s="9"/>
      <c r="AK686" s="8"/>
      <c r="AL686" s="28"/>
      <c r="AM686" s="8"/>
      <c r="AN686" s="10"/>
      <c r="AO686" s="8"/>
      <c r="AP686" s="11"/>
      <c r="AQ686" s="8"/>
      <c r="AR686" s="21"/>
    </row>
    <row r="687" spans="8:44" ht="15.75" customHeight="1" x14ac:dyDescent="0.35">
      <c r="H687" s="5"/>
      <c r="M687" s="10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9"/>
      <c r="AE687" s="9"/>
      <c r="AF687" s="9"/>
      <c r="AG687" s="9"/>
      <c r="AH687" s="9"/>
      <c r="AI687" s="9"/>
      <c r="AJ687" s="9"/>
      <c r="AK687" s="8"/>
      <c r="AL687" s="28"/>
      <c r="AM687" s="8"/>
      <c r="AN687" s="10"/>
      <c r="AO687" s="8"/>
      <c r="AP687" s="11"/>
      <c r="AQ687" s="8"/>
      <c r="AR687" s="21"/>
    </row>
    <row r="688" spans="8:44" ht="15.75" customHeight="1" x14ac:dyDescent="0.35">
      <c r="H688" s="5"/>
      <c r="M688" s="10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9"/>
      <c r="AE688" s="9"/>
      <c r="AF688" s="9"/>
      <c r="AG688" s="9"/>
      <c r="AH688" s="9"/>
      <c r="AI688" s="9"/>
      <c r="AJ688" s="9"/>
      <c r="AK688" s="8"/>
      <c r="AL688" s="28"/>
      <c r="AM688" s="8"/>
      <c r="AN688" s="10"/>
      <c r="AO688" s="8"/>
      <c r="AP688" s="11"/>
      <c r="AQ688" s="8"/>
      <c r="AR688" s="21"/>
    </row>
    <row r="689" spans="8:44" ht="15.75" customHeight="1" x14ac:dyDescent="0.35">
      <c r="H689" s="5"/>
      <c r="M689" s="10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9"/>
      <c r="AE689" s="9"/>
      <c r="AF689" s="9"/>
      <c r="AG689" s="9"/>
      <c r="AH689" s="9"/>
      <c r="AI689" s="9"/>
      <c r="AJ689" s="9"/>
      <c r="AK689" s="8"/>
      <c r="AL689" s="28"/>
      <c r="AM689" s="8"/>
      <c r="AN689" s="10"/>
      <c r="AO689" s="8"/>
      <c r="AP689" s="11"/>
      <c r="AQ689" s="8"/>
      <c r="AR689" s="21"/>
    </row>
    <row r="690" spans="8:44" ht="15.75" customHeight="1" x14ac:dyDescent="0.35">
      <c r="H690" s="5"/>
      <c r="M690" s="10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9"/>
      <c r="AE690" s="9"/>
      <c r="AF690" s="9"/>
      <c r="AG690" s="9"/>
      <c r="AH690" s="9"/>
      <c r="AI690" s="9"/>
      <c r="AJ690" s="9"/>
      <c r="AK690" s="8"/>
      <c r="AL690" s="28"/>
      <c r="AM690" s="8"/>
      <c r="AN690" s="10"/>
      <c r="AO690" s="8"/>
      <c r="AP690" s="11"/>
      <c r="AQ690" s="8"/>
      <c r="AR690" s="21"/>
    </row>
    <row r="691" spans="8:44" ht="15.75" customHeight="1" x14ac:dyDescent="0.35">
      <c r="H691" s="5"/>
      <c r="M691" s="10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9"/>
      <c r="AE691" s="9"/>
      <c r="AF691" s="9"/>
      <c r="AG691" s="9"/>
      <c r="AH691" s="9"/>
      <c r="AI691" s="9"/>
      <c r="AJ691" s="9"/>
      <c r="AK691" s="8"/>
      <c r="AL691" s="28"/>
      <c r="AM691" s="8"/>
      <c r="AN691" s="10"/>
      <c r="AO691" s="8"/>
      <c r="AP691" s="11"/>
      <c r="AQ691" s="8"/>
      <c r="AR691" s="21"/>
    </row>
    <row r="692" spans="8:44" ht="15.75" customHeight="1" x14ac:dyDescent="0.35">
      <c r="H692" s="5"/>
      <c r="M692" s="10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9"/>
      <c r="AE692" s="9"/>
      <c r="AF692" s="9"/>
      <c r="AG692" s="9"/>
      <c r="AH692" s="9"/>
      <c r="AI692" s="9"/>
      <c r="AJ692" s="9"/>
      <c r="AK692" s="8"/>
      <c r="AL692" s="28"/>
      <c r="AM692" s="8"/>
      <c r="AN692" s="10"/>
      <c r="AO692" s="8"/>
      <c r="AP692" s="11"/>
      <c r="AQ692" s="8"/>
      <c r="AR692" s="21"/>
    </row>
    <row r="693" spans="8:44" ht="15.75" customHeight="1" x14ac:dyDescent="0.35">
      <c r="H693" s="5"/>
      <c r="M693" s="10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9"/>
      <c r="AE693" s="9"/>
      <c r="AF693" s="9"/>
      <c r="AG693" s="9"/>
      <c r="AH693" s="9"/>
      <c r="AI693" s="9"/>
      <c r="AJ693" s="9"/>
      <c r="AK693" s="8"/>
      <c r="AL693" s="28"/>
      <c r="AM693" s="8"/>
      <c r="AN693" s="10"/>
      <c r="AO693" s="8"/>
      <c r="AP693" s="11"/>
      <c r="AQ693" s="8"/>
      <c r="AR693" s="21"/>
    </row>
    <row r="694" spans="8:44" ht="15.75" customHeight="1" x14ac:dyDescent="0.35">
      <c r="H694" s="5"/>
      <c r="M694" s="10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9"/>
      <c r="AE694" s="9"/>
      <c r="AF694" s="9"/>
      <c r="AG694" s="9"/>
      <c r="AH694" s="9"/>
      <c r="AI694" s="9"/>
      <c r="AJ694" s="9"/>
      <c r="AK694" s="8"/>
      <c r="AL694" s="28"/>
      <c r="AM694" s="8"/>
      <c r="AN694" s="10"/>
      <c r="AO694" s="8"/>
      <c r="AP694" s="11"/>
      <c r="AQ694" s="8"/>
      <c r="AR694" s="21"/>
    </row>
    <row r="695" spans="8:44" ht="15.75" customHeight="1" x14ac:dyDescent="0.35">
      <c r="H695" s="5"/>
      <c r="M695" s="10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9"/>
      <c r="AE695" s="9"/>
      <c r="AF695" s="9"/>
      <c r="AG695" s="9"/>
      <c r="AH695" s="9"/>
      <c r="AI695" s="9"/>
      <c r="AJ695" s="9"/>
      <c r="AK695" s="8"/>
      <c r="AL695" s="28"/>
      <c r="AM695" s="8"/>
      <c r="AN695" s="10"/>
      <c r="AO695" s="8"/>
      <c r="AP695" s="11"/>
      <c r="AQ695" s="8"/>
      <c r="AR695" s="21"/>
    </row>
    <row r="696" spans="8:44" ht="15.75" customHeight="1" x14ac:dyDescent="0.35">
      <c r="H696" s="5"/>
      <c r="M696" s="10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9"/>
      <c r="AE696" s="9"/>
      <c r="AF696" s="9"/>
      <c r="AG696" s="9"/>
      <c r="AH696" s="9"/>
      <c r="AI696" s="9"/>
      <c r="AJ696" s="9"/>
      <c r="AK696" s="8"/>
      <c r="AL696" s="28"/>
      <c r="AM696" s="8"/>
      <c r="AN696" s="10"/>
      <c r="AO696" s="8"/>
      <c r="AP696" s="11"/>
      <c r="AQ696" s="8"/>
      <c r="AR696" s="21"/>
    </row>
    <row r="697" spans="8:44" ht="15.75" customHeight="1" x14ac:dyDescent="0.35">
      <c r="H697" s="5"/>
      <c r="M697" s="10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9"/>
      <c r="AE697" s="9"/>
      <c r="AF697" s="9"/>
      <c r="AG697" s="9"/>
      <c r="AH697" s="9"/>
      <c r="AI697" s="9"/>
      <c r="AJ697" s="9"/>
      <c r="AK697" s="8"/>
      <c r="AL697" s="28"/>
      <c r="AM697" s="8"/>
      <c r="AN697" s="10"/>
      <c r="AO697" s="8"/>
      <c r="AP697" s="11"/>
      <c r="AQ697" s="8"/>
      <c r="AR697" s="21"/>
    </row>
    <row r="698" spans="8:44" ht="15.75" customHeight="1" x14ac:dyDescent="0.35">
      <c r="H698" s="5"/>
      <c r="M698" s="10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9"/>
      <c r="AE698" s="9"/>
      <c r="AF698" s="9"/>
      <c r="AG698" s="9"/>
      <c r="AH698" s="9"/>
      <c r="AI698" s="9"/>
      <c r="AJ698" s="9"/>
      <c r="AK698" s="8"/>
      <c r="AL698" s="28"/>
      <c r="AM698" s="8"/>
      <c r="AN698" s="10"/>
      <c r="AO698" s="8"/>
      <c r="AP698" s="11"/>
      <c r="AQ698" s="8"/>
      <c r="AR698" s="21"/>
    </row>
    <row r="699" spans="8:44" ht="15.75" customHeight="1" x14ac:dyDescent="0.35">
      <c r="H699" s="5"/>
      <c r="M699" s="10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9"/>
      <c r="AE699" s="9"/>
      <c r="AF699" s="9"/>
      <c r="AG699" s="9"/>
      <c r="AH699" s="9"/>
      <c r="AI699" s="9"/>
      <c r="AJ699" s="9"/>
      <c r="AK699" s="8"/>
      <c r="AL699" s="28"/>
      <c r="AM699" s="8"/>
      <c r="AN699" s="10"/>
      <c r="AO699" s="8"/>
      <c r="AP699" s="11"/>
      <c r="AQ699" s="8"/>
      <c r="AR699" s="21"/>
    </row>
    <row r="700" spans="8:44" ht="15.75" customHeight="1" x14ac:dyDescent="0.35">
      <c r="H700" s="5"/>
      <c r="M700" s="10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9"/>
      <c r="AE700" s="9"/>
      <c r="AF700" s="9"/>
      <c r="AG700" s="9"/>
      <c r="AH700" s="9"/>
      <c r="AI700" s="9"/>
      <c r="AJ700" s="9"/>
      <c r="AK700" s="8"/>
      <c r="AL700" s="28"/>
      <c r="AM700" s="8"/>
      <c r="AN700" s="10"/>
      <c r="AO700" s="8"/>
      <c r="AP700" s="11"/>
      <c r="AQ700" s="8"/>
      <c r="AR700" s="21"/>
    </row>
    <row r="701" spans="8:44" ht="15.75" customHeight="1" x14ac:dyDescent="0.35">
      <c r="H701" s="5"/>
      <c r="M701" s="10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9"/>
      <c r="AE701" s="9"/>
      <c r="AF701" s="9"/>
      <c r="AG701" s="9"/>
      <c r="AH701" s="9"/>
      <c r="AI701" s="9"/>
      <c r="AJ701" s="9"/>
      <c r="AK701" s="8"/>
      <c r="AL701" s="28"/>
      <c r="AM701" s="8"/>
      <c r="AN701" s="10"/>
      <c r="AO701" s="8"/>
      <c r="AP701" s="11"/>
      <c r="AQ701" s="8"/>
      <c r="AR701" s="21"/>
    </row>
    <row r="702" spans="8:44" ht="15.75" customHeight="1" x14ac:dyDescent="0.35">
      <c r="H702" s="5"/>
      <c r="M702" s="10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9"/>
      <c r="AE702" s="9"/>
      <c r="AF702" s="9"/>
      <c r="AG702" s="9"/>
      <c r="AH702" s="9"/>
      <c r="AI702" s="9"/>
      <c r="AJ702" s="9"/>
      <c r="AK702" s="8"/>
      <c r="AL702" s="28"/>
      <c r="AM702" s="8"/>
      <c r="AN702" s="10"/>
      <c r="AO702" s="8"/>
      <c r="AP702" s="11"/>
      <c r="AQ702" s="8"/>
      <c r="AR702" s="21"/>
    </row>
    <row r="703" spans="8:44" ht="15.75" customHeight="1" x14ac:dyDescent="0.35">
      <c r="H703" s="5"/>
      <c r="M703" s="10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9"/>
      <c r="AE703" s="9"/>
      <c r="AF703" s="9"/>
      <c r="AG703" s="9"/>
      <c r="AH703" s="9"/>
      <c r="AI703" s="9"/>
      <c r="AJ703" s="9"/>
      <c r="AK703" s="8"/>
      <c r="AL703" s="28"/>
      <c r="AM703" s="8"/>
      <c r="AN703" s="10"/>
      <c r="AO703" s="8"/>
      <c r="AP703" s="11"/>
      <c r="AQ703" s="8"/>
      <c r="AR703" s="21"/>
    </row>
    <row r="704" spans="8:44" ht="15.75" customHeight="1" x14ac:dyDescent="0.35">
      <c r="H704" s="5"/>
      <c r="M704" s="10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9"/>
      <c r="AE704" s="9"/>
      <c r="AF704" s="9"/>
      <c r="AG704" s="9"/>
      <c r="AH704" s="9"/>
      <c r="AI704" s="9"/>
      <c r="AJ704" s="9"/>
      <c r="AK704" s="8"/>
      <c r="AL704" s="28"/>
      <c r="AM704" s="8"/>
      <c r="AN704" s="10"/>
      <c r="AO704" s="8"/>
      <c r="AP704" s="11"/>
      <c r="AQ704" s="8"/>
      <c r="AR704" s="21"/>
    </row>
    <row r="705" spans="8:44" ht="15.75" customHeight="1" x14ac:dyDescent="0.35">
      <c r="H705" s="5"/>
      <c r="M705" s="10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9"/>
      <c r="AE705" s="9"/>
      <c r="AF705" s="9"/>
      <c r="AG705" s="9"/>
      <c r="AH705" s="9"/>
      <c r="AI705" s="9"/>
      <c r="AJ705" s="9"/>
      <c r="AK705" s="8"/>
      <c r="AL705" s="28"/>
      <c r="AM705" s="8"/>
      <c r="AN705" s="10"/>
      <c r="AO705" s="8"/>
      <c r="AP705" s="11"/>
      <c r="AQ705" s="8"/>
      <c r="AR705" s="21"/>
    </row>
    <row r="706" spans="8:44" ht="15.75" customHeight="1" x14ac:dyDescent="0.35">
      <c r="H706" s="5"/>
      <c r="M706" s="10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9"/>
      <c r="AE706" s="9"/>
      <c r="AF706" s="9"/>
      <c r="AG706" s="9"/>
      <c r="AH706" s="9"/>
      <c r="AI706" s="9"/>
      <c r="AJ706" s="9"/>
      <c r="AK706" s="8"/>
      <c r="AL706" s="28"/>
      <c r="AM706" s="8"/>
      <c r="AN706" s="10"/>
      <c r="AO706" s="8"/>
      <c r="AP706" s="11"/>
      <c r="AQ706" s="8"/>
      <c r="AR706" s="21"/>
    </row>
    <row r="707" spans="8:44" ht="15.75" customHeight="1" x14ac:dyDescent="0.35">
      <c r="H707" s="5"/>
      <c r="M707" s="10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9"/>
      <c r="AE707" s="9"/>
      <c r="AF707" s="9"/>
      <c r="AG707" s="9"/>
      <c r="AH707" s="9"/>
      <c r="AI707" s="9"/>
      <c r="AJ707" s="9"/>
      <c r="AK707" s="8"/>
      <c r="AL707" s="28"/>
      <c r="AM707" s="8"/>
      <c r="AN707" s="10"/>
      <c r="AO707" s="8"/>
      <c r="AP707" s="11"/>
      <c r="AQ707" s="8"/>
      <c r="AR707" s="21"/>
    </row>
    <row r="708" spans="8:44" ht="15.75" customHeight="1" x14ac:dyDescent="0.35">
      <c r="H708" s="5"/>
      <c r="M708" s="10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9"/>
      <c r="AE708" s="9"/>
      <c r="AF708" s="9"/>
      <c r="AG708" s="9"/>
      <c r="AH708" s="9"/>
      <c r="AI708" s="9"/>
      <c r="AJ708" s="9"/>
      <c r="AK708" s="8"/>
      <c r="AL708" s="28"/>
      <c r="AM708" s="8"/>
      <c r="AN708" s="10"/>
      <c r="AO708" s="8"/>
      <c r="AP708" s="11"/>
      <c r="AQ708" s="8"/>
      <c r="AR708" s="21"/>
    </row>
    <row r="709" spans="8:44" ht="15.75" customHeight="1" x14ac:dyDescent="0.35">
      <c r="H709" s="5"/>
      <c r="M709" s="10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9"/>
      <c r="AE709" s="9"/>
      <c r="AF709" s="9"/>
      <c r="AG709" s="9"/>
      <c r="AH709" s="9"/>
      <c r="AI709" s="9"/>
      <c r="AJ709" s="9"/>
      <c r="AK709" s="8"/>
      <c r="AL709" s="28"/>
      <c r="AM709" s="8"/>
      <c r="AN709" s="10"/>
      <c r="AO709" s="8"/>
      <c r="AP709" s="11"/>
      <c r="AQ709" s="8"/>
      <c r="AR709" s="21"/>
    </row>
    <row r="710" spans="8:44" ht="15.75" customHeight="1" x14ac:dyDescent="0.35">
      <c r="H710" s="5"/>
      <c r="M710" s="10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9"/>
      <c r="AE710" s="9"/>
      <c r="AF710" s="9"/>
      <c r="AG710" s="9"/>
      <c r="AH710" s="9"/>
      <c r="AI710" s="9"/>
      <c r="AJ710" s="9"/>
      <c r="AK710" s="8"/>
      <c r="AL710" s="28"/>
      <c r="AM710" s="8"/>
      <c r="AN710" s="10"/>
      <c r="AO710" s="8"/>
      <c r="AP710" s="11"/>
      <c r="AQ710" s="8"/>
      <c r="AR710" s="21"/>
    </row>
    <row r="711" spans="8:44" ht="15.75" customHeight="1" x14ac:dyDescent="0.35">
      <c r="H711" s="5"/>
      <c r="M711" s="10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9"/>
      <c r="AE711" s="9"/>
      <c r="AF711" s="9"/>
      <c r="AG711" s="9"/>
      <c r="AH711" s="9"/>
      <c r="AI711" s="9"/>
      <c r="AJ711" s="9"/>
      <c r="AK711" s="8"/>
      <c r="AL711" s="28"/>
      <c r="AM711" s="8"/>
      <c r="AN711" s="10"/>
      <c r="AO711" s="8"/>
      <c r="AP711" s="11"/>
      <c r="AQ711" s="8"/>
      <c r="AR711" s="21"/>
    </row>
    <row r="712" spans="8:44" ht="15.75" customHeight="1" x14ac:dyDescent="0.35">
      <c r="H712" s="5"/>
      <c r="M712" s="10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9"/>
      <c r="AE712" s="9"/>
      <c r="AF712" s="9"/>
      <c r="AG712" s="9"/>
      <c r="AH712" s="9"/>
      <c r="AI712" s="9"/>
      <c r="AJ712" s="9"/>
      <c r="AK712" s="8"/>
      <c r="AL712" s="28"/>
      <c r="AM712" s="8"/>
      <c r="AN712" s="10"/>
      <c r="AO712" s="8"/>
      <c r="AP712" s="11"/>
      <c r="AQ712" s="8"/>
      <c r="AR712" s="21"/>
    </row>
    <row r="713" spans="8:44" ht="15.75" customHeight="1" x14ac:dyDescent="0.35">
      <c r="H713" s="5"/>
      <c r="M713" s="10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9"/>
      <c r="AE713" s="9"/>
      <c r="AF713" s="9"/>
      <c r="AG713" s="9"/>
      <c r="AH713" s="9"/>
      <c r="AI713" s="9"/>
      <c r="AJ713" s="9"/>
      <c r="AK713" s="8"/>
      <c r="AL713" s="28"/>
      <c r="AM713" s="8"/>
      <c r="AN713" s="10"/>
      <c r="AO713" s="8"/>
      <c r="AP713" s="11"/>
      <c r="AQ713" s="8"/>
      <c r="AR713" s="21"/>
    </row>
    <row r="714" spans="8:44" ht="15.75" customHeight="1" x14ac:dyDescent="0.35">
      <c r="H714" s="5"/>
      <c r="M714" s="10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9"/>
      <c r="AE714" s="9"/>
      <c r="AF714" s="9"/>
      <c r="AG714" s="9"/>
      <c r="AH714" s="9"/>
      <c r="AI714" s="9"/>
      <c r="AJ714" s="9"/>
      <c r="AK714" s="8"/>
      <c r="AL714" s="28"/>
      <c r="AM714" s="8"/>
      <c r="AN714" s="10"/>
      <c r="AO714" s="8"/>
      <c r="AP714" s="11"/>
      <c r="AQ714" s="8"/>
      <c r="AR714" s="21"/>
    </row>
    <row r="715" spans="8:44" ht="15.75" customHeight="1" x14ac:dyDescent="0.35">
      <c r="H715" s="5"/>
      <c r="M715" s="10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9"/>
      <c r="AE715" s="9"/>
      <c r="AF715" s="9"/>
      <c r="AG715" s="9"/>
      <c r="AH715" s="9"/>
      <c r="AI715" s="9"/>
      <c r="AJ715" s="9"/>
      <c r="AK715" s="8"/>
      <c r="AL715" s="28"/>
      <c r="AM715" s="8"/>
      <c r="AN715" s="10"/>
      <c r="AO715" s="8"/>
      <c r="AP715" s="11"/>
      <c r="AQ715" s="8"/>
      <c r="AR715" s="21"/>
    </row>
    <row r="716" spans="8:44" ht="15.75" customHeight="1" x14ac:dyDescent="0.35">
      <c r="H716" s="5"/>
      <c r="M716" s="10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9"/>
      <c r="AE716" s="9"/>
      <c r="AF716" s="9"/>
      <c r="AG716" s="9"/>
      <c r="AH716" s="9"/>
      <c r="AI716" s="9"/>
      <c r="AJ716" s="9"/>
      <c r="AK716" s="8"/>
      <c r="AL716" s="28"/>
      <c r="AM716" s="8"/>
      <c r="AN716" s="10"/>
      <c r="AO716" s="8"/>
      <c r="AP716" s="11"/>
      <c r="AQ716" s="8"/>
      <c r="AR716" s="21"/>
    </row>
    <row r="717" spans="8:44" ht="15.75" customHeight="1" x14ac:dyDescent="0.35">
      <c r="H717" s="5"/>
      <c r="M717" s="10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9"/>
      <c r="AE717" s="9"/>
      <c r="AF717" s="9"/>
      <c r="AG717" s="9"/>
      <c r="AH717" s="9"/>
      <c r="AI717" s="9"/>
      <c r="AJ717" s="9"/>
      <c r="AK717" s="8"/>
      <c r="AL717" s="28"/>
      <c r="AM717" s="8"/>
      <c r="AN717" s="10"/>
      <c r="AO717" s="8"/>
      <c r="AP717" s="11"/>
      <c r="AQ717" s="8"/>
      <c r="AR717" s="21"/>
    </row>
    <row r="718" spans="8:44" ht="15.75" customHeight="1" x14ac:dyDescent="0.35">
      <c r="H718" s="5"/>
      <c r="M718" s="10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9"/>
      <c r="AE718" s="9"/>
      <c r="AF718" s="9"/>
      <c r="AG718" s="9"/>
      <c r="AH718" s="9"/>
      <c r="AI718" s="9"/>
      <c r="AJ718" s="9"/>
      <c r="AK718" s="8"/>
      <c r="AL718" s="28"/>
      <c r="AM718" s="8"/>
      <c r="AN718" s="10"/>
      <c r="AO718" s="8"/>
      <c r="AP718" s="11"/>
      <c r="AQ718" s="8"/>
      <c r="AR718" s="21"/>
    </row>
    <row r="719" spans="8:44" ht="15.75" customHeight="1" x14ac:dyDescent="0.35">
      <c r="H719" s="5"/>
      <c r="M719" s="10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9"/>
      <c r="AE719" s="9"/>
      <c r="AF719" s="9"/>
      <c r="AG719" s="9"/>
      <c r="AH719" s="9"/>
      <c r="AI719" s="9"/>
      <c r="AJ719" s="9"/>
      <c r="AK719" s="8"/>
      <c r="AL719" s="28"/>
      <c r="AM719" s="8"/>
      <c r="AN719" s="10"/>
      <c r="AO719" s="8"/>
      <c r="AP719" s="11"/>
      <c r="AQ719" s="8"/>
      <c r="AR719" s="21"/>
    </row>
    <row r="720" spans="8:44" ht="15.75" customHeight="1" x14ac:dyDescent="0.35">
      <c r="H720" s="5"/>
      <c r="M720" s="10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9"/>
      <c r="AE720" s="9"/>
      <c r="AF720" s="9"/>
      <c r="AG720" s="9"/>
      <c r="AH720" s="9"/>
      <c r="AI720" s="9"/>
      <c r="AJ720" s="9"/>
      <c r="AK720" s="8"/>
      <c r="AL720" s="28"/>
      <c r="AM720" s="8"/>
      <c r="AN720" s="10"/>
      <c r="AO720" s="8"/>
      <c r="AP720" s="11"/>
      <c r="AQ720" s="8"/>
      <c r="AR720" s="21"/>
    </row>
    <row r="721" spans="8:44" ht="15.75" customHeight="1" x14ac:dyDescent="0.35">
      <c r="H721" s="5"/>
      <c r="M721" s="10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9"/>
      <c r="AE721" s="9"/>
      <c r="AF721" s="9"/>
      <c r="AG721" s="9"/>
      <c r="AH721" s="9"/>
      <c r="AI721" s="9"/>
      <c r="AJ721" s="9"/>
      <c r="AK721" s="8"/>
      <c r="AL721" s="28"/>
      <c r="AM721" s="8"/>
      <c r="AN721" s="10"/>
      <c r="AO721" s="8"/>
      <c r="AP721" s="11"/>
      <c r="AQ721" s="8"/>
      <c r="AR721" s="21"/>
    </row>
    <row r="722" spans="8:44" ht="15.75" customHeight="1" x14ac:dyDescent="0.35">
      <c r="H722" s="5"/>
      <c r="M722" s="10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9"/>
      <c r="AE722" s="9"/>
      <c r="AF722" s="9"/>
      <c r="AG722" s="9"/>
      <c r="AH722" s="9"/>
      <c r="AI722" s="9"/>
      <c r="AJ722" s="9"/>
      <c r="AK722" s="8"/>
      <c r="AL722" s="28"/>
      <c r="AM722" s="8"/>
      <c r="AN722" s="10"/>
      <c r="AO722" s="8"/>
      <c r="AP722" s="11"/>
      <c r="AQ722" s="8"/>
      <c r="AR722" s="21"/>
    </row>
    <row r="723" spans="8:44" ht="15.75" customHeight="1" x14ac:dyDescent="0.35">
      <c r="H723" s="5"/>
      <c r="M723" s="10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9"/>
      <c r="AE723" s="9"/>
      <c r="AF723" s="9"/>
      <c r="AG723" s="9"/>
      <c r="AH723" s="9"/>
      <c r="AI723" s="9"/>
      <c r="AJ723" s="9"/>
      <c r="AK723" s="8"/>
      <c r="AL723" s="28"/>
      <c r="AM723" s="8"/>
      <c r="AN723" s="10"/>
      <c r="AO723" s="8"/>
      <c r="AP723" s="11"/>
      <c r="AQ723" s="8"/>
      <c r="AR723" s="21"/>
    </row>
    <row r="724" spans="8:44" ht="15.75" customHeight="1" x14ac:dyDescent="0.35">
      <c r="H724" s="5"/>
      <c r="M724" s="10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9"/>
      <c r="AE724" s="9"/>
      <c r="AF724" s="9"/>
      <c r="AG724" s="9"/>
      <c r="AH724" s="9"/>
      <c r="AI724" s="9"/>
      <c r="AJ724" s="9"/>
      <c r="AK724" s="8"/>
      <c r="AL724" s="28"/>
      <c r="AM724" s="8"/>
      <c r="AN724" s="10"/>
      <c r="AO724" s="8"/>
      <c r="AP724" s="11"/>
      <c r="AQ724" s="8"/>
      <c r="AR724" s="21"/>
    </row>
    <row r="725" spans="8:44" ht="15.75" customHeight="1" x14ac:dyDescent="0.35">
      <c r="H725" s="5"/>
      <c r="M725" s="10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9"/>
      <c r="AE725" s="9"/>
      <c r="AF725" s="9"/>
      <c r="AG725" s="9"/>
      <c r="AH725" s="9"/>
      <c r="AI725" s="9"/>
      <c r="AJ725" s="9"/>
      <c r="AK725" s="8"/>
      <c r="AL725" s="28"/>
      <c r="AM725" s="8"/>
      <c r="AN725" s="10"/>
      <c r="AO725" s="8"/>
      <c r="AP725" s="11"/>
      <c r="AQ725" s="8"/>
      <c r="AR725" s="21"/>
    </row>
    <row r="726" spans="8:44" ht="15.75" customHeight="1" x14ac:dyDescent="0.35">
      <c r="H726" s="5"/>
      <c r="M726" s="10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9"/>
      <c r="AE726" s="9"/>
      <c r="AF726" s="9"/>
      <c r="AG726" s="9"/>
      <c r="AH726" s="9"/>
      <c r="AI726" s="9"/>
      <c r="AJ726" s="9"/>
      <c r="AK726" s="8"/>
      <c r="AL726" s="28"/>
      <c r="AM726" s="8"/>
      <c r="AN726" s="10"/>
      <c r="AO726" s="8"/>
      <c r="AP726" s="11"/>
      <c r="AQ726" s="8"/>
      <c r="AR726" s="21"/>
    </row>
    <row r="727" spans="8:44" ht="15.75" customHeight="1" x14ac:dyDescent="0.35">
      <c r="H727" s="5"/>
      <c r="M727" s="10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9"/>
      <c r="AE727" s="9"/>
      <c r="AF727" s="9"/>
      <c r="AG727" s="9"/>
      <c r="AH727" s="9"/>
      <c r="AI727" s="9"/>
      <c r="AJ727" s="9"/>
      <c r="AK727" s="8"/>
      <c r="AL727" s="28"/>
      <c r="AM727" s="8"/>
      <c r="AN727" s="10"/>
      <c r="AO727" s="8"/>
      <c r="AP727" s="11"/>
      <c r="AQ727" s="8"/>
      <c r="AR727" s="21"/>
    </row>
    <row r="728" spans="8:44" ht="15.75" customHeight="1" x14ac:dyDescent="0.35">
      <c r="H728" s="5"/>
      <c r="M728" s="10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9"/>
      <c r="AE728" s="9"/>
      <c r="AF728" s="9"/>
      <c r="AG728" s="9"/>
      <c r="AH728" s="9"/>
      <c r="AI728" s="9"/>
      <c r="AJ728" s="9"/>
      <c r="AK728" s="8"/>
      <c r="AL728" s="28"/>
      <c r="AM728" s="8"/>
      <c r="AN728" s="10"/>
      <c r="AO728" s="8"/>
      <c r="AP728" s="11"/>
      <c r="AQ728" s="8"/>
      <c r="AR728" s="21"/>
    </row>
    <row r="729" spans="8:44" ht="15.75" customHeight="1" x14ac:dyDescent="0.35">
      <c r="H729" s="5"/>
      <c r="M729" s="10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9"/>
      <c r="AE729" s="9"/>
      <c r="AF729" s="9"/>
      <c r="AG729" s="9"/>
      <c r="AH729" s="9"/>
      <c r="AI729" s="9"/>
      <c r="AJ729" s="9"/>
      <c r="AK729" s="8"/>
      <c r="AL729" s="28"/>
      <c r="AM729" s="8"/>
      <c r="AN729" s="10"/>
      <c r="AO729" s="8"/>
      <c r="AP729" s="11"/>
      <c r="AQ729" s="8"/>
      <c r="AR729" s="21"/>
    </row>
    <row r="730" spans="8:44" ht="15.75" customHeight="1" x14ac:dyDescent="0.35">
      <c r="H730" s="5"/>
      <c r="M730" s="10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9"/>
      <c r="AE730" s="9"/>
      <c r="AF730" s="9"/>
      <c r="AG730" s="9"/>
      <c r="AH730" s="9"/>
      <c r="AI730" s="9"/>
      <c r="AJ730" s="9"/>
      <c r="AK730" s="8"/>
      <c r="AL730" s="28"/>
      <c r="AM730" s="8"/>
      <c r="AN730" s="10"/>
      <c r="AO730" s="8"/>
      <c r="AP730" s="11"/>
      <c r="AQ730" s="8"/>
      <c r="AR730" s="21"/>
    </row>
    <row r="731" spans="8:44" ht="15.75" customHeight="1" x14ac:dyDescent="0.35">
      <c r="H731" s="5"/>
      <c r="M731" s="10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9"/>
      <c r="AE731" s="9"/>
      <c r="AF731" s="9"/>
      <c r="AG731" s="9"/>
      <c r="AH731" s="9"/>
      <c r="AI731" s="9"/>
      <c r="AJ731" s="9"/>
      <c r="AK731" s="8"/>
      <c r="AL731" s="28"/>
      <c r="AM731" s="8"/>
      <c r="AN731" s="10"/>
      <c r="AO731" s="8"/>
      <c r="AP731" s="11"/>
      <c r="AQ731" s="8"/>
      <c r="AR731" s="21"/>
    </row>
    <row r="732" spans="8:44" ht="15.75" customHeight="1" x14ac:dyDescent="0.35">
      <c r="H732" s="5"/>
      <c r="M732" s="10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9"/>
      <c r="AE732" s="9"/>
      <c r="AF732" s="9"/>
      <c r="AG732" s="9"/>
      <c r="AH732" s="9"/>
      <c r="AI732" s="9"/>
      <c r="AJ732" s="9"/>
      <c r="AK732" s="8"/>
      <c r="AL732" s="28"/>
      <c r="AM732" s="8"/>
      <c r="AN732" s="10"/>
      <c r="AO732" s="8"/>
      <c r="AP732" s="11"/>
      <c r="AQ732" s="8"/>
      <c r="AR732" s="21"/>
    </row>
    <row r="733" spans="8:44" ht="15.75" customHeight="1" x14ac:dyDescent="0.35">
      <c r="H733" s="5"/>
      <c r="M733" s="10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9"/>
      <c r="AE733" s="9"/>
      <c r="AF733" s="9"/>
      <c r="AG733" s="9"/>
      <c r="AH733" s="9"/>
      <c r="AI733" s="9"/>
      <c r="AJ733" s="9"/>
      <c r="AK733" s="8"/>
      <c r="AL733" s="28"/>
      <c r="AM733" s="8"/>
      <c r="AN733" s="10"/>
      <c r="AO733" s="8"/>
      <c r="AP733" s="11"/>
      <c r="AQ733" s="8"/>
      <c r="AR733" s="21"/>
    </row>
    <row r="734" spans="8:44" ht="15.75" customHeight="1" x14ac:dyDescent="0.35">
      <c r="H734" s="5"/>
      <c r="M734" s="10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9"/>
      <c r="AE734" s="9"/>
      <c r="AF734" s="9"/>
      <c r="AG734" s="9"/>
      <c r="AH734" s="9"/>
      <c r="AI734" s="9"/>
      <c r="AJ734" s="9"/>
      <c r="AK734" s="8"/>
      <c r="AL734" s="28"/>
      <c r="AM734" s="8"/>
      <c r="AN734" s="10"/>
      <c r="AO734" s="8"/>
      <c r="AP734" s="11"/>
      <c r="AQ734" s="8"/>
      <c r="AR734" s="21"/>
    </row>
    <row r="735" spans="8:44" ht="15.75" customHeight="1" x14ac:dyDescent="0.35">
      <c r="H735" s="5"/>
      <c r="M735" s="10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9"/>
      <c r="AE735" s="9"/>
      <c r="AF735" s="9"/>
      <c r="AG735" s="9"/>
      <c r="AH735" s="9"/>
      <c r="AI735" s="9"/>
      <c r="AJ735" s="9"/>
      <c r="AK735" s="8"/>
      <c r="AL735" s="28"/>
      <c r="AM735" s="8"/>
      <c r="AN735" s="10"/>
      <c r="AO735" s="8"/>
      <c r="AP735" s="11"/>
      <c r="AQ735" s="8"/>
      <c r="AR735" s="21"/>
    </row>
    <row r="736" spans="8:44" ht="15.75" customHeight="1" x14ac:dyDescent="0.35">
      <c r="H736" s="5"/>
      <c r="M736" s="10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9"/>
      <c r="AE736" s="9"/>
      <c r="AF736" s="9"/>
      <c r="AG736" s="9"/>
      <c r="AH736" s="9"/>
      <c r="AI736" s="9"/>
      <c r="AJ736" s="9"/>
      <c r="AK736" s="8"/>
      <c r="AL736" s="28"/>
      <c r="AM736" s="8"/>
      <c r="AN736" s="10"/>
      <c r="AO736" s="8"/>
      <c r="AP736" s="11"/>
      <c r="AQ736" s="8"/>
      <c r="AR736" s="21"/>
    </row>
    <row r="737" spans="8:44" ht="15.75" customHeight="1" x14ac:dyDescent="0.35">
      <c r="H737" s="5"/>
      <c r="M737" s="10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9"/>
      <c r="AE737" s="9"/>
      <c r="AF737" s="9"/>
      <c r="AG737" s="9"/>
      <c r="AH737" s="9"/>
      <c r="AI737" s="9"/>
      <c r="AJ737" s="9"/>
      <c r="AK737" s="8"/>
      <c r="AL737" s="28"/>
      <c r="AM737" s="8"/>
      <c r="AN737" s="10"/>
      <c r="AO737" s="8"/>
      <c r="AP737" s="11"/>
      <c r="AQ737" s="8"/>
      <c r="AR737" s="21"/>
    </row>
    <row r="738" spans="8:44" ht="15.75" customHeight="1" x14ac:dyDescent="0.35">
      <c r="H738" s="5"/>
      <c r="M738" s="10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9"/>
      <c r="AE738" s="9"/>
      <c r="AF738" s="9"/>
      <c r="AG738" s="9"/>
      <c r="AH738" s="9"/>
      <c r="AI738" s="9"/>
      <c r="AJ738" s="9"/>
      <c r="AK738" s="8"/>
      <c r="AL738" s="28"/>
      <c r="AM738" s="8"/>
      <c r="AN738" s="10"/>
      <c r="AO738" s="8"/>
      <c r="AP738" s="11"/>
      <c r="AQ738" s="8"/>
      <c r="AR738" s="21"/>
    </row>
    <row r="739" spans="8:44" ht="15.75" customHeight="1" x14ac:dyDescent="0.35">
      <c r="H739" s="5"/>
      <c r="M739" s="10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9"/>
      <c r="AE739" s="9"/>
      <c r="AF739" s="9"/>
      <c r="AG739" s="9"/>
      <c r="AH739" s="9"/>
      <c r="AI739" s="9"/>
      <c r="AJ739" s="9"/>
      <c r="AK739" s="8"/>
      <c r="AL739" s="28"/>
      <c r="AM739" s="8"/>
      <c r="AN739" s="10"/>
      <c r="AO739" s="8"/>
      <c r="AP739" s="11"/>
      <c r="AQ739" s="8"/>
      <c r="AR739" s="21"/>
    </row>
    <row r="740" spans="8:44" ht="15.75" customHeight="1" x14ac:dyDescent="0.35">
      <c r="H740" s="5"/>
      <c r="M740" s="10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9"/>
      <c r="AE740" s="9"/>
      <c r="AF740" s="9"/>
      <c r="AG740" s="9"/>
      <c r="AH740" s="9"/>
      <c r="AI740" s="9"/>
      <c r="AJ740" s="9"/>
      <c r="AK740" s="8"/>
      <c r="AL740" s="28"/>
      <c r="AM740" s="8"/>
      <c r="AN740" s="10"/>
      <c r="AO740" s="8"/>
      <c r="AP740" s="11"/>
      <c r="AQ740" s="8"/>
      <c r="AR740" s="21"/>
    </row>
    <row r="741" spans="8:44" ht="15.75" customHeight="1" x14ac:dyDescent="0.35">
      <c r="H741" s="5"/>
      <c r="M741" s="10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9"/>
      <c r="AE741" s="9"/>
      <c r="AF741" s="9"/>
      <c r="AG741" s="9"/>
      <c r="AH741" s="9"/>
      <c r="AI741" s="9"/>
      <c r="AJ741" s="9"/>
      <c r="AK741" s="8"/>
      <c r="AL741" s="28"/>
      <c r="AM741" s="8"/>
      <c r="AN741" s="10"/>
      <c r="AO741" s="8"/>
      <c r="AP741" s="11"/>
      <c r="AQ741" s="8"/>
      <c r="AR741" s="21"/>
    </row>
    <row r="742" spans="8:44" ht="15.75" customHeight="1" x14ac:dyDescent="0.35">
      <c r="H742" s="5"/>
      <c r="M742" s="10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9"/>
      <c r="AE742" s="9"/>
      <c r="AF742" s="9"/>
      <c r="AG742" s="9"/>
      <c r="AH742" s="9"/>
      <c r="AI742" s="9"/>
      <c r="AJ742" s="9"/>
      <c r="AK742" s="8"/>
      <c r="AL742" s="28"/>
      <c r="AM742" s="8"/>
      <c r="AN742" s="10"/>
      <c r="AO742" s="8"/>
      <c r="AP742" s="11"/>
      <c r="AQ742" s="8"/>
      <c r="AR742" s="21"/>
    </row>
    <row r="743" spans="8:44" ht="15.75" customHeight="1" x14ac:dyDescent="0.35">
      <c r="H743" s="5"/>
      <c r="M743" s="10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9"/>
      <c r="AE743" s="9"/>
      <c r="AF743" s="9"/>
      <c r="AG743" s="9"/>
      <c r="AH743" s="9"/>
      <c r="AI743" s="9"/>
      <c r="AJ743" s="9"/>
      <c r="AK743" s="8"/>
      <c r="AL743" s="28"/>
      <c r="AM743" s="8"/>
      <c r="AN743" s="10"/>
      <c r="AO743" s="8"/>
      <c r="AP743" s="11"/>
      <c r="AQ743" s="8"/>
      <c r="AR743" s="21"/>
    </row>
    <row r="744" spans="8:44" ht="15.75" customHeight="1" x14ac:dyDescent="0.35">
      <c r="H744" s="5"/>
      <c r="M744" s="10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9"/>
      <c r="AE744" s="9"/>
      <c r="AF744" s="9"/>
      <c r="AG744" s="9"/>
      <c r="AH744" s="9"/>
      <c r="AI744" s="9"/>
      <c r="AJ744" s="9"/>
      <c r="AK744" s="8"/>
      <c r="AL744" s="28"/>
      <c r="AM744" s="8"/>
      <c r="AN744" s="10"/>
      <c r="AO744" s="8"/>
      <c r="AP744" s="11"/>
      <c r="AQ744" s="8"/>
      <c r="AR744" s="21"/>
    </row>
    <row r="745" spans="8:44" ht="15.75" customHeight="1" x14ac:dyDescent="0.35">
      <c r="H745" s="5"/>
      <c r="M745" s="10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9"/>
      <c r="AE745" s="9"/>
      <c r="AF745" s="9"/>
      <c r="AG745" s="9"/>
      <c r="AH745" s="9"/>
      <c r="AI745" s="9"/>
      <c r="AJ745" s="9"/>
      <c r="AK745" s="8"/>
      <c r="AL745" s="28"/>
      <c r="AM745" s="8"/>
      <c r="AN745" s="10"/>
      <c r="AO745" s="8"/>
      <c r="AP745" s="11"/>
      <c r="AQ745" s="8"/>
      <c r="AR745" s="21"/>
    </row>
    <row r="746" spans="8:44" ht="15.75" customHeight="1" x14ac:dyDescent="0.35">
      <c r="H746" s="5"/>
      <c r="M746" s="10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9"/>
      <c r="AE746" s="9"/>
      <c r="AF746" s="9"/>
      <c r="AG746" s="9"/>
      <c r="AH746" s="9"/>
      <c r="AI746" s="9"/>
      <c r="AJ746" s="9"/>
      <c r="AK746" s="8"/>
      <c r="AL746" s="28"/>
      <c r="AM746" s="8"/>
      <c r="AN746" s="10"/>
      <c r="AO746" s="8"/>
      <c r="AP746" s="11"/>
      <c r="AQ746" s="8"/>
      <c r="AR746" s="21"/>
    </row>
    <row r="747" spans="8:44" ht="15.75" customHeight="1" x14ac:dyDescent="0.35">
      <c r="H747" s="5"/>
      <c r="M747" s="10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9"/>
      <c r="AE747" s="9"/>
      <c r="AF747" s="9"/>
      <c r="AG747" s="9"/>
      <c r="AH747" s="9"/>
      <c r="AI747" s="9"/>
      <c r="AJ747" s="9"/>
      <c r="AK747" s="8"/>
      <c r="AL747" s="28"/>
      <c r="AM747" s="8"/>
      <c r="AN747" s="10"/>
      <c r="AO747" s="8"/>
      <c r="AP747" s="11"/>
      <c r="AQ747" s="8"/>
      <c r="AR747" s="21"/>
    </row>
    <row r="748" spans="8:44" ht="15.75" customHeight="1" x14ac:dyDescent="0.35">
      <c r="H748" s="5"/>
      <c r="M748" s="10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9"/>
      <c r="AE748" s="9"/>
      <c r="AF748" s="9"/>
      <c r="AG748" s="9"/>
      <c r="AH748" s="9"/>
      <c r="AI748" s="9"/>
      <c r="AJ748" s="9"/>
      <c r="AK748" s="8"/>
      <c r="AL748" s="28"/>
      <c r="AM748" s="8"/>
      <c r="AN748" s="10"/>
      <c r="AO748" s="8"/>
      <c r="AP748" s="11"/>
      <c r="AQ748" s="8"/>
      <c r="AR748" s="21"/>
    </row>
    <row r="749" spans="8:44" ht="15.75" customHeight="1" x14ac:dyDescent="0.35">
      <c r="H749" s="5"/>
      <c r="M749" s="10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9"/>
      <c r="AE749" s="9"/>
      <c r="AF749" s="9"/>
      <c r="AG749" s="9"/>
      <c r="AH749" s="9"/>
      <c r="AI749" s="9"/>
      <c r="AJ749" s="9"/>
      <c r="AK749" s="8"/>
      <c r="AL749" s="28"/>
      <c r="AM749" s="8"/>
      <c r="AN749" s="10"/>
      <c r="AO749" s="8"/>
      <c r="AP749" s="11"/>
      <c r="AQ749" s="8"/>
      <c r="AR749" s="21"/>
    </row>
    <row r="750" spans="8:44" ht="15.75" customHeight="1" x14ac:dyDescent="0.35">
      <c r="H750" s="5"/>
      <c r="M750" s="10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9"/>
      <c r="AE750" s="9"/>
      <c r="AF750" s="9"/>
      <c r="AG750" s="9"/>
      <c r="AH750" s="9"/>
      <c r="AI750" s="9"/>
      <c r="AJ750" s="9"/>
      <c r="AK750" s="8"/>
      <c r="AL750" s="28"/>
      <c r="AM750" s="8"/>
      <c r="AN750" s="10"/>
      <c r="AO750" s="8"/>
      <c r="AP750" s="11"/>
      <c r="AQ750" s="8"/>
      <c r="AR750" s="21"/>
    </row>
    <row r="751" spans="8:44" ht="15.75" customHeight="1" x14ac:dyDescent="0.35">
      <c r="H751" s="5"/>
      <c r="M751" s="10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9"/>
      <c r="AE751" s="9"/>
      <c r="AF751" s="9"/>
      <c r="AG751" s="9"/>
      <c r="AH751" s="9"/>
      <c r="AI751" s="9"/>
      <c r="AJ751" s="9"/>
      <c r="AK751" s="8"/>
      <c r="AL751" s="28"/>
      <c r="AM751" s="8"/>
      <c r="AN751" s="10"/>
      <c r="AO751" s="8"/>
      <c r="AP751" s="11"/>
      <c r="AQ751" s="8"/>
      <c r="AR751" s="21"/>
    </row>
    <row r="752" spans="8:44" ht="15.75" customHeight="1" x14ac:dyDescent="0.35">
      <c r="H752" s="5"/>
      <c r="M752" s="10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9"/>
      <c r="AE752" s="9"/>
      <c r="AF752" s="9"/>
      <c r="AG752" s="9"/>
      <c r="AH752" s="9"/>
      <c r="AI752" s="9"/>
      <c r="AJ752" s="9"/>
      <c r="AK752" s="8"/>
      <c r="AL752" s="28"/>
      <c r="AM752" s="8"/>
      <c r="AN752" s="10"/>
      <c r="AO752" s="8"/>
      <c r="AP752" s="11"/>
      <c r="AQ752" s="8"/>
      <c r="AR752" s="21"/>
    </row>
    <row r="753" spans="8:44" ht="15.75" customHeight="1" x14ac:dyDescent="0.35">
      <c r="H753" s="5"/>
      <c r="M753" s="10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9"/>
      <c r="AE753" s="9"/>
      <c r="AF753" s="9"/>
      <c r="AG753" s="9"/>
      <c r="AH753" s="9"/>
      <c r="AI753" s="9"/>
      <c r="AJ753" s="9"/>
      <c r="AK753" s="8"/>
      <c r="AL753" s="28"/>
      <c r="AM753" s="8"/>
      <c r="AN753" s="10"/>
      <c r="AO753" s="8"/>
      <c r="AP753" s="11"/>
      <c r="AQ753" s="8"/>
      <c r="AR753" s="21"/>
    </row>
    <row r="754" spans="8:44" ht="15.75" customHeight="1" x14ac:dyDescent="0.35">
      <c r="H754" s="5"/>
      <c r="M754" s="10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9"/>
      <c r="AE754" s="9"/>
      <c r="AF754" s="9"/>
      <c r="AG754" s="9"/>
      <c r="AH754" s="9"/>
      <c r="AI754" s="9"/>
      <c r="AJ754" s="9"/>
      <c r="AK754" s="8"/>
      <c r="AL754" s="28"/>
      <c r="AM754" s="8"/>
      <c r="AN754" s="10"/>
      <c r="AO754" s="8"/>
      <c r="AP754" s="11"/>
      <c r="AQ754" s="8"/>
      <c r="AR754" s="21"/>
    </row>
    <row r="755" spans="8:44" ht="15.75" customHeight="1" x14ac:dyDescent="0.35">
      <c r="H755" s="5"/>
      <c r="M755" s="10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9"/>
      <c r="AE755" s="9"/>
      <c r="AF755" s="9"/>
      <c r="AG755" s="9"/>
      <c r="AH755" s="9"/>
      <c r="AI755" s="9"/>
      <c r="AJ755" s="9"/>
      <c r="AK755" s="8"/>
      <c r="AL755" s="28"/>
      <c r="AM755" s="8"/>
      <c r="AN755" s="10"/>
      <c r="AO755" s="8"/>
      <c r="AP755" s="11"/>
      <c r="AQ755" s="8"/>
      <c r="AR755" s="21"/>
    </row>
    <row r="756" spans="8:44" ht="15.75" customHeight="1" x14ac:dyDescent="0.35">
      <c r="H756" s="5"/>
      <c r="M756" s="10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9"/>
      <c r="AE756" s="9"/>
      <c r="AF756" s="9"/>
      <c r="AG756" s="9"/>
      <c r="AH756" s="9"/>
      <c r="AI756" s="9"/>
      <c r="AJ756" s="9"/>
      <c r="AK756" s="8"/>
      <c r="AL756" s="28"/>
      <c r="AM756" s="8"/>
      <c r="AN756" s="10"/>
      <c r="AO756" s="8"/>
      <c r="AP756" s="11"/>
      <c r="AQ756" s="8"/>
      <c r="AR756" s="21"/>
    </row>
    <row r="757" spans="8:44" ht="15.75" customHeight="1" x14ac:dyDescent="0.35">
      <c r="H757" s="5"/>
      <c r="M757" s="10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9"/>
      <c r="AE757" s="9"/>
      <c r="AF757" s="9"/>
      <c r="AG757" s="9"/>
      <c r="AH757" s="9"/>
      <c r="AI757" s="9"/>
      <c r="AJ757" s="9"/>
      <c r="AK757" s="8"/>
      <c r="AL757" s="28"/>
      <c r="AM757" s="8"/>
      <c r="AN757" s="10"/>
      <c r="AO757" s="8"/>
      <c r="AP757" s="11"/>
      <c r="AQ757" s="8"/>
      <c r="AR757" s="21"/>
    </row>
    <row r="758" spans="8:44" ht="15.75" customHeight="1" x14ac:dyDescent="0.35">
      <c r="H758" s="5"/>
      <c r="M758" s="10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9"/>
      <c r="AE758" s="9"/>
      <c r="AF758" s="9"/>
      <c r="AG758" s="9"/>
      <c r="AH758" s="9"/>
      <c r="AI758" s="9"/>
      <c r="AJ758" s="9"/>
      <c r="AK758" s="8"/>
      <c r="AL758" s="28"/>
      <c r="AM758" s="8"/>
      <c r="AN758" s="10"/>
      <c r="AO758" s="8"/>
      <c r="AP758" s="11"/>
      <c r="AQ758" s="8"/>
      <c r="AR758" s="21"/>
    </row>
    <row r="759" spans="8:44" ht="15.75" customHeight="1" x14ac:dyDescent="0.35">
      <c r="H759" s="5"/>
      <c r="M759" s="10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9"/>
      <c r="AE759" s="9"/>
      <c r="AF759" s="9"/>
      <c r="AG759" s="9"/>
      <c r="AH759" s="9"/>
      <c r="AI759" s="9"/>
      <c r="AJ759" s="9"/>
      <c r="AK759" s="8"/>
      <c r="AL759" s="28"/>
      <c r="AM759" s="8"/>
      <c r="AN759" s="10"/>
      <c r="AO759" s="8"/>
      <c r="AP759" s="11"/>
      <c r="AQ759" s="8"/>
      <c r="AR759" s="21"/>
    </row>
    <row r="760" spans="8:44" ht="15.75" customHeight="1" x14ac:dyDescent="0.35">
      <c r="H760" s="5"/>
      <c r="M760" s="10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9"/>
      <c r="AE760" s="9"/>
      <c r="AF760" s="9"/>
      <c r="AG760" s="9"/>
      <c r="AH760" s="9"/>
      <c r="AI760" s="9"/>
      <c r="AJ760" s="9"/>
      <c r="AK760" s="8"/>
      <c r="AL760" s="28"/>
      <c r="AM760" s="8"/>
      <c r="AN760" s="10"/>
      <c r="AO760" s="8"/>
      <c r="AP760" s="11"/>
      <c r="AQ760" s="8"/>
      <c r="AR760" s="21"/>
    </row>
    <row r="761" spans="8:44" ht="15.75" customHeight="1" x14ac:dyDescent="0.35">
      <c r="H761" s="5"/>
      <c r="M761" s="10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9"/>
      <c r="AE761" s="9"/>
      <c r="AF761" s="9"/>
      <c r="AG761" s="9"/>
      <c r="AH761" s="9"/>
      <c r="AI761" s="9"/>
      <c r="AJ761" s="9"/>
      <c r="AK761" s="8"/>
      <c r="AL761" s="28"/>
      <c r="AM761" s="8"/>
      <c r="AN761" s="10"/>
      <c r="AO761" s="8"/>
      <c r="AP761" s="11"/>
      <c r="AQ761" s="8"/>
      <c r="AR761" s="21"/>
    </row>
    <row r="762" spans="8:44" ht="15.75" customHeight="1" x14ac:dyDescent="0.35">
      <c r="H762" s="5"/>
      <c r="M762" s="10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9"/>
      <c r="AE762" s="9"/>
      <c r="AF762" s="9"/>
      <c r="AG762" s="9"/>
      <c r="AH762" s="9"/>
      <c r="AI762" s="9"/>
      <c r="AJ762" s="9"/>
      <c r="AK762" s="8"/>
      <c r="AL762" s="28"/>
      <c r="AM762" s="8"/>
      <c r="AN762" s="10"/>
      <c r="AO762" s="8"/>
      <c r="AP762" s="11"/>
      <c r="AQ762" s="8"/>
      <c r="AR762" s="21"/>
    </row>
    <row r="763" spans="8:44" ht="15.75" customHeight="1" x14ac:dyDescent="0.35">
      <c r="H763" s="5"/>
      <c r="M763" s="10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9"/>
      <c r="AE763" s="9"/>
      <c r="AF763" s="9"/>
      <c r="AG763" s="9"/>
      <c r="AH763" s="9"/>
      <c r="AI763" s="9"/>
      <c r="AJ763" s="9"/>
      <c r="AK763" s="8"/>
      <c r="AL763" s="28"/>
      <c r="AM763" s="8"/>
      <c r="AN763" s="10"/>
      <c r="AO763" s="8"/>
      <c r="AP763" s="11"/>
      <c r="AQ763" s="8"/>
      <c r="AR763" s="21"/>
    </row>
    <row r="764" spans="8:44" ht="15.75" customHeight="1" x14ac:dyDescent="0.35">
      <c r="H764" s="5"/>
      <c r="M764" s="10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9"/>
      <c r="AE764" s="9"/>
      <c r="AF764" s="9"/>
      <c r="AG764" s="9"/>
      <c r="AH764" s="9"/>
      <c r="AI764" s="9"/>
      <c r="AJ764" s="9"/>
      <c r="AK764" s="8"/>
      <c r="AL764" s="28"/>
      <c r="AM764" s="8"/>
      <c r="AN764" s="10"/>
      <c r="AO764" s="8"/>
      <c r="AP764" s="11"/>
      <c r="AQ764" s="8"/>
      <c r="AR764" s="21"/>
    </row>
    <row r="765" spans="8:44" ht="15.75" customHeight="1" x14ac:dyDescent="0.35">
      <c r="H765" s="5"/>
      <c r="M765" s="10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9"/>
      <c r="AE765" s="9"/>
      <c r="AF765" s="9"/>
      <c r="AG765" s="9"/>
      <c r="AH765" s="9"/>
      <c r="AI765" s="9"/>
      <c r="AJ765" s="9"/>
      <c r="AK765" s="8"/>
      <c r="AL765" s="28"/>
      <c r="AM765" s="8"/>
      <c r="AN765" s="10"/>
      <c r="AO765" s="8"/>
      <c r="AP765" s="11"/>
      <c r="AQ765" s="8"/>
      <c r="AR765" s="21"/>
    </row>
    <row r="766" spans="8:44" ht="15.75" customHeight="1" x14ac:dyDescent="0.35">
      <c r="H766" s="5"/>
      <c r="M766" s="10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9"/>
      <c r="AE766" s="9"/>
      <c r="AF766" s="9"/>
      <c r="AG766" s="9"/>
      <c r="AH766" s="9"/>
      <c r="AI766" s="9"/>
      <c r="AJ766" s="9"/>
      <c r="AK766" s="8"/>
      <c r="AL766" s="28"/>
      <c r="AM766" s="8"/>
      <c r="AN766" s="10"/>
      <c r="AO766" s="8"/>
      <c r="AP766" s="11"/>
      <c r="AQ766" s="8"/>
      <c r="AR766" s="21"/>
    </row>
    <row r="767" spans="8:44" ht="15.75" customHeight="1" x14ac:dyDescent="0.35">
      <c r="H767" s="5"/>
      <c r="M767" s="10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9"/>
      <c r="AE767" s="9"/>
      <c r="AF767" s="9"/>
      <c r="AG767" s="9"/>
      <c r="AH767" s="9"/>
      <c r="AI767" s="9"/>
      <c r="AJ767" s="9"/>
      <c r="AK767" s="8"/>
      <c r="AL767" s="28"/>
      <c r="AM767" s="8"/>
      <c r="AN767" s="10"/>
      <c r="AO767" s="8"/>
      <c r="AP767" s="11"/>
      <c r="AQ767" s="8"/>
      <c r="AR767" s="21"/>
    </row>
    <row r="768" spans="8:44" ht="15.75" customHeight="1" x14ac:dyDescent="0.35">
      <c r="H768" s="5"/>
      <c r="M768" s="10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9"/>
      <c r="AE768" s="9"/>
      <c r="AF768" s="9"/>
      <c r="AG768" s="9"/>
      <c r="AH768" s="9"/>
      <c r="AI768" s="9"/>
      <c r="AJ768" s="9"/>
      <c r="AK768" s="8"/>
      <c r="AL768" s="28"/>
      <c r="AM768" s="8"/>
      <c r="AN768" s="10"/>
      <c r="AO768" s="8"/>
      <c r="AP768" s="11"/>
      <c r="AQ768" s="8"/>
      <c r="AR768" s="21"/>
    </row>
    <row r="769" spans="8:44" ht="15.75" customHeight="1" x14ac:dyDescent="0.35">
      <c r="H769" s="5"/>
      <c r="M769" s="10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9"/>
      <c r="AE769" s="9"/>
      <c r="AF769" s="9"/>
      <c r="AG769" s="9"/>
      <c r="AH769" s="9"/>
      <c r="AI769" s="9"/>
      <c r="AJ769" s="9"/>
      <c r="AK769" s="8"/>
      <c r="AL769" s="28"/>
      <c r="AM769" s="8"/>
      <c r="AN769" s="10"/>
      <c r="AO769" s="8"/>
      <c r="AP769" s="11"/>
      <c r="AQ769" s="8"/>
      <c r="AR769" s="21"/>
    </row>
    <row r="770" spans="8:44" ht="15.75" customHeight="1" x14ac:dyDescent="0.35">
      <c r="H770" s="5"/>
      <c r="M770" s="10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9"/>
      <c r="AE770" s="9"/>
      <c r="AF770" s="9"/>
      <c r="AG770" s="9"/>
      <c r="AH770" s="9"/>
      <c r="AI770" s="9"/>
      <c r="AJ770" s="9"/>
      <c r="AK770" s="8"/>
      <c r="AL770" s="28"/>
      <c r="AM770" s="8"/>
      <c r="AN770" s="10"/>
      <c r="AO770" s="8"/>
      <c r="AP770" s="11"/>
      <c r="AQ770" s="8"/>
      <c r="AR770" s="21"/>
    </row>
    <row r="771" spans="8:44" ht="15.75" customHeight="1" x14ac:dyDescent="0.35">
      <c r="H771" s="5"/>
      <c r="M771" s="10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9"/>
      <c r="AE771" s="9"/>
      <c r="AF771" s="9"/>
      <c r="AG771" s="9"/>
      <c r="AH771" s="9"/>
      <c r="AI771" s="9"/>
      <c r="AJ771" s="9"/>
      <c r="AK771" s="8"/>
      <c r="AL771" s="28"/>
      <c r="AM771" s="8"/>
      <c r="AN771" s="10"/>
      <c r="AO771" s="8"/>
      <c r="AP771" s="11"/>
      <c r="AQ771" s="8"/>
      <c r="AR771" s="21"/>
    </row>
    <row r="772" spans="8:44" ht="15.75" customHeight="1" x14ac:dyDescent="0.35">
      <c r="H772" s="5"/>
      <c r="M772" s="10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9"/>
      <c r="AE772" s="9"/>
      <c r="AF772" s="9"/>
      <c r="AG772" s="9"/>
      <c r="AH772" s="9"/>
      <c r="AI772" s="9"/>
      <c r="AJ772" s="9"/>
      <c r="AK772" s="8"/>
      <c r="AL772" s="28"/>
      <c r="AM772" s="8"/>
      <c r="AN772" s="10"/>
      <c r="AO772" s="8"/>
      <c r="AP772" s="11"/>
      <c r="AQ772" s="8"/>
      <c r="AR772" s="21"/>
    </row>
    <row r="773" spans="8:44" ht="15.75" customHeight="1" x14ac:dyDescent="0.35">
      <c r="H773" s="5"/>
      <c r="M773" s="10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9"/>
      <c r="AE773" s="9"/>
      <c r="AF773" s="9"/>
      <c r="AG773" s="9"/>
      <c r="AH773" s="9"/>
      <c r="AI773" s="9"/>
      <c r="AJ773" s="9"/>
      <c r="AK773" s="8"/>
      <c r="AL773" s="28"/>
      <c r="AM773" s="8"/>
      <c r="AN773" s="10"/>
      <c r="AO773" s="8"/>
      <c r="AP773" s="11"/>
      <c r="AQ773" s="8"/>
      <c r="AR773" s="21"/>
    </row>
    <row r="774" spans="8:44" ht="15.75" customHeight="1" x14ac:dyDescent="0.35">
      <c r="H774" s="5"/>
      <c r="M774" s="10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9"/>
      <c r="AE774" s="9"/>
      <c r="AF774" s="9"/>
      <c r="AG774" s="9"/>
      <c r="AH774" s="9"/>
      <c r="AI774" s="9"/>
      <c r="AJ774" s="9"/>
      <c r="AK774" s="8"/>
      <c r="AL774" s="28"/>
      <c r="AM774" s="8"/>
      <c r="AN774" s="10"/>
      <c r="AO774" s="8"/>
      <c r="AP774" s="11"/>
      <c r="AQ774" s="8"/>
      <c r="AR774" s="21"/>
    </row>
    <row r="775" spans="8:44" ht="15.75" customHeight="1" x14ac:dyDescent="0.35">
      <c r="H775" s="5"/>
      <c r="M775" s="10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9"/>
      <c r="AE775" s="9"/>
      <c r="AF775" s="9"/>
      <c r="AG775" s="9"/>
      <c r="AH775" s="9"/>
      <c r="AI775" s="9"/>
      <c r="AJ775" s="9"/>
      <c r="AK775" s="8"/>
      <c r="AL775" s="28"/>
      <c r="AM775" s="8"/>
      <c r="AN775" s="10"/>
      <c r="AO775" s="8"/>
      <c r="AP775" s="11"/>
      <c r="AQ775" s="8"/>
      <c r="AR775" s="21"/>
    </row>
    <row r="776" spans="8:44" ht="15.75" customHeight="1" x14ac:dyDescent="0.35">
      <c r="H776" s="5"/>
      <c r="M776" s="10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9"/>
      <c r="AE776" s="9"/>
      <c r="AF776" s="9"/>
      <c r="AG776" s="9"/>
      <c r="AH776" s="9"/>
      <c r="AI776" s="9"/>
      <c r="AJ776" s="9"/>
      <c r="AK776" s="8"/>
      <c r="AL776" s="28"/>
      <c r="AM776" s="8"/>
      <c r="AN776" s="10"/>
      <c r="AO776" s="8"/>
      <c r="AP776" s="11"/>
      <c r="AQ776" s="8"/>
      <c r="AR776" s="21"/>
    </row>
    <row r="777" spans="8:44" ht="15.75" customHeight="1" x14ac:dyDescent="0.35">
      <c r="H777" s="5"/>
      <c r="M777" s="10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9"/>
      <c r="AE777" s="9"/>
      <c r="AF777" s="9"/>
      <c r="AG777" s="9"/>
      <c r="AH777" s="9"/>
      <c r="AI777" s="9"/>
      <c r="AJ777" s="9"/>
      <c r="AK777" s="8"/>
      <c r="AL777" s="28"/>
      <c r="AM777" s="8"/>
      <c r="AN777" s="10"/>
      <c r="AO777" s="8"/>
      <c r="AP777" s="11"/>
      <c r="AQ777" s="8"/>
      <c r="AR777" s="21"/>
    </row>
    <row r="778" spans="8:44" ht="15.75" customHeight="1" x14ac:dyDescent="0.35">
      <c r="H778" s="5"/>
      <c r="M778" s="10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9"/>
      <c r="AE778" s="9"/>
      <c r="AF778" s="9"/>
      <c r="AG778" s="9"/>
      <c r="AH778" s="9"/>
      <c r="AI778" s="9"/>
      <c r="AJ778" s="9"/>
      <c r="AK778" s="8"/>
      <c r="AL778" s="28"/>
      <c r="AM778" s="8"/>
      <c r="AN778" s="10"/>
      <c r="AO778" s="8"/>
      <c r="AP778" s="11"/>
      <c r="AQ778" s="8"/>
      <c r="AR778" s="21"/>
    </row>
    <row r="779" spans="8:44" ht="15.75" customHeight="1" x14ac:dyDescent="0.35">
      <c r="H779" s="5"/>
      <c r="M779" s="10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9"/>
      <c r="AE779" s="9"/>
      <c r="AF779" s="9"/>
      <c r="AG779" s="9"/>
      <c r="AH779" s="9"/>
      <c r="AI779" s="9"/>
      <c r="AJ779" s="9"/>
      <c r="AK779" s="8"/>
      <c r="AL779" s="28"/>
      <c r="AM779" s="8"/>
      <c r="AN779" s="10"/>
      <c r="AO779" s="8"/>
      <c r="AP779" s="11"/>
      <c r="AQ779" s="8"/>
      <c r="AR779" s="21"/>
    </row>
    <row r="780" spans="8:44" ht="15.75" customHeight="1" x14ac:dyDescent="0.35">
      <c r="H780" s="5"/>
      <c r="M780" s="10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9"/>
      <c r="AE780" s="9"/>
      <c r="AF780" s="9"/>
      <c r="AG780" s="9"/>
      <c r="AH780" s="9"/>
      <c r="AI780" s="9"/>
      <c r="AJ780" s="9"/>
      <c r="AK780" s="8"/>
      <c r="AL780" s="28"/>
      <c r="AM780" s="8"/>
      <c r="AN780" s="10"/>
      <c r="AO780" s="8"/>
      <c r="AP780" s="11"/>
      <c r="AQ780" s="8"/>
      <c r="AR780" s="21"/>
    </row>
    <row r="781" spans="8:44" ht="15.75" customHeight="1" x14ac:dyDescent="0.35">
      <c r="H781" s="5"/>
      <c r="M781" s="10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9"/>
      <c r="AE781" s="9"/>
      <c r="AF781" s="9"/>
      <c r="AG781" s="9"/>
      <c r="AH781" s="9"/>
      <c r="AI781" s="9"/>
      <c r="AJ781" s="9"/>
      <c r="AK781" s="8"/>
      <c r="AL781" s="28"/>
      <c r="AM781" s="8"/>
      <c r="AN781" s="10"/>
      <c r="AO781" s="8"/>
      <c r="AP781" s="11"/>
      <c r="AQ781" s="8"/>
      <c r="AR781" s="21"/>
    </row>
    <row r="782" spans="8:44" ht="15.75" customHeight="1" x14ac:dyDescent="0.35">
      <c r="H782" s="5"/>
      <c r="M782" s="10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9"/>
      <c r="AE782" s="9"/>
      <c r="AF782" s="9"/>
      <c r="AG782" s="9"/>
      <c r="AH782" s="9"/>
      <c r="AI782" s="9"/>
      <c r="AJ782" s="9"/>
      <c r="AK782" s="8"/>
      <c r="AL782" s="28"/>
      <c r="AM782" s="8"/>
      <c r="AN782" s="10"/>
      <c r="AO782" s="8"/>
      <c r="AP782" s="11"/>
      <c r="AQ782" s="8"/>
      <c r="AR782" s="21"/>
    </row>
    <row r="783" spans="8:44" ht="15.75" customHeight="1" x14ac:dyDescent="0.35">
      <c r="H783" s="5"/>
      <c r="M783" s="10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9"/>
      <c r="AE783" s="9"/>
      <c r="AF783" s="9"/>
      <c r="AG783" s="9"/>
      <c r="AH783" s="9"/>
      <c r="AI783" s="9"/>
      <c r="AJ783" s="9"/>
      <c r="AK783" s="8"/>
      <c r="AL783" s="28"/>
      <c r="AM783" s="8"/>
      <c r="AN783" s="10"/>
      <c r="AO783" s="8"/>
      <c r="AP783" s="11"/>
      <c r="AQ783" s="8"/>
      <c r="AR783" s="21"/>
    </row>
    <row r="784" spans="8:44" ht="15.75" customHeight="1" x14ac:dyDescent="0.35">
      <c r="H784" s="5"/>
      <c r="M784" s="10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9"/>
      <c r="AE784" s="9"/>
      <c r="AF784" s="9"/>
      <c r="AG784" s="9"/>
      <c r="AH784" s="9"/>
      <c r="AI784" s="9"/>
      <c r="AJ784" s="9"/>
      <c r="AK784" s="8"/>
      <c r="AL784" s="28"/>
      <c r="AM784" s="8"/>
      <c r="AN784" s="10"/>
      <c r="AO784" s="8"/>
      <c r="AP784" s="11"/>
      <c r="AQ784" s="8"/>
      <c r="AR784" s="21"/>
    </row>
    <row r="785" spans="8:44" ht="15.75" customHeight="1" x14ac:dyDescent="0.35">
      <c r="H785" s="5"/>
      <c r="M785" s="10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9"/>
      <c r="AE785" s="9"/>
      <c r="AF785" s="9"/>
      <c r="AG785" s="9"/>
      <c r="AH785" s="9"/>
      <c r="AI785" s="9"/>
      <c r="AJ785" s="9"/>
      <c r="AK785" s="8"/>
      <c r="AL785" s="28"/>
      <c r="AM785" s="8"/>
      <c r="AN785" s="10"/>
      <c r="AO785" s="8"/>
      <c r="AP785" s="11"/>
      <c r="AQ785" s="8"/>
      <c r="AR785" s="21"/>
    </row>
    <row r="786" spans="8:44" ht="15.75" customHeight="1" x14ac:dyDescent="0.35">
      <c r="H786" s="5"/>
      <c r="M786" s="10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9"/>
      <c r="AE786" s="9"/>
      <c r="AF786" s="9"/>
      <c r="AG786" s="9"/>
      <c r="AH786" s="9"/>
      <c r="AI786" s="9"/>
      <c r="AJ786" s="9"/>
      <c r="AK786" s="8"/>
      <c r="AL786" s="28"/>
      <c r="AM786" s="8"/>
      <c r="AN786" s="10"/>
      <c r="AO786" s="8"/>
      <c r="AP786" s="11"/>
      <c r="AQ786" s="8"/>
      <c r="AR786" s="21"/>
    </row>
    <row r="787" spans="8:44" ht="15.75" customHeight="1" x14ac:dyDescent="0.35">
      <c r="H787" s="5"/>
      <c r="M787" s="10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9"/>
      <c r="AE787" s="9"/>
      <c r="AF787" s="9"/>
      <c r="AG787" s="9"/>
      <c r="AH787" s="9"/>
      <c r="AI787" s="9"/>
      <c r="AJ787" s="9"/>
      <c r="AK787" s="8"/>
      <c r="AL787" s="28"/>
      <c r="AM787" s="8"/>
      <c r="AN787" s="10"/>
      <c r="AO787" s="8"/>
      <c r="AP787" s="11"/>
      <c r="AQ787" s="8"/>
      <c r="AR787" s="21"/>
    </row>
    <row r="788" spans="8:44" ht="15.75" customHeight="1" x14ac:dyDescent="0.35">
      <c r="H788" s="5"/>
      <c r="M788" s="10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9"/>
      <c r="AE788" s="9"/>
      <c r="AF788" s="9"/>
      <c r="AG788" s="9"/>
      <c r="AH788" s="9"/>
      <c r="AI788" s="9"/>
      <c r="AJ788" s="9"/>
      <c r="AK788" s="8"/>
      <c r="AL788" s="28"/>
      <c r="AM788" s="8"/>
      <c r="AN788" s="10"/>
      <c r="AO788" s="8"/>
      <c r="AP788" s="11"/>
      <c r="AQ788" s="8"/>
      <c r="AR788" s="21"/>
    </row>
    <row r="789" spans="8:44" ht="15.75" customHeight="1" x14ac:dyDescent="0.35">
      <c r="H789" s="5"/>
      <c r="M789" s="10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9"/>
      <c r="AE789" s="9"/>
      <c r="AF789" s="9"/>
      <c r="AG789" s="9"/>
      <c r="AH789" s="9"/>
      <c r="AI789" s="9"/>
      <c r="AJ789" s="9"/>
      <c r="AK789" s="8"/>
      <c r="AL789" s="28"/>
      <c r="AM789" s="8"/>
      <c r="AN789" s="10"/>
      <c r="AO789" s="8"/>
      <c r="AP789" s="11"/>
      <c r="AQ789" s="8"/>
      <c r="AR789" s="21"/>
    </row>
    <row r="790" spans="8:44" ht="15.75" customHeight="1" x14ac:dyDescent="0.35">
      <c r="H790" s="5"/>
      <c r="M790" s="10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9"/>
      <c r="AE790" s="9"/>
      <c r="AF790" s="9"/>
      <c r="AG790" s="9"/>
      <c r="AH790" s="9"/>
      <c r="AI790" s="9"/>
      <c r="AJ790" s="9"/>
      <c r="AK790" s="8"/>
      <c r="AL790" s="28"/>
      <c r="AM790" s="8"/>
      <c r="AN790" s="10"/>
      <c r="AO790" s="8"/>
      <c r="AP790" s="11"/>
      <c r="AQ790" s="8"/>
      <c r="AR790" s="21"/>
    </row>
    <row r="791" spans="8:44" ht="15.75" customHeight="1" x14ac:dyDescent="0.35">
      <c r="H791" s="5"/>
      <c r="M791" s="10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9"/>
      <c r="AE791" s="9"/>
      <c r="AF791" s="9"/>
      <c r="AG791" s="9"/>
      <c r="AH791" s="9"/>
      <c r="AI791" s="9"/>
      <c r="AJ791" s="9"/>
      <c r="AK791" s="8"/>
      <c r="AL791" s="28"/>
      <c r="AM791" s="8"/>
      <c r="AN791" s="10"/>
      <c r="AO791" s="8"/>
      <c r="AP791" s="11"/>
      <c r="AQ791" s="8"/>
      <c r="AR791" s="21"/>
    </row>
    <row r="792" spans="8:44" ht="15.75" customHeight="1" x14ac:dyDescent="0.35">
      <c r="H792" s="5"/>
      <c r="M792" s="10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9"/>
      <c r="AE792" s="9"/>
      <c r="AF792" s="9"/>
      <c r="AG792" s="9"/>
      <c r="AH792" s="9"/>
      <c r="AI792" s="9"/>
      <c r="AJ792" s="9"/>
      <c r="AK792" s="8"/>
      <c r="AL792" s="28"/>
      <c r="AM792" s="8"/>
      <c r="AN792" s="10"/>
      <c r="AO792" s="8"/>
      <c r="AP792" s="11"/>
      <c r="AQ792" s="8"/>
      <c r="AR792" s="21"/>
    </row>
    <row r="793" spans="8:44" ht="15.75" customHeight="1" x14ac:dyDescent="0.35">
      <c r="H793" s="5"/>
      <c r="M793" s="10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9"/>
      <c r="AE793" s="9"/>
      <c r="AF793" s="9"/>
      <c r="AG793" s="9"/>
      <c r="AH793" s="9"/>
      <c r="AI793" s="9"/>
      <c r="AJ793" s="9"/>
      <c r="AK793" s="8"/>
      <c r="AL793" s="28"/>
      <c r="AM793" s="8"/>
      <c r="AN793" s="10"/>
      <c r="AO793" s="8"/>
      <c r="AP793" s="11"/>
      <c r="AQ793" s="8"/>
      <c r="AR793" s="21"/>
    </row>
    <row r="794" spans="8:44" ht="15.75" customHeight="1" x14ac:dyDescent="0.35">
      <c r="H794" s="5"/>
      <c r="M794" s="10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9"/>
      <c r="AE794" s="9"/>
      <c r="AF794" s="9"/>
      <c r="AG794" s="9"/>
      <c r="AH794" s="9"/>
      <c r="AI794" s="9"/>
      <c r="AJ794" s="9"/>
      <c r="AK794" s="8"/>
      <c r="AL794" s="28"/>
      <c r="AM794" s="8"/>
      <c r="AN794" s="10"/>
      <c r="AO794" s="8"/>
      <c r="AP794" s="11"/>
      <c r="AQ794" s="8"/>
      <c r="AR794" s="21"/>
    </row>
    <row r="795" spans="8:44" ht="15.75" customHeight="1" x14ac:dyDescent="0.35">
      <c r="H795" s="5"/>
      <c r="M795" s="10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9"/>
      <c r="AE795" s="9"/>
      <c r="AF795" s="9"/>
      <c r="AG795" s="9"/>
      <c r="AH795" s="9"/>
      <c r="AI795" s="9"/>
      <c r="AJ795" s="9"/>
      <c r="AK795" s="8"/>
      <c r="AL795" s="28"/>
      <c r="AM795" s="8"/>
      <c r="AN795" s="10"/>
      <c r="AO795" s="8"/>
      <c r="AP795" s="11"/>
      <c r="AQ795" s="8"/>
      <c r="AR795" s="21"/>
    </row>
    <row r="796" spans="8:44" ht="15.75" customHeight="1" x14ac:dyDescent="0.35">
      <c r="H796" s="5"/>
      <c r="M796" s="10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9"/>
      <c r="AE796" s="9"/>
      <c r="AF796" s="9"/>
      <c r="AG796" s="9"/>
      <c r="AH796" s="9"/>
      <c r="AI796" s="9"/>
      <c r="AJ796" s="9"/>
      <c r="AK796" s="8"/>
      <c r="AL796" s="28"/>
      <c r="AM796" s="8"/>
      <c r="AN796" s="10"/>
      <c r="AO796" s="8"/>
      <c r="AP796" s="11"/>
      <c r="AQ796" s="8"/>
      <c r="AR796" s="21"/>
    </row>
    <row r="797" spans="8:44" ht="15.75" customHeight="1" x14ac:dyDescent="0.35">
      <c r="H797" s="5"/>
      <c r="M797" s="10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9"/>
      <c r="AE797" s="9"/>
      <c r="AF797" s="9"/>
      <c r="AG797" s="9"/>
      <c r="AH797" s="9"/>
      <c r="AI797" s="9"/>
      <c r="AJ797" s="9"/>
      <c r="AK797" s="8"/>
      <c r="AL797" s="28"/>
      <c r="AM797" s="8"/>
      <c r="AN797" s="10"/>
      <c r="AO797" s="8"/>
      <c r="AP797" s="11"/>
      <c r="AQ797" s="8"/>
      <c r="AR797" s="21"/>
    </row>
    <row r="798" spans="8:44" ht="15.75" customHeight="1" x14ac:dyDescent="0.35">
      <c r="H798" s="5"/>
      <c r="M798" s="10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9"/>
      <c r="AE798" s="9"/>
      <c r="AF798" s="9"/>
      <c r="AG798" s="9"/>
      <c r="AH798" s="9"/>
      <c r="AI798" s="9"/>
      <c r="AJ798" s="9"/>
      <c r="AK798" s="8"/>
      <c r="AL798" s="28"/>
      <c r="AM798" s="8"/>
      <c r="AN798" s="10"/>
      <c r="AO798" s="8"/>
      <c r="AP798" s="11"/>
      <c r="AQ798" s="8"/>
      <c r="AR798" s="21"/>
    </row>
    <row r="799" spans="8:44" ht="15.75" customHeight="1" x14ac:dyDescent="0.35">
      <c r="H799" s="5"/>
      <c r="M799" s="10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9"/>
      <c r="AE799" s="9"/>
      <c r="AF799" s="9"/>
      <c r="AG799" s="9"/>
      <c r="AH799" s="9"/>
      <c r="AI799" s="9"/>
      <c r="AJ799" s="9"/>
      <c r="AK799" s="8"/>
      <c r="AL799" s="28"/>
      <c r="AM799" s="8"/>
      <c r="AN799" s="10"/>
      <c r="AO799" s="8"/>
      <c r="AP799" s="11"/>
      <c r="AQ799" s="8"/>
      <c r="AR799" s="21"/>
    </row>
    <row r="800" spans="8:44" ht="15.75" customHeight="1" x14ac:dyDescent="0.35">
      <c r="H800" s="5"/>
      <c r="M800" s="10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9"/>
      <c r="AE800" s="9"/>
      <c r="AF800" s="9"/>
      <c r="AG800" s="9"/>
      <c r="AH800" s="9"/>
      <c r="AI800" s="9"/>
      <c r="AJ800" s="9"/>
      <c r="AK800" s="8"/>
      <c r="AL800" s="28"/>
      <c r="AM800" s="8"/>
      <c r="AN800" s="10"/>
      <c r="AO800" s="8"/>
      <c r="AP800" s="11"/>
      <c r="AQ800" s="8"/>
      <c r="AR800" s="21"/>
    </row>
    <row r="801" spans="8:44" ht="15.75" customHeight="1" x14ac:dyDescent="0.35">
      <c r="H801" s="5"/>
      <c r="M801" s="10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9"/>
      <c r="AE801" s="9"/>
      <c r="AF801" s="9"/>
      <c r="AG801" s="9"/>
      <c r="AH801" s="9"/>
      <c r="AI801" s="9"/>
      <c r="AJ801" s="9"/>
      <c r="AK801" s="8"/>
      <c r="AL801" s="28"/>
      <c r="AM801" s="8"/>
      <c r="AN801" s="10"/>
      <c r="AO801" s="8"/>
      <c r="AP801" s="11"/>
      <c r="AQ801" s="8"/>
      <c r="AR801" s="21"/>
    </row>
    <row r="802" spans="8:44" ht="15.75" customHeight="1" x14ac:dyDescent="0.35">
      <c r="H802" s="5"/>
      <c r="M802" s="10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9"/>
      <c r="AE802" s="9"/>
      <c r="AF802" s="9"/>
      <c r="AG802" s="9"/>
      <c r="AH802" s="9"/>
      <c r="AI802" s="9"/>
      <c r="AJ802" s="9"/>
      <c r="AK802" s="8"/>
      <c r="AL802" s="28"/>
      <c r="AM802" s="8"/>
      <c r="AN802" s="10"/>
      <c r="AO802" s="8"/>
      <c r="AP802" s="11"/>
      <c r="AQ802" s="8"/>
      <c r="AR802" s="21"/>
    </row>
    <row r="803" spans="8:44" ht="15.75" customHeight="1" x14ac:dyDescent="0.35">
      <c r="H803" s="5"/>
      <c r="M803" s="10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9"/>
      <c r="AE803" s="9"/>
      <c r="AF803" s="9"/>
      <c r="AG803" s="9"/>
      <c r="AH803" s="9"/>
      <c r="AI803" s="9"/>
      <c r="AJ803" s="9"/>
      <c r="AK803" s="8"/>
      <c r="AL803" s="28"/>
      <c r="AM803" s="8"/>
      <c r="AN803" s="10"/>
      <c r="AO803" s="8"/>
      <c r="AP803" s="11"/>
      <c r="AQ803" s="8"/>
      <c r="AR803" s="21"/>
    </row>
    <row r="804" spans="8:44" ht="15.75" customHeight="1" x14ac:dyDescent="0.35">
      <c r="H804" s="5"/>
      <c r="M804" s="10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9"/>
      <c r="AE804" s="9"/>
      <c r="AF804" s="9"/>
      <c r="AG804" s="9"/>
      <c r="AH804" s="9"/>
      <c r="AI804" s="9"/>
      <c r="AJ804" s="9"/>
      <c r="AK804" s="8"/>
      <c r="AL804" s="28"/>
      <c r="AM804" s="8"/>
      <c r="AN804" s="10"/>
      <c r="AO804" s="8"/>
      <c r="AP804" s="11"/>
      <c r="AQ804" s="8"/>
      <c r="AR804" s="21"/>
    </row>
    <row r="805" spans="8:44" ht="15.75" customHeight="1" x14ac:dyDescent="0.35">
      <c r="H805" s="5"/>
      <c r="M805" s="10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9"/>
      <c r="AE805" s="9"/>
      <c r="AF805" s="9"/>
      <c r="AG805" s="9"/>
      <c r="AH805" s="9"/>
      <c r="AI805" s="9"/>
      <c r="AJ805" s="9"/>
      <c r="AK805" s="8"/>
      <c r="AL805" s="28"/>
      <c r="AM805" s="8"/>
      <c r="AN805" s="10"/>
      <c r="AO805" s="8"/>
      <c r="AP805" s="11"/>
      <c r="AQ805" s="8"/>
      <c r="AR805" s="21"/>
    </row>
    <row r="806" spans="8:44" ht="15.75" customHeight="1" x14ac:dyDescent="0.35">
      <c r="H806" s="5"/>
      <c r="M806" s="10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9"/>
      <c r="AE806" s="9"/>
      <c r="AF806" s="9"/>
      <c r="AG806" s="9"/>
      <c r="AH806" s="9"/>
      <c r="AI806" s="9"/>
      <c r="AJ806" s="9"/>
      <c r="AK806" s="8"/>
      <c r="AL806" s="28"/>
      <c r="AM806" s="8"/>
      <c r="AN806" s="10"/>
      <c r="AO806" s="8"/>
      <c r="AP806" s="11"/>
      <c r="AQ806" s="8"/>
      <c r="AR806" s="21"/>
    </row>
    <row r="807" spans="8:44" ht="15.75" customHeight="1" x14ac:dyDescent="0.35">
      <c r="H807" s="5"/>
      <c r="M807" s="10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9"/>
      <c r="AE807" s="9"/>
      <c r="AF807" s="9"/>
      <c r="AG807" s="9"/>
      <c r="AH807" s="9"/>
      <c r="AI807" s="9"/>
      <c r="AJ807" s="9"/>
      <c r="AK807" s="8"/>
      <c r="AL807" s="28"/>
      <c r="AM807" s="8"/>
      <c r="AN807" s="10"/>
      <c r="AO807" s="8"/>
      <c r="AP807" s="11"/>
      <c r="AQ807" s="8"/>
      <c r="AR807" s="21"/>
    </row>
    <row r="808" spans="8:44" ht="15.75" customHeight="1" x14ac:dyDescent="0.35">
      <c r="H808" s="5"/>
      <c r="M808" s="10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9"/>
      <c r="AE808" s="9"/>
      <c r="AF808" s="9"/>
      <c r="AG808" s="9"/>
      <c r="AH808" s="9"/>
      <c r="AI808" s="9"/>
      <c r="AJ808" s="9"/>
      <c r="AK808" s="8"/>
      <c r="AL808" s="28"/>
      <c r="AM808" s="8"/>
      <c r="AN808" s="10"/>
      <c r="AO808" s="8"/>
      <c r="AP808" s="11"/>
      <c r="AQ808" s="8"/>
      <c r="AR808" s="21"/>
    </row>
    <row r="809" spans="8:44" ht="15.75" customHeight="1" x14ac:dyDescent="0.35">
      <c r="H809" s="5"/>
      <c r="M809" s="10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9"/>
      <c r="AE809" s="9"/>
      <c r="AF809" s="9"/>
      <c r="AG809" s="9"/>
      <c r="AH809" s="9"/>
      <c r="AI809" s="9"/>
      <c r="AJ809" s="9"/>
      <c r="AK809" s="8"/>
      <c r="AL809" s="28"/>
      <c r="AM809" s="8"/>
      <c r="AN809" s="10"/>
      <c r="AO809" s="8"/>
      <c r="AP809" s="11"/>
      <c r="AQ809" s="8"/>
      <c r="AR809" s="21"/>
    </row>
    <row r="810" spans="8:44" ht="15.75" customHeight="1" x14ac:dyDescent="0.35">
      <c r="H810" s="5"/>
      <c r="M810" s="10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9"/>
      <c r="AE810" s="9"/>
      <c r="AF810" s="9"/>
      <c r="AG810" s="9"/>
      <c r="AH810" s="9"/>
      <c r="AI810" s="9"/>
      <c r="AJ810" s="9"/>
      <c r="AK810" s="8"/>
      <c r="AL810" s="28"/>
      <c r="AM810" s="8"/>
      <c r="AN810" s="10"/>
      <c r="AO810" s="8"/>
      <c r="AP810" s="11"/>
      <c r="AQ810" s="8"/>
      <c r="AR810" s="21"/>
    </row>
    <row r="811" spans="8:44" ht="15.75" customHeight="1" x14ac:dyDescent="0.35">
      <c r="H811" s="5"/>
      <c r="M811" s="10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9"/>
      <c r="AE811" s="9"/>
      <c r="AF811" s="9"/>
      <c r="AG811" s="9"/>
      <c r="AH811" s="9"/>
      <c r="AI811" s="9"/>
      <c r="AJ811" s="9"/>
      <c r="AK811" s="8"/>
      <c r="AL811" s="28"/>
      <c r="AM811" s="8"/>
      <c r="AN811" s="10"/>
      <c r="AO811" s="8"/>
      <c r="AP811" s="11"/>
      <c r="AQ811" s="8"/>
      <c r="AR811" s="21"/>
    </row>
    <row r="812" spans="8:44" ht="15.75" customHeight="1" x14ac:dyDescent="0.35">
      <c r="H812" s="5"/>
      <c r="M812" s="10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9"/>
      <c r="AE812" s="9"/>
      <c r="AF812" s="9"/>
      <c r="AG812" s="9"/>
      <c r="AH812" s="9"/>
      <c r="AI812" s="9"/>
      <c r="AJ812" s="9"/>
      <c r="AK812" s="8"/>
      <c r="AL812" s="28"/>
      <c r="AM812" s="8"/>
      <c r="AN812" s="10"/>
      <c r="AO812" s="8"/>
      <c r="AP812" s="11"/>
      <c r="AQ812" s="8"/>
      <c r="AR812" s="21"/>
    </row>
    <row r="813" spans="8:44" ht="15.75" customHeight="1" x14ac:dyDescent="0.35">
      <c r="H813" s="5"/>
      <c r="M813" s="10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9"/>
      <c r="AE813" s="9"/>
      <c r="AF813" s="9"/>
      <c r="AG813" s="9"/>
      <c r="AH813" s="9"/>
      <c r="AI813" s="9"/>
      <c r="AJ813" s="9"/>
      <c r="AK813" s="8"/>
      <c r="AL813" s="28"/>
      <c r="AM813" s="8"/>
      <c r="AN813" s="10"/>
      <c r="AO813" s="8"/>
      <c r="AP813" s="11"/>
      <c r="AQ813" s="8"/>
      <c r="AR813" s="21"/>
    </row>
    <row r="814" spans="8:44" ht="15.75" customHeight="1" x14ac:dyDescent="0.35">
      <c r="H814" s="5"/>
      <c r="M814" s="10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9"/>
      <c r="AE814" s="9"/>
      <c r="AF814" s="9"/>
      <c r="AG814" s="9"/>
      <c r="AH814" s="9"/>
      <c r="AI814" s="9"/>
      <c r="AJ814" s="9"/>
      <c r="AK814" s="8"/>
      <c r="AL814" s="28"/>
      <c r="AM814" s="8"/>
      <c r="AN814" s="10"/>
      <c r="AO814" s="8"/>
      <c r="AP814" s="11"/>
      <c r="AQ814" s="8"/>
      <c r="AR814" s="21"/>
    </row>
    <row r="815" spans="8:44" ht="15.75" customHeight="1" x14ac:dyDescent="0.35">
      <c r="H815" s="5"/>
      <c r="M815" s="10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9"/>
      <c r="AE815" s="9"/>
      <c r="AF815" s="9"/>
      <c r="AG815" s="9"/>
      <c r="AH815" s="9"/>
      <c r="AI815" s="9"/>
      <c r="AJ815" s="9"/>
      <c r="AK815" s="8"/>
      <c r="AL815" s="28"/>
      <c r="AM815" s="8"/>
      <c r="AN815" s="10"/>
      <c r="AO815" s="8"/>
      <c r="AP815" s="11"/>
      <c r="AQ815" s="8"/>
      <c r="AR815" s="21"/>
    </row>
    <row r="816" spans="8:44" ht="15.75" customHeight="1" x14ac:dyDescent="0.35">
      <c r="H816" s="5"/>
      <c r="M816" s="10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9"/>
      <c r="AE816" s="9"/>
      <c r="AF816" s="9"/>
      <c r="AG816" s="9"/>
      <c r="AH816" s="9"/>
      <c r="AI816" s="9"/>
      <c r="AJ816" s="9"/>
      <c r="AK816" s="8"/>
      <c r="AL816" s="28"/>
      <c r="AM816" s="8"/>
      <c r="AN816" s="10"/>
      <c r="AO816" s="8"/>
      <c r="AP816" s="11"/>
      <c r="AQ816" s="8"/>
      <c r="AR816" s="21"/>
    </row>
    <row r="817" spans="8:44" ht="15.75" customHeight="1" x14ac:dyDescent="0.35">
      <c r="H817" s="5"/>
      <c r="M817" s="10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9"/>
      <c r="AE817" s="9"/>
      <c r="AF817" s="9"/>
      <c r="AG817" s="9"/>
      <c r="AH817" s="9"/>
      <c r="AI817" s="9"/>
      <c r="AJ817" s="9"/>
      <c r="AK817" s="8"/>
      <c r="AL817" s="28"/>
      <c r="AM817" s="8"/>
      <c r="AN817" s="10"/>
      <c r="AO817" s="8"/>
      <c r="AP817" s="11"/>
      <c r="AQ817" s="8"/>
      <c r="AR817" s="21"/>
    </row>
    <row r="818" spans="8:44" ht="15.75" customHeight="1" x14ac:dyDescent="0.35">
      <c r="H818" s="5"/>
      <c r="M818" s="10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9"/>
      <c r="AE818" s="9"/>
      <c r="AF818" s="9"/>
      <c r="AG818" s="9"/>
      <c r="AH818" s="9"/>
      <c r="AI818" s="9"/>
      <c r="AJ818" s="9"/>
      <c r="AK818" s="8"/>
      <c r="AL818" s="28"/>
      <c r="AM818" s="8"/>
      <c r="AN818" s="10"/>
      <c r="AO818" s="8"/>
      <c r="AP818" s="11"/>
      <c r="AQ818" s="8"/>
      <c r="AR818" s="21"/>
    </row>
    <row r="819" spans="8:44" ht="15.75" customHeight="1" x14ac:dyDescent="0.35">
      <c r="H819" s="5"/>
      <c r="M819" s="10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9"/>
      <c r="AE819" s="9"/>
      <c r="AF819" s="9"/>
      <c r="AG819" s="9"/>
      <c r="AH819" s="9"/>
      <c r="AI819" s="9"/>
      <c r="AJ819" s="9"/>
      <c r="AK819" s="8"/>
      <c r="AL819" s="28"/>
      <c r="AM819" s="8"/>
      <c r="AN819" s="10"/>
      <c r="AO819" s="8"/>
      <c r="AP819" s="11"/>
      <c r="AQ819" s="8"/>
      <c r="AR819" s="21"/>
    </row>
    <row r="820" spans="8:44" ht="15.75" customHeight="1" x14ac:dyDescent="0.35">
      <c r="H820" s="5"/>
      <c r="M820" s="10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9"/>
      <c r="AE820" s="9"/>
      <c r="AF820" s="9"/>
      <c r="AG820" s="9"/>
      <c r="AH820" s="9"/>
      <c r="AI820" s="9"/>
      <c r="AJ820" s="9"/>
      <c r="AK820" s="8"/>
      <c r="AL820" s="28"/>
      <c r="AM820" s="8"/>
      <c r="AN820" s="10"/>
      <c r="AO820" s="8"/>
      <c r="AP820" s="11"/>
      <c r="AQ820" s="8"/>
      <c r="AR820" s="21"/>
    </row>
    <row r="821" spans="8:44" ht="15.75" customHeight="1" x14ac:dyDescent="0.35">
      <c r="H821" s="5"/>
      <c r="M821" s="10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9"/>
      <c r="AE821" s="9"/>
      <c r="AF821" s="9"/>
      <c r="AG821" s="9"/>
      <c r="AH821" s="9"/>
      <c r="AI821" s="9"/>
      <c r="AJ821" s="9"/>
      <c r="AK821" s="8"/>
      <c r="AL821" s="28"/>
      <c r="AM821" s="8"/>
      <c r="AN821" s="10"/>
      <c r="AO821" s="8"/>
      <c r="AP821" s="11"/>
      <c r="AQ821" s="8"/>
      <c r="AR821" s="21"/>
    </row>
    <row r="822" spans="8:44" ht="15.75" customHeight="1" x14ac:dyDescent="0.35">
      <c r="H822" s="5"/>
      <c r="M822" s="10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9"/>
      <c r="AE822" s="9"/>
      <c r="AF822" s="9"/>
      <c r="AG822" s="9"/>
      <c r="AH822" s="9"/>
      <c r="AI822" s="9"/>
      <c r="AJ822" s="9"/>
      <c r="AK822" s="8"/>
      <c r="AL822" s="28"/>
      <c r="AM822" s="8"/>
      <c r="AN822" s="10"/>
      <c r="AO822" s="8"/>
      <c r="AP822" s="11"/>
      <c r="AQ822" s="8"/>
      <c r="AR822" s="21"/>
    </row>
    <row r="823" spans="8:44" ht="15.75" customHeight="1" x14ac:dyDescent="0.35">
      <c r="H823" s="5"/>
      <c r="M823" s="10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9"/>
      <c r="AE823" s="9"/>
      <c r="AF823" s="9"/>
      <c r="AG823" s="9"/>
      <c r="AH823" s="9"/>
      <c r="AI823" s="9"/>
      <c r="AJ823" s="9"/>
      <c r="AK823" s="8"/>
      <c r="AL823" s="28"/>
      <c r="AM823" s="8"/>
      <c r="AN823" s="10"/>
      <c r="AO823" s="8"/>
      <c r="AP823" s="11"/>
      <c r="AQ823" s="8"/>
      <c r="AR823" s="21"/>
    </row>
    <row r="824" spans="8:44" ht="15.75" customHeight="1" x14ac:dyDescent="0.35">
      <c r="H824" s="5"/>
      <c r="M824" s="10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9"/>
      <c r="AE824" s="9"/>
      <c r="AF824" s="9"/>
      <c r="AG824" s="9"/>
      <c r="AH824" s="9"/>
      <c r="AI824" s="9"/>
      <c r="AJ824" s="9"/>
      <c r="AK824" s="8"/>
      <c r="AL824" s="28"/>
      <c r="AM824" s="8"/>
      <c r="AN824" s="10"/>
      <c r="AO824" s="8"/>
      <c r="AP824" s="11"/>
      <c r="AQ824" s="8"/>
      <c r="AR824" s="21"/>
    </row>
    <row r="825" spans="8:44" ht="15.75" customHeight="1" x14ac:dyDescent="0.35">
      <c r="H825" s="5"/>
      <c r="M825" s="10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9"/>
      <c r="AE825" s="9"/>
      <c r="AF825" s="9"/>
      <c r="AG825" s="9"/>
      <c r="AH825" s="9"/>
      <c r="AI825" s="9"/>
      <c r="AJ825" s="9"/>
      <c r="AK825" s="8"/>
      <c r="AL825" s="28"/>
      <c r="AM825" s="8"/>
      <c r="AN825" s="10"/>
      <c r="AO825" s="8"/>
      <c r="AP825" s="11"/>
      <c r="AQ825" s="8"/>
      <c r="AR825" s="21"/>
    </row>
    <row r="826" spans="8:44" ht="15.75" customHeight="1" x14ac:dyDescent="0.35">
      <c r="H826" s="5"/>
      <c r="M826" s="10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9"/>
      <c r="AE826" s="9"/>
      <c r="AF826" s="9"/>
      <c r="AG826" s="9"/>
      <c r="AH826" s="9"/>
      <c r="AI826" s="9"/>
      <c r="AJ826" s="9"/>
      <c r="AK826" s="8"/>
      <c r="AL826" s="28"/>
      <c r="AM826" s="8"/>
      <c r="AN826" s="10"/>
      <c r="AO826" s="8"/>
      <c r="AP826" s="11"/>
      <c r="AQ826" s="8"/>
      <c r="AR826" s="21"/>
    </row>
    <row r="827" spans="8:44" ht="15.75" customHeight="1" x14ac:dyDescent="0.35">
      <c r="H827" s="5"/>
      <c r="M827" s="10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9"/>
      <c r="AE827" s="9"/>
      <c r="AF827" s="9"/>
      <c r="AG827" s="9"/>
      <c r="AH827" s="9"/>
      <c r="AI827" s="9"/>
      <c r="AJ827" s="9"/>
      <c r="AK827" s="8"/>
      <c r="AL827" s="28"/>
      <c r="AM827" s="8"/>
      <c r="AN827" s="10"/>
      <c r="AO827" s="8"/>
      <c r="AP827" s="11"/>
      <c r="AQ827" s="8"/>
      <c r="AR827" s="21"/>
    </row>
    <row r="828" spans="8:44" ht="15.75" customHeight="1" x14ac:dyDescent="0.35">
      <c r="H828" s="5"/>
      <c r="M828" s="10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9"/>
      <c r="AE828" s="9"/>
      <c r="AF828" s="9"/>
      <c r="AG828" s="9"/>
      <c r="AH828" s="9"/>
      <c r="AI828" s="9"/>
      <c r="AJ828" s="9"/>
      <c r="AK828" s="8"/>
      <c r="AL828" s="28"/>
      <c r="AM828" s="8"/>
      <c r="AN828" s="10"/>
      <c r="AO828" s="8"/>
      <c r="AP828" s="11"/>
      <c r="AQ828" s="8"/>
      <c r="AR828" s="21"/>
    </row>
    <row r="829" spans="8:44" ht="15.75" customHeight="1" x14ac:dyDescent="0.35">
      <c r="H829" s="5"/>
      <c r="M829" s="10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9"/>
      <c r="AE829" s="9"/>
      <c r="AF829" s="9"/>
      <c r="AG829" s="9"/>
      <c r="AH829" s="9"/>
      <c r="AI829" s="9"/>
      <c r="AJ829" s="9"/>
      <c r="AK829" s="8"/>
      <c r="AL829" s="28"/>
      <c r="AM829" s="8"/>
      <c r="AN829" s="10"/>
      <c r="AO829" s="8"/>
      <c r="AP829" s="11"/>
      <c r="AQ829" s="8"/>
      <c r="AR829" s="21"/>
    </row>
    <row r="830" spans="8:44" ht="15.75" customHeight="1" x14ac:dyDescent="0.35">
      <c r="H830" s="5"/>
      <c r="M830" s="10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9"/>
      <c r="AE830" s="9"/>
      <c r="AF830" s="9"/>
      <c r="AG830" s="9"/>
      <c r="AH830" s="9"/>
      <c r="AI830" s="9"/>
      <c r="AJ830" s="9"/>
      <c r="AK830" s="8"/>
      <c r="AL830" s="28"/>
      <c r="AM830" s="8"/>
      <c r="AN830" s="10"/>
      <c r="AO830" s="8"/>
      <c r="AP830" s="11"/>
      <c r="AQ830" s="8"/>
      <c r="AR830" s="21"/>
    </row>
    <row r="831" spans="8:44" ht="15.75" customHeight="1" x14ac:dyDescent="0.35">
      <c r="H831" s="5"/>
      <c r="M831" s="10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9"/>
      <c r="AE831" s="9"/>
      <c r="AF831" s="9"/>
      <c r="AG831" s="9"/>
      <c r="AH831" s="9"/>
      <c r="AI831" s="9"/>
      <c r="AJ831" s="9"/>
      <c r="AK831" s="8"/>
      <c r="AL831" s="28"/>
      <c r="AM831" s="8"/>
      <c r="AN831" s="10"/>
      <c r="AO831" s="8"/>
      <c r="AP831" s="11"/>
      <c r="AQ831" s="8"/>
      <c r="AR831" s="21"/>
    </row>
    <row r="832" spans="8:44" ht="15.75" customHeight="1" x14ac:dyDescent="0.35">
      <c r="H832" s="5"/>
      <c r="M832" s="10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9"/>
      <c r="AE832" s="9"/>
      <c r="AF832" s="9"/>
      <c r="AG832" s="9"/>
      <c r="AH832" s="9"/>
      <c r="AI832" s="9"/>
      <c r="AJ832" s="9"/>
      <c r="AK832" s="8"/>
      <c r="AL832" s="28"/>
      <c r="AM832" s="8"/>
      <c r="AN832" s="10"/>
      <c r="AO832" s="8"/>
      <c r="AP832" s="11"/>
      <c r="AQ832" s="8"/>
      <c r="AR832" s="21"/>
    </row>
    <row r="833" spans="8:44" ht="15.75" customHeight="1" x14ac:dyDescent="0.35">
      <c r="H833" s="5"/>
      <c r="M833" s="10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9"/>
      <c r="AE833" s="9"/>
      <c r="AF833" s="9"/>
      <c r="AG833" s="9"/>
      <c r="AH833" s="9"/>
      <c r="AI833" s="9"/>
      <c r="AJ833" s="9"/>
      <c r="AK833" s="8"/>
      <c r="AL833" s="28"/>
      <c r="AM833" s="8"/>
      <c r="AN833" s="10"/>
      <c r="AO833" s="8"/>
      <c r="AP833" s="11"/>
      <c r="AQ833" s="8"/>
      <c r="AR833" s="21"/>
    </row>
    <row r="834" spans="8:44" ht="15.75" customHeight="1" x14ac:dyDescent="0.35">
      <c r="H834" s="5"/>
      <c r="M834" s="10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9"/>
      <c r="AE834" s="9"/>
      <c r="AF834" s="9"/>
      <c r="AG834" s="9"/>
      <c r="AH834" s="9"/>
      <c r="AI834" s="9"/>
      <c r="AJ834" s="9"/>
      <c r="AK834" s="8"/>
      <c r="AL834" s="28"/>
      <c r="AM834" s="8"/>
      <c r="AN834" s="10"/>
      <c r="AO834" s="8"/>
      <c r="AP834" s="11"/>
      <c r="AQ834" s="8"/>
      <c r="AR834" s="21"/>
    </row>
    <row r="835" spans="8:44" ht="15.75" customHeight="1" x14ac:dyDescent="0.35">
      <c r="H835" s="5"/>
      <c r="M835" s="10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9"/>
      <c r="AE835" s="9"/>
      <c r="AF835" s="9"/>
      <c r="AG835" s="9"/>
      <c r="AH835" s="9"/>
      <c r="AI835" s="9"/>
      <c r="AJ835" s="9"/>
      <c r="AK835" s="8"/>
      <c r="AL835" s="28"/>
      <c r="AM835" s="8"/>
      <c r="AN835" s="10"/>
      <c r="AO835" s="8"/>
      <c r="AP835" s="11"/>
      <c r="AQ835" s="8"/>
      <c r="AR835" s="21"/>
    </row>
    <row r="836" spans="8:44" ht="15.75" customHeight="1" x14ac:dyDescent="0.35">
      <c r="H836" s="5"/>
      <c r="M836" s="10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9"/>
      <c r="AE836" s="9"/>
      <c r="AF836" s="9"/>
      <c r="AG836" s="9"/>
      <c r="AH836" s="9"/>
      <c r="AI836" s="9"/>
      <c r="AJ836" s="9"/>
      <c r="AK836" s="8"/>
      <c r="AL836" s="28"/>
      <c r="AM836" s="8"/>
      <c r="AN836" s="10"/>
      <c r="AO836" s="8"/>
      <c r="AP836" s="11"/>
      <c r="AQ836" s="8"/>
      <c r="AR836" s="21"/>
    </row>
    <row r="837" spans="8:44" ht="15.75" customHeight="1" x14ac:dyDescent="0.35">
      <c r="H837" s="5"/>
      <c r="M837" s="10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9"/>
      <c r="AE837" s="9"/>
      <c r="AF837" s="9"/>
      <c r="AG837" s="9"/>
      <c r="AH837" s="9"/>
      <c r="AI837" s="9"/>
      <c r="AJ837" s="9"/>
      <c r="AK837" s="8"/>
      <c r="AL837" s="28"/>
      <c r="AM837" s="8"/>
      <c r="AN837" s="10"/>
      <c r="AO837" s="8"/>
      <c r="AP837" s="11"/>
      <c r="AQ837" s="8"/>
      <c r="AR837" s="21"/>
    </row>
    <row r="838" spans="8:44" ht="15.75" customHeight="1" x14ac:dyDescent="0.35">
      <c r="H838" s="5"/>
      <c r="M838" s="10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9"/>
      <c r="AE838" s="9"/>
      <c r="AF838" s="9"/>
      <c r="AG838" s="9"/>
      <c r="AH838" s="9"/>
      <c r="AI838" s="9"/>
      <c r="AJ838" s="9"/>
      <c r="AK838" s="8"/>
      <c r="AL838" s="28"/>
      <c r="AM838" s="8"/>
      <c r="AN838" s="10"/>
      <c r="AO838" s="8"/>
      <c r="AP838" s="11"/>
      <c r="AQ838" s="8"/>
      <c r="AR838" s="21"/>
    </row>
    <row r="839" spans="8:44" ht="15.75" customHeight="1" x14ac:dyDescent="0.35">
      <c r="H839" s="5"/>
      <c r="M839" s="10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9"/>
      <c r="AE839" s="9"/>
      <c r="AF839" s="9"/>
      <c r="AG839" s="9"/>
      <c r="AH839" s="9"/>
      <c r="AI839" s="9"/>
      <c r="AJ839" s="9"/>
      <c r="AK839" s="8"/>
      <c r="AL839" s="28"/>
      <c r="AM839" s="8"/>
      <c r="AN839" s="10"/>
      <c r="AO839" s="8"/>
      <c r="AP839" s="11"/>
      <c r="AQ839" s="8"/>
      <c r="AR839" s="21"/>
    </row>
    <row r="840" spans="8:44" ht="15.75" customHeight="1" x14ac:dyDescent="0.35">
      <c r="H840" s="5"/>
      <c r="M840" s="10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9"/>
      <c r="AE840" s="9"/>
      <c r="AF840" s="9"/>
      <c r="AG840" s="9"/>
      <c r="AH840" s="9"/>
      <c r="AI840" s="9"/>
      <c r="AJ840" s="9"/>
      <c r="AK840" s="8"/>
      <c r="AL840" s="28"/>
      <c r="AM840" s="8"/>
      <c r="AN840" s="10"/>
      <c r="AO840" s="8"/>
      <c r="AP840" s="11"/>
      <c r="AQ840" s="8"/>
      <c r="AR840" s="21"/>
    </row>
    <row r="841" spans="8:44" ht="15.75" customHeight="1" x14ac:dyDescent="0.35">
      <c r="H841" s="5"/>
      <c r="M841" s="10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9"/>
      <c r="AE841" s="9"/>
      <c r="AF841" s="9"/>
      <c r="AG841" s="9"/>
      <c r="AH841" s="9"/>
      <c r="AI841" s="9"/>
      <c r="AJ841" s="9"/>
      <c r="AK841" s="8"/>
      <c r="AL841" s="28"/>
      <c r="AM841" s="8"/>
      <c r="AN841" s="10"/>
      <c r="AO841" s="8"/>
      <c r="AP841" s="11"/>
      <c r="AQ841" s="8"/>
      <c r="AR841" s="21"/>
    </row>
    <row r="842" spans="8:44" ht="15.75" customHeight="1" x14ac:dyDescent="0.35">
      <c r="H842" s="5"/>
      <c r="M842" s="10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9"/>
      <c r="AE842" s="9"/>
      <c r="AF842" s="9"/>
      <c r="AG842" s="9"/>
      <c r="AH842" s="9"/>
      <c r="AI842" s="9"/>
      <c r="AJ842" s="9"/>
      <c r="AK842" s="8"/>
      <c r="AL842" s="28"/>
      <c r="AM842" s="8"/>
      <c r="AN842" s="10"/>
      <c r="AO842" s="8"/>
      <c r="AP842" s="11"/>
      <c r="AQ842" s="8"/>
      <c r="AR842" s="21"/>
    </row>
    <row r="843" spans="8:44" ht="15.75" customHeight="1" x14ac:dyDescent="0.35">
      <c r="H843" s="5"/>
      <c r="M843" s="10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9"/>
      <c r="AE843" s="9"/>
      <c r="AF843" s="9"/>
      <c r="AG843" s="9"/>
      <c r="AH843" s="9"/>
      <c r="AI843" s="9"/>
      <c r="AJ843" s="9"/>
      <c r="AK843" s="8"/>
      <c r="AL843" s="28"/>
      <c r="AM843" s="8"/>
      <c r="AN843" s="10"/>
      <c r="AO843" s="8"/>
      <c r="AP843" s="11"/>
      <c r="AQ843" s="8"/>
      <c r="AR843" s="21"/>
    </row>
    <row r="844" spans="8:44" ht="15.75" customHeight="1" x14ac:dyDescent="0.35">
      <c r="H844" s="5"/>
      <c r="M844" s="10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9"/>
      <c r="AE844" s="9"/>
      <c r="AF844" s="9"/>
      <c r="AG844" s="9"/>
      <c r="AH844" s="9"/>
      <c r="AI844" s="9"/>
      <c r="AJ844" s="9"/>
      <c r="AK844" s="8"/>
      <c r="AL844" s="28"/>
      <c r="AM844" s="8"/>
      <c r="AN844" s="10"/>
      <c r="AO844" s="8"/>
      <c r="AP844" s="11"/>
      <c r="AQ844" s="8"/>
      <c r="AR844" s="21"/>
    </row>
    <row r="845" spans="8:44" ht="15.75" customHeight="1" x14ac:dyDescent="0.35">
      <c r="H845" s="5"/>
      <c r="M845" s="10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9"/>
      <c r="AE845" s="9"/>
      <c r="AF845" s="9"/>
      <c r="AG845" s="9"/>
      <c r="AH845" s="9"/>
      <c r="AI845" s="9"/>
      <c r="AJ845" s="9"/>
      <c r="AK845" s="8"/>
      <c r="AL845" s="28"/>
      <c r="AM845" s="8"/>
      <c r="AN845" s="10"/>
      <c r="AO845" s="8"/>
      <c r="AP845" s="11"/>
      <c r="AQ845" s="8"/>
      <c r="AR845" s="21"/>
    </row>
    <row r="846" spans="8:44" ht="15.75" customHeight="1" x14ac:dyDescent="0.35">
      <c r="H846" s="5"/>
      <c r="M846" s="10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9"/>
      <c r="AE846" s="9"/>
      <c r="AF846" s="9"/>
      <c r="AG846" s="9"/>
      <c r="AH846" s="9"/>
      <c r="AI846" s="9"/>
      <c r="AJ846" s="9"/>
      <c r="AK846" s="8"/>
      <c r="AL846" s="28"/>
      <c r="AM846" s="8"/>
      <c r="AN846" s="10"/>
      <c r="AO846" s="8"/>
      <c r="AP846" s="11"/>
      <c r="AQ846" s="8"/>
      <c r="AR846" s="21"/>
    </row>
    <row r="847" spans="8:44" ht="15.75" customHeight="1" x14ac:dyDescent="0.35">
      <c r="H847" s="5"/>
      <c r="M847" s="10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9"/>
      <c r="AE847" s="9"/>
      <c r="AF847" s="9"/>
      <c r="AG847" s="9"/>
      <c r="AH847" s="9"/>
      <c r="AI847" s="9"/>
      <c r="AJ847" s="9"/>
      <c r="AK847" s="8"/>
      <c r="AL847" s="28"/>
      <c r="AM847" s="8"/>
      <c r="AN847" s="10"/>
      <c r="AO847" s="8"/>
      <c r="AP847" s="11"/>
      <c r="AQ847" s="8"/>
      <c r="AR847" s="21"/>
    </row>
    <row r="848" spans="8:44" ht="15.75" customHeight="1" x14ac:dyDescent="0.35">
      <c r="H848" s="5"/>
      <c r="M848" s="10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9"/>
      <c r="AE848" s="9"/>
      <c r="AF848" s="9"/>
      <c r="AG848" s="9"/>
      <c r="AH848" s="9"/>
      <c r="AI848" s="9"/>
      <c r="AJ848" s="9"/>
      <c r="AK848" s="8"/>
      <c r="AL848" s="28"/>
      <c r="AM848" s="8"/>
      <c r="AN848" s="10"/>
      <c r="AO848" s="8"/>
      <c r="AP848" s="11"/>
      <c r="AQ848" s="8"/>
      <c r="AR848" s="21"/>
    </row>
    <row r="849" spans="8:44" ht="15.75" customHeight="1" x14ac:dyDescent="0.35">
      <c r="H849" s="5"/>
      <c r="M849" s="10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9"/>
      <c r="AE849" s="9"/>
      <c r="AF849" s="9"/>
      <c r="AG849" s="9"/>
      <c r="AH849" s="9"/>
      <c r="AI849" s="9"/>
      <c r="AJ849" s="9"/>
      <c r="AK849" s="8"/>
      <c r="AL849" s="28"/>
      <c r="AM849" s="8"/>
      <c r="AN849" s="10"/>
      <c r="AO849" s="8"/>
      <c r="AP849" s="11"/>
      <c r="AQ849" s="8"/>
      <c r="AR849" s="21"/>
    </row>
    <row r="850" spans="8:44" ht="15.75" customHeight="1" x14ac:dyDescent="0.35">
      <c r="H850" s="5"/>
      <c r="M850" s="10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9"/>
      <c r="AE850" s="9"/>
      <c r="AF850" s="9"/>
      <c r="AG850" s="9"/>
      <c r="AH850" s="9"/>
      <c r="AI850" s="9"/>
      <c r="AJ850" s="9"/>
      <c r="AK850" s="8"/>
      <c r="AL850" s="28"/>
      <c r="AM850" s="8"/>
      <c r="AN850" s="10"/>
      <c r="AO850" s="8"/>
      <c r="AP850" s="11"/>
      <c r="AQ850" s="8"/>
      <c r="AR850" s="21"/>
    </row>
    <row r="851" spans="8:44" ht="15.75" customHeight="1" x14ac:dyDescent="0.35">
      <c r="H851" s="5"/>
      <c r="M851" s="10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9"/>
      <c r="AE851" s="9"/>
      <c r="AF851" s="9"/>
      <c r="AG851" s="9"/>
      <c r="AH851" s="9"/>
      <c r="AI851" s="9"/>
      <c r="AJ851" s="9"/>
      <c r="AK851" s="8"/>
      <c r="AL851" s="28"/>
      <c r="AM851" s="8"/>
      <c r="AN851" s="10"/>
      <c r="AO851" s="8"/>
      <c r="AP851" s="11"/>
      <c r="AQ851" s="8"/>
      <c r="AR851" s="21"/>
    </row>
    <row r="852" spans="8:44" ht="15.75" customHeight="1" x14ac:dyDescent="0.35">
      <c r="H852" s="5"/>
      <c r="M852" s="10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9"/>
      <c r="AE852" s="9"/>
      <c r="AF852" s="9"/>
      <c r="AG852" s="9"/>
      <c r="AH852" s="9"/>
      <c r="AI852" s="9"/>
      <c r="AJ852" s="9"/>
      <c r="AK852" s="8"/>
      <c r="AL852" s="28"/>
      <c r="AM852" s="8"/>
      <c r="AN852" s="10"/>
      <c r="AO852" s="8"/>
      <c r="AP852" s="11"/>
      <c r="AQ852" s="8"/>
      <c r="AR852" s="21"/>
    </row>
    <row r="853" spans="8:44" ht="15.75" customHeight="1" x14ac:dyDescent="0.35">
      <c r="H853" s="5"/>
      <c r="M853" s="10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9"/>
      <c r="AE853" s="9"/>
      <c r="AF853" s="9"/>
      <c r="AG853" s="9"/>
      <c r="AH853" s="9"/>
      <c r="AI853" s="9"/>
      <c r="AJ853" s="9"/>
      <c r="AK853" s="8"/>
      <c r="AL853" s="28"/>
      <c r="AM853" s="8"/>
      <c r="AN853" s="10"/>
      <c r="AO853" s="8"/>
      <c r="AP853" s="11"/>
      <c r="AQ853" s="8"/>
      <c r="AR853" s="21"/>
    </row>
    <row r="854" spans="8:44" ht="15.75" customHeight="1" x14ac:dyDescent="0.35">
      <c r="H854" s="5"/>
      <c r="M854" s="10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9"/>
      <c r="AE854" s="9"/>
      <c r="AF854" s="9"/>
      <c r="AG854" s="9"/>
      <c r="AH854" s="9"/>
      <c r="AI854" s="9"/>
      <c r="AJ854" s="9"/>
      <c r="AK854" s="8"/>
      <c r="AL854" s="28"/>
      <c r="AM854" s="8"/>
      <c r="AN854" s="10"/>
      <c r="AO854" s="8"/>
      <c r="AP854" s="11"/>
      <c r="AQ854" s="8"/>
      <c r="AR854" s="21"/>
    </row>
    <row r="855" spans="8:44" ht="15.75" customHeight="1" x14ac:dyDescent="0.35">
      <c r="H855" s="5"/>
      <c r="M855" s="10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9"/>
      <c r="AE855" s="9"/>
      <c r="AF855" s="9"/>
      <c r="AG855" s="9"/>
      <c r="AH855" s="9"/>
      <c r="AI855" s="9"/>
      <c r="AJ855" s="9"/>
      <c r="AK855" s="8"/>
      <c r="AL855" s="28"/>
      <c r="AM855" s="8"/>
      <c r="AN855" s="10"/>
      <c r="AO855" s="8"/>
      <c r="AP855" s="11"/>
      <c r="AQ855" s="8"/>
      <c r="AR855" s="21"/>
    </row>
    <row r="856" spans="8:44" ht="15.75" customHeight="1" x14ac:dyDescent="0.35">
      <c r="H856" s="5"/>
      <c r="M856" s="10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9"/>
      <c r="AE856" s="9"/>
      <c r="AF856" s="9"/>
      <c r="AG856" s="9"/>
      <c r="AH856" s="9"/>
      <c r="AI856" s="9"/>
      <c r="AJ856" s="9"/>
      <c r="AK856" s="8"/>
      <c r="AL856" s="28"/>
      <c r="AM856" s="8"/>
      <c r="AN856" s="10"/>
      <c r="AO856" s="8"/>
      <c r="AP856" s="11"/>
      <c r="AQ856" s="8"/>
      <c r="AR856" s="21"/>
    </row>
    <row r="857" spans="8:44" ht="15.75" customHeight="1" x14ac:dyDescent="0.35">
      <c r="H857" s="5"/>
      <c r="M857" s="10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9"/>
      <c r="AE857" s="9"/>
      <c r="AF857" s="9"/>
      <c r="AG857" s="9"/>
      <c r="AH857" s="9"/>
      <c r="AI857" s="9"/>
      <c r="AJ857" s="9"/>
      <c r="AK857" s="8"/>
      <c r="AL857" s="28"/>
      <c r="AM857" s="8"/>
      <c r="AN857" s="10"/>
      <c r="AO857" s="8"/>
      <c r="AP857" s="11"/>
      <c r="AQ857" s="8"/>
      <c r="AR857" s="21"/>
    </row>
    <row r="858" spans="8:44" ht="15.75" customHeight="1" x14ac:dyDescent="0.35">
      <c r="H858" s="5"/>
      <c r="M858" s="10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9"/>
      <c r="AE858" s="9"/>
      <c r="AF858" s="9"/>
      <c r="AG858" s="9"/>
      <c r="AH858" s="9"/>
      <c r="AI858" s="9"/>
      <c r="AJ858" s="9"/>
      <c r="AK858" s="8"/>
      <c r="AL858" s="28"/>
      <c r="AM858" s="8"/>
      <c r="AN858" s="10"/>
      <c r="AO858" s="8"/>
      <c r="AP858" s="11"/>
      <c r="AQ858" s="8"/>
      <c r="AR858" s="21"/>
    </row>
    <row r="859" spans="8:44" ht="15.75" customHeight="1" x14ac:dyDescent="0.35">
      <c r="H859" s="5"/>
      <c r="M859" s="10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9"/>
      <c r="AE859" s="9"/>
      <c r="AF859" s="9"/>
      <c r="AG859" s="9"/>
      <c r="AH859" s="9"/>
      <c r="AI859" s="9"/>
      <c r="AJ859" s="9"/>
      <c r="AK859" s="8"/>
      <c r="AL859" s="28"/>
      <c r="AM859" s="8"/>
      <c r="AN859" s="10"/>
      <c r="AO859" s="8"/>
      <c r="AP859" s="11"/>
      <c r="AQ859" s="8"/>
      <c r="AR859" s="21"/>
    </row>
    <row r="860" spans="8:44" ht="15.75" customHeight="1" x14ac:dyDescent="0.35">
      <c r="H860" s="5"/>
      <c r="M860" s="10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9"/>
      <c r="AE860" s="9"/>
      <c r="AF860" s="9"/>
      <c r="AG860" s="9"/>
      <c r="AH860" s="9"/>
      <c r="AI860" s="9"/>
      <c r="AJ860" s="9"/>
      <c r="AK860" s="8"/>
      <c r="AL860" s="28"/>
      <c r="AM860" s="8"/>
      <c r="AN860" s="10"/>
      <c r="AO860" s="8"/>
      <c r="AP860" s="11"/>
      <c r="AQ860" s="8"/>
      <c r="AR860" s="21"/>
    </row>
    <row r="861" spans="8:44" ht="15.75" customHeight="1" x14ac:dyDescent="0.35">
      <c r="H861" s="5"/>
      <c r="M861" s="10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9"/>
      <c r="AE861" s="9"/>
      <c r="AF861" s="9"/>
      <c r="AG861" s="9"/>
      <c r="AH861" s="9"/>
      <c r="AI861" s="9"/>
      <c r="AJ861" s="9"/>
      <c r="AK861" s="8"/>
      <c r="AL861" s="28"/>
      <c r="AM861" s="8"/>
      <c r="AN861" s="10"/>
      <c r="AO861" s="8"/>
      <c r="AP861" s="11"/>
      <c r="AQ861" s="8"/>
      <c r="AR861" s="21"/>
    </row>
    <row r="862" spans="8:44" ht="15.75" customHeight="1" x14ac:dyDescent="0.35">
      <c r="H862" s="5"/>
      <c r="M862" s="10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9"/>
      <c r="AE862" s="9"/>
      <c r="AF862" s="9"/>
      <c r="AG862" s="9"/>
      <c r="AH862" s="9"/>
      <c r="AI862" s="9"/>
      <c r="AJ862" s="9"/>
      <c r="AK862" s="8"/>
      <c r="AL862" s="28"/>
      <c r="AM862" s="8"/>
      <c r="AN862" s="10"/>
      <c r="AO862" s="8"/>
      <c r="AP862" s="11"/>
      <c r="AQ862" s="8"/>
      <c r="AR862" s="21"/>
    </row>
    <row r="863" spans="8:44" ht="15.75" customHeight="1" x14ac:dyDescent="0.35">
      <c r="H863" s="5"/>
      <c r="M863" s="10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9"/>
      <c r="AE863" s="9"/>
      <c r="AF863" s="9"/>
      <c r="AG863" s="9"/>
      <c r="AH863" s="9"/>
      <c r="AI863" s="9"/>
      <c r="AJ863" s="9"/>
      <c r="AK863" s="8"/>
      <c r="AL863" s="28"/>
      <c r="AM863" s="8"/>
      <c r="AN863" s="10"/>
      <c r="AO863" s="8"/>
      <c r="AP863" s="11"/>
      <c r="AQ863" s="8"/>
      <c r="AR863" s="21"/>
    </row>
    <row r="864" spans="8:44" ht="15.75" customHeight="1" x14ac:dyDescent="0.35">
      <c r="H864" s="5"/>
      <c r="M864" s="10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9"/>
      <c r="AE864" s="9"/>
      <c r="AF864" s="9"/>
      <c r="AG864" s="9"/>
      <c r="AH864" s="9"/>
      <c r="AI864" s="9"/>
      <c r="AJ864" s="9"/>
      <c r="AK864" s="8"/>
      <c r="AL864" s="28"/>
      <c r="AM864" s="8"/>
      <c r="AN864" s="10"/>
      <c r="AO864" s="8"/>
      <c r="AP864" s="11"/>
      <c r="AQ864" s="8"/>
      <c r="AR864" s="21"/>
    </row>
    <row r="865" spans="8:44" ht="15.75" customHeight="1" x14ac:dyDescent="0.35">
      <c r="H865" s="5"/>
      <c r="M865" s="10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9"/>
      <c r="AE865" s="9"/>
      <c r="AF865" s="9"/>
      <c r="AG865" s="9"/>
      <c r="AH865" s="9"/>
      <c r="AI865" s="9"/>
      <c r="AJ865" s="9"/>
      <c r="AK865" s="8"/>
      <c r="AL865" s="28"/>
      <c r="AM865" s="8"/>
      <c r="AN865" s="10"/>
      <c r="AO865" s="8"/>
      <c r="AP865" s="11"/>
      <c r="AQ865" s="8"/>
      <c r="AR865" s="21"/>
    </row>
    <row r="866" spans="8:44" ht="15.75" customHeight="1" x14ac:dyDescent="0.35">
      <c r="H866" s="5"/>
      <c r="M866" s="10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9"/>
      <c r="AE866" s="9"/>
      <c r="AF866" s="9"/>
      <c r="AG866" s="9"/>
      <c r="AH866" s="9"/>
      <c r="AI866" s="9"/>
      <c r="AJ866" s="9"/>
      <c r="AK866" s="8"/>
      <c r="AL866" s="28"/>
      <c r="AM866" s="8"/>
      <c r="AN866" s="10"/>
      <c r="AO866" s="8"/>
      <c r="AP866" s="11"/>
      <c r="AQ866" s="8"/>
      <c r="AR866" s="21"/>
    </row>
    <row r="867" spans="8:44" ht="15.75" customHeight="1" x14ac:dyDescent="0.35">
      <c r="H867" s="5"/>
      <c r="M867" s="10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9"/>
      <c r="AE867" s="9"/>
      <c r="AF867" s="9"/>
      <c r="AG867" s="9"/>
      <c r="AH867" s="9"/>
      <c r="AI867" s="9"/>
      <c r="AJ867" s="9"/>
      <c r="AK867" s="8"/>
      <c r="AL867" s="28"/>
      <c r="AM867" s="8"/>
      <c r="AN867" s="10"/>
      <c r="AO867" s="8"/>
      <c r="AP867" s="11"/>
      <c r="AQ867" s="8"/>
      <c r="AR867" s="21"/>
    </row>
    <row r="868" spans="8:44" ht="15.75" customHeight="1" x14ac:dyDescent="0.35">
      <c r="H868" s="5"/>
      <c r="M868" s="10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9"/>
      <c r="AE868" s="9"/>
      <c r="AF868" s="9"/>
      <c r="AG868" s="9"/>
      <c r="AH868" s="9"/>
      <c r="AI868" s="9"/>
      <c r="AJ868" s="9"/>
      <c r="AK868" s="8"/>
      <c r="AL868" s="28"/>
      <c r="AM868" s="8"/>
      <c r="AN868" s="10"/>
      <c r="AO868" s="8"/>
      <c r="AP868" s="11"/>
      <c r="AQ868" s="8"/>
      <c r="AR868" s="21"/>
    </row>
    <row r="869" spans="8:44" ht="15.75" customHeight="1" x14ac:dyDescent="0.35">
      <c r="H869" s="5"/>
      <c r="M869" s="10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9"/>
      <c r="AE869" s="9"/>
      <c r="AF869" s="9"/>
      <c r="AG869" s="9"/>
      <c r="AH869" s="9"/>
      <c r="AI869" s="9"/>
      <c r="AJ869" s="9"/>
      <c r="AK869" s="8"/>
      <c r="AL869" s="28"/>
      <c r="AM869" s="8"/>
      <c r="AN869" s="10"/>
      <c r="AO869" s="8"/>
      <c r="AP869" s="11"/>
      <c r="AQ869" s="8"/>
      <c r="AR869" s="21"/>
    </row>
    <row r="870" spans="8:44" ht="15.75" customHeight="1" x14ac:dyDescent="0.35">
      <c r="H870" s="5"/>
      <c r="M870" s="10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9"/>
      <c r="AE870" s="9"/>
      <c r="AF870" s="9"/>
      <c r="AG870" s="9"/>
      <c r="AH870" s="9"/>
      <c r="AI870" s="9"/>
      <c r="AJ870" s="9"/>
      <c r="AK870" s="8"/>
      <c r="AL870" s="28"/>
      <c r="AM870" s="8"/>
      <c r="AN870" s="10"/>
      <c r="AO870" s="8"/>
      <c r="AP870" s="11"/>
      <c r="AQ870" s="8"/>
      <c r="AR870" s="21"/>
    </row>
    <row r="871" spans="8:44" ht="15.75" customHeight="1" x14ac:dyDescent="0.35">
      <c r="H871" s="5"/>
      <c r="M871" s="10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9"/>
      <c r="AE871" s="9"/>
      <c r="AF871" s="9"/>
      <c r="AG871" s="9"/>
      <c r="AH871" s="9"/>
      <c r="AI871" s="9"/>
      <c r="AJ871" s="9"/>
      <c r="AK871" s="8"/>
      <c r="AL871" s="28"/>
      <c r="AM871" s="8"/>
      <c r="AN871" s="10"/>
      <c r="AO871" s="8"/>
      <c r="AP871" s="11"/>
      <c r="AQ871" s="8"/>
      <c r="AR871" s="21"/>
    </row>
    <row r="872" spans="8:44" ht="15.75" customHeight="1" x14ac:dyDescent="0.35">
      <c r="H872" s="5"/>
      <c r="M872" s="10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9"/>
      <c r="AE872" s="9"/>
      <c r="AF872" s="9"/>
      <c r="AG872" s="9"/>
      <c r="AH872" s="9"/>
      <c r="AI872" s="9"/>
      <c r="AJ872" s="9"/>
      <c r="AK872" s="8"/>
      <c r="AL872" s="28"/>
      <c r="AM872" s="8"/>
      <c r="AN872" s="10"/>
      <c r="AO872" s="8"/>
      <c r="AP872" s="11"/>
      <c r="AQ872" s="8"/>
      <c r="AR872" s="21"/>
    </row>
    <row r="873" spans="8:44" ht="15.75" customHeight="1" x14ac:dyDescent="0.35">
      <c r="H873" s="5"/>
      <c r="M873" s="10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9"/>
      <c r="AE873" s="9"/>
      <c r="AF873" s="9"/>
      <c r="AG873" s="9"/>
      <c r="AH873" s="9"/>
      <c r="AI873" s="9"/>
      <c r="AJ873" s="9"/>
      <c r="AK873" s="8"/>
      <c r="AL873" s="28"/>
      <c r="AM873" s="8"/>
      <c r="AN873" s="10"/>
      <c r="AO873" s="8"/>
      <c r="AP873" s="11"/>
      <c r="AQ873" s="8"/>
      <c r="AR873" s="21"/>
    </row>
    <row r="874" spans="8:44" ht="15.75" customHeight="1" x14ac:dyDescent="0.35">
      <c r="H874" s="5"/>
      <c r="M874" s="10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9"/>
      <c r="AE874" s="9"/>
      <c r="AF874" s="9"/>
      <c r="AG874" s="9"/>
      <c r="AH874" s="9"/>
      <c r="AI874" s="9"/>
      <c r="AJ874" s="9"/>
      <c r="AK874" s="8"/>
      <c r="AL874" s="28"/>
      <c r="AM874" s="8"/>
      <c r="AN874" s="10"/>
      <c r="AO874" s="8"/>
      <c r="AP874" s="11"/>
      <c r="AQ874" s="8"/>
      <c r="AR874" s="21"/>
    </row>
    <row r="875" spans="8:44" ht="15.75" customHeight="1" x14ac:dyDescent="0.35">
      <c r="H875" s="5"/>
      <c r="M875" s="10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9"/>
      <c r="AE875" s="9"/>
      <c r="AF875" s="9"/>
      <c r="AG875" s="9"/>
      <c r="AH875" s="9"/>
      <c r="AI875" s="9"/>
      <c r="AJ875" s="9"/>
      <c r="AK875" s="8"/>
      <c r="AL875" s="28"/>
      <c r="AM875" s="8"/>
      <c r="AN875" s="10"/>
      <c r="AO875" s="8"/>
      <c r="AP875" s="11"/>
      <c r="AQ875" s="8"/>
      <c r="AR875" s="21"/>
    </row>
    <row r="876" spans="8:44" ht="15.75" customHeight="1" x14ac:dyDescent="0.35">
      <c r="H876" s="5"/>
      <c r="M876" s="10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9"/>
      <c r="AE876" s="9"/>
      <c r="AF876" s="9"/>
      <c r="AG876" s="9"/>
      <c r="AH876" s="9"/>
      <c r="AI876" s="9"/>
      <c r="AJ876" s="9"/>
      <c r="AK876" s="8"/>
      <c r="AL876" s="28"/>
      <c r="AM876" s="8"/>
      <c r="AN876" s="10"/>
      <c r="AO876" s="8"/>
      <c r="AP876" s="11"/>
      <c r="AQ876" s="8"/>
      <c r="AR876" s="21"/>
    </row>
    <row r="877" spans="8:44" ht="15.75" customHeight="1" x14ac:dyDescent="0.35">
      <c r="H877" s="5"/>
      <c r="M877" s="10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9"/>
      <c r="AE877" s="9"/>
      <c r="AF877" s="9"/>
      <c r="AG877" s="9"/>
      <c r="AH877" s="9"/>
      <c r="AI877" s="9"/>
      <c r="AJ877" s="9"/>
      <c r="AK877" s="8"/>
      <c r="AL877" s="28"/>
      <c r="AM877" s="8"/>
      <c r="AN877" s="10"/>
      <c r="AO877" s="8"/>
      <c r="AP877" s="11"/>
      <c r="AQ877" s="8"/>
      <c r="AR877" s="21"/>
    </row>
    <row r="878" spans="8:44" ht="15.75" customHeight="1" x14ac:dyDescent="0.35">
      <c r="H878" s="5"/>
      <c r="M878" s="10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9"/>
      <c r="AE878" s="9"/>
      <c r="AF878" s="9"/>
      <c r="AG878" s="9"/>
      <c r="AH878" s="9"/>
      <c r="AI878" s="9"/>
      <c r="AJ878" s="9"/>
      <c r="AK878" s="8"/>
      <c r="AL878" s="28"/>
      <c r="AM878" s="8"/>
      <c r="AN878" s="10"/>
      <c r="AO878" s="8"/>
      <c r="AP878" s="11"/>
      <c r="AQ878" s="8"/>
      <c r="AR878" s="21"/>
    </row>
    <row r="879" spans="8:44" ht="15.75" customHeight="1" x14ac:dyDescent="0.35">
      <c r="H879" s="5"/>
      <c r="M879" s="10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9"/>
      <c r="AE879" s="9"/>
      <c r="AF879" s="9"/>
      <c r="AG879" s="9"/>
      <c r="AH879" s="9"/>
      <c r="AI879" s="9"/>
      <c r="AJ879" s="9"/>
      <c r="AK879" s="8"/>
      <c r="AL879" s="28"/>
      <c r="AM879" s="8"/>
      <c r="AN879" s="10"/>
      <c r="AO879" s="8"/>
      <c r="AP879" s="11"/>
      <c r="AQ879" s="8"/>
      <c r="AR879" s="21"/>
    </row>
    <row r="880" spans="8:44" ht="15.75" customHeight="1" x14ac:dyDescent="0.35">
      <c r="H880" s="5"/>
      <c r="M880" s="10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9"/>
      <c r="AE880" s="9"/>
      <c r="AF880" s="9"/>
      <c r="AG880" s="9"/>
      <c r="AH880" s="9"/>
      <c r="AI880" s="9"/>
      <c r="AJ880" s="9"/>
      <c r="AK880" s="8"/>
      <c r="AL880" s="28"/>
      <c r="AM880" s="8"/>
      <c r="AN880" s="10"/>
      <c r="AO880" s="8"/>
      <c r="AP880" s="11"/>
      <c r="AQ880" s="8"/>
      <c r="AR880" s="21"/>
    </row>
    <row r="881" spans="8:44" ht="15.75" customHeight="1" x14ac:dyDescent="0.35">
      <c r="H881" s="5"/>
      <c r="M881" s="10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9"/>
      <c r="AE881" s="9"/>
      <c r="AF881" s="9"/>
      <c r="AG881" s="9"/>
      <c r="AH881" s="9"/>
      <c r="AI881" s="9"/>
      <c r="AJ881" s="9"/>
      <c r="AK881" s="8"/>
      <c r="AL881" s="28"/>
      <c r="AM881" s="8"/>
      <c r="AN881" s="10"/>
      <c r="AO881" s="8"/>
      <c r="AP881" s="11"/>
      <c r="AQ881" s="8"/>
      <c r="AR881" s="21"/>
    </row>
    <row r="882" spans="8:44" ht="15.75" customHeight="1" x14ac:dyDescent="0.35">
      <c r="H882" s="5"/>
      <c r="M882" s="10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9"/>
      <c r="AE882" s="9"/>
      <c r="AF882" s="9"/>
      <c r="AG882" s="9"/>
      <c r="AH882" s="9"/>
      <c r="AI882" s="9"/>
      <c r="AJ882" s="9"/>
      <c r="AK882" s="8"/>
      <c r="AL882" s="28"/>
      <c r="AM882" s="8"/>
      <c r="AN882" s="10"/>
      <c r="AO882" s="8"/>
      <c r="AP882" s="11"/>
      <c r="AQ882" s="8"/>
      <c r="AR882" s="21"/>
    </row>
    <row r="883" spans="8:44" ht="15.75" customHeight="1" x14ac:dyDescent="0.35">
      <c r="H883" s="5"/>
      <c r="M883" s="10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9"/>
      <c r="AE883" s="9"/>
      <c r="AF883" s="9"/>
      <c r="AG883" s="9"/>
      <c r="AH883" s="9"/>
      <c r="AI883" s="9"/>
      <c r="AJ883" s="9"/>
      <c r="AK883" s="8"/>
      <c r="AL883" s="28"/>
      <c r="AM883" s="8"/>
      <c r="AN883" s="10"/>
      <c r="AO883" s="8"/>
      <c r="AP883" s="11"/>
      <c r="AQ883" s="8"/>
      <c r="AR883" s="21"/>
    </row>
    <row r="884" spans="8:44" ht="15.75" customHeight="1" x14ac:dyDescent="0.35">
      <c r="H884" s="5"/>
      <c r="M884" s="10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9"/>
      <c r="AE884" s="9"/>
      <c r="AF884" s="9"/>
      <c r="AG884" s="9"/>
      <c r="AH884" s="9"/>
      <c r="AI884" s="9"/>
      <c r="AJ884" s="9"/>
      <c r="AK884" s="8"/>
      <c r="AL884" s="28"/>
      <c r="AM884" s="8"/>
      <c r="AN884" s="10"/>
      <c r="AO884" s="8"/>
      <c r="AP884" s="11"/>
      <c r="AQ884" s="8"/>
      <c r="AR884" s="21"/>
    </row>
    <row r="885" spans="8:44" ht="15.75" customHeight="1" x14ac:dyDescent="0.35">
      <c r="H885" s="5"/>
      <c r="M885" s="10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9"/>
      <c r="AE885" s="9"/>
      <c r="AF885" s="9"/>
      <c r="AG885" s="9"/>
      <c r="AH885" s="9"/>
      <c r="AI885" s="9"/>
      <c r="AJ885" s="9"/>
      <c r="AK885" s="8"/>
      <c r="AL885" s="28"/>
      <c r="AM885" s="8"/>
      <c r="AN885" s="10"/>
      <c r="AO885" s="8"/>
      <c r="AP885" s="11"/>
      <c r="AQ885" s="8"/>
      <c r="AR885" s="21"/>
    </row>
    <row r="886" spans="8:44" ht="15.75" customHeight="1" x14ac:dyDescent="0.35">
      <c r="H886" s="5"/>
      <c r="M886" s="10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9"/>
      <c r="AE886" s="9"/>
      <c r="AF886" s="9"/>
      <c r="AG886" s="9"/>
      <c r="AH886" s="9"/>
      <c r="AI886" s="9"/>
      <c r="AJ886" s="9"/>
      <c r="AK886" s="8"/>
      <c r="AL886" s="28"/>
      <c r="AM886" s="8"/>
      <c r="AN886" s="10"/>
      <c r="AO886" s="8"/>
      <c r="AP886" s="11"/>
      <c r="AQ886" s="8"/>
      <c r="AR886" s="21"/>
    </row>
    <row r="887" spans="8:44" ht="15.75" customHeight="1" x14ac:dyDescent="0.35">
      <c r="H887" s="5"/>
      <c r="M887" s="10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9"/>
      <c r="AE887" s="9"/>
      <c r="AF887" s="9"/>
      <c r="AG887" s="9"/>
      <c r="AH887" s="9"/>
      <c r="AI887" s="9"/>
      <c r="AJ887" s="9"/>
      <c r="AK887" s="8"/>
      <c r="AL887" s="28"/>
      <c r="AM887" s="8"/>
      <c r="AN887" s="10"/>
      <c r="AO887" s="8"/>
      <c r="AP887" s="11"/>
      <c r="AQ887" s="8"/>
      <c r="AR887" s="21"/>
    </row>
    <row r="888" spans="8:44" ht="15.75" customHeight="1" x14ac:dyDescent="0.35">
      <c r="H888" s="5"/>
      <c r="M888" s="10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9"/>
      <c r="AE888" s="9"/>
      <c r="AF888" s="9"/>
      <c r="AG888" s="9"/>
      <c r="AH888" s="9"/>
      <c r="AI888" s="9"/>
      <c r="AJ888" s="9"/>
      <c r="AK888" s="8"/>
      <c r="AL888" s="28"/>
      <c r="AM888" s="8"/>
      <c r="AN888" s="10"/>
      <c r="AO888" s="8"/>
      <c r="AP888" s="11"/>
      <c r="AQ888" s="8"/>
      <c r="AR888" s="21"/>
    </row>
    <row r="889" spans="8:44" ht="15.75" customHeight="1" x14ac:dyDescent="0.35">
      <c r="H889" s="5"/>
      <c r="M889" s="10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9"/>
      <c r="AE889" s="9"/>
      <c r="AF889" s="9"/>
      <c r="AG889" s="9"/>
      <c r="AH889" s="9"/>
      <c r="AI889" s="9"/>
      <c r="AJ889" s="9"/>
      <c r="AK889" s="8"/>
      <c r="AL889" s="28"/>
      <c r="AM889" s="8"/>
      <c r="AN889" s="10"/>
      <c r="AO889" s="8"/>
      <c r="AP889" s="11"/>
      <c r="AQ889" s="8"/>
      <c r="AR889" s="21"/>
    </row>
    <row r="890" spans="8:44" ht="15.75" customHeight="1" x14ac:dyDescent="0.35">
      <c r="H890" s="5"/>
      <c r="M890" s="10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9"/>
      <c r="AE890" s="9"/>
      <c r="AF890" s="9"/>
      <c r="AG890" s="9"/>
      <c r="AH890" s="9"/>
      <c r="AI890" s="9"/>
      <c r="AJ890" s="9"/>
      <c r="AK890" s="8"/>
      <c r="AL890" s="28"/>
      <c r="AM890" s="8"/>
      <c r="AN890" s="10"/>
      <c r="AO890" s="8"/>
      <c r="AP890" s="11"/>
      <c r="AQ890" s="8"/>
      <c r="AR890" s="21"/>
    </row>
    <row r="891" spans="8:44" ht="15.75" customHeight="1" x14ac:dyDescent="0.35">
      <c r="H891" s="5"/>
      <c r="M891" s="10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9"/>
      <c r="AE891" s="9"/>
      <c r="AF891" s="9"/>
      <c r="AG891" s="9"/>
      <c r="AH891" s="9"/>
      <c r="AI891" s="9"/>
      <c r="AJ891" s="9"/>
      <c r="AK891" s="8"/>
      <c r="AL891" s="28"/>
      <c r="AM891" s="8"/>
      <c r="AN891" s="10"/>
      <c r="AO891" s="8"/>
      <c r="AP891" s="11"/>
      <c r="AQ891" s="8"/>
      <c r="AR891" s="21"/>
    </row>
    <row r="892" spans="8:44" ht="15.75" customHeight="1" x14ac:dyDescent="0.35">
      <c r="H892" s="5"/>
      <c r="M892" s="10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9"/>
      <c r="AE892" s="9"/>
      <c r="AF892" s="9"/>
      <c r="AG892" s="9"/>
      <c r="AH892" s="9"/>
      <c r="AI892" s="9"/>
      <c r="AJ892" s="9"/>
      <c r="AK892" s="8"/>
      <c r="AL892" s="28"/>
      <c r="AM892" s="8"/>
      <c r="AN892" s="10"/>
      <c r="AO892" s="8"/>
      <c r="AP892" s="11"/>
      <c r="AQ892" s="8"/>
      <c r="AR892" s="21"/>
    </row>
    <row r="893" spans="8:44" ht="15.75" customHeight="1" x14ac:dyDescent="0.35">
      <c r="H893" s="5"/>
      <c r="M893" s="10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9"/>
      <c r="AE893" s="9"/>
      <c r="AF893" s="9"/>
      <c r="AG893" s="9"/>
      <c r="AH893" s="9"/>
      <c r="AI893" s="9"/>
      <c r="AJ893" s="9"/>
      <c r="AK893" s="8"/>
      <c r="AL893" s="28"/>
      <c r="AM893" s="8"/>
      <c r="AN893" s="10"/>
      <c r="AO893" s="8"/>
      <c r="AP893" s="11"/>
      <c r="AQ893" s="8"/>
      <c r="AR893" s="21"/>
    </row>
    <row r="894" spans="8:44" ht="15.75" customHeight="1" x14ac:dyDescent="0.35">
      <c r="H894" s="5"/>
      <c r="M894" s="10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9"/>
      <c r="AE894" s="9"/>
      <c r="AF894" s="9"/>
      <c r="AG894" s="9"/>
      <c r="AH894" s="9"/>
      <c r="AI894" s="9"/>
      <c r="AJ894" s="9"/>
      <c r="AK894" s="8"/>
      <c r="AL894" s="28"/>
      <c r="AM894" s="8"/>
      <c r="AN894" s="10"/>
      <c r="AO894" s="8"/>
      <c r="AP894" s="11"/>
      <c r="AQ894" s="8"/>
      <c r="AR894" s="21"/>
    </row>
    <row r="895" spans="8:44" ht="15.75" customHeight="1" x14ac:dyDescent="0.35">
      <c r="H895" s="5"/>
      <c r="M895" s="10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9"/>
      <c r="AE895" s="9"/>
      <c r="AF895" s="9"/>
      <c r="AG895" s="9"/>
      <c r="AH895" s="9"/>
      <c r="AI895" s="9"/>
      <c r="AJ895" s="9"/>
      <c r="AK895" s="8"/>
      <c r="AL895" s="28"/>
      <c r="AM895" s="8"/>
      <c r="AN895" s="10"/>
      <c r="AO895" s="8"/>
      <c r="AP895" s="11"/>
      <c r="AQ895" s="8"/>
      <c r="AR895" s="21"/>
    </row>
    <row r="896" spans="8:44" ht="15.75" customHeight="1" x14ac:dyDescent="0.35">
      <c r="H896" s="5"/>
      <c r="M896" s="10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9"/>
      <c r="AE896" s="9"/>
      <c r="AF896" s="9"/>
      <c r="AG896" s="9"/>
      <c r="AH896" s="9"/>
      <c r="AI896" s="9"/>
      <c r="AJ896" s="9"/>
      <c r="AK896" s="8"/>
      <c r="AL896" s="28"/>
      <c r="AM896" s="8"/>
      <c r="AN896" s="10"/>
      <c r="AO896" s="8"/>
      <c r="AP896" s="11"/>
      <c r="AQ896" s="8"/>
      <c r="AR896" s="21"/>
    </row>
    <row r="897" spans="8:44" ht="15.75" customHeight="1" x14ac:dyDescent="0.35">
      <c r="H897" s="5"/>
      <c r="M897" s="10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9"/>
      <c r="AE897" s="9"/>
      <c r="AF897" s="9"/>
      <c r="AG897" s="9"/>
      <c r="AH897" s="9"/>
      <c r="AI897" s="9"/>
      <c r="AJ897" s="9"/>
      <c r="AK897" s="8"/>
      <c r="AL897" s="28"/>
      <c r="AM897" s="8"/>
      <c r="AN897" s="10"/>
      <c r="AO897" s="8"/>
      <c r="AP897" s="11"/>
      <c r="AQ897" s="8"/>
      <c r="AR897" s="21"/>
    </row>
    <row r="898" spans="8:44" ht="15.75" customHeight="1" x14ac:dyDescent="0.35">
      <c r="H898" s="5"/>
      <c r="M898" s="10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9"/>
      <c r="AE898" s="9"/>
      <c r="AF898" s="9"/>
      <c r="AG898" s="9"/>
      <c r="AH898" s="9"/>
      <c r="AI898" s="9"/>
      <c r="AJ898" s="9"/>
      <c r="AK898" s="8"/>
      <c r="AL898" s="28"/>
      <c r="AM898" s="8"/>
      <c r="AN898" s="10"/>
      <c r="AO898" s="8"/>
      <c r="AP898" s="11"/>
      <c r="AQ898" s="8"/>
      <c r="AR898" s="21"/>
    </row>
    <row r="899" spans="8:44" ht="15.75" customHeight="1" x14ac:dyDescent="0.35">
      <c r="H899" s="5"/>
      <c r="M899" s="10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9"/>
      <c r="AE899" s="9"/>
      <c r="AF899" s="9"/>
      <c r="AG899" s="9"/>
      <c r="AH899" s="9"/>
      <c r="AI899" s="9"/>
      <c r="AJ899" s="9"/>
      <c r="AK899" s="8"/>
      <c r="AL899" s="28"/>
      <c r="AM899" s="8"/>
      <c r="AN899" s="10"/>
      <c r="AO899" s="8"/>
      <c r="AP899" s="11"/>
      <c r="AQ899" s="8"/>
      <c r="AR899" s="21"/>
    </row>
    <row r="900" spans="8:44" ht="15.75" customHeight="1" x14ac:dyDescent="0.35">
      <c r="H900" s="5"/>
      <c r="M900" s="10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9"/>
      <c r="AE900" s="9"/>
      <c r="AF900" s="9"/>
      <c r="AG900" s="9"/>
      <c r="AH900" s="9"/>
      <c r="AI900" s="9"/>
      <c r="AJ900" s="9"/>
      <c r="AK900" s="8"/>
      <c r="AL900" s="28"/>
      <c r="AM900" s="8"/>
      <c r="AN900" s="10"/>
      <c r="AO900" s="8"/>
      <c r="AP900" s="11"/>
      <c r="AQ900" s="8"/>
      <c r="AR900" s="21"/>
    </row>
    <row r="901" spans="8:44" ht="15.75" customHeight="1" x14ac:dyDescent="0.35">
      <c r="H901" s="5"/>
      <c r="M901" s="10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9"/>
      <c r="AE901" s="9"/>
      <c r="AF901" s="9"/>
      <c r="AG901" s="9"/>
      <c r="AH901" s="9"/>
      <c r="AI901" s="9"/>
      <c r="AJ901" s="9"/>
      <c r="AK901" s="8"/>
      <c r="AL901" s="28"/>
      <c r="AM901" s="8"/>
      <c r="AN901" s="10"/>
      <c r="AO901" s="8"/>
      <c r="AP901" s="11"/>
      <c r="AQ901" s="8"/>
      <c r="AR901" s="21"/>
    </row>
    <row r="902" spans="8:44" ht="15.75" customHeight="1" x14ac:dyDescent="0.35">
      <c r="H902" s="5"/>
      <c r="M902" s="10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9"/>
      <c r="AE902" s="9"/>
      <c r="AF902" s="9"/>
      <c r="AG902" s="9"/>
      <c r="AH902" s="9"/>
      <c r="AI902" s="9"/>
      <c r="AJ902" s="9"/>
      <c r="AK902" s="8"/>
      <c r="AL902" s="28"/>
      <c r="AM902" s="8"/>
      <c r="AN902" s="10"/>
      <c r="AO902" s="8"/>
      <c r="AP902" s="11"/>
      <c r="AQ902" s="8"/>
      <c r="AR902" s="21"/>
    </row>
    <row r="903" spans="8:44" ht="15.75" customHeight="1" x14ac:dyDescent="0.35">
      <c r="H903" s="5"/>
      <c r="M903" s="10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9"/>
      <c r="AE903" s="9"/>
      <c r="AF903" s="9"/>
      <c r="AG903" s="9"/>
      <c r="AH903" s="9"/>
      <c r="AI903" s="9"/>
      <c r="AJ903" s="9"/>
      <c r="AK903" s="8"/>
      <c r="AL903" s="28"/>
      <c r="AM903" s="8"/>
      <c r="AN903" s="10"/>
      <c r="AO903" s="8"/>
      <c r="AP903" s="11"/>
      <c r="AQ903" s="8"/>
      <c r="AR903" s="21"/>
    </row>
    <row r="904" spans="8:44" ht="15.75" customHeight="1" x14ac:dyDescent="0.35">
      <c r="H904" s="5"/>
      <c r="M904" s="10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9"/>
      <c r="AE904" s="9"/>
      <c r="AF904" s="9"/>
      <c r="AG904" s="9"/>
      <c r="AH904" s="9"/>
      <c r="AI904" s="9"/>
      <c r="AJ904" s="9"/>
      <c r="AK904" s="8"/>
      <c r="AL904" s="28"/>
      <c r="AM904" s="8"/>
      <c r="AN904" s="10"/>
      <c r="AO904" s="8"/>
      <c r="AP904" s="11"/>
      <c r="AQ904" s="8"/>
      <c r="AR904" s="21"/>
    </row>
    <row r="905" spans="8:44" ht="15.75" customHeight="1" x14ac:dyDescent="0.35">
      <c r="H905" s="5"/>
      <c r="M905" s="10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9"/>
      <c r="AE905" s="9"/>
      <c r="AF905" s="9"/>
      <c r="AG905" s="9"/>
      <c r="AH905" s="9"/>
      <c r="AI905" s="9"/>
      <c r="AJ905" s="9"/>
      <c r="AK905" s="8"/>
      <c r="AL905" s="28"/>
      <c r="AM905" s="8"/>
      <c r="AN905" s="10"/>
      <c r="AO905" s="8"/>
      <c r="AP905" s="11"/>
      <c r="AQ905" s="8"/>
      <c r="AR905" s="21"/>
    </row>
    <row r="906" spans="8:44" ht="15.75" customHeight="1" x14ac:dyDescent="0.35">
      <c r="H906" s="5"/>
      <c r="M906" s="10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9"/>
      <c r="AE906" s="9"/>
      <c r="AF906" s="9"/>
      <c r="AG906" s="9"/>
      <c r="AH906" s="9"/>
      <c r="AI906" s="9"/>
      <c r="AJ906" s="9"/>
      <c r="AK906" s="8"/>
      <c r="AL906" s="28"/>
      <c r="AM906" s="8"/>
      <c r="AN906" s="10"/>
      <c r="AO906" s="8"/>
      <c r="AP906" s="11"/>
      <c r="AQ906" s="8"/>
      <c r="AR906" s="21"/>
    </row>
    <row r="907" spans="8:44" ht="15.75" customHeight="1" x14ac:dyDescent="0.35">
      <c r="H907" s="5"/>
      <c r="M907" s="10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9"/>
      <c r="AE907" s="9"/>
      <c r="AF907" s="9"/>
      <c r="AG907" s="9"/>
      <c r="AH907" s="9"/>
      <c r="AI907" s="9"/>
      <c r="AJ907" s="9"/>
      <c r="AK907" s="8"/>
      <c r="AL907" s="28"/>
      <c r="AM907" s="8"/>
      <c r="AN907" s="10"/>
      <c r="AO907" s="8"/>
      <c r="AP907" s="11"/>
      <c r="AQ907" s="8"/>
      <c r="AR907" s="21"/>
    </row>
    <row r="908" spans="8:44" ht="15.75" customHeight="1" x14ac:dyDescent="0.35">
      <c r="H908" s="5"/>
      <c r="M908" s="10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9"/>
      <c r="AE908" s="9"/>
      <c r="AF908" s="9"/>
      <c r="AG908" s="9"/>
      <c r="AH908" s="9"/>
      <c r="AI908" s="9"/>
      <c r="AJ908" s="9"/>
      <c r="AK908" s="8"/>
      <c r="AL908" s="28"/>
      <c r="AM908" s="8"/>
      <c r="AN908" s="10"/>
      <c r="AO908" s="8"/>
      <c r="AP908" s="11"/>
      <c r="AQ908" s="8"/>
      <c r="AR908" s="21"/>
    </row>
    <row r="909" spans="8:44" ht="15.75" customHeight="1" x14ac:dyDescent="0.35">
      <c r="H909" s="5"/>
      <c r="M909" s="10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9"/>
      <c r="AE909" s="9"/>
      <c r="AF909" s="9"/>
      <c r="AG909" s="9"/>
      <c r="AH909" s="9"/>
      <c r="AI909" s="9"/>
      <c r="AJ909" s="9"/>
      <c r="AK909" s="8"/>
      <c r="AL909" s="28"/>
      <c r="AM909" s="8"/>
      <c r="AN909" s="10"/>
      <c r="AO909" s="8"/>
      <c r="AP909" s="11"/>
      <c r="AQ909" s="8"/>
      <c r="AR909" s="21"/>
    </row>
    <row r="910" spans="8:44" ht="15.75" customHeight="1" x14ac:dyDescent="0.35">
      <c r="H910" s="5"/>
      <c r="M910" s="10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9"/>
      <c r="AE910" s="9"/>
      <c r="AF910" s="9"/>
      <c r="AG910" s="9"/>
      <c r="AH910" s="9"/>
      <c r="AI910" s="9"/>
      <c r="AJ910" s="9"/>
      <c r="AK910" s="8"/>
      <c r="AL910" s="28"/>
      <c r="AM910" s="8"/>
      <c r="AN910" s="10"/>
      <c r="AO910" s="8"/>
      <c r="AP910" s="11"/>
      <c r="AQ910" s="8"/>
      <c r="AR910" s="21"/>
    </row>
    <row r="911" spans="8:44" ht="15.75" customHeight="1" x14ac:dyDescent="0.35">
      <c r="H911" s="5"/>
      <c r="M911" s="10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9"/>
      <c r="AE911" s="9"/>
      <c r="AF911" s="9"/>
      <c r="AG911" s="9"/>
      <c r="AH911" s="9"/>
      <c r="AI911" s="9"/>
      <c r="AJ911" s="9"/>
      <c r="AK911" s="8"/>
      <c r="AL911" s="28"/>
      <c r="AM911" s="8"/>
      <c r="AN911" s="10"/>
      <c r="AO911" s="8"/>
      <c r="AP911" s="11"/>
      <c r="AQ911" s="8"/>
      <c r="AR911" s="21"/>
    </row>
    <row r="912" spans="8:44" ht="15.75" customHeight="1" x14ac:dyDescent="0.35">
      <c r="H912" s="5"/>
      <c r="M912" s="10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9"/>
      <c r="AE912" s="9"/>
      <c r="AF912" s="9"/>
      <c r="AG912" s="9"/>
      <c r="AH912" s="9"/>
      <c r="AI912" s="9"/>
      <c r="AJ912" s="9"/>
      <c r="AK912" s="8"/>
      <c r="AL912" s="28"/>
      <c r="AM912" s="8"/>
      <c r="AN912" s="10"/>
      <c r="AO912" s="8"/>
      <c r="AP912" s="11"/>
      <c r="AQ912" s="8"/>
      <c r="AR912" s="21"/>
    </row>
    <row r="913" spans="8:44" ht="15.75" customHeight="1" x14ac:dyDescent="0.35">
      <c r="H913" s="5"/>
      <c r="M913" s="10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9"/>
      <c r="AE913" s="9"/>
      <c r="AF913" s="9"/>
      <c r="AG913" s="9"/>
      <c r="AH913" s="9"/>
      <c r="AI913" s="9"/>
      <c r="AJ913" s="9"/>
      <c r="AK913" s="8"/>
      <c r="AL913" s="28"/>
      <c r="AM913" s="8"/>
      <c r="AN913" s="10"/>
      <c r="AO913" s="8"/>
      <c r="AP913" s="11"/>
      <c r="AQ913" s="8"/>
      <c r="AR913" s="21"/>
    </row>
    <row r="914" spans="8:44" ht="15.75" customHeight="1" x14ac:dyDescent="0.35">
      <c r="H914" s="5"/>
      <c r="M914" s="10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9"/>
      <c r="AE914" s="9"/>
      <c r="AF914" s="9"/>
      <c r="AG914" s="9"/>
      <c r="AH914" s="9"/>
      <c r="AI914" s="9"/>
      <c r="AJ914" s="9"/>
      <c r="AK914" s="8"/>
      <c r="AL914" s="28"/>
      <c r="AM914" s="8"/>
      <c r="AN914" s="10"/>
      <c r="AO914" s="8"/>
      <c r="AP914" s="11"/>
      <c r="AQ914" s="8"/>
      <c r="AR914" s="21"/>
    </row>
    <row r="915" spans="8:44" ht="15.75" customHeight="1" x14ac:dyDescent="0.35">
      <c r="H915" s="5"/>
      <c r="M915" s="10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9"/>
      <c r="AE915" s="9"/>
      <c r="AF915" s="9"/>
      <c r="AG915" s="9"/>
      <c r="AH915" s="9"/>
      <c r="AI915" s="9"/>
      <c r="AJ915" s="9"/>
      <c r="AK915" s="8"/>
      <c r="AL915" s="28"/>
      <c r="AM915" s="8"/>
      <c r="AN915" s="10"/>
      <c r="AO915" s="8"/>
      <c r="AP915" s="11"/>
      <c r="AQ915" s="8"/>
      <c r="AR915" s="21"/>
    </row>
    <row r="916" spans="8:44" ht="15.75" customHeight="1" x14ac:dyDescent="0.35">
      <c r="H916" s="5"/>
      <c r="M916" s="10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9"/>
      <c r="AE916" s="9"/>
      <c r="AF916" s="9"/>
      <c r="AG916" s="9"/>
      <c r="AH916" s="9"/>
      <c r="AI916" s="9"/>
      <c r="AJ916" s="9"/>
      <c r="AK916" s="8"/>
      <c r="AL916" s="28"/>
      <c r="AM916" s="8"/>
      <c r="AN916" s="10"/>
      <c r="AO916" s="8"/>
      <c r="AP916" s="11"/>
      <c r="AQ916" s="8"/>
      <c r="AR916" s="21"/>
    </row>
    <row r="917" spans="8:44" ht="15.75" customHeight="1" x14ac:dyDescent="0.35">
      <c r="H917" s="5"/>
      <c r="M917" s="10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9"/>
      <c r="AE917" s="9"/>
      <c r="AF917" s="9"/>
      <c r="AG917" s="9"/>
      <c r="AH917" s="9"/>
      <c r="AI917" s="9"/>
      <c r="AJ917" s="9"/>
      <c r="AK917" s="8"/>
      <c r="AL917" s="28"/>
      <c r="AM917" s="8"/>
      <c r="AN917" s="10"/>
      <c r="AO917" s="8"/>
      <c r="AP917" s="11"/>
      <c r="AQ917" s="8"/>
      <c r="AR917" s="21"/>
    </row>
    <row r="918" spans="8:44" ht="15.75" customHeight="1" x14ac:dyDescent="0.35">
      <c r="H918" s="5"/>
      <c r="M918" s="10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9"/>
      <c r="AE918" s="9"/>
      <c r="AF918" s="9"/>
      <c r="AG918" s="9"/>
      <c r="AH918" s="9"/>
      <c r="AI918" s="9"/>
      <c r="AJ918" s="9"/>
      <c r="AK918" s="8"/>
      <c r="AL918" s="28"/>
      <c r="AM918" s="8"/>
      <c r="AN918" s="10"/>
      <c r="AO918" s="8"/>
      <c r="AP918" s="11"/>
      <c r="AQ918" s="8"/>
      <c r="AR918" s="21"/>
    </row>
    <row r="919" spans="8:44" ht="15.75" customHeight="1" x14ac:dyDescent="0.35">
      <c r="H919" s="5"/>
      <c r="M919" s="10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9"/>
      <c r="AE919" s="9"/>
      <c r="AF919" s="9"/>
      <c r="AG919" s="9"/>
      <c r="AH919" s="9"/>
      <c r="AI919" s="9"/>
      <c r="AJ919" s="9"/>
      <c r="AK919" s="8"/>
      <c r="AL919" s="28"/>
      <c r="AM919" s="8"/>
      <c r="AN919" s="10"/>
      <c r="AO919" s="8"/>
      <c r="AP919" s="11"/>
      <c r="AQ919" s="8"/>
      <c r="AR919" s="21"/>
    </row>
    <row r="920" spans="8:44" ht="15.75" customHeight="1" x14ac:dyDescent="0.35">
      <c r="H920" s="5"/>
      <c r="M920" s="10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9"/>
      <c r="AE920" s="9"/>
      <c r="AF920" s="9"/>
      <c r="AG920" s="9"/>
      <c r="AH920" s="9"/>
      <c r="AI920" s="9"/>
      <c r="AJ920" s="9"/>
      <c r="AK920" s="8"/>
      <c r="AL920" s="28"/>
      <c r="AM920" s="8"/>
      <c r="AN920" s="10"/>
      <c r="AO920" s="8"/>
      <c r="AP920" s="11"/>
      <c r="AQ920" s="8"/>
      <c r="AR920" s="21"/>
    </row>
    <row r="921" spans="8:44" ht="15.75" customHeight="1" x14ac:dyDescent="0.35">
      <c r="H921" s="5"/>
      <c r="M921" s="10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9"/>
      <c r="AE921" s="9"/>
      <c r="AF921" s="9"/>
      <c r="AG921" s="9"/>
      <c r="AH921" s="9"/>
      <c r="AI921" s="9"/>
      <c r="AJ921" s="9"/>
      <c r="AK921" s="8"/>
      <c r="AL921" s="28"/>
      <c r="AM921" s="8"/>
      <c r="AN921" s="10"/>
      <c r="AO921" s="8"/>
      <c r="AP921" s="11"/>
      <c r="AQ921" s="8"/>
      <c r="AR921" s="21"/>
    </row>
    <row r="922" spans="8:44" ht="15.75" customHeight="1" x14ac:dyDescent="0.35">
      <c r="H922" s="5"/>
      <c r="M922" s="10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9"/>
      <c r="AE922" s="9"/>
      <c r="AF922" s="9"/>
      <c r="AG922" s="9"/>
      <c r="AH922" s="9"/>
      <c r="AI922" s="9"/>
      <c r="AJ922" s="9"/>
      <c r="AK922" s="8"/>
      <c r="AL922" s="28"/>
      <c r="AM922" s="8"/>
      <c r="AN922" s="10"/>
      <c r="AO922" s="8"/>
      <c r="AP922" s="11"/>
      <c r="AQ922" s="8"/>
      <c r="AR922" s="21"/>
    </row>
    <row r="923" spans="8:44" ht="15.75" customHeight="1" x14ac:dyDescent="0.35">
      <c r="H923" s="5"/>
      <c r="M923" s="10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9"/>
      <c r="AE923" s="9"/>
      <c r="AF923" s="9"/>
      <c r="AG923" s="9"/>
      <c r="AH923" s="9"/>
      <c r="AI923" s="9"/>
      <c r="AJ923" s="9"/>
      <c r="AK923" s="8"/>
      <c r="AL923" s="28"/>
      <c r="AM923" s="8"/>
      <c r="AN923" s="10"/>
      <c r="AO923" s="8"/>
      <c r="AP923" s="11"/>
      <c r="AQ923" s="8"/>
      <c r="AR923" s="21"/>
    </row>
    <row r="924" spans="8:44" ht="15.75" customHeight="1" x14ac:dyDescent="0.35">
      <c r="H924" s="5"/>
      <c r="M924" s="10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9"/>
      <c r="AE924" s="9"/>
      <c r="AF924" s="9"/>
      <c r="AG924" s="9"/>
      <c r="AH924" s="9"/>
      <c r="AI924" s="9"/>
      <c r="AJ924" s="9"/>
      <c r="AK924" s="8"/>
      <c r="AL924" s="28"/>
      <c r="AM924" s="8"/>
      <c r="AN924" s="10"/>
      <c r="AO924" s="8"/>
      <c r="AP924" s="11"/>
      <c r="AQ924" s="8"/>
      <c r="AR924" s="21"/>
    </row>
    <row r="925" spans="8:44" ht="15.75" customHeight="1" x14ac:dyDescent="0.35">
      <c r="H925" s="5"/>
      <c r="M925" s="10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9"/>
      <c r="AE925" s="9"/>
      <c r="AF925" s="9"/>
      <c r="AG925" s="9"/>
      <c r="AH925" s="9"/>
      <c r="AI925" s="9"/>
      <c r="AJ925" s="9"/>
      <c r="AK925" s="8"/>
      <c r="AL925" s="28"/>
      <c r="AM925" s="8"/>
      <c r="AN925" s="10"/>
      <c r="AO925" s="8"/>
      <c r="AP925" s="11"/>
      <c r="AQ925" s="8"/>
      <c r="AR925" s="21"/>
    </row>
    <row r="926" spans="8:44" ht="15.75" customHeight="1" x14ac:dyDescent="0.35">
      <c r="H926" s="5"/>
      <c r="M926" s="10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9"/>
      <c r="AE926" s="9"/>
      <c r="AF926" s="9"/>
      <c r="AG926" s="9"/>
      <c r="AH926" s="9"/>
      <c r="AI926" s="9"/>
      <c r="AJ926" s="9"/>
      <c r="AK926" s="8"/>
      <c r="AL926" s="28"/>
      <c r="AM926" s="8"/>
      <c r="AN926" s="10"/>
      <c r="AO926" s="8"/>
      <c r="AP926" s="11"/>
      <c r="AQ926" s="8"/>
      <c r="AR926" s="21"/>
    </row>
    <row r="927" spans="8:44" ht="15.75" customHeight="1" x14ac:dyDescent="0.35">
      <c r="H927" s="5"/>
      <c r="M927" s="10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9"/>
      <c r="AE927" s="9"/>
      <c r="AF927" s="9"/>
      <c r="AG927" s="9"/>
      <c r="AH927" s="9"/>
      <c r="AI927" s="9"/>
      <c r="AJ927" s="9"/>
      <c r="AK927" s="8"/>
      <c r="AL927" s="28"/>
      <c r="AM927" s="8"/>
      <c r="AN927" s="10"/>
      <c r="AO927" s="8"/>
      <c r="AP927" s="11"/>
      <c r="AQ927" s="8"/>
      <c r="AR927" s="21"/>
    </row>
    <row r="928" spans="8:44" ht="15.75" customHeight="1" x14ac:dyDescent="0.35">
      <c r="H928" s="5"/>
      <c r="M928" s="10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9"/>
      <c r="AE928" s="9"/>
      <c r="AF928" s="9"/>
      <c r="AG928" s="9"/>
      <c r="AH928" s="9"/>
      <c r="AI928" s="9"/>
      <c r="AJ928" s="9"/>
      <c r="AK928" s="8"/>
      <c r="AL928" s="28"/>
      <c r="AM928" s="8"/>
      <c r="AN928" s="10"/>
      <c r="AO928" s="8"/>
      <c r="AP928" s="11"/>
      <c r="AQ928" s="8"/>
      <c r="AR928" s="21"/>
    </row>
    <row r="929" spans="8:44" ht="15.75" customHeight="1" x14ac:dyDescent="0.35">
      <c r="H929" s="5"/>
      <c r="M929" s="10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9"/>
      <c r="AE929" s="9"/>
      <c r="AF929" s="9"/>
      <c r="AG929" s="9"/>
      <c r="AH929" s="9"/>
      <c r="AI929" s="9"/>
      <c r="AJ929" s="9"/>
      <c r="AK929" s="8"/>
      <c r="AL929" s="28"/>
      <c r="AM929" s="8"/>
      <c r="AN929" s="10"/>
      <c r="AO929" s="8"/>
      <c r="AP929" s="11"/>
      <c r="AQ929" s="8"/>
      <c r="AR929" s="21"/>
    </row>
    <row r="930" spans="8:44" ht="15.75" customHeight="1" x14ac:dyDescent="0.35">
      <c r="H930" s="5"/>
      <c r="M930" s="10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9"/>
      <c r="AE930" s="9"/>
      <c r="AF930" s="9"/>
      <c r="AG930" s="9"/>
      <c r="AH930" s="9"/>
      <c r="AI930" s="9"/>
      <c r="AJ930" s="9"/>
      <c r="AK930" s="8"/>
      <c r="AL930" s="28"/>
      <c r="AM930" s="8"/>
      <c r="AN930" s="10"/>
      <c r="AO930" s="8"/>
      <c r="AP930" s="11"/>
      <c r="AQ930" s="8"/>
      <c r="AR930" s="21"/>
    </row>
    <row r="931" spans="8:44" ht="15.75" customHeight="1" x14ac:dyDescent="0.35">
      <c r="H931" s="5"/>
      <c r="M931" s="10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9"/>
      <c r="AE931" s="9"/>
      <c r="AF931" s="9"/>
      <c r="AG931" s="9"/>
      <c r="AH931" s="9"/>
      <c r="AI931" s="9"/>
      <c r="AJ931" s="9"/>
      <c r="AK931" s="8"/>
      <c r="AL931" s="28"/>
      <c r="AM931" s="8"/>
      <c r="AN931" s="10"/>
      <c r="AO931" s="8"/>
      <c r="AP931" s="11"/>
      <c r="AQ931" s="8"/>
      <c r="AR931" s="21"/>
    </row>
    <row r="932" spans="8:44" ht="15.75" customHeight="1" x14ac:dyDescent="0.35">
      <c r="H932" s="5"/>
      <c r="M932" s="10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9"/>
      <c r="AE932" s="9"/>
      <c r="AF932" s="9"/>
      <c r="AG932" s="9"/>
      <c r="AH932" s="9"/>
      <c r="AI932" s="9"/>
      <c r="AJ932" s="9"/>
      <c r="AK932" s="8"/>
      <c r="AL932" s="28"/>
      <c r="AM932" s="8"/>
      <c r="AN932" s="10"/>
      <c r="AO932" s="8"/>
      <c r="AP932" s="11"/>
      <c r="AQ932" s="8"/>
      <c r="AR932" s="21"/>
    </row>
    <row r="933" spans="8:44" ht="15.75" customHeight="1" x14ac:dyDescent="0.35">
      <c r="H933" s="5"/>
      <c r="M933" s="10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9"/>
      <c r="AE933" s="9"/>
      <c r="AF933" s="9"/>
      <c r="AG933" s="9"/>
      <c r="AH933" s="9"/>
      <c r="AI933" s="9"/>
      <c r="AJ933" s="9"/>
      <c r="AK933" s="8"/>
      <c r="AL933" s="28"/>
      <c r="AM933" s="8"/>
      <c r="AN933" s="10"/>
      <c r="AO933" s="8"/>
      <c r="AP933" s="11"/>
      <c r="AQ933" s="8"/>
      <c r="AR933" s="21"/>
    </row>
    <row r="934" spans="8:44" ht="15.75" customHeight="1" x14ac:dyDescent="0.35">
      <c r="H934" s="5"/>
      <c r="M934" s="10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9"/>
      <c r="AE934" s="9"/>
      <c r="AF934" s="9"/>
      <c r="AG934" s="9"/>
      <c r="AH934" s="9"/>
      <c r="AI934" s="9"/>
      <c r="AJ934" s="9"/>
      <c r="AK934" s="8"/>
      <c r="AL934" s="28"/>
      <c r="AM934" s="8"/>
      <c r="AN934" s="10"/>
      <c r="AO934" s="8"/>
      <c r="AP934" s="11"/>
      <c r="AQ934" s="8"/>
      <c r="AR934" s="21"/>
    </row>
    <row r="935" spans="8:44" ht="15.75" customHeight="1" x14ac:dyDescent="0.35">
      <c r="H935" s="5"/>
      <c r="M935" s="10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9"/>
      <c r="AE935" s="9"/>
      <c r="AF935" s="9"/>
      <c r="AG935" s="9"/>
      <c r="AH935" s="9"/>
      <c r="AI935" s="9"/>
      <c r="AJ935" s="9"/>
      <c r="AK935" s="8"/>
      <c r="AL935" s="28"/>
      <c r="AM935" s="8"/>
      <c r="AN935" s="10"/>
      <c r="AO935" s="8"/>
      <c r="AP935" s="11"/>
      <c r="AQ935" s="8"/>
      <c r="AR935" s="21"/>
    </row>
    <row r="936" spans="8:44" ht="15.75" customHeight="1" x14ac:dyDescent="0.35">
      <c r="H936" s="5"/>
      <c r="M936" s="10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9"/>
      <c r="AE936" s="9"/>
      <c r="AF936" s="9"/>
      <c r="AG936" s="9"/>
      <c r="AH936" s="9"/>
      <c r="AI936" s="9"/>
      <c r="AJ936" s="9"/>
      <c r="AK936" s="8"/>
      <c r="AL936" s="28"/>
      <c r="AM936" s="8"/>
      <c r="AN936" s="10"/>
      <c r="AO936" s="8"/>
      <c r="AP936" s="11"/>
      <c r="AQ936" s="8"/>
      <c r="AR936" s="21"/>
    </row>
    <row r="937" spans="8:44" ht="15.75" customHeight="1" x14ac:dyDescent="0.35">
      <c r="H937" s="5"/>
      <c r="M937" s="10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9"/>
      <c r="AE937" s="9"/>
      <c r="AF937" s="9"/>
      <c r="AG937" s="9"/>
      <c r="AH937" s="9"/>
      <c r="AI937" s="9"/>
      <c r="AJ937" s="9"/>
      <c r="AK937" s="8"/>
      <c r="AL937" s="28"/>
      <c r="AM937" s="8"/>
      <c r="AN937" s="10"/>
      <c r="AO937" s="8"/>
      <c r="AP937" s="11"/>
      <c r="AQ937" s="8"/>
      <c r="AR937" s="21"/>
    </row>
    <row r="938" spans="8:44" ht="15.75" customHeight="1" x14ac:dyDescent="0.35">
      <c r="H938" s="5"/>
      <c r="M938" s="10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9"/>
      <c r="AE938" s="9"/>
      <c r="AF938" s="9"/>
      <c r="AG938" s="9"/>
      <c r="AH938" s="9"/>
      <c r="AI938" s="9"/>
      <c r="AJ938" s="9"/>
      <c r="AK938" s="8"/>
      <c r="AL938" s="28"/>
      <c r="AM938" s="8"/>
      <c r="AN938" s="10"/>
      <c r="AO938" s="8"/>
      <c r="AP938" s="11"/>
      <c r="AQ938" s="8"/>
      <c r="AR938" s="21"/>
    </row>
    <row r="939" spans="8:44" ht="15.75" customHeight="1" x14ac:dyDescent="0.35">
      <c r="H939" s="5"/>
      <c r="M939" s="10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9"/>
      <c r="AE939" s="9"/>
      <c r="AF939" s="9"/>
      <c r="AG939" s="9"/>
      <c r="AH939" s="9"/>
      <c r="AI939" s="9"/>
      <c r="AJ939" s="9"/>
      <c r="AK939" s="8"/>
      <c r="AL939" s="28"/>
      <c r="AM939" s="8"/>
      <c r="AN939" s="10"/>
      <c r="AO939" s="8"/>
      <c r="AP939" s="11"/>
      <c r="AQ939" s="8"/>
      <c r="AR939" s="21"/>
    </row>
    <row r="940" spans="8:44" ht="15.75" customHeight="1" x14ac:dyDescent="0.35">
      <c r="H940" s="5"/>
      <c r="M940" s="10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9"/>
      <c r="AE940" s="9"/>
      <c r="AF940" s="9"/>
      <c r="AG940" s="9"/>
      <c r="AH940" s="9"/>
      <c r="AI940" s="9"/>
      <c r="AJ940" s="9"/>
      <c r="AK940" s="8"/>
      <c r="AL940" s="28"/>
      <c r="AM940" s="8"/>
      <c r="AN940" s="10"/>
      <c r="AO940" s="8"/>
      <c r="AP940" s="11"/>
      <c r="AQ940" s="8"/>
      <c r="AR940" s="21"/>
    </row>
    <row r="941" spans="8:44" ht="15.75" customHeight="1" x14ac:dyDescent="0.35">
      <c r="H941" s="5"/>
      <c r="M941" s="10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9"/>
      <c r="AE941" s="9"/>
      <c r="AF941" s="9"/>
      <c r="AG941" s="9"/>
      <c r="AH941" s="9"/>
      <c r="AI941" s="9"/>
      <c r="AJ941" s="9"/>
      <c r="AK941" s="8"/>
      <c r="AL941" s="28"/>
      <c r="AM941" s="8"/>
      <c r="AN941" s="10"/>
      <c r="AO941" s="8"/>
      <c r="AP941" s="11"/>
      <c r="AQ941" s="8"/>
      <c r="AR941" s="21"/>
    </row>
    <row r="942" spans="8:44" ht="15.75" customHeight="1" x14ac:dyDescent="0.35">
      <c r="H942" s="5"/>
      <c r="M942" s="10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9"/>
      <c r="AE942" s="9"/>
      <c r="AF942" s="9"/>
      <c r="AG942" s="9"/>
      <c r="AH942" s="9"/>
      <c r="AI942" s="9"/>
      <c r="AJ942" s="9"/>
      <c r="AK942" s="8"/>
      <c r="AL942" s="28"/>
      <c r="AM942" s="8"/>
      <c r="AN942" s="10"/>
      <c r="AO942" s="8"/>
      <c r="AP942" s="11"/>
      <c r="AQ942" s="8"/>
      <c r="AR942" s="21"/>
    </row>
    <row r="943" spans="8:44" ht="15.75" customHeight="1" x14ac:dyDescent="0.35">
      <c r="H943" s="5"/>
      <c r="M943" s="10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9"/>
      <c r="AE943" s="9"/>
      <c r="AF943" s="9"/>
      <c r="AG943" s="9"/>
      <c r="AH943" s="9"/>
      <c r="AI943" s="9"/>
      <c r="AJ943" s="9"/>
      <c r="AK943" s="8"/>
      <c r="AL943" s="28"/>
      <c r="AM943" s="8"/>
      <c r="AN943" s="10"/>
      <c r="AO943" s="8"/>
      <c r="AP943" s="11"/>
      <c r="AQ943" s="8"/>
      <c r="AR943" s="21"/>
    </row>
    <row r="944" spans="8:44" ht="15.75" customHeight="1" x14ac:dyDescent="0.35">
      <c r="H944" s="5"/>
      <c r="M944" s="10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9"/>
      <c r="AE944" s="9"/>
      <c r="AF944" s="9"/>
      <c r="AG944" s="9"/>
      <c r="AH944" s="9"/>
      <c r="AI944" s="9"/>
      <c r="AJ944" s="9"/>
      <c r="AK944" s="8"/>
      <c r="AL944" s="28"/>
      <c r="AM944" s="8"/>
      <c r="AN944" s="10"/>
      <c r="AO944" s="8"/>
      <c r="AP944" s="11"/>
      <c r="AQ944" s="8"/>
      <c r="AR944" s="21"/>
    </row>
    <row r="945" spans="8:44" ht="15.75" customHeight="1" x14ac:dyDescent="0.35">
      <c r="H945" s="5"/>
      <c r="M945" s="10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9"/>
      <c r="AE945" s="9"/>
      <c r="AF945" s="9"/>
      <c r="AG945" s="9"/>
      <c r="AH945" s="9"/>
      <c r="AI945" s="9"/>
      <c r="AJ945" s="9"/>
      <c r="AK945" s="8"/>
      <c r="AL945" s="28"/>
      <c r="AM945" s="8"/>
      <c r="AN945" s="10"/>
      <c r="AO945" s="8"/>
      <c r="AP945" s="11"/>
      <c r="AQ945" s="8"/>
      <c r="AR945" s="21"/>
    </row>
    <row r="946" spans="8:44" ht="15.75" customHeight="1" x14ac:dyDescent="0.35">
      <c r="H946" s="5"/>
      <c r="M946" s="10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9"/>
      <c r="AE946" s="9"/>
      <c r="AF946" s="9"/>
      <c r="AG946" s="9"/>
      <c r="AH946" s="9"/>
      <c r="AI946" s="9"/>
      <c r="AJ946" s="9"/>
      <c r="AK946" s="8"/>
      <c r="AL946" s="28"/>
      <c r="AM946" s="8"/>
      <c r="AN946" s="10"/>
      <c r="AO946" s="8"/>
      <c r="AP946" s="11"/>
      <c r="AQ946" s="8"/>
      <c r="AR946" s="21"/>
    </row>
    <row r="947" spans="8:44" ht="15.75" customHeight="1" x14ac:dyDescent="0.35">
      <c r="H947" s="5"/>
      <c r="M947" s="10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9"/>
      <c r="AE947" s="9"/>
      <c r="AF947" s="9"/>
      <c r="AG947" s="9"/>
      <c r="AH947" s="9"/>
      <c r="AI947" s="9"/>
      <c r="AJ947" s="9"/>
      <c r="AK947" s="8"/>
      <c r="AL947" s="28"/>
      <c r="AM947" s="8"/>
      <c r="AN947" s="10"/>
      <c r="AO947" s="8"/>
      <c r="AP947" s="11"/>
      <c r="AQ947" s="8"/>
      <c r="AR947" s="21"/>
    </row>
    <row r="948" spans="8:44" ht="15.75" customHeight="1" x14ac:dyDescent="0.35">
      <c r="H948" s="5"/>
      <c r="M948" s="10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9"/>
      <c r="AE948" s="9"/>
      <c r="AF948" s="9"/>
      <c r="AG948" s="9"/>
      <c r="AH948" s="9"/>
      <c r="AI948" s="9"/>
      <c r="AJ948" s="9"/>
      <c r="AK948" s="8"/>
      <c r="AL948" s="28"/>
      <c r="AM948" s="8"/>
      <c r="AN948" s="10"/>
      <c r="AO948" s="8"/>
      <c r="AP948" s="11"/>
      <c r="AQ948" s="8"/>
      <c r="AR948" s="21"/>
    </row>
    <row r="949" spans="8:44" ht="15.75" customHeight="1" x14ac:dyDescent="0.35">
      <c r="H949" s="5"/>
      <c r="M949" s="10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9"/>
      <c r="AE949" s="9"/>
      <c r="AF949" s="9"/>
      <c r="AG949" s="9"/>
      <c r="AH949" s="9"/>
      <c r="AI949" s="9"/>
      <c r="AJ949" s="9"/>
      <c r="AK949" s="8"/>
      <c r="AL949" s="28"/>
      <c r="AM949" s="8"/>
      <c r="AN949" s="10"/>
      <c r="AO949" s="8"/>
      <c r="AP949" s="11"/>
      <c r="AQ949" s="8"/>
      <c r="AR949" s="21"/>
    </row>
    <row r="950" spans="8:44" ht="15.75" customHeight="1" x14ac:dyDescent="0.35">
      <c r="H950" s="5"/>
      <c r="M950" s="10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9"/>
      <c r="AE950" s="9"/>
      <c r="AF950" s="9"/>
      <c r="AG950" s="9"/>
      <c r="AH950" s="9"/>
      <c r="AI950" s="9"/>
      <c r="AJ950" s="9"/>
      <c r="AK950" s="8"/>
      <c r="AL950" s="28"/>
      <c r="AM950" s="8"/>
      <c r="AN950" s="10"/>
      <c r="AO950" s="8"/>
      <c r="AP950" s="11"/>
      <c r="AQ950" s="8"/>
      <c r="AR950" s="21"/>
    </row>
    <row r="951" spans="8:44" ht="15.75" customHeight="1" x14ac:dyDescent="0.35">
      <c r="H951" s="5"/>
      <c r="M951" s="10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9"/>
      <c r="AE951" s="9"/>
      <c r="AF951" s="9"/>
      <c r="AG951" s="9"/>
      <c r="AH951" s="9"/>
      <c r="AI951" s="9"/>
      <c r="AJ951" s="9"/>
      <c r="AK951" s="8"/>
      <c r="AL951" s="28"/>
      <c r="AM951" s="8"/>
      <c r="AN951" s="10"/>
      <c r="AO951" s="8"/>
      <c r="AP951" s="11"/>
      <c r="AQ951" s="8"/>
      <c r="AR951" s="21"/>
    </row>
    <row r="952" spans="8:44" ht="15.75" customHeight="1" x14ac:dyDescent="0.35">
      <c r="H952" s="5"/>
      <c r="M952" s="10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9"/>
      <c r="AE952" s="9"/>
      <c r="AF952" s="9"/>
      <c r="AG952" s="9"/>
      <c r="AH952" s="9"/>
      <c r="AI952" s="9"/>
      <c r="AJ952" s="9"/>
      <c r="AK952" s="8"/>
      <c r="AL952" s="28"/>
      <c r="AM952" s="8"/>
      <c r="AN952" s="10"/>
      <c r="AO952" s="8"/>
      <c r="AP952" s="11"/>
      <c r="AQ952" s="8"/>
      <c r="AR952" s="21"/>
    </row>
    <row r="953" spans="8:44" ht="15.75" customHeight="1" x14ac:dyDescent="0.35">
      <c r="H953" s="5"/>
      <c r="M953" s="10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9"/>
      <c r="AE953" s="9"/>
      <c r="AF953" s="9"/>
      <c r="AG953" s="9"/>
      <c r="AH953" s="9"/>
      <c r="AI953" s="9"/>
      <c r="AJ953" s="9"/>
      <c r="AK953" s="8"/>
      <c r="AL953" s="28"/>
      <c r="AM953" s="8"/>
      <c r="AN953" s="10"/>
      <c r="AO953" s="8"/>
      <c r="AP953" s="11"/>
      <c r="AQ953" s="8"/>
      <c r="AR953" s="21"/>
    </row>
    <row r="954" spans="8:44" ht="15.75" customHeight="1" x14ac:dyDescent="0.35">
      <c r="H954" s="5"/>
      <c r="M954" s="10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9"/>
      <c r="AE954" s="9"/>
      <c r="AF954" s="9"/>
      <c r="AG954" s="9"/>
      <c r="AH954" s="9"/>
      <c r="AI954" s="9"/>
      <c r="AJ954" s="9"/>
      <c r="AK954" s="8"/>
      <c r="AL954" s="28"/>
      <c r="AM954" s="8"/>
      <c r="AN954" s="10"/>
      <c r="AO954" s="8"/>
      <c r="AP954" s="11"/>
      <c r="AQ954" s="8"/>
      <c r="AR954" s="21"/>
    </row>
    <row r="955" spans="8:44" ht="15.75" customHeight="1" x14ac:dyDescent="0.35">
      <c r="H955" s="5"/>
      <c r="M955" s="10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9"/>
      <c r="AE955" s="9"/>
      <c r="AF955" s="9"/>
      <c r="AG955" s="9"/>
      <c r="AH955" s="9"/>
      <c r="AI955" s="9"/>
      <c r="AJ955" s="9"/>
      <c r="AK955" s="8"/>
      <c r="AL955" s="28"/>
      <c r="AM955" s="8"/>
      <c r="AN955" s="10"/>
      <c r="AO955" s="8"/>
      <c r="AP955" s="11"/>
      <c r="AQ955" s="8"/>
      <c r="AR955" s="21"/>
    </row>
    <row r="956" spans="8:44" ht="15.75" customHeight="1" x14ac:dyDescent="0.35">
      <c r="H956" s="5"/>
      <c r="M956" s="10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9"/>
      <c r="AE956" s="9"/>
      <c r="AF956" s="9"/>
      <c r="AG956" s="9"/>
      <c r="AH956" s="9"/>
      <c r="AI956" s="9"/>
      <c r="AJ956" s="9"/>
      <c r="AK956" s="8"/>
      <c r="AL956" s="28"/>
      <c r="AM956" s="8"/>
      <c r="AN956" s="10"/>
      <c r="AO956" s="8"/>
      <c r="AP956" s="11"/>
      <c r="AQ956" s="8"/>
      <c r="AR956" s="21"/>
    </row>
    <row r="957" spans="8:44" ht="15.75" customHeight="1" x14ac:dyDescent="0.35">
      <c r="H957" s="5"/>
      <c r="M957" s="10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9"/>
      <c r="AE957" s="9"/>
      <c r="AF957" s="9"/>
      <c r="AG957" s="9"/>
      <c r="AH957" s="9"/>
      <c r="AI957" s="9"/>
      <c r="AJ957" s="9"/>
      <c r="AK957" s="8"/>
      <c r="AL957" s="28"/>
      <c r="AM957" s="8"/>
      <c r="AN957" s="10"/>
      <c r="AO957" s="8"/>
      <c r="AP957" s="11"/>
      <c r="AQ957" s="8"/>
      <c r="AR957" s="21"/>
    </row>
    <row r="958" spans="8:44" ht="15.75" customHeight="1" x14ac:dyDescent="0.35">
      <c r="H958" s="5"/>
      <c r="M958" s="10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9"/>
      <c r="AE958" s="9"/>
      <c r="AF958" s="9"/>
      <c r="AG958" s="9"/>
      <c r="AH958" s="9"/>
      <c r="AI958" s="9"/>
      <c r="AJ958" s="9"/>
      <c r="AK958" s="8"/>
      <c r="AL958" s="28"/>
      <c r="AM958" s="8"/>
      <c r="AN958" s="10"/>
      <c r="AO958" s="8"/>
      <c r="AP958" s="11"/>
      <c r="AQ958" s="8"/>
      <c r="AR958" s="21"/>
    </row>
    <row r="959" spans="8:44" ht="15.75" customHeight="1" x14ac:dyDescent="0.35">
      <c r="H959" s="5"/>
      <c r="M959" s="10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9"/>
      <c r="AE959" s="9"/>
      <c r="AF959" s="9"/>
      <c r="AG959" s="9"/>
      <c r="AH959" s="9"/>
      <c r="AI959" s="9"/>
      <c r="AJ959" s="9"/>
      <c r="AK959" s="8"/>
      <c r="AL959" s="28"/>
      <c r="AM959" s="8"/>
      <c r="AN959" s="10"/>
      <c r="AO959" s="8"/>
      <c r="AP959" s="11"/>
      <c r="AQ959" s="8"/>
      <c r="AR959" s="21"/>
    </row>
    <row r="960" spans="8:44" ht="15.75" customHeight="1" x14ac:dyDescent="0.35">
      <c r="H960" s="5"/>
      <c r="M960" s="10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9"/>
      <c r="AE960" s="9"/>
      <c r="AF960" s="9"/>
      <c r="AG960" s="9"/>
      <c r="AH960" s="9"/>
      <c r="AI960" s="9"/>
      <c r="AJ960" s="9"/>
      <c r="AK960" s="8"/>
      <c r="AL960" s="28"/>
      <c r="AM960" s="8"/>
      <c r="AN960" s="10"/>
      <c r="AO960" s="8"/>
      <c r="AP960" s="11"/>
      <c r="AQ960" s="8"/>
      <c r="AR960" s="21"/>
    </row>
    <row r="961" spans="8:44" ht="15.75" customHeight="1" x14ac:dyDescent="0.35">
      <c r="H961" s="5"/>
      <c r="M961" s="10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9"/>
      <c r="AE961" s="9"/>
      <c r="AF961" s="9"/>
      <c r="AG961" s="9"/>
      <c r="AH961" s="9"/>
      <c r="AI961" s="9"/>
      <c r="AJ961" s="9"/>
      <c r="AK961" s="8"/>
      <c r="AL961" s="28"/>
      <c r="AM961" s="8"/>
      <c r="AN961" s="10"/>
      <c r="AO961" s="8"/>
      <c r="AP961" s="11"/>
      <c r="AQ961" s="8"/>
      <c r="AR961" s="21"/>
    </row>
    <row r="962" spans="8:44" ht="15.75" customHeight="1" x14ac:dyDescent="0.35">
      <c r="H962" s="5"/>
      <c r="M962" s="10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9"/>
      <c r="AE962" s="9"/>
      <c r="AF962" s="9"/>
      <c r="AG962" s="9"/>
      <c r="AH962" s="9"/>
      <c r="AI962" s="9"/>
      <c r="AJ962" s="9"/>
      <c r="AK962" s="8"/>
      <c r="AL962" s="28"/>
      <c r="AM962" s="8"/>
      <c r="AN962" s="10"/>
      <c r="AO962" s="8"/>
      <c r="AP962" s="11"/>
      <c r="AQ962" s="8"/>
      <c r="AR962" s="21"/>
    </row>
    <row r="963" spans="8:44" ht="15.75" customHeight="1" x14ac:dyDescent="0.35">
      <c r="H963" s="5"/>
      <c r="M963" s="10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9"/>
      <c r="AE963" s="9"/>
      <c r="AF963" s="9"/>
      <c r="AG963" s="9"/>
      <c r="AH963" s="9"/>
      <c r="AI963" s="9"/>
      <c r="AJ963" s="9"/>
      <c r="AK963" s="8"/>
      <c r="AL963" s="28"/>
      <c r="AM963" s="8"/>
      <c r="AN963" s="10"/>
      <c r="AO963" s="8"/>
      <c r="AP963" s="11"/>
      <c r="AQ963" s="8"/>
      <c r="AR963" s="21"/>
    </row>
    <row r="964" spans="8:44" ht="15.75" customHeight="1" x14ac:dyDescent="0.35">
      <c r="H964" s="5"/>
      <c r="M964" s="10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9"/>
      <c r="AE964" s="9"/>
      <c r="AF964" s="9"/>
      <c r="AG964" s="9"/>
      <c r="AH964" s="9"/>
      <c r="AI964" s="9"/>
      <c r="AJ964" s="9"/>
      <c r="AK964" s="8"/>
      <c r="AL964" s="28"/>
      <c r="AM964" s="8"/>
      <c r="AN964" s="10"/>
      <c r="AO964" s="8"/>
      <c r="AP964" s="11"/>
      <c r="AQ964" s="8"/>
      <c r="AR964" s="21"/>
    </row>
    <row r="965" spans="8:44" ht="15.75" customHeight="1" x14ac:dyDescent="0.35">
      <c r="H965" s="5"/>
      <c r="M965" s="10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9"/>
      <c r="AE965" s="9"/>
      <c r="AF965" s="9"/>
      <c r="AG965" s="9"/>
      <c r="AH965" s="9"/>
      <c r="AI965" s="9"/>
      <c r="AJ965" s="9"/>
      <c r="AK965" s="8"/>
      <c r="AL965" s="28"/>
      <c r="AM965" s="8"/>
      <c r="AN965" s="10"/>
      <c r="AO965" s="8"/>
      <c r="AP965" s="11"/>
      <c r="AQ965" s="8"/>
      <c r="AR965" s="21"/>
    </row>
    <row r="966" spans="8:44" ht="15.75" customHeight="1" x14ac:dyDescent="0.35">
      <c r="H966" s="5"/>
      <c r="M966" s="10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9"/>
      <c r="AE966" s="9"/>
      <c r="AF966" s="9"/>
      <c r="AG966" s="9"/>
      <c r="AH966" s="9"/>
      <c r="AI966" s="9"/>
      <c r="AJ966" s="9"/>
      <c r="AK966" s="8"/>
      <c r="AL966" s="28"/>
      <c r="AM966" s="8"/>
      <c r="AN966" s="10"/>
      <c r="AO966" s="8"/>
      <c r="AP966" s="11"/>
      <c r="AQ966" s="8"/>
      <c r="AR966" s="21"/>
    </row>
    <row r="967" spans="8:44" ht="15.75" customHeight="1" x14ac:dyDescent="0.35">
      <c r="H967" s="5"/>
      <c r="M967" s="10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9"/>
      <c r="AE967" s="9"/>
      <c r="AF967" s="9"/>
      <c r="AG967" s="9"/>
      <c r="AH967" s="9"/>
      <c r="AI967" s="9"/>
      <c r="AJ967" s="9"/>
      <c r="AK967" s="8"/>
      <c r="AL967" s="28"/>
      <c r="AM967" s="8"/>
      <c r="AN967" s="10"/>
      <c r="AO967" s="8"/>
      <c r="AP967" s="11"/>
      <c r="AQ967" s="8"/>
      <c r="AR967" s="21"/>
    </row>
    <row r="968" spans="8:44" ht="15.75" customHeight="1" x14ac:dyDescent="0.35">
      <c r="H968" s="5"/>
      <c r="M968" s="10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9"/>
      <c r="AE968" s="9"/>
      <c r="AF968" s="9"/>
      <c r="AG968" s="9"/>
      <c r="AH968" s="9"/>
      <c r="AI968" s="9"/>
      <c r="AJ968" s="9"/>
      <c r="AK968" s="8"/>
      <c r="AL968" s="28"/>
      <c r="AM968" s="8"/>
      <c r="AN968" s="10"/>
      <c r="AO968" s="8"/>
      <c r="AP968" s="11"/>
      <c r="AQ968" s="8"/>
      <c r="AR968" s="21"/>
    </row>
    <row r="969" spans="8:44" ht="15.75" customHeight="1" x14ac:dyDescent="0.35">
      <c r="H969" s="5"/>
      <c r="M969" s="10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9"/>
      <c r="AE969" s="9"/>
      <c r="AF969" s="9"/>
      <c r="AG969" s="9"/>
      <c r="AH969" s="9"/>
      <c r="AI969" s="9"/>
      <c r="AJ969" s="9"/>
      <c r="AK969" s="8"/>
      <c r="AL969" s="28"/>
      <c r="AM969" s="8"/>
      <c r="AN969" s="10"/>
      <c r="AO969" s="8"/>
      <c r="AP969" s="11"/>
      <c r="AQ969" s="8"/>
      <c r="AR969" s="21"/>
    </row>
    <row r="970" spans="8:44" ht="15.75" customHeight="1" x14ac:dyDescent="0.35">
      <c r="H970" s="5"/>
      <c r="M970" s="10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9"/>
      <c r="AE970" s="9"/>
      <c r="AF970" s="9"/>
      <c r="AG970" s="9"/>
      <c r="AH970" s="9"/>
      <c r="AI970" s="9"/>
      <c r="AJ970" s="9"/>
      <c r="AK970" s="8"/>
      <c r="AL970" s="28"/>
      <c r="AM970" s="8"/>
      <c r="AN970" s="10"/>
      <c r="AO970" s="8"/>
      <c r="AP970" s="11"/>
      <c r="AQ970" s="8"/>
      <c r="AR970" s="21"/>
    </row>
    <row r="971" spans="8:44" ht="15.75" customHeight="1" x14ac:dyDescent="0.35">
      <c r="H971" s="5"/>
      <c r="M971" s="10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9"/>
      <c r="AE971" s="9"/>
      <c r="AF971" s="9"/>
      <c r="AG971" s="9"/>
      <c r="AH971" s="9"/>
      <c r="AI971" s="9"/>
      <c r="AJ971" s="9"/>
      <c r="AK971" s="8"/>
      <c r="AL971" s="28"/>
      <c r="AM971" s="8"/>
      <c r="AN971" s="10"/>
      <c r="AO971" s="8"/>
      <c r="AP971" s="11"/>
      <c r="AQ971" s="8"/>
      <c r="AR971" s="21"/>
    </row>
    <row r="972" spans="8:44" ht="15.75" customHeight="1" x14ac:dyDescent="0.35">
      <c r="H972" s="5"/>
      <c r="M972" s="10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9"/>
      <c r="AE972" s="9"/>
      <c r="AF972" s="9"/>
      <c r="AG972" s="9"/>
      <c r="AH972" s="9"/>
      <c r="AI972" s="9"/>
      <c r="AJ972" s="9"/>
      <c r="AK972" s="8"/>
      <c r="AL972" s="28"/>
      <c r="AM972" s="8"/>
      <c r="AN972" s="10"/>
      <c r="AO972" s="8"/>
      <c r="AP972" s="11"/>
      <c r="AQ972" s="8"/>
      <c r="AR972" s="21"/>
    </row>
    <row r="973" spans="8:44" ht="15.75" customHeight="1" x14ac:dyDescent="0.35">
      <c r="H973" s="5"/>
      <c r="M973" s="10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9"/>
      <c r="AE973" s="9"/>
      <c r="AF973" s="9"/>
      <c r="AG973" s="9"/>
      <c r="AH973" s="9"/>
      <c r="AI973" s="9"/>
      <c r="AJ973" s="9"/>
      <c r="AK973" s="8"/>
      <c r="AL973" s="28"/>
      <c r="AM973" s="8"/>
      <c r="AN973" s="10"/>
      <c r="AO973" s="8"/>
      <c r="AP973" s="11"/>
      <c r="AQ973" s="8"/>
      <c r="AR973" s="21"/>
    </row>
    <row r="974" spans="8:44" ht="15.75" customHeight="1" x14ac:dyDescent="0.35">
      <c r="H974" s="5"/>
      <c r="M974" s="10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9"/>
      <c r="AE974" s="9"/>
      <c r="AF974" s="9"/>
      <c r="AG974" s="9"/>
      <c r="AH974" s="9"/>
      <c r="AI974" s="9"/>
      <c r="AJ974" s="9"/>
      <c r="AK974" s="8"/>
      <c r="AL974" s="28"/>
      <c r="AM974" s="8"/>
      <c r="AN974" s="10"/>
      <c r="AO974" s="8"/>
      <c r="AP974" s="11"/>
      <c r="AQ974" s="8"/>
      <c r="AR974" s="21"/>
    </row>
    <row r="975" spans="8:44" ht="15.75" customHeight="1" x14ac:dyDescent="0.35">
      <c r="H975" s="5"/>
      <c r="M975" s="10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9"/>
      <c r="AE975" s="9"/>
      <c r="AF975" s="9"/>
      <c r="AG975" s="9"/>
      <c r="AH975" s="9"/>
      <c r="AI975" s="9"/>
      <c r="AJ975" s="9"/>
      <c r="AK975" s="8"/>
      <c r="AL975" s="28"/>
      <c r="AM975" s="8"/>
      <c r="AN975" s="10"/>
      <c r="AO975" s="8"/>
      <c r="AP975" s="11"/>
      <c r="AQ975" s="8"/>
      <c r="AR975" s="21"/>
    </row>
    <row r="976" spans="8:44" ht="15.75" customHeight="1" x14ac:dyDescent="0.35">
      <c r="H976" s="5"/>
      <c r="M976" s="10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9"/>
      <c r="AE976" s="9"/>
      <c r="AF976" s="9"/>
      <c r="AG976" s="9"/>
      <c r="AH976" s="9"/>
      <c r="AI976" s="9"/>
      <c r="AJ976" s="9"/>
      <c r="AK976" s="8"/>
      <c r="AL976" s="28"/>
      <c r="AM976" s="8"/>
      <c r="AN976" s="10"/>
      <c r="AO976" s="8"/>
      <c r="AP976" s="11"/>
      <c r="AQ976" s="8"/>
      <c r="AR976" s="21"/>
    </row>
    <row r="977" spans="8:44" ht="15.75" customHeight="1" x14ac:dyDescent="0.35">
      <c r="H977" s="5"/>
      <c r="M977" s="10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9"/>
      <c r="AE977" s="9"/>
      <c r="AF977" s="9"/>
      <c r="AG977" s="9"/>
      <c r="AH977" s="9"/>
      <c r="AI977" s="9"/>
      <c r="AJ977" s="9"/>
      <c r="AK977" s="8"/>
      <c r="AL977" s="28"/>
      <c r="AM977" s="8"/>
      <c r="AN977" s="10"/>
      <c r="AO977" s="8"/>
      <c r="AP977" s="11"/>
      <c r="AQ977" s="8"/>
      <c r="AR977" s="21"/>
    </row>
    <row r="978" spans="8:44" ht="15.75" customHeight="1" x14ac:dyDescent="0.35">
      <c r="H978" s="5"/>
      <c r="M978" s="10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9"/>
      <c r="AE978" s="9"/>
      <c r="AF978" s="9"/>
      <c r="AG978" s="9"/>
      <c r="AH978" s="9"/>
      <c r="AI978" s="9"/>
      <c r="AJ978" s="9"/>
      <c r="AK978" s="8"/>
      <c r="AL978" s="28"/>
      <c r="AM978" s="8"/>
      <c r="AN978" s="10"/>
      <c r="AO978" s="8"/>
      <c r="AP978" s="11"/>
      <c r="AQ978" s="8"/>
      <c r="AR978" s="21"/>
    </row>
    <row r="979" spans="8:44" ht="15.75" customHeight="1" x14ac:dyDescent="0.35">
      <c r="H979" s="5"/>
      <c r="M979" s="10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9"/>
      <c r="AE979" s="9"/>
      <c r="AF979" s="9"/>
      <c r="AG979" s="9"/>
      <c r="AH979" s="9"/>
      <c r="AI979" s="9"/>
      <c r="AJ979" s="9"/>
      <c r="AK979" s="8"/>
      <c r="AL979" s="28"/>
      <c r="AM979" s="8"/>
      <c r="AN979" s="10"/>
      <c r="AO979" s="8"/>
      <c r="AP979" s="11"/>
      <c r="AQ979" s="8"/>
      <c r="AR979" s="21"/>
    </row>
    <row r="980" spans="8:44" ht="15.75" customHeight="1" x14ac:dyDescent="0.35">
      <c r="H980" s="5"/>
      <c r="M980" s="10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9"/>
      <c r="AE980" s="9"/>
      <c r="AF980" s="9"/>
      <c r="AG980" s="9"/>
      <c r="AH980" s="9"/>
      <c r="AI980" s="9"/>
      <c r="AJ980" s="9"/>
      <c r="AK980" s="8"/>
      <c r="AL980" s="28"/>
      <c r="AM980" s="8"/>
      <c r="AN980" s="10"/>
      <c r="AO980" s="8"/>
      <c r="AP980" s="11"/>
      <c r="AQ980" s="8"/>
      <c r="AR980" s="21"/>
    </row>
    <row r="981" spans="8:44" ht="15.75" customHeight="1" x14ac:dyDescent="0.35">
      <c r="H981" s="5"/>
      <c r="M981" s="10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9"/>
      <c r="AE981" s="9"/>
      <c r="AF981" s="9"/>
      <c r="AG981" s="9"/>
      <c r="AH981" s="9"/>
      <c r="AI981" s="9"/>
      <c r="AJ981" s="9"/>
      <c r="AK981" s="8"/>
      <c r="AL981" s="28"/>
      <c r="AM981" s="8"/>
      <c r="AN981" s="10"/>
      <c r="AO981" s="8"/>
      <c r="AP981" s="11"/>
      <c r="AQ981" s="8"/>
      <c r="AR981" s="21"/>
    </row>
    <row r="982" spans="8:44" ht="15.75" customHeight="1" x14ac:dyDescent="0.35">
      <c r="H982" s="5"/>
      <c r="M982" s="10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9"/>
      <c r="AE982" s="9"/>
      <c r="AF982" s="9"/>
      <c r="AG982" s="9"/>
      <c r="AH982" s="9"/>
      <c r="AI982" s="9"/>
      <c r="AJ982" s="9"/>
      <c r="AK982" s="8"/>
      <c r="AL982" s="28"/>
      <c r="AM982" s="8"/>
      <c r="AN982" s="10"/>
      <c r="AO982" s="8"/>
      <c r="AP982" s="11"/>
      <c r="AQ982" s="8"/>
      <c r="AR982" s="21"/>
    </row>
    <row r="983" spans="8:44" ht="15.75" customHeight="1" x14ac:dyDescent="0.35">
      <c r="H983" s="5"/>
      <c r="M983" s="10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9"/>
      <c r="AE983" s="9"/>
      <c r="AF983" s="9"/>
      <c r="AG983" s="9"/>
      <c r="AH983" s="9"/>
      <c r="AI983" s="9"/>
      <c r="AJ983" s="9"/>
      <c r="AK983" s="8"/>
      <c r="AL983" s="28"/>
      <c r="AM983" s="8"/>
      <c r="AN983" s="10"/>
      <c r="AO983" s="8"/>
      <c r="AP983" s="11"/>
      <c r="AQ983" s="8"/>
      <c r="AR983" s="21"/>
    </row>
    <row r="984" spans="8:44" ht="15.75" customHeight="1" x14ac:dyDescent="0.35">
      <c r="H984" s="5"/>
      <c r="M984" s="10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9"/>
      <c r="AE984" s="9"/>
      <c r="AF984" s="9"/>
      <c r="AG984" s="9"/>
      <c r="AH984" s="9"/>
      <c r="AI984" s="9"/>
      <c r="AJ984" s="9"/>
      <c r="AK984" s="8"/>
      <c r="AL984" s="28"/>
      <c r="AM984" s="8"/>
      <c r="AN984" s="10"/>
      <c r="AO984" s="8"/>
      <c r="AP984" s="11"/>
      <c r="AQ984" s="8"/>
      <c r="AR984" s="21"/>
    </row>
    <row r="985" spans="8:44" ht="15.75" customHeight="1" x14ac:dyDescent="0.35">
      <c r="H985" s="5"/>
      <c r="M985" s="10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9"/>
      <c r="AE985" s="9"/>
      <c r="AF985" s="9"/>
      <c r="AG985" s="9"/>
      <c r="AH985" s="9"/>
      <c r="AI985" s="9"/>
      <c r="AJ985" s="9"/>
      <c r="AK985" s="8"/>
      <c r="AL985" s="28"/>
      <c r="AM985" s="8"/>
      <c r="AN985" s="10"/>
      <c r="AO985" s="8"/>
      <c r="AP985" s="11"/>
      <c r="AQ985" s="8"/>
      <c r="AR985" s="21"/>
    </row>
    <row r="986" spans="8:44" ht="15.75" customHeight="1" x14ac:dyDescent="0.35">
      <c r="H986" s="5"/>
      <c r="M986" s="10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9"/>
      <c r="AE986" s="9"/>
      <c r="AF986" s="9"/>
      <c r="AG986" s="9"/>
      <c r="AH986" s="9"/>
      <c r="AI986" s="9"/>
      <c r="AJ986" s="9"/>
      <c r="AK986" s="8"/>
      <c r="AL986" s="28"/>
      <c r="AM986" s="8"/>
      <c r="AN986" s="10"/>
      <c r="AO986" s="8"/>
      <c r="AP986" s="11"/>
      <c r="AQ986" s="8"/>
      <c r="AR986" s="21"/>
    </row>
    <row r="987" spans="8:44" ht="15.75" customHeight="1" x14ac:dyDescent="0.35">
      <c r="H987" s="5"/>
      <c r="M987" s="10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9"/>
      <c r="AE987" s="9"/>
      <c r="AF987" s="9"/>
      <c r="AG987" s="9"/>
      <c r="AH987" s="9"/>
      <c r="AI987" s="9"/>
      <c r="AJ987" s="9"/>
      <c r="AK987" s="8"/>
      <c r="AL987" s="28"/>
      <c r="AM987" s="8"/>
      <c r="AN987" s="10"/>
      <c r="AO987" s="8"/>
      <c r="AP987" s="11"/>
      <c r="AQ987" s="8"/>
      <c r="AR987" s="21"/>
    </row>
    <row r="988" spans="8:44" ht="15.75" customHeight="1" x14ac:dyDescent="0.35">
      <c r="H988" s="5"/>
      <c r="M988" s="10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9"/>
      <c r="AE988" s="9"/>
      <c r="AF988" s="9"/>
      <c r="AG988" s="9"/>
      <c r="AH988" s="9"/>
      <c r="AI988" s="9"/>
      <c r="AJ988" s="9"/>
      <c r="AK988" s="8"/>
      <c r="AL988" s="28"/>
      <c r="AM988" s="8"/>
      <c r="AN988" s="10"/>
      <c r="AO988" s="8"/>
      <c r="AP988" s="11"/>
      <c r="AQ988" s="8"/>
      <c r="AR988" s="21"/>
    </row>
    <row r="989" spans="8:44" ht="15.75" customHeight="1" x14ac:dyDescent="0.35">
      <c r="H989" s="5"/>
      <c r="M989" s="10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9"/>
      <c r="AE989" s="9"/>
      <c r="AF989" s="9"/>
      <c r="AG989" s="9"/>
      <c r="AH989" s="9"/>
      <c r="AI989" s="9"/>
      <c r="AJ989" s="9"/>
      <c r="AK989" s="8"/>
      <c r="AL989" s="28"/>
      <c r="AM989" s="8"/>
      <c r="AN989" s="10"/>
      <c r="AO989" s="8"/>
      <c r="AP989" s="11"/>
      <c r="AQ989" s="8"/>
      <c r="AR989" s="21"/>
    </row>
    <row r="990" spans="8:44" ht="15.75" customHeight="1" x14ac:dyDescent="0.35">
      <c r="H990" s="5"/>
      <c r="M990" s="10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9"/>
      <c r="AE990" s="9"/>
      <c r="AF990" s="9"/>
      <c r="AG990" s="9"/>
      <c r="AH990" s="9"/>
      <c r="AI990" s="9"/>
      <c r="AJ990" s="9"/>
      <c r="AK990" s="8"/>
      <c r="AL990" s="28"/>
      <c r="AM990" s="8"/>
      <c r="AN990" s="10"/>
      <c r="AO990" s="8"/>
      <c r="AP990" s="11"/>
      <c r="AQ990" s="8"/>
      <c r="AR990" s="21"/>
    </row>
    <row r="991" spans="8:44" ht="15.75" customHeight="1" x14ac:dyDescent="0.35">
      <c r="H991" s="5"/>
      <c r="M991" s="10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9"/>
      <c r="AE991" s="9"/>
      <c r="AF991" s="9"/>
      <c r="AG991" s="9"/>
      <c r="AH991" s="9"/>
      <c r="AI991" s="9"/>
      <c r="AJ991" s="9"/>
      <c r="AK991" s="8"/>
      <c r="AL991" s="28"/>
      <c r="AM991" s="8"/>
      <c r="AN991" s="10"/>
      <c r="AO991" s="8"/>
      <c r="AP991" s="11"/>
      <c r="AQ991" s="8"/>
      <c r="AR991" s="21"/>
    </row>
    <row r="992" spans="8:44" ht="15.75" customHeight="1" x14ac:dyDescent="0.35">
      <c r="H992" s="5"/>
      <c r="M992" s="10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9"/>
      <c r="AE992" s="9"/>
      <c r="AF992" s="9"/>
      <c r="AG992" s="9"/>
      <c r="AH992" s="9"/>
      <c r="AI992" s="9"/>
      <c r="AJ992" s="9"/>
      <c r="AK992" s="8"/>
      <c r="AL992" s="28"/>
      <c r="AM992" s="8"/>
      <c r="AN992" s="10"/>
      <c r="AO992" s="8"/>
      <c r="AP992" s="11"/>
      <c r="AQ992" s="8"/>
      <c r="AR992" s="21"/>
    </row>
    <row r="993" spans="8:44" ht="15.75" customHeight="1" x14ac:dyDescent="0.35">
      <c r="H993" s="5"/>
      <c r="M993" s="10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9"/>
      <c r="AE993" s="9"/>
      <c r="AF993" s="9"/>
      <c r="AG993" s="9"/>
      <c r="AH993" s="9"/>
      <c r="AI993" s="9"/>
      <c r="AJ993" s="9"/>
      <c r="AK993" s="8"/>
      <c r="AL993" s="28"/>
      <c r="AM993" s="8"/>
      <c r="AN993" s="10"/>
      <c r="AO993" s="8"/>
      <c r="AP993" s="11"/>
      <c r="AQ993" s="8"/>
      <c r="AR993" s="21"/>
    </row>
    <row r="994" spans="8:44" ht="15.75" customHeight="1" x14ac:dyDescent="0.35">
      <c r="H994" s="5"/>
      <c r="M994" s="10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9"/>
      <c r="AE994" s="9"/>
      <c r="AF994" s="9"/>
      <c r="AG994" s="9"/>
      <c r="AH994" s="9"/>
      <c r="AI994" s="9"/>
      <c r="AJ994" s="9"/>
      <c r="AK994" s="8"/>
      <c r="AL994" s="28"/>
      <c r="AM994" s="8"/>
      <c r="AN994" s="10"/>
      <c r="AO994" s="8"/>
      <c r="AP994" s="11"/>
      <c r="AQ994" s="8"/>
      <c r="AR994" s="21"/>
    </row>
    <row r="995" spans="8:44" ht="15.75" customHeight="1" x14ac:dyDescent="0.35">
      <c r="H995" s="5"/>
      <c r="M995" s="10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9"/>
      <c r="AE995" s="9"/>
      <c r="AF995" s="9"/>
      <c r="AG995" s="9"/>
      <c r="AH995" s="9"/>
      <c r="AI995" s="9"/>
      <c r="AJ995" s="9"/>
      <c r="AK995" s="8"/>
      <c r="AL995" s="28"/>
      <c r="AM995" s="8"/>
      <c r="AN995" s="10"/>
      <c r="AO995" s="8"/>
      <c r="AP995" s="11"/>
      <c r="AQ995" s="8"/>
      <c r="AR995" s="21"/>
    </row>
    <row r="996" spans="8:44" ht="15.75" customHeight="1" x14ac:dyDescent="0.35">
      <c r="H996" s="5"/>
      <c r="M996" s="10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9"/>
      <c r="AE996" s="9"/>
      <c r="AF996" s="9"/>
      <c r="AG996" s="9"/>
      <c r="AH996" s="9"/>
      <c r="AI996" s="9"/>
      <c r="AJ996" s="9"/>
      <c r="AK996" s="8"/>
      <c r="AL996" s="28"/>
      <c r="AM996" s="8"/>
      <c r="AN996" s="10"/>
      <c r="AO996" s="8"/>
      <c r="AP996" s="11"/>
      <c r="AQ996" s="8"/>
      <c r="AR996" s="21"/>
    </row>
    <row r="997" spans="8:44" ht="15.75" customHeight="1" x14ac:dyDescent="0.35">
      <c r="H997" s="5"/>
      <c r="M997" s="10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9"/>
      <c r="AE997" s="9"/>
      <c r="AF997" s="9"/>
      <c r="AG997" s="9"/>
      <c r="AH997" s="9"/>
      <c r="AI997" s="9"/>
      <c r="AJ997" s="9"/>
      <c r="AK997" s="8"/>
      <c r="AL997" s="28"/>
      <c r="AM997" s="8"/>
      <c r="AN997" s="10"/>
      <c r="AO997" s="8"/>
      <c r="AP997" s="11"/>
      <c r="AQ997" s="8"/>
      <c r="AR997" s="21"/>
    </row>
    <row r="998" spans="8:44" ht="15.75" customHeight="1" x14ac:dyDescent="0.35">
      <c r="H998" s="5"/>
      <c r="M998" s="10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9"/>
      <c r="AE998" s="9"/>
      <c r="AF998" s="9"/>
      <c r="AG998" s="9"/>
      <c r="AH998" s="9"/>
      <c r="AI998" s="9"/>
      <c r="AJ998" s="9"/>
      <c r="AK998" s="8"/>
      <c r="AL998" s="28"/>
      <c r="AM998" s="8"/>
      <c r="AN998" s="10"/>
      <c r="AO998" s="8"/>
      <c r="AP998" s="11"/>
      <c r="AQ998" s="8"/>
      <c r="AR998" s="21"/>
    </row>
    <row r="999" spans="8:44" ht="15.75" customHeight="1" x14ac:dyDescent="0.35">
      <c r="H999" s="5"/>
      <c r="M999" s="10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9"/>
      <c r="AE999" s="9"/>
      <c r="AF999" s="9"/>
      <c r="AG999" s="9"/>
      <c r="AH999" s="9"/>
      <c r="AI999" s="9"/>
      <c r="AJ999" s="9"/>
      <c r="AK999" s="8"/>
      <c r="AL999" s="28"/>
      <c r="AM999" s="8"/>
      <c r="AN999" s="10"/>
      <c r="AO999" s="8"/>
      <c r="AP999" s="11"/>
      <c r="AQ999" s="8"/>
      <c r="AR999" s="21"/>
    </row>
    <row r="1000" spans="8:44" ht="15.75" customHeight="1" x14ac:dyDescent="0.35">
      <c r="H1000" s="5"/>
      <c r="M1000" s="10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9"/>
      <c r="AE1000" s="9"/>
      <c r="AF1000" s="9"/>
      <c r="AG1000" s="9"/>
      <c r="AH1000" s="9"/>
      <c r="AI1000" s="9"/>
      <c r="AJ1000" s="9"/>
      <c r="AK1000" s="8"/>
      <c r="AL1000" s="28"/>
      <c r="AM1000" s="8"/>
      <c r="AN1000" s="10"/>
      <c r="AO1000" s="8"/>
      <c r="AP1000" s="11"/>
      <c r="AQ1000" s="8"/>
      <c r="AR1000" s="21"/>
    </row>
    <row r="1001" spans="8:44" ht="15.75" customHeight="1" x14ac:dyDescent="0.35">
      <c r="H1001" s="5"/>
      <c r="M1001" s="10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9"/>
      <c r="AE1001" s="9"/>
      <c r="AF1001" s="9"/>
      <c r="AG1001" s="9"/>
      <c r="AH1001" s="9"/>
      <c r="AI1001" s="9"/>
      <c r="AJ1001" s="9"/>
      <c r="AK1001" s="8"/>
    </row>
  </sheetData>
  <conditionalFormatting sqref="AE4:AJ88">
    <cfRule type="cellIs" dxfId="13" priority="1" operator="notBetween">
      <formula>70</formula>
      <formula>130</formula>
    </cfRule>
  </conditionalFormatting>
  <conditionalFormatting sqref="AS3:AT89">
    <cfRule type="cellIs" dxfId="12" priority="2" operator="equal">
      <formula>"FALSE"</formula>
    </cfRule>
  </conditionalFormatting>
  <conditionalFormatting sqref="AD4:AD88">
    <cfRule type="cellIs" dxfId="11" priority="3" operator="notBetween">
      <formula>50</formula>
      <formula>150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/>
  </sheetViews>
  <sheetFormatPr defaultColWidth="14.453125" defaultRowHeight="15" customHeight="1" x14ac:dyDescent="0.35"/>
  <cols>
    <col min="1" max="1" width="27.26953125" customWidth="1"/>
    <col min="2" max="2" width="6" customWidth="1"/>
    <col min="3" max="3" width="7" customWidth="1"/>
    <col min="4" max="4" width="7.08984375" customWidth="1"/>
    <col min="5" max="6" width="8.7265625" customWidth="1"/>
    <col min="7" max="7" width="11" customWidth="1"/>
    <col min="8" max="8" width="8.7265625" customWidth="1"/>
    <col min="9" max="9" width="9.08984375" customWidth="1"/>
    <col min="10" max="10" width="10.54296875" customWidth="1"/>
    <col min="11" max="11" width="8.26953125" customWidth="1"/>
    <col min="12" max="12" width="6.08984375" customWidth="1"/>
    <col min="13" max="13" width="41.08984375" customWidth="1"/>
    <col min="14" max="17" width="8.7265625" customWidth="1"/>
    <col min="18" max="18" width="15.81640625" customWidth="1"/>
    <col min="19" max="22" width="8.7265625" customWidth="1"/>
    <col min="23" max="23" width="11.26953125" customWidth="1"/>
    <col min="24" max="25" width="8.7265625" customWidth="1"/>
    <col min="26" max="26" width="9.08984375" customWidth="1"/>
    <col min="27" max="27" width="11.453125" customWidth="1"/>
  </cols>
  <sheetData>
    <row r="1" spans="1:27" ht="14.5" x14ac:dyDescent="0.35">
      <c r="I1" s="6"/>
      <c r="J1" s="8"/>
      <c r="K1" s="8"/>
      <c r="L1" s="8"/>
      <c r="M1" s="3" t="s">
        <v>0</v>
      </c>
      <c r="N1" s="3" t="s">
        <v>228</v>
      </c>
      <c r="O1" s="3" t="s">
        <v>116</v>
      </c>
      <c r="P1" s="3" t="s">
        <v>229</v>
      </c>
      <c r="Q1" s="3" t="s">
        <v>230</v>
      </c>
      <c r="R1" s="3" t="s">
        <v>231</v>
      </c>
      <c r="S1" s="3" t="s">
        <v>232</v>
      </c>
      <c r="T1" s="3" t="s">
        <v>233</v>
      </c>
      <c r="U1" s="3" t="s">
        <v>234</v>
      </c>
      <c r="V1" s="3" t="s">
        <v>234</v>
      </c>
      <c r="W1" s="3" t="s">
        <v>234</v>
      </c>
      <c r="X1" s="3" t="s">
        <v>235</v>
      </c>
      <c r="Y1" s="3" t="s">
        <v>236</v>
      </c>
      <c r="Z1" s="3" t="s">
        <v>236</v>
      </c>
      <c r="AA1" s="3" t="s">
        <v>236</v>
      </c>
    </row>
    <row r="2" spans="1:27" ht="14.5" x14ac:dyDescent="0.35">
      <c r="B2" s="2" t="s">
        <v>94</v>
      </c>
      <c r="C2" s="2" t="s">
        <v>116</v>
      </c>
      <c r="D2" s="2" t="s">
        <v>237</v>
      </c>
      <c r="E2" s="2" t="s">
        <v>238</v>
      </c>
      <c r="F2" s="29" t="s">
        <v>239</v>
      </c>
      <c r="G2" s="29" t="s">
        <v>240</v>
      </c>
      <c r="I2" s="6"/>
      <c r="J2" s="8"/>
      <c r="K2" s="8" t="s">
        <v>241</v>
      </c>
      <c r="L2" s="8" t="s">
        <v>242</v>
      </c>
      <c r="N2" s="3" t="s">
        <v>88</v>
      </c>
      <c r="O2" s="3" t="s">
        <v>2</v>
      </c>
      <c r="P2" s="3" t="s">
        <v>90</v>
      </c>
      <c r="Q2" s="3" t="s">
        <v>119</v>
      </c>
      <c r="R2" s="3" t="s">
        <v>243</v>
      </c>
      <c r="S2" s="3" t="s">
        <v>244</v>
      </c>
      <c r="T2" s="3" t="s">
        <v>244</v>
      </c>
      <c r="U2" s="3" t="s">
        <v>245</v>
      </c>
      <c r="V2" s="3" t="s">
        <v>246</v>
      </c>
      <c r="W2" s="3" t="s">
        <v>247</v>
      </c>
      <c r="X2" s="3" t="s">
        <v>244</v>
      </c>
      <c r="Y2" s="3" t="s">
        <v>245</v>
      </c>
      <c r="Z2" s="3" t="s">
        <v>246</v>
      </c>
      <c r="AA2" s="3" t="s">
        <v>247</v>
      </c>
    </row>
    <row r="3" spans="1:27" ht="14.5" x14ac:dyDescent="0.35">
      <c r="A3" s="2" t="str">
        <f t="shared" ref="A3:C3" si="0">M29</f>
        <v>Pentafluorobenzene [IS1]</v>
      </c>
      <c r="B3" s="2">
        <f t="shared" si="0"/>
        <v>5.41</v>
      </c>
      <c r="C3" s="2">
        <f t="shared" si="0"/>
        <v>239403</v>
      </c>
      <c r="D3" s="3">
        <v>5.42</v>
      </c>
      <c r="E3" s="3">
        <v>279868</v>
      </c>
      <c r="F3" s="13" t="b">
        <f t="shared" ref="F3:F6" si="1">ABS(D3-B3)&lt;=0.5</f>
        <v>1</v>
      </c>
      <c r="G3" s="13" t="b">
        <f>AND(C3&gt;E3*0.5,C3&lt;E3*1.5)</f>
        <v>1</v>
      </c>
      <c r="I3" s="6" t="s">
        <v>248</v>
      </c>
      <c r="J3" s="8" t="s">
        <v>249</v>
      </c>
      <c r="K3" s="30" t="s">
        <v>29</v>
      </c>
      <c r="L3" s="30" t="s">
        <v>250</v>
      </c>
      <c r="M3" s="3" t="s">
        <v>111</v>
      </c>
      <c r="N3" s="3" t="s">
        <v>111</v>
      </c>
      <c r="O3" s="3" t="s">
        <v>111</v>
      </c>
      <c r="P3" s="3" t="s">
        <v>111</v>
      </c>
      <c r="Q3" s="3" t="s">
        <v>111</v>
      </c>
      <c r="R3" s="3" t="s">
        <v>111</v>
      </c>
      <c r="S3" s="3" t="s">
        <v>111</v>
      </c>
      <c r="T3" s="3" t="s">
        <v>111</v>
      </c>
      <c r="U3" s="3" t="s">
        <v>111</v>
      </c>
      <c r="V3" s="3" t="s">
        <v>111</v>
      </c>
      <c r="W3" s="3" t="s">
        <v>111</v>
      </c>
      <c r="X3" s="3" t="s">
        <v>111</v>
      </c>
      <c r="Y3" s="3" t="s">
        <v>111</v>
      </c>
      <c r="Z3" s="3" t="s">
        <v>111</v>
      </c>
      <c r="AA3" s="3" t="s">
        <v>111</v>
      </c>
    </row>
    <row r="4" spans="1:27" ht="14.5" x14ac:dyDescent="0.35">
      <c r="A4" s="2" t="str">
        <f t="shared" ref="A4:C4" si="2">M35</f>
        <v>1,4-Difluorobenzene [IS2]</v>
      </c>
      <c r="B4" s="2">
        <f t="shared" si="2"/>
        <v>6.15</v>
      </c>
      <c r="C4" s="2">
        <f t="shared" si="2"/>
        <v>428087</v>
      </c>
      <c r="D4" s="3">
        <v>6.16</v>
      </c>
      <c r="E4" s="3">
        <v>484762</v>
      </c>
      <c r="F4" s="13" t="b">
        <f t="shared" si="1"/>
        <v>1</v>
      </c>
      <c r="G4" s="13" t="b">
        <f t="shared" ref="G4:G6" si="3">AND(C4&gt;=E4*0.5,C4&lt;=E4*1.5)</f>
        <v>1</v>
      </c>
      <c r="I4" s="6">
        <f t="shared" ref="I4:I88" si="4">Q4/J4*100</f>
        <v>105</v>
      </c>
      <c r="J4" s="8">
        <v>10</v>
      </c>
      <c r="K4" s="31" t="b">
        <f t="shared" ref="K4:K88" si="5">AND(Q4&gt;J4*0.7,Q4&lt;J4*1.3)</f>
        <v>1</v>
      </c>
      <c r="L4" s="31" t="b">
        <f t="shared" ref="L4:L88" si="6">AND(Q4&gt;J4*0.8,Q4&lt;J4*1.2)</f>
        <v>1</v>
      </c>
      <c r="M4" s="3" t="s">
        <v>113</v>
      </c>
      <c r="N4" s="32">
        <v>1.45</v>
      </c>
      <c r="O4" s="32">
        <v>12065</v>
      </c>
      <c r="P4" s="32">
        <v>0.04</v>
      </c>
      <c r="Q4" s="32">
        <v>10.5</v>
      </c>
      <c r="R4" s="32" t="s">
        <v>251</v>
      </c>
      <c r="S4" s="32">
        <v>50</v>
      </c>
      <c r="T4" s="32">
        <v>52</v>
      </c>
      <c r="U4" s="32">
        <v>34.17</v>
      </c>
      <c r="V4" s="32">
        <v>33.53</v>
      </c>
      <c r="W4" s="32" t="s">
        <v>251</v>
      </c>
      <c r="X4" s="32">
        <v>49</v>
      </c>
      <c r="Y4" s="32">
        <v>10.72</v>
      </c>
      <c r="Z4" s="32">
        <v>9.9499999999999993</v>
      </c>
      <c r="AA4" s="32" t="s">
        <v>251</v>
      </c>
    </row>
    <row r="5" spans="1:27" ht="14.5" x14ac:dyDescent="0.35">
      <c r="A5" s="2" t="str">
        <f t="shared" ref="A5:C5" si="7">M54</f>
        <v>Chlorobenzene-d5 [IS3]</v>
      </c>
      <c r="B5" s="2">
        <f t="shared" si="7"/>
        <v>8.8800000000000008</v>
      </c>
      <c r="C5" s="2">
        <f t="shared" si="7"/>
        <v>425025</v>
      </c>
      <c r="D5" s="3">
        <v>8.89</v>
      </c>
      <c r="E5" s="3">
        <v>474841</v>
      </c>
      <c r="F5" s="13" t="b">
        <f t="shared" si="1"/>
        <v>1</v>
      </c>
      <c r="G5" s="13" t="b">
        <f t="shared" si="3"/>
        <v>1</v>
      </c>
      <c r="I5" s="6">
        <f t="shared" si="4"/>
        <v>103.53999999999999</v>
      </c>
      <c r="J5" s="8">
        <v>10</v>
      </c>
      <c r="K5" s="31" t="b">
        <f t="shared" si="5"/>
        <v>1</v>
      </c>
      <c r="L5" s="31" t="b">
        <f t="shared" si="6"/>
        <v>1</v>
      </c>
      <c r="M5" s="3" t="s">
        <v>121</v>
      </c>
      <c r="N5" s="32">
        <v>1.55</v>
      </c>
      <c r="O5" s="32">
        <v>34754</v>
      </c>
      <c r="P5" s="32">
        <v>0.13</v>
      </c>
      <c r="Q5" s="32">
        <v>10.353999999999999</v>
      </c>
      <c r="R5" s="32" t="s">
        <v>251</v>
      </c>
      <c r="S5" s="32">
        <v>62</v>
      </c>
      <c r="T5" s="32">
        <v>64</v>
      </c>
      <c r="U5" s="32">
        <v>31.57</v>
      </c>
      <c r="V5" s="32">
        <v>31.81</v>
      </c>
      <c r="W5" s="32" t="s">
        <v>251</v>
      </c>
      <c r="X5" s="32">
        <v>61</v>
      </c>
      <c r="Y5" s="32">
        <v>8.3000000000000007</v>
      </c>
      <c r="Z5" s="32">
        <v>5.37</v>
      </c>
      <c r="AA5" s="32" t="s">
        <v>251</v>
      </c>
    </row>
    <row r="6" spans="1:27" ht="14.5" x14ac:dyDescent="0.35">
      <c r="A6" s="2" t="str">
        <f t="shared" ref="A6:C6" si="8">M78</f>
        <v>1,4-Dichlorobenzene-d4 [IS4]</v>
      </c>
      <c r="B6" s="2">
        <f t="shared" si="8"/>
        <v>10.63</v>
      </c>
      <c r="C6" s="2">
        <f t="shared" si="8"/>
        <v>213986</v>
      </c>
      <c r="D6" s="3">
        <v>10.64</v>
      </c>
      <c r="E6" s="3">
        <v>237689</v>
      </c>
      <c r="F6" s="13" t="b">
        <f t="shared" si="1"/>
        <v>1</v>
      </c>
      <c r="G6" s="13" t="b">
        <f t="shared" si="3"/>
        <v>1</v>
      </c>
      <c r="I6" s="6">
        <f t="shared" si="4"/>
        <v>169.54999999999998</v>
      </c>
      <c r="J6" s="8">
        <v>10</v>
      </c>
      <c r="K6" s="31" t="b">
        <f t="shared" si="5"/>
        <v>0</v>
      </c>
      <c r="L6" s="31" t="b">
        <f t="shared" si="6"/>
        <v>0</v>
      </c>
      <c r="M6" s="3" t="s">
        <v>124</v>
      </c>
      <c r="N6" s="32">
        <v>1.83</v>
      </c>
      <c r="O6" s="32">
        <v>116088</v>
      </c>
      <c r="P6" s="32">
        <v>0.43</v>
      </c>
      <c r="Q6" s="32">
        <v>16.954999999999998</v>
      </c>
      <c r="R6" s="32" t="s">
        <v>251</v>
      </c>
      <c r="S6" s="32">
        <v>94</v>
      </c>
      <c r="T6" s="32">
        <v>96</v>
      </c>
      <c r="U6" s="32">
        <v>92.47</v>
      </c>
      <c r="V6" s="32">
        <v>93.7</v>
      </c>
      <c r="W6" s="32" t="s">
        <v>251</v>
      </c>
      <c r="X6" s="32">
        <v>93</v>
      </c>
      <c r="Y6" s="32">
        <v>20.37</v>
      </c>
      <c r="Z6" s="32">
        <v>20.21</v>
      </c>
      <c r="AA6" s="32" t="s">
        <v>251</v>
      </c>
    </row>
    <row r="7" spans="1:27" ht="14.5" x14ac:dyDescent="0.35">
      <c r="I7" s="6">
        <f t="shared" si="4"/>
        <v>108.86</v>
      </c>
      <c r="J7" s="8">
        <v>10</v>
      </c>
      <c r="K7" s="31" t="b">
        <f t="shared" si="5"/>
        <v>1</v>
      </c>
      <c r="L7" s="31" t="b">
        <f t="shared" si="6"/>
        <v>1</v>
      </c>
      <c r="M7" s="3" t="s">
        <v>128</v>
      </c>
      <c r="N7" s="32">
        <v>1.94</v>
      </c>
      <c r="O7" s="32">
        <v>59699</v>
      </c>
      <c r="P7" s="32">
        <v>0.22</v>
      </c>
      <c r="Q7" s="32">
        <v>10.885999999999999</v>
      </c>
      <c r="R7" s="32" t="s">
        <v>251</v>
      </c>
      <c r="S7" s="32">
        <v>64</v>
      </c>
      <c r="T7" s="32">
        <v>66</v>
      </c>
      <c r="U7" s="32">
        <v>32.479999999999997</v>
      </c>
      <c r="V7" s="32">
        <v>32.6</v>
      </c>
      <c r="W7" s="32" t="s">
        <v>251</v>
      </c>
      <c r="X7" s="32">
        <v>49</v>
      </c>
      <c r="Y7" s="32">
        <v>20.59</v>
      </c>
      <c r="Z7" s="32">
        <v>20.399999999999999</v>
      </c>
      <c r="AA7" s="32" t="s">
        <v>251</v>
      </c>
    </row>
    <row r="8" spans="1:27" ht="14.5" x14ac:dyDescent="0.35">
      <c r="I8" s="6">
        <f t="shared" si="4"/>
        <v>108.57</v>
      </c>
      <c r="J8" s="8">
        <v>10</v>
      </c>
      <c r="K8" s="31" t="b">
        <f t="shared" si="5"/>
        <v>1</v>
      </c>
      <c r="L8" s="31" t="b">
        <f t="shared" si="6"/>
        <v>1</v>
      </c>
      <c r="M8" s="3" t="s">
        <v>129</v>
      </c>
      <c r="N8" s="32">
        <v>2.1800000000000002</v>
      </c>
      <c r="O8" s="32">
        <v>96316</v>
      </c>
      <c r="P8" s="32">
        <v>0.36</v>
      </c>
      <c r="Q8" s="32">
        <v>10.856999999999999</v>
      </c>
      <c r="R8" s="32" t="s">
        <v>251</v>
      </c>
      <c r="S8" s="32">
        <v>101</v>
      </c>
      <c r="T8" s="32">
        <v>103</v>
      </c>
      <c r="U8" s="32">
        <v>64.86</v>
      </c>
      <c r="V8" s="32">
        <v>64.5</v>
      </c>
      <c r="W8" s="32" t="s">
        <v>251</v>
      </c>
      <c r="X8" s="32">
        <v>105</v>
      </c>
      <c r="Y8" s="32">
        <v>10.7</v>
      </c>
      <c r="Z8" s="32">
        <v>10.32</v>
      </c>
      <c r="AA8" s="32" t="s">
        <v>251</v>
      </c>
    </row>
    <row r="9" spans="1:27" ht="14.5" x14ac:dyDescent="0.35">
      <c r="A9" s="23" t="s">
        <v>112</v>
      </c>
      <c r="B9" s="2">
        <f>85-4</f>
        <v>81</v>
      </c>
      <c r="I9" s="6">
        <f t="shared" si="4"/>
        <v>107.18999999999998</v>
      </c>
      <c r="J9" s="8">
        <v>10</v>
      </c>
      <c r="K9" s="31" t="b">
        <f t="shared" si="5"/>
        <v>1</v>
      </c>
      <c r="L9" s="31" t="b">
        <f t="shared" si="6"/>
        <v>1</v>
      </c>
      <c r="M9" s="3" t="s">
        <v>130</v>
      </c>
      <c r="N9" s="32">
        <v>2.4900000000000002</v>
      </c>
      <c r="O9" s="32">
        <v>73834</v>
      </c>
      <c r="P9" s="32">
        <v>0.27</v>
      </c>
      <c r="Q9" s="32">
        <v>10.718999999999999</v>
      </c>
      <c r="R9" s="32" t="s">
        <v>251</v>
      </c>
      <c r="S9" s="32">
        <v>59</v>
      </c>
      <c r="T9" s="32">
        <v>74</v>
      </c>
      <c r="U9" s="32">
        <v>79.37</v>
      </c>
      <c r="V9" s="32">
        <v>78.78</v>
      </c>
      <c r="W9" s="32" t="s">
        <v>251</v>
      </c>
      <c r="X9" s="32">
        <v>45</v>
      </c>
      <c r="Y9" s="32">
        <v>68.53</v>
      </c>
      <c r="Z9" s="32">
        <v>66.52</v>
      </c>
      <c r="AA9" s="32" t="s">
        <v>251</v>
      </c>
    </row>
    <row r="10" spans="1:27" ht="14.5" x14ac:dyDescent="0.35">
      <c r="A10" s="13" t="s">
        <v>252</v>
      </c>
      <c r="B10" s="13">
        <f>COUNTIF(K4:K88,"FALSE")</f>
        <v>2</v>
      </c>
      <c r="I10" s="6">
        <f t="shared" si="4"/>
        <v>107.10000000000002</v>
      </c>
      <c r="J10" s="8">
        <v>10</v>
      </c>
      <c r="K10" s="31" t="b">
        <f t="shared" si="5"/>
        <v>1</v>
      </c>
      <c r="L10" s="31" t="b">
        <f t="shared" si="6"/>
        <v>1</v>
      </c>
      <c r="M10" s="3" t="s">
        <v>132</v>
      </c>
      <c r="N10" s="32">
        <v>2.73</v>
      </c>
      <c r="O10" s="32">
        <v>126094</v>
      </c>
      <c r="P10" s="32">
        <v>0.47</v>
      </c>
      <c r="Q10" s="32">
        <v>10.71</v>
      </c>
      <c r="R10" s="32" t="s">
        <v>251</v>
      </c>
      <c r="S10" s="32">
        <v>61</v>
      </c>
      <c r="T10" s="32">
        <v>96</v>
      </c>
      <c r="U10" s="32">
        <v>71.34</v>
      </c>
      <c r="V10" s="32">
        <v>71.489999999999995</v>
      </c>
      <c r="W10" s="32" t="s">
        <v>251</v>
      </c>
      <c r="X10" s="32">
        <v>98</v>
      </c>
      <c r="Y10" s="32">
        <v>44.75</v>
      </c>
      <c r="Z10" s="32">
        <v>45</v>
      </c>
      <c r="AA10" s="32" t="s">
        <v>251</v>
      </c>
    </row>
    <row r="11" spans="1:27" ht="14.5" x14ac:dyDescent="0.35">
      <c r="A11" s="2" t="s">
        <v>253</v>
      </c>
      <c r="B11" s="5">
        <f>COUNTIF(L4:L88,"FALSE")</f>
        <v>4</v>
      </c>
      <c r="I11" s="6">
        <f t="shared" si="4"/>
        <v>126.88333333333333</v>
      </c>
      <c r="J11" s="8">
        <v>18</v>
      </c>
      <c r="K11" s="31" t="b">
        <f t="shared" si="5"/>
        <v>1</v>
      </c>
      <c r="L11" s="31" t="b">
        <f t="shared" si="6"/>
        <v>0</v>
      </c>
      <c r="M11" s="3" t="s">
        <v>134</v>
      </c>
      <c r="N11" s="32">
        <v>2.82</v>
      </c>
      <c r="O11" s="32">
        <v>39809</v>
      </c>
      <c r="P11" s="32">
        <v>0.15</v>
      </c>
      <c r="Q11" s="32">
        <v>22.838999999999999</v>
      </c>
      <c r="R11" s="32" t="s">
        <v>251</v>
      </c>
      <c r="S11" s="32">
        <v>43</v>
      </c>
      <c r="T11" s="32">
        <v>58</v>
      </c>
      <c r="U11" s="32">
        <v>40.08</v>
      </c>
      <c r="V11" s="32">
        <v>38.9</v>
      </c>
      <c r="W11" s="32" t="s">
        <v>251</v>
      </c>
      <c r="X11" s="32" t="s">
        <v>159</v>
      </c>
      <c r="Y11" s="32" t="s">
        <v>159</v>
      </c>
      <c r="Z11" s="32" t="s">
        <v>159</v>
      </c>
      <c r="AA11" s="32" t="s">
        <v>159</v>
      </c>
    </row>
    <row r="12" spans="1:27" ht="14.5" x14ac:dyDescent="0.35">
      <c r="I12" s="6">
        <f t="shared" si="4"/>
        <v>66.69</v>
      </c>
      <c r="J12" s="8">
        <v>10</v>
      </c>
      <c r="K12" s="31" t="b">
        <f t="shared" si="5"/>
        <v>0</v>
      </c>
      <c r="L12" s="31" t="b">
        <f t="shared" si="6"/>
        <v>0</v>
      </c>
      <c r="M12" s="3" t="s">
        <v>137</v>
      </c>
      <c r="N12" s="32">
        <v>2.88</v>
      </c>
      <c r="O12" s="32">
        <v>52149</v>
      </c>
      <c r="P12" s="32">
        <v>0.19</v>
      </c>
      <c r="Q12" s="32">
        <v>6.6689999999999996</v>
      </c>
      <c r="R12" s="32" t="s">
        <v>251</v>
      </c>
      <c r="S12" s="32">
        <v>142</v>
      </c>
      <c r="T12" s="32">
        <v>127</v>
      </c>
      <c r="U12" s="32">
        <v>31.36</v>
      </c>
      <c r="V12" s="32">
        <v>30.17</v>
      </c>
      <c r="W12" s="32" t="s">
        <v>251</v>
      </c>
      <c r="X12" s="32">
        <v>141</v>
      </c>
      <c r="Y12" s="32">
        <v>13.64</v>
      </c>
      <c r="Z12" s="32">
        <v>13.11</v>
      </c>
      <c r="AA12" s="32" t="s">
        <v>251</v>
      </c>
    </row>
    <row r="13" spans="1:27" ht="14.5" x14ac:dyDescent="0.35">
      <c r="I13" s="6">
        <f t="shared" si="4"/>
        <v>100.76</v>
      </c>
      <c r="J13" s="8">
        <v>10</v>
      </c>
      <c r="K13" s="31" t="b">
        <f t="shared" si="5"/>
        <v>1</v>
      </c>
      <c r="L13" s="31" t="b">
        <f t="shared" si="6"/>
        <v>1</v>
      </c>
      <c r="M13" s="3" t="s">
        <v>138</v>
      </c>
      <c r="N13" s="32">
        <v>2.95</v>
      </c>
      <c r="O13" s="32">
        <v>216342</v>
      </c>
      <c r="P13" s="32">
        <v>0.8</v>
      </c>
      <c r="Q13" s="32">
        <v>10.076000000000001</v>
      </c>
      <c r="R13" s="32" t="s">
        <v>251</v>
      </c>
      <c r="S13" s="32">
        <v>76</v>
      </c>
      <c r="T13" s="32">
        <v>78</v>
      </c>
      <c r="U13" s="32">
        <v>8.73</v>
      </c>
      <c r="V13" s="32">
        <v>9.1199999999999992</v>
      </c>
      <c r="W13" s="32" t="s">
        <v>251</v>
      </c>
      <c r="X13" s="32" t="s">
        <v>159</v>
      </c>
      <c r="Y13" s="32" t="s">
        <v>159</v>
      </c>
      <c r="Z13" s="32" t="s">
        <v>159</v>
      </c>
      <c r="AA13" s="32" t="s">
        <v>159</v>
      </c>
    </row>
    <row r="14" spans="1:27" ht="14.5" x14ac:dyDescent="0.35">
      <c r="I14" s="6">
        <f t="shared" si="4"/>
        <v>104.71999999999998</v>
      </c>
      <c r="J14" s="8">
        <v>10</v>
      </c>
      <c r="K14" s="31" t="b">
        <f t="shared" si="5"/>
        <v>1</v>
      </c>
      <c r="L14" s="31" t="b">
        <f t="shared" si="6"/>
        <v>1</v>
      </c>
      <c r="M14" s="3" t="s">
        <v>140</v>
      </c>
      <c r="N14" s="32">
        <v>3.19</v>
      </c>
      <c r="O14" s="32">
        <v>99668</v>
      </c>
      <c r="P14" s="32">
        <v>0.37</v>
      </c>
      <c r="Q14" s="32">
        <v>10.472</v>
      </c>
      <c r="R14" s="32" t="s">
        <v>251</v>
      </c>
      <c r="S14" s="32">
        <v>41</v>
      </c>
      <c r="T14" s="32">
        <v>39</v>
      </c>
      <c r="U14" s="32">
        <v>56.9</v>
      </c>
      <c r="V14" s="32">
        <v>57.96</v>
      </c>
      <c r="W14" s="32" t="s">
        <v>251</v>
      </c>
      <c r="X14" s="32">
        <v>76</v>
      </c>
      <c r="Y14" s="32">
        <v>41.16</v>
      </c>
      <c r="Z14" s="32">
        <v>41.08</v>
      </c>
      <c r="AA14" s="32" t="s">
        <v>251</v>
      </c>
    </row>
    <row r="15" spans="1:27" ht="14.5" x14ac:dyDescent="0.35">
      <c r="I15" s="6">
        <f t="shared" si="4"/>
        <v>110.69</v>
      </c>
      <c r="J15" s="8">
        <v>10</v>
      </c>
      <c r="K15" s="31" t="b">
        <f t="shared" si="5"/>
        <v>1</v>
      </c>
      <c r="L15" s="31" t="b">
        <f t="shared" si="6"/>
        <v>1</v>
      </c>
      <c r="M15" s="3" t="s">
        <v>142</v>
      </c>
      <c r="N15" s="32">
        <v>3.35</v>
      </c>
      <c r="O15" s="32">
        <v>131837</v>
      </c>
      <c r="P15" s="32">
        <v>0.49</v>
      </c>
      <c r="Q15" s="32">
        <v>11.069000000000001</v>
      </c>
      <c r="R15" s="32" t="s">
        <v>251</v>
      </c>
      <c r="S15" s="32">
        <v>49</v>
      </c>
      <c r="T15" s="32">
        <v>84</v>
      </c>
      <c r="U15" s="32">
        <v>97.2</v>
      </c>
      <c r="V15" s="32">
        <v>92.72</v>
      </c>
      <c r="W15" s="32" t="s">
        <v>251</v>
      </c>
      <c r="X15" s="32">
        <v>86</v>
      </c>
      <c r="Y15" s="32">
        <v>61.09</v>
      </c>
      <c r="Z15" s="32">
        <v>60.39</v>
      </c>
      <c r="AA15" s="32" t="s">
        <v>251</v>
      </c>
    </row>
    <row r="16" spans="1:27" ht="14.5" x14ac:dyDescent="0.35">
      <c r="I16" s="6">
        <f t="shared" si="4"/>
        <v>103.79</v>
      </c>
      <c r="J16" s="8">
        <v>10</v>
      </c>
      <c r="K16" s="31" t="b">
        <f t="shared" si="5"/>
        <v>1</v>
      </c>
      <c r="L16" s="31" t="b">
        <f t="shared" si="6"/>
        <v>1</v>
      </c>
      <c r="M16" s="3" t="s">
        <v>143</v>
      </c>
      <c r="N16" s="32">
        <v>3.67</v>
      </c>
      <c r="O16" s="32">
        <v>120308</v>
      </c>
      <c r="P16" s="32">
        <v>0.44</v>
      </c>
      <c r="Q16" s="32">
        <v>10.379</v>
      </c>
      <c r="R16" s="32" t="s">
        <v>251</v>
      </c>
      <c r="S16" s="32">
        <v>61</v>
      </c>
      <c r="T16" s="32">
        <v>96</v>
      </c>
      <c r="U16" s="32">
        <v>74.400000000000006</v>
      </c>
      <c r="V16" s="32">
        <v>73.36</v>
      </c>
      <c r="W16" s="32" t="s">
        <v>251</v>
      </c>
      <c r="X16" s="32">
        <v>98</v>
      </c>
      <c r="Y16" s="32">
        <v>45.88</v>
      </c>
      <c r="Z16" s="32">
        <v>45.55</v>
      </c>
      <c r="AA16" s="32" t="s">
        <v>251</v>
      </c>
    </row>
    <row r="17" spans="9:27" ht="14.5" x14ac:dyDescent="0.35">
      <c r="I17" s="6">
        <f t="shared" si="4"/>
        <v>103.60000000000001</v>
      </c>
      <c r="J17" s="8">
        <v>10</v>
      </c>
      <c r="K17" s="31" t="b">
        <f t="shared" si="5"/>
        <v>1</v>
      </c>
      <c r="L17" s="31" t="b">
        <f t="shared" si="6"/>
        <v>1</v>
      </c>
      <c r="M17" s="3" t="s">
        <v>144</v>
      </c>
      <c r="N17" s="32">
        <v>3.68</v>
      </c>
      <c r="O17" s="32">
        <v>163961</v>
      </c>
      <c r="P17" s="32">
        <v>0.61</v>
      </c>
      <c r="Q17" s="32">
        <v>10.36</v>
      </c>
      <c r="R17" s="32" t="s">
        <v>251</v>
      </c>
      <c r="S17" s="32">
        <v>73</v>
      </c>
      <c r="T17" s="32">
        <v>41</v>
      </c>
      <c r="U17" s="32">
        <v>29.95</v>
      </c>
      <c r="V17" s="32">
        <v>30.17</v>
      </c>
      <c r="W17" s="32" t="s">
        <v>251</v>
      </c>
      <c r="X17" s="32">
        <v>57</v>
      </c>
      <c r="Y17" s="32">
        <v>22.37</v>
      </c>
      <c r="Z17" s="32">
        <v>22.71</v>
      </c>
      <c r="AA17" s="32" t="s">
        <v>251</v>
      </c>
    </row>
    <row r="18" spans="9:27" ht="14.5" x14ac:dyDescent="0.35">
      <c r="I18" s="6">
        <f t="shared" si="4"/>
        <v>105.32</v>
      </c>
      <c r="J18" s="8">
        <v>10</v>
      </c>
      <c r="K18" s="31" t="b">
        <f t="shared" si="5"/>
        <v>1</v>
      </c>
      <c r="L18" s="31" t="b">
        <f t="shared" si="6"/>
        <v>1</v>
      </c>
      <c r="M18" s="3" t="s">
        <v>145</v>
      </c>
      <c r="N18" s="32">
        <v>4.18</v>
      </c>
      <c r="O18" s="32">
        <v>167651</v>
      </c>
      <c r="P18" s="32">
        <v>0.62</v>
      </c>
      <c r="Q18" s="32">
        <v>10.532</v>
      </c>
      <c r="R18" s="32" t="s">
        <v>251</v>
      </c>
      <c r="S18" s="32">
        <v>63</v>
      </c>
      <c r="T18" s="32">
        <v>65</v>
      </c>
      <c r="U18" s="32">
        <v>31.82</v>
      </c>
      <c r="V18" s="32">
        <v>32.39</v>
      </c>
      <c r="W18" s="32" t="s">
        <v>251</v>
      </c>
      <c r="X18" s="32">
        <v>83</v>
      </c>
      <c r="Y18" s="32">
        <v>12.43</v>
      </c>
      <c r="Z18" s="32">
        <v>12.49</v>
      </c>
      <c r="AA18" s="32" t="s">
        <v>251</v>
      </c>
    </row>
    <row r="19" spans="9:27" ht="14.5" x14ac:dyDescent="0.35">
      <c r="I19" s="6">
        <f t="shared" si="4"/>
        <v>77.5</v>
      </c>
      <c r="J19" s="8">
        <v>10</v>
      </c>
      <c r="K19" s="31" t="b">
        <f t="shared" si="5"/>
        <v>1</v>
      </c>
      <c r="L19" s="31" t="b">
        <f t="shared" si="6"/>
        <v>0</v>
      </c>
      <c r="M19" s="3" t="s">
        <v>146</v>
      </c>
      <c r="N19" s="32">
        <v>4.8</v>
      </c>
      <c r="O19" s="32">
        <v>39770</v>
      </c>
      <c r="P19" s="32">
        <v>0.15</v>
      </c>
      <c r="Q19" s="32">
        <v>7.75</v>
      </c>
      <c r="R19" s="32" t="s">
        <v>251</v>
      </c>
      <c r="S19" s="32">
        <v>77</v>
      </c>
      <c r="T19" s="32">
        <v>97</v>
      </c>
      <c r="U19" s="32">
        <v>30.12</v>
      </c>
      <c r="V19" s="32">
        <v>31.06</v>
      </c>
      <c r="W19" s="32" t="s">
        <v>251</v>
      </c>
      <c r="X19" s="32">
        <v>79</v>
      </c>
      <c r="Y19" s="32">
        <v>31.73</v>
      </c>
      <c r="Z19" s="32">
        <v>31.45</v>
      </c>
      <c r="AA19" s="32" t="s">
        <v>251</v>
      </c>
    </row>
    <row r="20" spans="9:27" ht="14.5" x14ac:dyDescent="0.35">
      <c r="I20" s="6">
        <f t="shared" si="4"/>
        <v>102.42999999999999</v>
      </c>
      <c r="J20" s="8">
        <v>10</v>
      </c>
      <c r="K20" s="31" t="b">
        <f t="shared" si="5"/>
        <v>1</v>
      </c>
      <c r="L20" s="31" t="b">
        <f t="shared" si="6"/>
        <v>1</v>
      </c>
      <c r="M20" s="3" t="s">
        <v>148</v>
      </c>
      <c r="N20" s="32">
        <v>4.8099999999999996</v>
      </c>
      <c r="O20" s="32">
        <v>134549</v>
      </c>
      <c r="P20" s="32">
        <v>0.5</v>
      </c>
      <c r="Q20" s="32">
        <v>10.243</v>
      </c>
      <c r="R20" s="32" t="s">
        <v>251</v>
      </c>
      <c r="S20" s="32">
        <v>61</v>
      </c>
      <c r="T20" s="32">
        <v>96</v>
      </c>
      <c r="U20" s="32">
        <v>76.260000000000005</v>
      </c>
      <c r="V20" s="32">
        <v>78.62</v>
      </c>
      <c r="W20" s="32" t="s">
        <v>251</v>
      </c>
      <c r="X20" s="32">
        <v>98</v>
      </c>
      <c r="Y20" s="32">
        <v>48.08</v>
      </c>
      <c r="Z20" s="32">
        <v>49.73</v>
      </c>
      <c r="AA20" s="32" t="s">
        <v>251</v>
      </c>
    </row>
    <row r="21" spans="9:27" ht="15.75" customHeight="1" x14ac:dyDescent="0.35">
      <c r="I21" s="6">
        <f t="shared" si="4"/>
        <v>114.41111111111111</v>
      </c>
      <c r="J21" s="8">
        <v>18</v>
      </c>
      <c r="K21" s="31" t="b">
        <f t="shared" si="5"/>
        <v>1</v>
      </c>
      <c r="L21" s="31" t="b">
        <f t="shared" si="6"/>
        <v>1</v>
      </c>
      <c r="M21" s="3" t="s">
        <v>149</v>
      </c>
      <c r="N21" s="32">
        <v>4.83</v>
      </c>
      <c r="O21" s="32">
        <v>52702</v>
      </c>
      <c r="P21" s="32">
        <v>0.19</v>
      </c>
      <c r="Q21" s="32">
        <v>20.594000000000001</v>
      </c>
      <c r="R21" s="32" t="s">
        <v>251</v>
      </c>
      <c r="S21" s="32">
        <v>43</v>
      </c>
      <c r="T21" s="32">
        <v>72</v>
      </c>
      <c r="U21" s="32">
        <v>25.37</v>
      </c>
      <c r="V21" s="32">
        <v>29.09</v>
      </c>
      <c r="W21" s="32" t="s">
        <v>251</v>
      </c>
      <c r="X21" s="32">
        <v>57</v>
      </c>
      <c r="Y21" s="32">
        <v>7.76</v>
      </c>
      <c r="Z21" s="32">
        <v>7.61</v>
      </c>
      <c r="AA21" s="32" t="s">
        <v>251</v>
      </c>
    </row>
    <row r="22" spans="9:27" ht="15.75" customHeight="1" x14ac:dyDescent="0.35">
      <c r="I22" s="6">
        <f t="shared" si="4"/>
        <v>104.59</v>
      </c>
      <c r="J22" s="8">
        <v>10</v>
      </c>
      <c r="K22" s="31" t="b">
        <f t="shared" si="5"/>
        <v>1</v>
      </c>
      <c r="L22" s="31" t="b">
        <f t="shared" si="6"/>
        <v>1</v>
      </c>
      <c r="M22" s="3" t="s">
        <v>150</v>
      </c>
      <c r="N22" s="32">
        <v>4.92</v>
      </c>
      <c r="O22" s="32">
        <v>28988</v>
      </c>
      <c r="P22" s="32">
        <v>0.11</v>
      </c>
      <c r="Q22" s="32">
        <v>10.459</v>
      </c>
      <c r="R22" s="32" t="s">
        <v>251</v>
      </c>
      <c r="S22" s="32">
        <v>55</v>
      </c>
      <c r="T22" s="32">
        <v>85</v>
      </c>
      <c r="U22" s="32">
        <v>18.57</v>
      </c>
      <c r="V22" s="32">
        <v>17.850000000000001</v>
      </c>
      <c r="W22" s="32" t="s">
        <v>251</v>
      </c>
      <c r="X22" s="32" t="s">
        <v>159</v>
      </c>
      <c r="Y22" s="32" t="s">
        <v>159</v>
      </c>
      <c r="Z22" s="32" t="s">
        <v>159</v>
      </c>
      <c r="AA22" s="32" t="s">
        <v>159</v>
      </c>
    </row>
    <row r="23" spans="9:27" ht="15.75" customHeight="1" x14ac:dyDescent="0.35">
      <c r="I23" s="6">
        <f t="shared" si="4"/>
        <v>104.2</v>
      </c>
      <c r="J23" s="8">
        <v>10</v>
      </c>
      <c r="K23" s="31" t="b">
        <f t="shared" si="5"/>
        <v>1</v>
      </c>
      <c r="L23" s="31" t="b">
        <f t="shared" si="6"/>
        <v>1</v>
      </c>
      <c r="M23" s="3" t="s">
        <v>151</v>
      </c>
      <c r="N23" s="32">
        <v>5.04</v>
      </c>
      <c r="O23" s="32">
        <v>32894</v>
      </c>
      <c r="P23" s="32">
        <v>0.12</v>
      </c>
      <c r="Q23" s="32">
        <v>10.42</v>
      </c>
      <c r="R23" s="32" t="s">
        <v>251</v>
      </c>
      <c r="S23" s="32">
        <v>67</v>
      </c>
      <c r="T23" s="32">
        <v>52</v>
      </c>
      <c r="U23" s="32">
        <v>31.35</v>
      </c>
      <c r="V23" s="32">
        <v>33.1</v>
      </c>
      <c r="W23" s="32" t="s">
        <v>251</v>
      </c>
      <c r="X23" s="32">
        <v>40</v>
      </c>
      <c r="Y23" s="32">
        <v>36.22</v>
      </c>
      <c r="Z23" s="32">
        <v>38.49</v>
      </c>
      <c r="AA23" s="32" t="s">
        <v>251</v>
      </c>
    </row>
    <row r="24" spans="9:27" ht="15.75" customHeight="1" x14ac:dyDescent="0.35">
      <c r="I24" s="6">
        <f t="shared" si="4"/>
        <v>106.74</v>
      </c>
      <c r="J24" s="8">
        <v>10</v>
      </c>
      <c r="K24" s="31" t="b">
        <f t="shared" si="5"/>
        <v>1</v>
      </c>
      <c r="L24" s="31" t="b">
        <f t="shared" si="6"/>
        <v>1</v>
      </c>
      <c r="M24" s="3" t="s">
        <v>152</v>
      </c>
      <c r="N24" s="32">
        <v>5.05</v>
      </c>
      <c r="O24" s="32">
        <v>76064</v>
      </c>
      <c r="P24" s="32">
        <v>0.28000000000000003</v>
      </c>
      <c r="Q24" s="32">
        <v>10.673999999999999</v>
      </c>
      <c r="R24" s="32" t="s">
        <v>251</v>
      </c>
      <c r="S24" s="32">
        <v>49</v>
      </c>
      <c r="T24" s="32">
        <v>130</v>
      </c>
      <c r="U24" s="32">
        <v>79.33</v>
      </c>
      <c r="V24" s="32">
        <v>81.27</v>
      </c>
      <c r="W24" s="32" t="s">
        <v>251</v>
      </c>
      <c r="X24" s="32">
        <v>128</v>
      </c>
      <c r="Y24" s="32">
        <v>61.44</v>
      </c>
      <c r="Z24" s="32">
        <v>64.180000000000007</v>
      </c>
      <c r="AA24" s="32" t="s">
        <v>251</v>
      </c>
    </row>
    <row r="25" spans="9:27" ht="15.75" customHeight="1" x14ac:dyDescent="0.35">
      <c r="I25" s="6">
        <f t="shared" si="4"/>
        <v>103.93</v>
      </c>
      <c r="J25" s="8">
        <v>10</v>
      </c>
      <c r="K25" s="31" t="b">
        <f t="shared" si="5"/>
        <v>1</v>
      </c>
      <c r="L25" s="31" t="b">
        <f t="shared" si="6"/>
        <v>1</v>
      </c>
      <c r="M25" s="3" t="s">
        <v>153</v>
      </c>
      <c r="N25" s="32">
        <v>5.07</v>
      </c>
      <c r="O25" s="32">
        <v>20686</v>
      </c>
      <c r="P25" s="32">
        <v>0.08</v>
      </c>
      <c r="Q25" s="32">
        <v>10.393000000000001</v>
      </c>
      <c r="R25" s="32" t="s">
        <v>251</v>
      </c>
      <c r="S25" s="32">
        <v>42</v>
      </c>
      <c r="T25" s="32">
        <v>72</v>
      </c>
      <c r="U25" s="32">
        <v>47.78</v>
      </c>
      <c r="V25" s="32">
        <v>41</v>
      </c>
      <c r="W25" s="32" t="s">
        <v>251</v>
      </c>
      <c r="X25" s="32">
        <v>71</v>
      </c>
      <c r="Y25" s="32">
        <v>51.29</v>
      </c>
      <c r="Z25" s="32">
        <v>45.78</v>
      </c>
      <c r="AA25" s="32" t="s">
        <v>251</v>
      </c>
    </row>
    <row r="26" spans="9:27" ht="15.75" customHeight="1" x14ac:dyDescent="0.35">
      <c r="I26" s="6">
        <f t="shared" si="4"/>
        <v>104.73000000000002</v>
      </c>
      <c r="J26" s="8">
        <v>10</v>
      </c>
      <c r="K26" s="31" t="b">
        <f t="shared" si="5"/>
        <v>1</v>
      </c>
      <c r="L26" s="31" t="b">
        <f t="shared" si="6"/>
        <v>1</v>
      </c>
      <c r="M26" s="3" t="s">
        <v>154</v>
      </c>
      <c r="N26" s="32">
        <v>5.18</v>
      </c>
      <c r="O26" s="32">
        <v>151575</v>
      </c>
      <c r="P26" s="32">
        <v>0.56000000000000005</v>
      </c>
      <c r="Q26" s="32">
        <v>10.473000000000001</v>
      </c>
      <c r="R26" s="32" t="s">
        <v>251</v>
      </c>
      <c r="S26" s="32">
        <v>83</v>
      </c>
      <c r="T26" s="32">
        <v>85</v>
      </c>
      <c r="U26" s="32">
        <v>64.06</v>
      </c>
      <c r="V26" s="32">
        <v>63.65</v>
      </c>
      <c r="W26" s="32" t="s">
        <v>251</v>
      </c>
      <c r="X26" s="32">
        <v>47</v>
      </c>
      <c r="Y26" s="32">
        <v>17.86</v>
      </c>
      <c r="Z26" s="32">
        <v>18.28</v>
      </c>
      <c r="AA26" s="32" t="s">
        <v>251</v>
      </c>
    </row>
    <row r="27" spans="9:27" ht="15.75" customHeight="1" x14ac:dyDescent="0.35">
      <c r="I27" s="6">
        <f t="shared" si="4"/>
        <v>102.55000000000001</v>
      </c>
      <c r="J27" s="8">
        <v>10</v>
      </c>
      <c r="K27" s="31" t="b">
        <f t="shared" si="5"/>
        <v>1</v>
      </c>
      <c r="L27" s="31" t="b">
        <f t="shared" si="6"/>
        <v>1</v>
      </c>
      <c r="M27" s="3" t="s">
        <v>155</v>
      </c>
      <c r="N27" s="32">
        <v>5.32</v>
      </c>
      <c r="O27" s="32">
        <v>79615</v>
      </c>
      <c r="P27" s="32">
        <v>0.28999999999999998</v>
      </c>
      <c r="Q27" s="32">
        <v>10.255000000000001</v>
      </c>
      <c r="R27" s="32" t="s">
        <v>251</v>
      </c>
      <c r="S27" s="32">
        <v>97</v>
      </c>
      <c r="T27" s="32">
        <v>99</v>
      </c>
      <c r="U27" s="32">
        <v>61.88</v>
      </c>
      <c r="V27" s="32">
        <v>63.36</v>
      </c>
      <c r="W27" s="32" t="s">
        <v>251</v>
      </c>
      <c r="X27" s="32">
        <v>61</v>
      </c>
      <c r="Y27" s="32">
        <v>53.57</v>
      </c>
      <c r="Z27" s="32">
        <v>53.71</v>
      </c>
      <c r="AA27" s="32" t="s">
        <v>251</v>
      </c>
    </row>
    <row r="28" spans="9:27" ht="15.75" customHeight="1" x14ac:dyDescent="0.35">
      <c r="I28" s="6">
        <f t="shared" si="4"/>
        <v>105.63</v>
      </c>
      <c r="J28" s="8">
        <v>20</v>
      </c>
      <c r="K28" s="31" t="b">
        <f t="shared" si="5"/>
        <v>1</v>
      </c>
      <c r="L28" s="31" t="b">
        <f t="shared" si="6"/>
        <v>1</v>
      </c>
      <c r="M28" s="3" t="s">
        <v>157</v>
      </c>
      <c r="N28" s="32">
        <v>5.34</v>
      </c>
      <c r="O28" s="32">
        <v>135653</v>
      </c>
      <c r="P28" s="32">
        <v>0.5</v>
      </c>
      <c r="Q28" s="32">
        <v>21.126000000000001</v>
      </c>
      <c r="R28" s="32" t="s">
        <v>251</v>
      </c>
      <c r="S28" s="32">
        <v>113</v>
      </c>
      <c r="T28" s="32">
        <v>111</v>
      </c>
      <c r="U28" s="32">
        <v>104.74</v>
      </c>
      <c r="V28" s="32">
        <v>103.24</v>
      </c>
      <c r="W28" s="32" t="s">
        <v>251</v>
      </c>
      <c r="X28" s="32" t="s">
        <v>159</v>
      </c>
      <c r="Y28" s="32" t="s">
        <v>159</v>
      </c>
      <c r="Z28" s="32" t="s">
        <v>159</v>
      </c>
      <c r="AA28" s="32" t="s">
        <v>159</v>
      </c>
    </row>
    <row r="29" spans="9:27" ht="15.75" customHeight="1" x14ac:dyDescent="0.35">
      <c r="I29" s="6">
        <f t="shared" si="4"/>
        <v>100</v>
      </c>
      <c r="J29" s="8">
        <v>20</v>
      </c>
      <c r="K29" s="31" t="b">
        <f t="shared" si="5"/>
        <v>1</v>
      </c>
      <c r="L29" s="31" t="b">
        <f t="shared" si="6"/>
        <v>1</v>
      </c>
      <c r="M29" s="3" t="s">
        <v>14</v>
      </c>
      <c r="N29" s="32">
        <v>5.41</v>
      </c>
      <c r="O29" s="32">
        <v>239403</v>
      </c>
      <c r="P29" s="32">
        <v>0.89</v>
      </c>
      <c r="Q29" s="32">
        <v>20</v>
      </c>
      <c r="R29" s="32" t="s">
        <v>251</v>
      </c>
      <c r="S29" s="32">
        <v>168</v>
      </c>
      <c r="T29" s="32">
        <v>99</v>
      </c>
      <c r="U29" s="32">
        <v>59.43</v>
      </c>
      <c r="V29" s="32">
        <v>61.61</v>
      </c>
      <c r="W29" s="32" t="s">
        <v>251</v>
      </c>
      <c r="X29" s="32" t="s">
        <v>159</v>
      </c>
      <c r="Y29" s="32" t="s">
        <v>159</v>
      </c>
      <c r="Z29" s="32" t="s">
        <v>159</v>
      </c>
      <c r="AA29" s="32" t="s">
        <v>159</v>
      </c>
    </row>
    <row r="30" spans="9:27" ht="15.75" customHeight="1" x14ac:dyDescent="0.35">
      <c r="I30" s="6">
        <f t="shared" si="4"/>
        <v>98.22</v>
      </c>
      <c r="J30" s="8">
        <v>10</v>
      </c>
      <c r="K30" s="31" t="b">
        <f t="shared" si="5"/>
        <v>1</v>
      </c>
      <c r="L30" s="31" t="b">
        <f t="shared" si="6"/>
        <v>1</v>
      </c>
      <c r="M30" s="3" t="s">
        <v>161</v>
      </c>
      <c r="N30" s="32">
        <v>5.46</v>
      </c>
      <c r="O30" s="32">
        <v>138305</v>
      </c>
      <c r="P30" s="32">
        <v>0.51</v>
      </c>
      <c r="Q30" s="32">
        <v>9.8219999999999992</v>
      </c>
      <c r="R30" s="32" t="s">
        <v>251</v>
      </c>
      <c r="S30" s="32">
        <v>56</v>
      </c>
      <c r="T30" s="32">
        <v>41</v>
      </c>
      <c r="U30" s="32">
        <v>53.23</v>
      </c>
      <c r="V30" s="32">
        <v>54.4</v>
      </c>
      <c r="W30" s="32" t="s">
        <v>251</v>
      </c>
      <c r="X30" s="32">
        <v>43</v>
      </c>
      <c r="Y30" s="32">
        <v>23.56</v>
      </c>
      <c r="Z30" s="32">
        <v>23.6</v>
      </c>
      <c r="AA30" s="32" t="s">
        <v>251</v>
      </c>
    </row>
    <row r="31" spans="9:27" ht="15.75" customHeight="1" x14ac:dyDescent="0.35">
      <c r="I31" s="6">
        <f t="shared" si="4"/>
        <v>103.4</v>
      </c>
      <c r="J31" s="8">
        <v>10</v>
      </c>
      <c r="K31" s="31" t="b">
        <f t="shared" si="5"/>
        <v>1</v>
      </c>
      <c r="L31" s="31" t="b">
        <f t="shared" si="6"/>
        <v>1</v>
      </c>
      <c r="M31" s="3" t="s">
        <v>164</v>
      </c>
      <c r="N31" s="32">
        <v>5.47</v>
      </c>
      <c r="O31" s="32">
        <v>52361</v>
      </c>
      <c r="P31" s="32">
        <v>0.19</v>
      </c>
      <c r="Q31" s="32">
        <v>10.34</v>
      </c>
      <c r="R31" s="32" t="s">
        <v>251</v>
      </c>
      <c r="S31" s="32">
        <v>119</v>
      </c>
      <c r="T31" s="32">
        <v>121</v>
      </c>
      <c r="U31" s="32">
        <v>32.299999999999997</v>
      </c>
      <c r="V31" s="32">
        <v>31.43</v>
      </c>
      <c r="W31" s="32" t="s">
        <v>251</v>
      </c>
      <c r="X31" s="32" t="s">
        <v>159</v>
      </c>
      <c r="Y31" s="32" t="s">
        <v>159</v>
      </c>
      <c r="Z31" s="32" t="s">
        <v>159</v>
      </c>
      <c r="AA31" s="32" t="s">
        <v>159</v>
      </c>
    </row>
    <row r="32" spans="9:27" ht="15.75" customHeight="1" x14ac:dyDescent="0.35">
      <c r="I32" s="6">
        <f t="shared" si="4"/>
        <v>100.02</v>
      </c>
      <c r="J32" s="8">
        <v>10</v>
      </c>
      <c r="K32" s="31" t="b">
        <f t="shared" si="5"/>
        <v>1</v>
      </c>
      <c r="L32" s="31" t="b">
        <f t="shared" si="6"/>
        <v>1</v>
      </c>
      <c r="M32" s="3" t="s">
        <v>165</v>
      </c>
      <c r="N32" s="32">
        <v>5.49</v>
      </c>
      <c r="O32" s="32">
        <v>108495</v>
      </c>
      <c r="P32" s="32">
        <v>0.4</v>
      </c>
      <c r="Q32" s="32">
        <v>10.002000000000001</v>
      </c>
      <c r="R32" s="32" t="s">
        <v>251</v>
      </c>
      <c r="S32" s="32">
        <v>75</v>
      </c>
      <c r="T32" s="32">
        <v>77</v>
      </c>
      <c r="U32" s="32">
        <v>31.67</v>
      </c>
      <c r="V32" s="32">
        <v>30.5</v>
      </c>
      <c r="W32" s="32" t="s">
        <v>251</v>
      </c>
      <c r="X32" s="32">
        <v>110</v>
      </c>
      <c r="Y32" s="32">
        <v>37.54</v>
      </c>
      <c r="Z32" s="32">
        <v>36.61</v>
      </c>
      <c r="AA32" s="32" t="s">
        <v>251</v>
      </c>
    </row>
    <row r="33" spans="9:27" ht="15.75" customHeight="1" x14ac:dyDescent="0.35">
      <c r="I33" s="6">
        <f t="shared" si="4"/>
        <v>98.800000000000011</v>
      </c>
      <c r="J33" s="8">
        <v>10</v>
      </c>
      <c r="K33" s="31" t="b">
        <f t="shared" si="5"/>
        <v>1</v>
      </c>
      <c r="L33" s="31" t="b">
        <f t="shared" si="6"/>
        <v>1</v>
      </c>
      <c r="M33" s="14" t="s">
        <v>166</v>
      </c>
      <c r="N33" s="32">
        <v>5.68</v>
      </c>
      <c r="O33" s="32">
        <v>376905</v>
      </c>
      <c r="P33" s="32">
        <v>1.39</v>
      </c>
      <c r="Q33" s="32">
        <v>9.8800000000000008</v>
      </c>
      <c r="R33" s="32" t="s">
        <v>251</v>
      </c>
      <c r="S33" s="32">
        <v>78</v>
      </c>
      <c r="T33" s="32">
        <v>77</v>
      </c>
      <c r="U33" s="32">
        <v>25.3</v>
      </c>
      <c r="V33" s="32">
        <v>25.11</v>
      </c>
      <c r="W33" s="32" t="s">
        <v>251</v>
      </c>
      <c r="X33" s="32">
        <v>52</v>
      </c>
      <c r="Y33" s="32">
        <v>14.14</v>
      </c>
      <c r="Z33" s="32">
        <v>13.7</v>
      </c>
      <c r="AA33" s="32" t="s">
        <v>251</v>
      </c>
    </row>
    <row r="34" spans="9:27" ht="15.75" customHeight="1" x14ac:dyDescent="0.35">
      <c r="I34" s="6">
        <f t="shared" si="4"/>
        <v>108.45</v>
      </c>
      <c r="J34" s="8">
        <v>10</v>
      </c>
      <c r="K34" s="31" t="b">
        <f t="shared" si="5"/>
        <v>1</v>
      </c>
      <c r="L34" s="31" t="b">
        <f t="shared" si="6"/>
        <v>1</v>
      </c>
      <c r="M34" s="3" t="s">
        <v>167</v>
      </c>
      <c r="N34" s="32">
        <v>5.75</v>
      </c>
      <c r="O34" s="32">
        <v>100582</v>
      </c>
      <c r="P34" s="32">
        <v>0.37</v>
      </c>
      <c r="Q34" s="32">
        <v>10.845000000000001</v>
      </c>
      <c r="R34" s="32" t="s">
        <v>251</v>
      </c>
      <c r="S34" s="32">
        <v>62</v>
      </c>
      <c r="T34" s="32">
        <v>64</v>
      </c>
      <c r="U34" s="32">
        <v>32.44</v>
      </c>
      <c r="V34" s="32">
        <v>30.99</v>
      </c>
      <c r="W34" s="32" t="s">
        <v>251</v>
      </c>
      <c r="X34" s="32">
        <v>49</v>
      </c>
      <c r="Y34" s="32">
        <v>28.09</v>
      </c>
      <c r="Z34" s="32">
        <v>27.69</v>
      </c>
      <c r="AA34" s="32" t="s">
        <v>251</v>
      </c>
    </row>
    <row r="35" spans="9:27" ht="15.75" customHeight="1" x14ac:dyDescent="0.35">
      <c r="I35" s="6">
        <f t="shared" si="4"/>
        <v>100</v>
      </c>
      <c r="J35" s="8">
        <v>20</v>
      </c>
      <c r="K35" s="31" t="b">
        <f t="shared" si="5"/>
        <v>1</v>
      </c>
      <c r="L35" s="31" t="b">
        <f t="shared" si="6"/>
        <v>1</v>
      </c>
      <c r="M35" s="3" t="s">
        <v>15</v>
      </c>
      <c r="N35" s="32">
        <v>6.15</v>
      </c>
      <c r="O35" s="32">
        <v>428087</v>
      </c>
      <c r="P35" s="32">
        <v>1.58</v>
      </c>
      <c r="Q35" s="32">
        <v>20</v>
      </c>
      <c r="R35" s="32" t="s">
        <v>251</v>
      </c>
      <c r="S35" s="32">
        <v>114</v>
      </c>
      <c r="T35" s="32">
        <v>88</v>
      </c>
      <c r="U35" s="32">
        <v>19.579999999999998</v>
      </c>
      <c r="V35" s="32">
        <v>18.95</v>
      </c>
      <c r="W35" s="32" t="s">
        <v>251</v>
      </c>
      <c r="X35" s="32">
        <v>63</v>
      </c>
      <c r="Y35" s="32">
        <v>19.61</v>
      </c>
      <c r="Z35" s="32">
        <v>19.239999999999998</v>
      </c>
      <c r="AA35" s="32" t="s">
        <v>251</v>
      </c>
    </row>
    <row r="36" spans="9:27" ht="15.75" customHeight="1" x14ac:dyDescent="0.35">
      <c r="I36" s="6">
        <f t="shared" si="4"/>
        <v>98.000000000000014</v>
      </c>
      <c r="J36" s="8">
        <v>10</v>
      </c>
      <c r="K36" s="31" t="b">
        <f t="shared" si="5"/>
        <v>1</v>
      </c>
      <c r="L36" s="31" t="b">
        <f t="shared" si="6"/>
        <v>1</v>
      </c>
      <c r="M36" s="3" t="s">
        <v>168</v>
      </c>
      <c r="N36" s="32">
        <v>6.36</v>
      </c>
      <c r="O36" s="32">
        <v>80220</v>
      </c>
      <c r="P36" s="32">
        <v>0.3</v>
      </c>
      <c r="Q36" s="32">
        <v>9.8000000000000007</v>
      </c>
      <c r="R36" s="32" t="s">
        <v>251</v>
      </c>
      <c r="S36" s="32">
        <v>130</v>
      </c>
      <c r="T36" s="32">
        <v>132</v>
      </c>
      <c r="U36" s="32">
        <v>96.26</v>
      </c>
      <c r="V36" s="32">
        <v>97.71</v>
      </c>
      <c r="W36" s="32" t="s">
        <v>251</v>
      </c>
      <c r="X36" s="32">
        <v>95</v>
      </c>
      <c r="Y36" s="32">
        <v>103.05</v>
      </c>
      <c r="Z36" s="32">
        <v>102.32</v>
      </c>
      <c r="AA36" s="32" t="s">
        <v>251</v>
      </c>
    </row>
    <row r="37" spans="9:27" ht="15.75" customHeight="1" x14ac:dyDescent="0.35">
      <c r="I37" s="6">
        <f t="shared" si="4"/>
        <v>103.18</v>
      </c>
      <c r="J37" s="8">
        <v>10</v>
      </c>
      <c r="K37" s="31" t="b">
        <f t="shared" si="5"/>
        <v>1</v>
      </c>
      <c r="L37" s="31" t="b">
        <f t="shared" si="6"/>
        <v>1</v>
      </c>
      <c r="M37" s="3" t="s">
        <v>169</v>
      </c>
      <c r="N37" s="32">
        <v>6.62</v>
      </c>
      <c r="O37" s="32">
        <v>85466</v>
      </c>
      <c r="P37" s="32">
        <v>0.32</v>
      </c>
      <c r="Q37" s="32">
        <v>10.318</v>
      </c>
      <c r="R37" s="32" t="s">
        <v>251</v>
      </c>
      <c r="S37" s="32">
        <v>63</v>
      </c>
      <c r="T37" s="32">
        <v>62</v>
      </c>
      <c r="U37" s="32">
        <v>70.209999999999994</v>
      </c>
      <c r="V37" s="32">
        <v>69.83</v>
      </c>
      <c r="W37" s="32" t="s">
        <v>251</v>
      </c>
      <c r="X37" s="32">
        <v>41</v>
      </c>
      <c r="Y37" s="32">
        <v>43.12</v>
      </c>
      <c r="Z37" s="32">
        <v>42.98</v>
      </c>
      <c r="AA37" s="32" t="s">
        <v>251</v>
      </c>
    </row>
    <row r="38" spans="9:27" ht="15.75" customHeight="1" x14ac:dyDescent="0.35">
      <c r="I38" s="6">
        <f t="shared" si="4"/>
        <v>103.49999999999999</v>
      </c>
      <c r="J38" s="8">
        <v>10</v>
      </c>
      <c r="K38" s="31" t="b">
        <f t="shared" si="5"/>
        <v>1</v>
      </c>
      <c r="L38" s="31" t="b">
        <f t="shared" si="6"/>
        <v>1</v>
      </c>
      <c r="M38" s="3" t="s">
        <v>170</v>
      </c>
      <c r="N38" s="32">
        <v>6.7</v>
      </c>
      <c r="O38" s="32">
        <v>46005</v>
      </c>
      <c r="P38" s="32">
        <v>0.17</v>
      </c>
      <c r="Q38" s="32">
        <v>10.35</v>
      </c>
      <c r="R38" s="32" t="s">
        <v>251</v>
      </c>
      <c r="S38" s="32">
        <v>174</v>
      </c>
      <c r="T38" s="32">
        <v>93</v>
      </c>
      <c r="U38" s="32">
        <v>108.45</v>
      </c>
      <c r="V38" s="32">
        <v>115.37</v>
      </c>
      <c r="W38" s="32" t="s">
        <v>251</v>
      </c>
      <c r="X38" s="32">
        <v>95</v>
      </c>
      <c r="Y38" s="32">
        <v>92.3</v>
      </c>
      <c r="Z38" s="32">
        <v>94.9</v>
      </c>
      <c r="AA38" s="32" t="s">
        <v>251</v>
      </c>
    </row>
    <row r="39" spans="9:27" ht="15.75" customHeight="1" x14ac:dyDescent="0.35">
      <c r="I39" s="6">
        <f t="shared" si="4"/>
        <v>100.69000000000001</v>
      </c>
      <c r="J39" s="8">
        <v>10</v>
      </c>
      <c r="K39" s="31" t="b">
        <f t="shared" si="5"/>
        <v>1</v>
      </c>
      <c r="L39" s="31" t="b">
        <f t="shared" si="6"/>
        <v>1</v>
      </c>
      <c r="M39" s="3" t="s">
        <v>171</v>
      </c>
      <c r="N39" s="32">
        <v>6.72</v>
      </c>
      <c r="O39" s="32">
        <v>24485</v>
      </c>
      <c r="P39" s="32">
        <v>0.09</v>
      </c>
      <c r="Q39" s="32">
        <v>10.069000000000001</v>
      </c>
      <c r="R39" s="32" t="s">
        <v>251</v>
      </c>
      <c r="S39" s="32">
        <v>41</v>
      </c>
      <c r="T39" s="32">
        <v>69</v>
      </c>
      <c r="U39" s="32">
        <v>98.82</v>
      </c>
      <c r="V39" s="32">
        <v>99.86</v>
      </c>
      <c r="W39" s="32" t="s">
        <v>251</v>
      </c>
      <c r="X39" s="32">
        <v>39</v>
      </c>
      <c r="Y39" s="32">
        <v>44.86</v>
      </c>
      <c r="Z39" s="32">
        <v>47.31</v>
      </c>
      <c r="AA39" s="32" t="s">
        <v>251</v>
      </c>
    </row>
    <row r="40" spans="9:27" ht="15.75" customHeight="1" x14ac:dyDescent="0.35">
      <c r="I40" s="6">
        <f t="shared" si="4"/>
        <v>106.69999999999999</v>
      </c>
      <c r="J40" s="8">
        <v>10</v>
      </c>
      <c r="K40" s="31" t="b">
        <f t="shared" si="5"/>
        <v>1</v>
      </c>
      <c r="L40" s="31" t="b">
        <f t="shared" si="6"/>
        <v>1</v>
      </c>
      <c r="M40" s="3" t="s">
        <v>172</v>
      </c>
      <c r="N40" s="32">
        <v>6.89</v>
      </c>
      <c r="O40" s="32">
        <v>77535</v>
      </c>
      <c r="P40" s="32">
        <v>0.28999999999999998</v>
      </c>
      <c r="Q40" s="32">
        <v>10.67</v>
      </c>
      <c r="R40" s="32" t="s">
        <v>251</v>
      </c>
      <c r="S40" s="32">
        <v>83</v>
      </c>
      <c r="T40" s="32">
        <v>85</v>
      </c>
      <c r="U40" s="32">
        <v>63.16</v>
      </c>
      <c r="V40" s="32">
        <v>63.99</v>
      </c>
      <c r="W40" s="32" t="s">
        <v>251</v>
      </c>
      <c r="X40" s="32">
        <v>47</v>
      </c>
      <c r="Y40" s="32">
        <v>15.33</v>
      </c>
      <c r="Z40" s="32">
        <v>15.21</v>
      </c>
      <c r="AA40" s="32" t="s">
        <v>251</v>
      </c>
    </row>
    <row r="41" spans="9:27" ht="15.75" customHeight="1" x14ac:dyDescent="0.35">
      <c r="I41" s="6">
        <f t="shared" si="4"/>
        <v>107.24000000000001</v>
      </c>
      <c r="J41" s="8">
        <v>10</v>
      </c>
      <c r="K41" s="31" t="b">
        <f t="shared" si="5"/>
        <v>1</v>
      </c>
      <c r="L41" s="31" t="b">
        <f t="shared" si="6"/>
        <v>1</v>
      </c>
      <c r="M41" s="3" t="s">
        <v>173</v>
      </c>
      <c r="N41" s="32">
        <v>7.12</v>
      </c>
      <c r="O41" s="32">
        <v>4940</v>
      </c>
      <c r="P41" s="32">
        <v>0.02</v>
      </c>
      <c r="Q41" s="32">
        <v>10.724</v>
      </c>
      <c r="R41" s="32" t="s">
        <v>251</v>
      </c>
      <c r="S41" s="32">
        <v>43</v>
      </c>
      <c r="T41" s="32">
        <v>41</v>
      </c>
      <c r="U41" s="32">
        <v>85.94</v>
      </c>
      <c r="V41" s="32">
        <v>80.23</v>
      </c>
      <c r="W41" s="32" t="s">
        <v>251</v>
      </c>
      <c r="X41" s="32">
        <v>39</v>
      </c>
      <c r="Y41" s="32">
        <v>29.99</v>
      </c>
      <c r="Z41" s="32">
        <v>27.72</v>
      </c>
      <c r="AA41" s="32" t="s">
        <v>251</v>
      </c>
    </row>
    <row r="42" spans="9:27" ht="15.75" customHeight="1" x14ac:dyDescent="0.35">
      <c r="I42" s="6">
        <f t="shared" si="4"/>
        <v>96.32</v>
      </c>
      <c r="J42" s="8">
        <v>10</v>
      </c>
      <c r="K42" s="31" t="b">
        <f t="shared" si="5"/>
        <v>1</v>
      </c>
      <c r="L42" s="31" t="b">
        <f t="shared" si="6"/>
        <v>1</v>
      </c>
      <c r="M42" s="3" t="s">
        <v>174</v>
      </c>
      <c r="N42" s="32">
        <v>7.33</v>
      </c>
      <c r="O42" s="32">
        <v>70889</v>
      </c>
      <c r="P42" s="32">
        <v>0.26</v>
      </c>
      <c r="Q42" s="32">
        <v>9.6319999999999997</v>
      </c>
      <c r="R42" s="32" t="s">
        <v>251</v>
      </c>
      <c r="S42" s="32">
        <v>75</v>
      </c>
      <c r="T42" s="32">
        <v>39</v>
      </c>
      <c r="U42" s="32">
        <v>39.65</v>
      </c>
      <c r="V42" s="32">
        <v>39.090000000000003</v>
      </c>
      <c r="W42" s="32" t="s">
        <v>251</v>
      </c>
      <c r="X42" s="32">
        <v>77</v>
      </c>
      <c r="Y42" s="32">
        <v>31.91</v>
      </c>
      <c r="Z42" s="32">
        <v>31.89</v>
      </c>
      <c r="AA42" s="32" t="s">
        <v>251</v>
      </c>
    </row>
    <row r="43" spans="9:27" ht="15.75" customHeight="1" x14ac:dyDescent="0.35">
      <c r="I43" s="6">
        <f t="shared" si="4"/>
        <v>112.31111111111112</v>
      </c>
      <c r="J43" s="8">
        <v>18</v>
      </c>
      <c r="K43" s="31" t="b">
        <f t="shared" si="5"/>
        <v>1</v>
      </c>
      <c r="L43" s="31" t="b">
        <f t="shared" si="6"/>
        <v>1</v>
      </c>
      <c r="M43" s="3" t="s">
        <v>175</v>
      </c>
      <c r="N43" s="32">
        <v>7.49</v>
      </c>
      <c r="O43" s="32">
        <v>106227</v>
      </c>
      <c r="P43" s="32">
        <v>0.39</v>
      </c>
      <c r="Q43" s="32">
        <v>20.216000000000001</v>
      </c>
      <c r="R43" s="32" t="s">
        <v>251</v>
      </c>
      <c r="S43" s="32">
        <v>43</v>
      </c>
      <c r="T43" s="32">
        <v>58</v>
      </c>
      <c r="U43" s="32">
        <v>42.98</v>
      </c>
      <c r="V43" s="32">
        <v>42.6</v>
      </c>
      <c r="W43" s="32" t="s">
        <v>251</v>
      </c>
      <c r="X43" s="32">
        <v>41</v>
      </c>
      <c r="Y43" s="32">
        <v>23.91</v>
      </c>
      <c r="Z43" s="32">
        <v>23.93</v>
      </c>
      <c r="AA43" s="32" t="s">
        <v>251</v>
      </c>
    </row>
    <row r="44" spans="9:27" ht="15.75" customHeight="1" x14ac:dyDescent="0.35">
      <c r="I44" s="6">
        <f t="shared" si="4"/>
        <v>96.465000000000003</v>
      </c>
      <c r="J44" s="8">
        <v>20</v>
      </c>
      <c r="K44" s="31" t="b">
        <f t="shared" si="5"/>
        <v>1</v>
      </c>
      <c r="L44" s="31" t="b">
        <f t="shared" si="6"/>
        <v>1</v>
      </c>
      <c r="M44" s="3" t="s">
        <v>177</v>
      </c>
      <c r="N44" s="32">
        <v>7.58</v>
      </c>
      <c r="O44" s="32">
        <v>613254</v>
      </c>
      <c r="P44" s="32">
        <v>2.27</v>
      </c>
      <c r="Q44" s="32">
        <v>19.292999999999999</v>
      </c>
      <c r="R44" s="32" t="s">
        <v>251</v>
      </c>
      <c r="S44" s="32">
        <v>98</v>
      </c>
      <c r="T44" s="32">
        <v>100</v>
      </c>
      <c r="U44" s="32">
        <v>61.82</v>
      </c>
      <c r="V44" s="32">
        <v>61.61</v>
      </c>
      <c r="W44" s="32" t="s">
        <v>251</v>
      </c>
      <c r="X44" s="32">
        <v>70</v>
      </c>
      <c r="Y44" s="32">
        <v>11.31</v>
      </c>
      <c r="Z44" s="32">
        <v>11.41</v>
      </c>
      <c r="AA44" s="32" t="s">
        <v>251</v>
      </c>
    </row>
    <row r="45" spans="9:27" ht="15.75" customHeight="1" x14ac:dyDescent="0.35">
      <c r="I45" s="6">
        <f t="shared" si="4"/>
        <v>80.459999999999994</v>
      </c>
      <c r="J45" s="8">
        <v>10</v>
      </c>
      <c r="K45" s="31" t="b">
        <f t="shared" si="5"/>
        <v>1</v>
      </c>
      <c r="L45" s="31" t="b">
        <f t="shared" si="6"/>
        <v>1</v>
      </c>
      <c r="M45" s="14" t="s">
        <v>178</v>
      </c>
      <c r="N45" s="32">
        <v>7.64</v>
      </c>
      <c r="O45" s="32">
        <v>401363</v>
      </c>
      <c r="P45" s="32">
        <v>1.48</v>
      </c>
      <c r="Q45" s="32">
        <v>8.0459999999999994</v>
      </c>
      <c r="R45" s="32" t="s">
        <v>251</v>
      </c>
      <c r="S45" s="32">
        <v>91</v>
      </c>
      <c r="T45" s="32">
        <v>92</v>
      </c>
      <c r="U45" s="32">
        <v>54.77</v>
      </c>
      <c r="V45" s="32">
        <v>55.81</v>
      </c>
      <c r="W45" s="32" t="s">
        <v>251</v>
      </c>
      <c r="X45" s="32">
        <v>65</v>
      </c>
      <c r="Y45" s="32">
        <v>11.48</v>
      </c>
      <c r="Z45" s="32">
        <v>11.92</v>
      </c>
      <c r="AA45" s="32" t="s">
        <v>251</v>
      </c>
    </row>
    <row r="46" spans="9:27" ht="15.75" customHeight="1" x14ac:dyDescent="0.35">
      <c r="I46" s="6">
        <f t="shared" si="4"/>
        <v>95.48</v>
      </c>
      <c r="J46" s="8">
        <v>10</v>
      </c>
      <c r="K46" s="31" t="b">
        <f t="shared" si="5"/>
        <v>1</v>
      </c>
      <c r="L46" s="31" t="b">
        <f t="shared" si="6"/>
        <v>1</v>
      </c>
      <c r="M46" s="3" t="s">
        <v>180</v>
      </c>
      <c r="N46" s="32">
        <v>7.89</v>
      </c>
      <c r="O46" s="32">
        <v>44166</v>
      </c>
      <c r="P46" s="32">
        <v>0.16</v>
      </c>
      <c r="Q46" s="32">
        <v>9.548</v>
      </c>
      <c r="R46" s="32" t="s">
        <v>251</v>
      </c>
      <c r="S46" s="32">
        <v>75</v>
      </c>
      <c r="T46" s="32">
        <v>39</v>
      </c>
      <c r="U46" s="32">
        <v>39.57</v>
      </c>
      <c r="V46" s="32">
        <v>40.29</v>
      </c>
      <c r="W46" s="32" t="s">
        <v>251</v>
      </c>
      <c r="X46" s="32">
        <v>77</v>
      </c>
      <c r="Y46" s="32">
        <v>30.2</v>
      </c>
      <c r="Z46" s="32">
        <v>30.93</v>
      </c>
      <c r="AA46" s="32" t="s">
        <v>251</v>
      </c>
    </row>
    <row r="47" spans="9:27" ht="15.75" customHeight="1" x14ac:dyDescent="0.35">
      <c r="I47" s="6">
        <f t="shared" si="4"/>
        <v>101.58</v>
      </c>
      <c r="J47" s="8">
        <v>10</v>
      </c>
      <c r="K47" s="31" t="b">
        <f t="shared" si="5"/>
        <v>1</v>
      </c>
      <c r="L47" s="31" t="b">
        <f t="shared" si="6"/>
        <v>1</v>
      </c>
      <c r="M47" s="3" t="s">
        <v>181</v>
      </c>
      <c r="N47" s="32">
        <v>7.96</v>
      </c>
      <c r="O47" s="32">
        <v>45746</v>
      </c>
      <c r="P47" s="32">
        <v>0.17</v>
      </c>
      <c r="Q47" s="32">
        <v>10.157999999999999</v>
      </c>
      <c r="R47" s="32" t="s">
        <v>251</v>
      </c>
      <c r="S47" s="32">
        <v>69</v>
      </c>
      <c r="T47" s="32">
        <v>41</v>
      </c>
      <c r="U47" s="32">
        <v>54.56</v>
      </c>
      <c r="V47" s="32">
        <v>56.23</v>
      </c>
      <c r="W47" s="32" t="s">
        <v>251</v>
      </c>
      <c r="X47" s="32">
        <v>99</v>
      </c>
      <c r="Y47" s="32">
        <v>22.52</v>
      </c>
      <c r="Z47" s="32">
        <v>23.18</v>
      </c>
      <c r="AA47" s="32" t="s">
        <v>251</v>
      </c>
    </row>
    <row r="48" spans="9:27" ht="15.75" customHeight="1" x14ac:dyDescent="0.35">
      <c r="I48" s="6">
        <f t="shared" si="4"/>
        <v>101.22</v>
      </c>
      <c r="J48" s="8">
        <v>10</v>
      </c>
      <c r="K48" s="31" t="b">
        <f t="shared" si="5"/>
        <v>1</v>
      </c>
      <c r="L48" s="31" t="b">
        <f t="shared" si="6"/>
        <v>1</v>
      </c>
      <c r="M48" s="3" t="s">
        <v>182</v>
      </c>
      <c r="N48" s="32">
        <v>8.07</v>
      </c>
      <c r="O48" s="32">
        <v>68357</v>
      </c>
      <c r="P48" s="32">
        <v>0.25</v>
      </c>
      <c r="Q48" s="32">
        <v>10.122</v>
      </c>
      <c r="R48" s="32" t="s">
        <v>251</v>
      </c>
      <c r="S48" s="32">
        <v>97</v>
      </c>
      <c r="T48" s="32">
        <v>83</v>
      </c>
      <c r="U48" s="32">
        <v>86.73</v>
      </c>
      <c r="V48" s="32">
        <v>85.26</v>
      </c>
      <c r="W48" s="32" t="s">
        <v>251</v>
      </c>
      <c r="X48" s="32">
        <v>99</v>
      </c>
      <c r="Y48" s="32">
        <v>60.8</v>
      </c>
      <c r="Z48" s="32">
        <v>59.51</v>
      </c>
      <c r="AA48" s="32" t="s">
        <v>251</v>
      </c>
    </row>
    <row r="49" spans="9:27" ht="15.75" customHeight="1" x14ac:dyDescent="0.35">
      <c r="I49" s="6">
        <f t="shared" si="4"/>
        <v>103.61</v>
      </c>
      <c r="J49" s="8">
        <v>10</v>
      </c>
      <c r="K49" s="31" t="b">
        <f t="shared" si="5"/>
        <v>1</v>
      </c>
      <c r="L49" s="31" t="b">
        <f t="shared" si="6"/>
        <v>1</v>
      </c>
      <c r="M49" s="3" t="s">
        <v>183</v>
      </c>
      <c r="N49" s="32">
        <v>8.1199999999999992</v>
      </c>
      <c r="O49" s="32">
        <v>100371</v>
      </c>
      <c r="P49" s="32">
        <v>0.37</v>
      </c>
      <c r="Q49" s="32">
        <v>10.361000000000001</v>
      </c>
      <c r="R49" s="32" t="s">
        <v>251</v>
      </c>
      <c r="S49" s="32">
        <v>166</v>
      </c>
      <c r="T49" s="32">
        <v>164</v>
      </c>
      <c r="U49" s="32">
        <v>77.209999999999994</v>
      </c>
      <c r="V49" s="32">
        <v>78.3</v>
      </c>
      <c r="W49" s="32" t="s">
        <v>251</v>
      </c>
      <c r="X49" s="32">
        <v>129</v>
      </c>
      <c r="Y49" s="32">
        <v>76.58</v>
      </c>
      <c r="Z49" s="32">
        <v>79.099999999999994</v>
      </c>
      <c r="AA49" s="32" t="s">
        <v>251</v>
      </c>
    </row>
    <row r="50" spans="9:27" ht="15.75" customHeight="1" x14ac:dyDescent="0.35">
      <c r="I50" s="6">
        <f t="shared" si="4"/>
        <v>101.4</v>
      </c>
      <c r="J50" s="8">
        <v>10</v>
      </c>
      <c r="K50" s="31" t="b">
        <f t="shared" si="5"/>
        <v>1</v>
      </c>
      <c r="L50" s="31" t="b">
        <f t="shared" si="6"/>
        <v>1</v>
      </c>
      <c r="M50" s="3" t="s">
        <v>184</v>
      </c>
      <c r="N50" s="32">
        <v>8.2100000000000009</v>
      </c>
      <c r="O50" s="32">
        <v>118877</v>
      </c>
      <c r="P50" s="32">
        <v>0.44</v>
      </c>
      <c r="Q50" s="32">
        <v>10.14</v>
      </c>
      <c r="R50" s="32" t="s">
        <v>251</v>
      </c>
      <c r="S50" s="32">
        <v>76</v>
      </c>
      <c r="T50" s="32">
        <v>41</v>
      </c>
      <c r="U50" s="32">
        <v>53.47</v>
      </c>
      <c r="V50" s="32">
        <v>53.81</v>
      </c>
      <c r="W50" s="32" t="s">
        <v>251</v>
      </c>
      <c r="X50" s="32">
        <v>78</v>
      </c>
      <c r="Y50" s="32">
        <v>32.119999999999997</v>
      </c>
      <c r="Z50" s="32">
        <v>30.97</v>
      </c>
      <c r="AA50" s="32" t="s">
        <v>251</v>
      </c>
    </row>
    <row r="51" spans="9:27" ht="15.75" customHeight="1" x14ac:dyDescent="0.35">
      <c r="I51" s="6">
        <f t="shared" si="4"/>
        <v>110.53333333333333</v>
      </c>
      <c r="J51" s="8">
        <v>18</v>
      </c>
      <c r="K51" s="31" t="b">
        <f t="shared" si="5"/>
        <v>1</v>
      </c>
      <c r="L51" s="31" t="b">
        <f t="shared" si="6"/>
        <v>1</v>
      </c>
      <c r="M51" s="3" t="s">
        <v>185</v>
      </c>
      <c r="N51" s="32">
        <v>8.2799999999999994</v>
      </c>
      <c r="O51" s="32">
        <v>67862</v>
      </c>
      <c r="P51" s="32">
        <v>0.25</v>
      </c>
      <c r="Q51" s="32">
        <v>19.896000000000001</v>
      </c>
      <c r="R51" s="32" t="s">
        <v>251</v>
      </c>
      <c r="S51" s="32">
        <v>43</v>
      </c>
      <c r="T51" s="32">
        <v>58</v>
      </c>
      <c r="U51" s="32">
        <v>63.06</v>
      </c>
      <c r="V51" s="32">
        <v>60.31</v>
      </c>
      <c r="W51" s="32" t="s">
        <v>251</v>
      </c>
      <c r="X51" s="32">
        <v>57</v>
      </c>
      <c r="Y51" s="32">
        <v>21.16</v>
      </c>
      <c r="Z51" s="32">
        <v>21.14</v>
      </c>
      <c r="AA51" s="32" t="s">
        <v>251</v>
      </c>
    </row>
    <row r="52" spans="9:27" ht="15.75" customHeight="1" x14ac:dyDescent="0.35">
      <c r="I52" s="6">
        <f t="shared" si="4"/>
        <v>98.08</v>
      </c>
      <c r="J52" s="8">
        <v>10</v>
      </c>
      <c r="K52" s="31" t="b">
        <f t="shared" si="5"/>
        <v>1</v>
      </c>
      <c r="L52" s="31" t="b">
        <f t="shared" si="6"/>
        <v>1</v>
      </c>
      <c r="M52" s="3" t="s">
        <v>186</v>
      </c>
      <c r="N52" s="32">
        <v>8.4</v>
      </c>
      <c r="O52" s="32">
        <v>38272</v>
      </c>
      <c r="P52" s="32">
        <v>0.14000000000000001</v>
      </c>
      <c r="Q52" s="32">
        <v>9.8079999999999998</v>
      </c>
      <c r="R52" s="32" t="s">
        <v>251</v>
      </c>
      <c r="S52" s="32">
        <v>129</v>
      </c>
      <c r="T52" s="32">
        <v>127</v>
      </c>
      <c r="U52" s="32">
        <v>77.09</v>
      </c>
      <c r="V52" s="32">
        <v>77.92</v>
      </c>
      <c r="W52" s="32" t="s">
        <v>251</v>
      </c>
      <c r="X52" s="32">
        <v>131</v>
      </c>
      <c r="Y52" s="32">
        <v>24.08</v>
      </c>
      <c r="Z52" s="32">
        <v>23.79</v>
      </c>
      <c r="AA52" s="32" t="s">
        <v>251</v>
      </c>
    </row>
    <row r="53" spans="9:27" ht="15.75" customHeight="1" x14ac:dyDescent="0.35">
      <c r="I53" s="6">
        <f t="shared" si="4"/>
        <v>103.81</v>
      </c>
      <c r="J53" s="8">
        <v>10</v>
      </c>
      <c r="K53" s="31" t="b">
        <f t="shared" si="5"/>
        <v>1</v>
      </c>
      <c r="L53" s="31" t="b">
        <f t="shared" si="6"/>
        <v>1</v>
      </c>
      <c r="M53" s="3" t="s">
        <v>187</v>
      </c>
      <c r="N53" s="32">
        <v>8.48</v>
      </c>
      <c r="O53" s="32">
        <v>49823</v>
      </c>
      <c r="P53" s="32">
        <v>0.18</v>
      </c>
      <c r="Q53" s="32">
        <v>10.381</v>
      </c>
      <c r="R53" s="32" t="s">
        <v>251</v>
      </c>
      <c r="S53" s="32">
        <v>107</v>
      </c>
      <c r="T53" s="32">
        <v>109</v>
      </c>
      <c r="U53" s="32">
        <v>94.55</v>
      </c>
      <c r="V53" s="32">
        <v>93.11</v>
      </c>
      <c r="W53" s="32" t="s">
        <v>251</v>
      </c>
      <c r="X53" s="32">
        <v>93</v>
      </c>
      <c r="Y53" s="32">
        <v>4.6900000000000004</v>
      </c>
      <c r="Z53" s="32">
        <v>4.53</v>
      </c>
      <c r="AA53" s="32" t="s">
        <v>251</v>
      </c>
    </row>
    <row r="54" spans="9:27" ht="15.75" customHeight="1" x14ac:dyDescent="0.35">
      <c r="I54" s="6">
        <f t="shared" si="4"/>
        <v>100</v>
      </c>
      <c r="J54" s="8">
        <v>20</v>
      </c>
      <c r="K54" s="31" t="b">
        <f t="shared" si="5"/>
        <v>1</v>
      </c>
      <c r="L54" s="31" t="b">
        <f t="shared" si="6"/>
        <v>1</v>
      </c>
      <c r="M54" s="3" t="s">
        <v>16</v>
      </c>
      <c r="N54" s="32">
        <v>8.8800000000000008</v>
      </c>
      <c r="O54" s="32">
        <v>425025</v>
      </c>
      <c r="P54" s="32">
        <v>1.57</v>
      </c>
      <c r="Q54" s="32">
        <v>20</v>
      </c>
      <c r="R54" s="32" t="s">
        <v>251</v>
      </c>
      <c r="S54" s="32">
        <v>117</v>
      </c>
      <c r="T54" s="32">
        <v>82</v>
      </c>
      <c r="U54" s="32">
        <v>63.24</v>
      </c>
      <c r="V54" s="32">
        <v>61.55</v>
      </c>
      <c r="W54" s="32" t="s">
        <v>251</v>
      </c>
      <c r="X54" s="32">
        <v>52</v>
      </c>
      <c r="Y54" s="32">
        <v>15.72</v>
      </c>
      <c r="Z54" s="32">
        <v>15.61</v>
      </c>
      <c r="AA54" s="32" t="s">
        <v>251</v>
      </c>
    </row>
    <row r="55" spans="9:27" ht="15.75" customHeight="1" x14ac:dyDescent="0.35">
      <c r="I55" s="6">
        <f t="shared" si="4"/>
        <v>102.75000000000001</v>
      </c>
      <c r="J55" s="8">
        <v>10</v>
      </c>
      <c r="K55" s="31" t="b">
        <f t="shared" si="5"/>
        <v>1</v>
      </c>
      <c r="L55" s="31" t="b">
        <f t="shared" si="6"/>
        <v>1</v>
      </c>
      <c r="M55" s="3" t="s">
        <v>189</v>
      </c>
      <c r="N55" s="32">
        <v>8.9</v>
      </c>
      <c r="O55" s="32">
        <v>245942</v>
      </c>
      <c r="P55" s="32">
        <v>0.91</v>
      </c>
      <c r="Q55" s="32">
        <v>10.275</v>
      </c>
      <c r="R55" s="32" t="s">
        <v>251</v>
      </c>
      <c r="S55" s="32">
        <v>112</v>
      </c>
      <c r="T55" s="32">
        <v>77</v>
      </c>
      <c r="U55" s="32">
        <v>65.790000000000006</v>
      </c>
      <c r="V55" s="32">
        <v>65.37</v>
      </c>
      <c r="W55" s="32" t="s">
        <v>251</v>
      </c>
      <c r="X55" s="32">
        <v>114</v>
      </c>
      <c r="Y55" s="32">
        <v>31.33</v>
      </c>
      <c r="Z55" s="32">
        <v>31</v>
      </c>
      <c r="AA55" s="32" t="s">
        <v>251</v>
      </c>
    </row>
    <row r="56" spans="9:27" ht="15.75" customHeight="1" x14ac:dyDescent="0.35">
      <c r="I56" s="6">
        <f t="shared" si="4"/>
        <v>97.01</v>
      </c>
      <c r="J56" s="8">
        <v>10</v>
      </c>
      <c r="K56" s="31" t="b">
        <f t="shared" si="5"/>
        <v>1</v>
      </c>
      <c r="L56" s="31" t="b">
        <f t="shared" si="6"/>
        <v>1</v>
      </c>
      <c r="M56" s="3" t="s">
        <v>190</v>
      </c>
      <c r="N56" s="32">
        <v>8.98</v>
      </c>
      <c r="O56" s="32">
        <v>41439</v>
      </c>
      <c r="P56" s="32">
        <v>0.15</v>
      </c>
      <c r="Q56" s="32">
        <v>9.7010000000000005</v>
      </c>
      <c r="R56" s="32" t="s">
        <v>251</v>
      </c>
      <c r="S56" s="32">
        <v>131</v>
      </c>
      <c r="T56" s="32">
        <v>133</v>
      </c>
      <c r="U56" s="32">
        <v>95.99</v>
      </c>
      <c r="V56" s="32">
        <v>93.88</v>
      </c>
      <c r="W56" s="32" t="s">
        <v>251</v>
      </c>
      <c r="X56" s="32" t="s">
        <v>159</v>
      </c>
      <c r="Y56" s="32" t="s">
        <v>159</v>
      </c>
      <c r="Z56" s="32" t="s">
        <v>159</v>
      </c>
      <c r="AA56" s="32" t="s">
        <v>159</v>
      </c>
    </row>
    <row r="57" spans="9:27" ht="15.75" customHeight="1" x14ac:dyDescent="0.35">
      <c r="I57" s="6">
        <f t="shared" si="4"/>
        <v>93.48</v>
      </c>
      <c r="J57" s="8">
        <v>10</v>
      </c>
      <c r="K57" s="31" t="b">
        <f t="shared" si="5"/>
        <v>1</v>
      </c>
      <c r="L57" s="31" t="b">
        <f t="shared" si="6"/>
        <v>1</v>
      </c>
      <c r="M57" s="14" t="s">
        <v>191</v>
      </c>
      <c r="N57" s="32">
        <v>8.99</v>
      </c>
      <c r="O57" s="32">
        <v>420610</v>
      </c>
      <c r="P57" s="32">
        <v>1.56</v>
      </c>
      <c r="Q57" s="32">
        <v>9.3480000000000008</v>
      </c>
      <c r="R57" s="32" t="s">
        <v>251</v>
      </c>
      <c r="S57" s="32">
        <v>91</v>
      </c>
      <c r="T57" s="32">
        <v>106</v>
      </c>
      <c r="U57" s="32">
        <v>32.17</v>
      </c>
      <c r="V57" s="32">
        <v>33.32</v>
      </c>
      <c r="W57" s="32" t="s">
        <v>251</v>
      </c>
      <c r="X57" s="32">
        <v>51</v>
      </c>
      <c r="Y57" s="32">
        <v>8.59</v>
      </c>
      <c r="Z57" s="32">
        <v>8.94</v>
      </c>
      <c r="AA57" s="32" t="s">
        <v>251</v>
      </c>
    </row>
    <row r="58" spans="9:27" ht="15.75" customHeight="1" x14ac:dyDescent="0.35">
      <c r="I58" s="6">
        <f t="shared" si="4"/>
        <v>94.52000000000001</v>
      </c>
      <c r="J58" s="8">
        <v>20</v>
      </c>
      <c r="K58" s="31" t="b">
        <f t="shared" si="5"/>
        <v>1</v>
      </c>
      <c r="L58" s="31" t="b">
        <f t="shared" si="6"/>
        <v>1</v>
      </c>
      <c r="M58" s="14" t="s">
        <v>192</v>
      </c>
      <c r="N58" s="32">
        <v>9.1</v>
      </c>
      <c r="O58" s="32">
        <v>745995</v>
      </c>
      <c r="P58" s="32">
        <v>2.76</v>
      </c>
      <c r="Q58" s="32">
        <v>18.904</v>
      </c>
      <c r="R58" s="32" t="s">
        <v>251</v>
      </c>
      <c r="S58" s="32">
        <v>91</v>
      </c>
      <c r="T58" s="32">
        <v>106</v>
      </c>
      <c r="U58" s="32">
        <v>48.02</v>
      </c>
      <c r="V58" s="32">
        <v>48.45</v>
      </c>
      <c r="W58" s="32" t="s">
        <v>251</v>
      </c>
      <c r="X58" s="32">
        <v>105</v>
      </c>
      <c r="Y58" s="32">
        <v>21.27</v>
      </c>
      <c r="Z58" s="32">
        <v>21.19</v>
      </c>
      <c r="AA58" s="32" t="s">
        <v>251</v>
      </c>
    </row>
    <row r="59" spans="9:27" ht="15.75" customHeight="1" x14ac:dyDescent="0.35">
      <c r="I59" s="6">
        <f t="shared" si="4"/>
        <v>98.37</v>
      </c>
      <c r="J59" s="8">
        <v>10</v>
      </c>
      <c r="K59" s="31" t="b">
        <f t="shared" si="5"/>
        <v>1</v>
      </c>
      <c r="L59" s="31" t="b">
        <f t="shared" si="6"/>
        <v>1</v>
      </c>
      <c r="M59" s="14" t="s">
        <v>193</v>
      </c>
      <c r="N59" s="32">
        <v>9.4</v>
      </c>
      <c r="O59" s="32">
        <v>383441</v>
      </c>
      <c r="P59" s="32">
        <v>1.42</v>
      </c>
      <c r="Q59" s="32">
        <v>9.8369999999999997</v>
      </c>
      <c r="R59" s="32" t="s">
        <v>251</v>
      </c>
      <c r="S59" s="32">
        <v>91</v>
      </c>
      <c r="T59" s="32">
        <v>106</v>
      </c>
      <c r="U59" s="32">
        <v>47.03</v>
      </c>
      <c r="V59" s="32">
        <v>46.55</v>
      </c>
      <c r="W59" s="32" t="s">
        <v>251</v>
      </c>
      <c r="X59" s="32">
        <v>105</v>
      </c>
      <c r="Y59" s="32">
        <v>24.54</v>
      </c>
      <c r="Z59" s="32">
        <v>24.46</v>
      </c>
      <c r="AA59" s="32" t="s">
        <v>251</v>
      </c>
    </row>
    <row r="60" spans="9:27" ht="15.75" customHeight="1" x14ac:dyDescent="0.35">
      <c r="I60" s="6">
        <f t="shared" si="4"/>
        <v>96.31</v>
      </c>
      <c r="J60" s="8">
        <v>10</v>
      </c>
      <c r="K60" s="31" t="b">
        <f t="shared" si="5"/>
        <v>1</v>
      </c>
      <c r="L60" s="31" t="b">
        <f t="shared" si="6"/>
        <v>1</v>
      </c>
      <c r="M60" s="3" t="s">
        <v>194</v>
      </c>
      <c r="N60" s="32">
        <v>9.41</v>
      </c>
      <c r="O60" s="32">
        <v>289337</v>
      </c>
      <c r="P60" s="32">
        <v>1.07</v>
      </c>
      <c r="Q60" s="32">
        <v>9.6310000000000002</v>
      </c>
      <c r="R60" s="32" t="s">
        <v>251</v>
      </c>
      <c r="S60" s="32">
        <v>104</v>
      </c>
      <c r="T60" s="32">
        <v>78</v>
      </c>
      <c r="U60" s="32">
        <v>55.84</v>
      </c>
      <c r="V60" s="32">
        <v>57.25</v>
      </c>
      <c r="W60" s="32" t="s">
        <v>251</v>
      </c>
      <c r="X60" s="32">
        <v>103</v>
      </c>
      <c r="Y60" s="32">
        <v>56.1</v>
      </c>
      <c r="Z60" s="32">
        <v>55.69</v>
      </c>
      <c r="AA60" s="32" t="s">
        <v>251</v>
      </c>
    </row>
    <row r="61" spans="9:27" ht="15.75" customHeight="1" x14ac:dyDescent="0.35">
      <c r="I61" s="6">
        <f t="shared" si="4"/>
        <v>99.75</v>
      </c>
      <c r="J61" s="8">
        <v>10</v>
      </c>
      <c r="K61" s="31" t="b">
        <f t="shared" si="5"/>
        <v>1</v>
      </c>
      <c r="L61" s="31" t="b">
        <f t="shared" si="6"/>
        <v>1</v>
      </c>
      <c r="M61" s="3" t="s">
        <v>195</v>
      </c>
      <c r="N61" s="32">
        <v>9.5399999999999991</v>
      </c>
      <c r="O61" s="32">
        <v>17868</v>
      </c>
      <c r="P61" s="32">
        <v>7.0000000000000007E-2</v>
      </c>
      <c r="Q61" s="32">
        <v>9.9749999999999996</v>
      </c>
      <c r="R61" s="32" t="s">
        <v>251</v>
      </c>
      <c r="S61" s="32">
        <v>173</v>
      </c>
      <c r="T61" s="32">
        <v>171</v>
      </c>
      <c r="U61" s="32">
        <v>51</v>
      </c>
      <c r="V61" s="32">
        <v>52.47</v>
      </c>
      <c r="W61" s="32" t="s">
        <v>251</v>
      </c>
      <c r="X61" s="32">
        <v>175</v>
      </c>
      <c r="Y61" s="32">
        <v>50.33</v>
      </c>
      <c r="Z61" s="32">
        <v>46.1</v>
      </c>
      <c r="AA61" s="32" t="s">
        <v>251</v>
      </c>
    </row>
    <row r="62" spans="9:27" ht="15.75" customHeight="1" x14ac:dyDescent="0.35">
      <c r="I62" s="6">
        <f t="shared" si="4"/>
        <v>92.81</v>
      </c>
      <c r="J62" s="8">
        <v>10</v>
      </c>
      <c r="K62" s="31" t="b">
        <f t="shared" si="5"/>
        <v>1</v>
      </c>
      <c r="L62" s="31" t="b">
        <f t="shared" si="6"/>
        <v>1</v>
      </c>
      <c r="M62" s="3" t="s">
        <v>197</v>
      </c>
      <c r="N62" s="32">
        <v>9.68</v>
      </c>
      <c r="O62" s="32">
        <v>427184</v>
      </c>
      <c r="P62" s="32">
        <v>1.58</v>
      </c>
      <c r="Q62" s="32">
        <v>9.2810000000000006</v>
      </c>
      <c r="R62" s="32" t="s">
        <v>251</v>
      </c>
      <c r="S62" s="32">
        <v>105</v>
      </c>
      <c r="T62" s="32">
        <v>120</v>
      </c>
      <c r="U62" s="32">
        <v>27.8</v>
      </c>
      <c r="V62" s="32">
        <v>28</v>
      </c>
      <c r="W62" s="32" t="s">
        <v>251</v>
      </c>
      <c r="X62" s="32">
        <v>79</v>
      </c>
      <c r="Y62" s="32">
        <v>16.22</v>
      </c>
      <c r="Z62" s="32">
        <v>15.96</v>
      </c>
      <c r="AA62" s="32" t="s">
        <v>251</v>
      </c>
    </row>
    <row r="63" spans="9:27" ht="15.75" customHeight="1" x14ac:dyDescent="0.35">
      <c r="I63" s="6">
        <f t="shared" si="4"/>
        <v>97.784999999999982</v>
      </c>
      <c r="J63" s="8">
        <v>20</v>
      </c>
      <c r="K63" s="31" t="b">
        <f t="shared" si="5"/>
        <v>1</v>
      </c>
      <c r="L63" s="31" t="b">
        <f t="shared" si="6"/>
        <v>1</v>
      </c>
      <c r="M63" s="3" t="s">
        <v>198</v>
      </c>
      <c r="N63" s="32">
        <v>9.8000000000000007</v>
      </c>
      <c r="O63" s="32">
        <v>231094</v>
      </c>
      <c r="P63" s="32">
        <v>0.85</v>
      </c>
      <c r="Q63" s="32">
        <v>19.556999999999999</v>
      </c>
      <c r="R63" s="32" t="s">
        <v>251</v>
      </c>
      <c r="S63" s="32">
        <v>95</v>
      </c>
      <c r="T63" s="32">
        <v>174</v>
      </c>
      <c r="U63" s="32">
        <v>63.4</v>
      </c>
      <c r="V63" s="32">
        <v>60.94</v>
      </c>
      <c r="W63" s="32" t="s">
        <v>251</v>
      </c>
      <c r="X63" s="32">
        <v>176</v>
      </c>
      <c r="Y63" s="32">
        <v>61.39</v>
      </c>
      <c r="Z63" s="32">
        <v>60.41</v>
      </c>
      <c r="AA63" s="32" t="s">
        <v>251</v>
      </c>
    </row>
    <row r="64" spans="9:27" ht="15.75" customHeight="1" x14ac:dyDescent="0.35">
      <c r="I64" s="6">
        <f t="shared" si="4"/>
        <v>98.27</v>
      </c>
      <c r="J64" s="8">
        <v>10</v>
      </c>
      <c r="K64" s="31" t="b">
        <f t="shared" si="5"/>
        <v>1</v>
      </c>
      <c r="L64" s="31" t="b">
        <f t="shared" si="6"/>
        <v>1</v>
      </c>
      <c r="M64" s="3" t="s">
        <v>199</v>
      </c>
      <c r="N64" s="32">
        <v>9.9</v>
      </c>
      <c r="O64" s="32">
        <v>172544</v>
      </c>
      <c r="P64" s="32">
        <v>0.64</v>
      </c>
      <c r="Q64" s="32">
        <v>9.827</v>
      </c>
      <c r="R64" s="32" t="s">
        <v>251</v>
      </c>
      <c r="S64" s="32">
        <v>77</v>
      </c>
      <c r="T64" s="32">
        <v>156</v>
      </c>
      <c r="U64" s="32">
        <v>50.62</v>
      </c>
      <c r="V64" s="32">
        <v>52.35</v>
      </c>
      <c r="W64" s="32" t="s">
        <v>251</v>
      </c>
      <c r="X64" s="32">
        <v>158</v>
      </c>
      <c r="Y64" s="32">
        <v>49.63</v>
      </c>
      <c r="Z64" s="32">
        <v>50.2</v>
      </c>
      <c r="AA64" s="32" t="s">
        <v>251</v>
      </c>
    </row>
    <row r="65" spans="9:27" ht="15.75" customHeight="1" x14ac:dyDescent="0.35">
      <c r="I65" s="6">
        <f t="shared" si="4"/>
        <v>96.489999999999981</v>
      </c>
      <c r="J65" s="8">
        <v>10</v>
      </c>
      <c r="K65" s="31" t="b">
        <f t="shared" si="5"/>
        <v>1</v>
      </c>
      <c r="L65" s="31" t="b">
        <f t="shared" si="6"/>
        <v>1</v>
      </c>
      <c r="M65" s="3" t="s">
        <v>200</v>
      </c>
      <c r="N65" s="32">
        <v>9.92</v>
      </c>
      <c r="O65" s="32">
        <v>77465</v>
      </c>
      <c r="P65" s="32">
        <v>0.28999999999999998</v>
      </c>
      <c r="Q65" s="32">
        <v>9.6489999999999991</v>
      </c>
      <c r="R65" s="32" t="s">
        <v>251</v>
      </c>
      <c r="S65" s="32">
        <v>83</v>
      </c>
      <c r="T65" s="32">
        <v>85</v>
      </c>
      <c r="U65" s="32">
        <v>64.03</v>
      </c>
      <c r="V65" s="32">
        <v>62.7</v>
      </c>
      <c r="W65" s="32" t="s">
        <v>251</v>
      </c>
      <c r="X65" s="32">
        <v>95</v>
      </c>
      <c r="Y65" s="32">
        <v>15.15</v>
      </c>
      <c r="Z65" s="32">
        <v>14.27</v>
      </c>
      <c r="AA65" s="32" t="s">
        <v>251</v>
      </c>
    </row>
    <row r="66" spans="9:27" ht="15.75" customHeight="1" x14ac:dyDescent="0.35">
      <c r="I66" s="6">
        <f t="shared" si="4"/>
        <v>99.03</v>
      </c>
      <c r="J66" s="8">
        <v>10</v>
      </c>
      <c r="K66" s="31" t="b">
        <f t="shared" si="5"/>
        <v>1</v>
      </c>
      <c r="L66" s="31" t="b">
        <f t="shared" si="6"/>
        <v>1</v>
      </c>
      <c r="M66" s="3" t="s">
        <v>202</v>
      </c>
      <c r="N66" s="32">
        <v>9.9499999999999993</v>
      </c>
      <c r="O66" s="32">
        <v>26310</v>
      </c>
      <c r="P66" s="32">
        <v>0.1</v>
      </c>
      <c r="Q66" s="32">
        <v>9.9030000000000005</v>
      </c>
      <c r="R66" s="32" t="s">
        <v>251</v>
      </c>
      <c r="S66" s="32">
        <v>77</v>
      </c>
      <c r="T66" s="32">
        <v>110</v>
      </c>
      <c r="U66" s="32">
        <v>82.04</v>
      </c>
      <c r="V66" s="32">
        <v>85.46</v>
      </c>
      <c r="W66" s="32" t="s">
        <v>251</v>
      </c>
      <c r="X66" s="32">
        <v>61</v>
      </c>
      <c r="Y66" s="32">
        <v>59.96</v>
      </c>
      <c r="Z66" s="32">
        <v>61.48</v>
      </c>
      <c r="AA66" s="32" t="s">
        <v>251</v>
      </c>
    </row>
    <row r="67" spans="9:27" ht="15.75" customHeight="1" x14ac:dyDescent="0.35">
      <c r="I67" s="6">
        <f t="shared" si="4"/>
        <v>100.09000000000002</v>
      </c>
      <c r="J67" s="8">
        <v>10</v>
      </c>
      <c r="K67" s="31" t="b">
        <f t="shared" si="5"/>
        <v>1</v>
      </c>
      <c r="L67" s="31" t="b">
        <f t="shared" si="6"/>
        <v>1</v>
      </c>
      <c r="M67" s="3" t="s">
        <v>201</v>
      </c>
      <c r="N67" s="32">
        <v>9.9499999999999993</v>
      </c>
      <c r="O67" s="32">
        <v>74349</v>
      </c>
      <c r="P67" s="32">
        <v>0.27</v>
      </c>
      <c r="Q67" s="32">
        <v>10.009</v>
      </c>
      <c r="R67" s="32" t="s">
        <v>251</v>
      </c>
      <c r="S67" s="32">
        <v>75</v>
      </c>
      <c r="T67" s="32">
        <v>53</v>
      </c>
      <c r="U67" s="32">
        <v>22.46</v>
      </c>
      <c r="V67" s="32">
        <v>19.64</v>
      </c>
      <c r="W67" s="32" t="s">
        <v>251</v>
      </c>
      <c r="X67" s="32">
        <v>89</v>
      </c>
      <c r="Y67" s="32">
        <v>5.03</v>
      </c>
      <c r="Z67" s="32">
        <v>4.8899999999999997</v>
      </c>
      <c r="AA67" s="32" t="s">
        <v>251</v>
      </c>
    </row>
    <row r="68" spans="9:27" ht="15.75" customHeight="1" x14ac:dyDescent="0.35">
      <c r="I68" s="6">
        <f t="shared" si="4"/>
        <v>94.309999999999988</v>
      </c>
      <c r="J68" s="8">
        <v>10</v>
      </c>
      <c r="K68" s="31" t="b">
        <f t="shared" si="5"/>
        <v>1</v>
      </c>
      <c r="L68" s="31" t="b">
        <f t="shared" si="6"/>
        <v>1</v>
      </c>
      <c r="M68" s="3" t="s">
        <v>203</v>
      </c>
      <c r="N68" s="32">
        <v>9.98</v>
      </c>
      <c r="O68" s="32">
        <v>502438</v>
      </c>
      <c r="P68" s="32">
        <v>1.86</v>
      </c>
      <c r="Q68" s="32">
        <v>9.4309999999999992</v>
      </c>
      <c r="R68" s="32" t="s">
        <v>251</v>
      </c>
      <c r="S68" s="32">
        <v>91</v>
      </c>
      <c r="T68" s="32">
        <v>120</v>
      </c>
      <c r="U68" s="32">
        <v>23.61</v>
      </c>
      <c r="V68" s="32">
        <v>23.73</v>
      </c>
      <c r="W68" s="32" t="s">
        <v>251</v>
      </c>
      <c r="X68" s="32">
        <v>65</v>
      </c>
      <c r="Y68" s="32">
        <v>10.65</v>
      </c>
      <c r="Z68" s="32">
        <v>10.91</v>
      </c>
      <c r="AA68" s="32" t="s">
        <v>251</v>
      </c>
    </row>
    <row r="69" spans="9:27" ht="15.75" customHeight="1" x14ac:dyDescent="0.35">
      <c r="I69" s="6">
        <f t="shared" si="4"/>
        <v>96.31</v>
      </c>
      <c r="J69" s="8">
        <v>10</v>
      </c>
      <c r="K69" s="31" t="b">
        <f t="shared" si="5"/>
        <v>1</v>
      </c>
      <c r="L69" s="31" t="b">
        <f t="shared" si="6"/>
        <v>1</v>
      </c>
      <c r="M69" s="3" t="s">
        <v>205</v>
      </c>
      <c r="N69" s="32">
        <v>10.039999999999999</v>
      </c>
      <c r="O69" s="32">
        <v>308193</v>
      </c>
      <c r="P69" s="32">
        <v>1.1399999999999999</v>
      </c>
      <c r="Q69" s="32">
        <v>9.6310000000000002</v>
      </c>
      <c r="R69" s="32" t="s">
        <v>251</v>
      </c>
      <c r="S69" s="32">
        <v>91</v>
      </c>
      <c r="T69" s="32">
        <v>126</v>
      </c>
      <c r="U69" s="32">
        <v>32.39</v>
      </c>
      <c r="V69" s="32">
        <v>32.82</v>
      </c>
      <c r="W69" s="32" t="s">
        <v>251</v>
      </c>
      <c r="X69" s="32">
        <v>89</v>
      </c>
      <c r="Y69" s="32">
        <v>17.7</v>
      </c>
      <c r="Z69" s="32">
        <v>17.87</v>
      </c>
      <c r="AA69" s="32" t="s">
        <v>251</v>
      </c>
    </row>
    <row r="70" spans="9:27" ht="15.75" customHeight="1" x14ac:dyDescent="0.35">
      <c r="I70" s="6">
        <f t="shared" si="4"/>
        <v>93</v>
      </c>
      <c r="J70" s="8">
        <v>10</v>
      </c>
      <c r="K70" s="31" t="b">
        <f t="shared" si="5"/>
        <v>1</v>
      </c>
      <c r="L70" s="31" t="b">
        <f t="shared" si="6"/>
        <v>1</v>
      </c>
      <c r="M70" s="3" t="s">
        <v>207</v>
      </c>
      <c r="N70" s="32">
        <v>10.119999999999999</v>
      </c>
      <c r="O70" s="32">
        <v>378190</v>
      </c>
      <c r="P70" s="32">
        <v>1.4</v>
      </c>
      <c r="Q70" s="32">
        <v>9.3000000000000007</v>
      </c>
      <c r="R70" s="32" t="s">
        <v>251</v>
      </c>
      <c r="S70" s="32">
        <v>105</v>
      </c>
      <c r="T70" s="32">
        <v>120</v>
      </c>
      <c r="U70" s="32">
        <v>45.28</v>
      </c>
      <c r="V70" s="32">
        <v>46.05</v>
      </c>
      <c r="W70" s="32" t="s">
        <v>251</v>
      </c>
      <c r="X70" s="32">
        <v>119</v>
      </c>
      <c r="Y70" s="32">
        <v>11.32</v>
      </c>
      <c r="Z70" s="32">
        <v>11.53</v>
      </c>
      <c r="AA70" s="32" t="s">
        <v>251</v>
      </c>
    </row>
    <row r="71" spans="9:27" ht="15.75" customHeight="1" x14ac:dyDescent="0.35">
      <c r="I71" s="6">
        <f t="shared" si="4"/>
        <v>90.809999999999988</v>
      </c>
      <c r="J71" s="8">
        <v>10</v>
      </c>
      <c r="K71" s="31" t="b">
        <f t="shared" si="5"/>
        <v>1</v>
      </c>
      <c r="L71" s="31" t="b">
        <f t="shared" si="6"/>
        <v>1</v>
      </c>
      <c r="M71" s="3" t="s">
        <v>208</v>
      </c>
      <c r="N71" s="32">
        <v>10.130000000000001</v>
      </c>
      <c r="O71" s="32">
        <v>362738</v>
      </c>
      <c r="P71" s="32">
        <v>1.34</v>
      </c>
      <c r="Q71" s="32">
        <v>9.0809999999999995</v>
      </c>
      <c r="R71" s="32" t="s">
        <v>251</v>
      </c>
      <c r="S71" s="32">
        <v>91</v>
      </c>
      <c r="T71" s="32">
        <v>126</v>
      </c>
      <c r="U71" s="32">
        <v>28.85</v>
      </c>
      <c r="V71" s="32">
        <v>29.57</v>
      </c>
      <c r="W71" s="32" t="s">
        <v>251</v>
      </c>
      <c r="X71" s="32">
        <v>89</v>
      </c>
      <c r="Y71" s="32">
        <v>11.12</v>
      </c>
      <c r="Z71" s="32">
        <v>11.42</v>
      </c>
      <c r="AA71" s="32" t="s">
        <v>251</v>
      </c>
    </row>
    <row r="72" spans="9:27" ht="15.75" customHeight="1" x14ac:dyDescent="0.35">
      <c r="I72" s="6">
        <f t="shared" si="4"/>
        <v>95.94</v>
      </c>
      <c r="J72" s="8">
        <v>10</v>
      </c>
      <c r="K72" s="31" t="b">
        <f t="shared" si="5"/>
        <v>1</v>
      </c>
      <c r="L72" s="31" t="b">
        <f t="shared" si="6"/>
        <v>1</v>
      </c>
      <c r="M72" s="3" t="s">
        <v>209</v>
      </c>
      <c r="N72" s="32">
        <v>10.34</v>
      </c>
      <c r="O72" s="32">
        <v>336099</v>
      </c>
      <c r="P72" s="32">
        <v>1.24</v>
      </c>
      <c r="Q72" s="32">
        <v>9.5939999999999994</v>
      </c>
      <c r="R72" s="32" t="s">
        <v>251</v>
      </c>
      <c r="S72" s="32">
        <v>119</v>
      </c>
      <c r="T72" s="32">
        <v>91</v>
      </c>
      <c r="U72" s="32">
        <v>73.86</v>
      </c>
      <c r="V72" s="32">
        <v>71.55</v>
      </c>
      <c r="W72" s="32" t="s">
        <v>251</v>
      </c>
      <c r="X72" s="32">
        <v>134</v>
      </c>
      <c r="Y72" s="32">
        <v>25.78</v>
      </c>
      <c r="Z72" s="32">
        <v>25.26</v>
      </c>
      <c r="AA72" s="32" t="s">
        <v>251</v>
      </c>
    </row>
    <row r="73" spans="9:27" ht="15.75" customHeight="1" x14ac:dyDescent="0.35">
      <c r="I73" s="6">
        <f t="shared" si="4"/>
        <v>95.679999999999993</v>
      </c>
      <c r="J73" s="8">
        <v>10</v>
      </c>
      <c r="K73" s="31" t="b">
        <f t="shared" si="5"/>
        <v>1</v>
      </c>
      <c r="L73" s="31" t="b">
        <f t="shared" si="6"/>
        <v>1</v>
      </c>
      <c r="M73" s="3" t="s">
        <v>210</v>
      </c>
      <c r="N73" s="32">
        <v>10.36</v>
      </c>
      <c r="O73" s="32">
        <v>16624</v>
      </c>
      <c r="P73" s="32">
        <v>0.06</v>
      </c>
      <c r="Q73" s="32">
        <v>9.5679999999999996</v>
      </c>
      <c r="R73" s="32" t="s">
        <v>251</v>
      </c>
      <c r="S73" s="32">
        <v>167</v>
      </c>
      <c r="T73" s="32">
        <v>165</v>
      </c>
      <c r="U73" s="32">
        <v>79.430000000000007</v>
      </c>
      <c r="V73" s="32">
        <v>78.459999999999994</v>
      </c>
      <c r="W73" s="32" t="s">
        <v>251</v>
      </c>
      <c r="X73" s="32">
        <v>169</v>
      </c>
      <c r="Y73" s="32">
        <v>49.92</v>
      </c>
      <c r="Z73" s="32">
        <v>47.38</v>
      </c>
      <c r="AA73" s="32" t="s">
        <v>251</v>
      </c>
    </row>
    <row r="74" spans="9:27" ht="15.75" customHeight="1" x14ac:dyDescent="0.35">
      <c r="I74" s="6">
        <f t="shared" si="4"/>
        <v>95.820000000000007</v>
      </c>
      <c r="J74" s="8">
        <v>10</v>
      </c>
      <c r="K74" s="31" t="b">
        <f t="shared" si="5"/>
        <v>1</v>
      </c>
      <c r="L74" s="31" t="b">
        <f t="shared" si="6"/>
        <v>1</v>
      </c>
      <c r="M74" s="3" t="s">
        <v>212</v>
      </c>
      <c r="N74" s="32">
        <v>10.38</v>
      </c>
      <c r="O74" s="32">
        <v>372456</v>
      </c>
      <c r="P74" s="32">
        <v>1.38</v>
      </c>
      <c r="Q74" s="32">
        <v>9.5820000000000007</v>
      </c>
      <c r="R74" s="32" t="s">
        <v>251</v>
      </c>
      <c r="S74" s="32">
        <v>105</v>
      </c>
      <c r="T74" s="32">
        <v>120</v>
      </c>
      <c r="U74" s="32">
        <v>43.32</v>
      </c>
      <c r="V74" s="32">
        <v>44.17</v>
      </c>
      <c r="W74" s="32" t="s">
        <v>251</v>
      </c>
      <c r="X74" s="32">
        <v>77</v>
      </c>
      <c r="Y74" s="32">
        <v>11.63</v>
      </c>
      <c r="Z74" s="32">
        <v>11.79</v>
      </c>
      <c r="AA74" s="32" t="s">
        <v>251</v>
      </c>
    </row>
    <row r="75" spans="9:27" ht="15.75" customHeight="1" x14ac:dyDescent="0.35">
      <c r="I75" s="6">
        <f t="shared" si="4"/>
        <v>93.21</v>
      </c>
      <c r="J75" s="8">
        <v>10</v>
      </c>
      <c r="K75" s="31" t="b">
        <f t="shared" si="5"/>
        <v>1</v>
      </c>
      <c r="L75" s="31" t="b">
        <f t="shared" si="6"/>
        <v>1</v>
      </c>
      <c r="M75" s="3" t="s">
        <v>213</v>
      </c>
      <c r="N75" s="32">
        <v>10.5</v>
      </c>
      <c r="O75" s="32">
        <v>488190</v>
      </c>
      <c r="P75" s="32">
        <v>1.81</v>
      </c>
      <c r="Q75" s="32">
        <v>9.3209999999999997</v>
      </c>
      <c r="R75" s="32" t="s">
        <v>251</v>
      </c>
      <c r="S75" s="32">
        <v>105</v>
      </c>
      <c r="T75" s="32">
        <v>134</v>
      </c>
      <c r="U75" s="32">
        <v>19.690000000000001</v>
      </c>
      <c r="V75" s="32">
        <v>19.309999999999999</v>
      </c>
      <c r="W75" s="32" t="s">
        <v>251</v>
      </c>
      <c r="X75" s="32">
        <v>91</v>
      </c>
      <c r="Y75" s="32">
        <v>15.52</v>
      </c>
      <c r="Z75" s="32">
        <v>15.16</v>
      </c>
      <c r="AA75" s="32" t="s">
        <v>251</v>
      </c>
    </row>
    <row r="76" spans="9:27" ht="15.75" customHeight="1" x14ac:dyDescent="0.35">
      <c r="I76" s="6">
        <f t="shared" si="4"/>
        <v>95.59</v>
      </c>
      <c r="J76" s="8">
        <v>10</v>
      </c>
      <c r="K76" s="31" t="b">
        <f t="shared" si="5"/>
        <v>1</v>
      </c>
      <c r="L76" s="31" t="b">
        <f t="shared" si="6"/>
        <v>1</v>
      </c>
      <c r="M76" s="3" t="s">
        <v>215</v>
      </c>
      <c r="N76" s="32">
        <v>10.57</v>
      </c>
      <c r="O76" s="32">
        <v>179857</v>
      </c>
      <c r="P76" s="32">
        <v>0.67</v>
      </c>
      <c r="Q76" s="32">
        <v>9.5589999999999993</v>
      </c>
      <c r="R76" s="32" t="s">
        <v>251</v>
      </c>
      <c r="S76" s="32">
        <v>146</v>
      </c>
      <c r="T76" s="32">
        <v>148</v>
      </c>
      <c r="U76" s="32">
        <v>62.35</v>
      </c>
      <c r="V76" s="32">
        <v>62.73</v>
      </c>
      <c r="W76" s="32" t="s">
        <v>251</v>
      </c>
      <c r="X76" s="32">
        <v>111</v>
      </c>
      <c r="Y76" s="32">
        <v>46.79</v>
      </c>
      <c r="Z76" s="32">
        <v>47.82</v>
      </c>
      <c r="AA76" s="32" t="s">
        <v>251</v>
      </c>
    </row>
    <row r="77" spans="9:27" ht="15.75" customHeight="1" x14ac:dyDescent="0.35">
      <c r="I77" s="6">
        <f t="shared" si="4"/>
        <v>90.539999999999992</v>
      </c>
      <c r="J77" s="8">
        <v>10</v>
      </c>
      <c r="K77" s="31" t="b">
        <f t="shared" si="5"/>
        <v>1</v>
      </c>
      <c r="L77" s="31" t="b">
        <f t="shared" si="6"/>
        <v>1</v>
      </c>
      <c r="M77" s="3" t="s">
        <v>216</v>
      </c>
      <c r="N77" s="32">
        <v>10.6</v>
      </c>
      <c r="O77" s="32">
        <v>375316</v>
      </c>
      <c r="P77" s="32">
        <v>1.39</v>
      </c>
      <c r="Q77" s="32">
        <v>9.0540000000000003</v>
      </c>
      <c r="R77" s="32" t="s">
        <v>251</v>
      </c>
      <c r="S77" s="32">
        <v>119</v>
      </c>
      <c r="T77" s="32">
        <v>91</v>
      </c>
      <c r="U77" s="32">
        <v>28.73</v>
      </c>
      <c r="V77" s="32">
        <v>28.73</v>
      </c>
      <c r="W77" s="32" t="s">
        <v>251</v>
      </c>
      <c r="X77" s="32">
        <v>134</v>
      </c>
      <c r="Y77" s="32">
        <v>27.42</v>
      </c>
      <c r="Z77" s="32">
        <v>27.44</v>
      </c>
      <c r="AA77" s="32" t="s">
        <v>251</v>
      </c>
    </row>
    <row r="78" spans="9:27" ht="15.75" customHeight="1" x14ac:dyDescent="0.35">
      <c r="I78" s="6">
        <f t="shared" si="4"/>
        <v>100</v>
      </c>
      <c r="J78" s="8">
        <v>20</v>
      </c>
      <c r="K78" s="31" t="b">
        <f t="shared" si="5"/>
        <v>1</v>
      </c>
      <c r="L78" s="31" t="b">
        <f t="shared" si="6"/>
        <v>1</v>
      </c>
      <c r="M78" s="3" t="s">
        <v>17</v>
      </c>
      <c r="N78" s="32">
        <v>10.63</v>
      </c>
      <c r="O78" s="32">
        <v>213986</v>
      </c>
      <c r="P78" s="32">
        <v>0.79</v>
      </c>
      <c r="Q78" s="32">
        <v>20</v>
      </c>
      <c r="R78" s="32" t="s">
        <v>251</v>
      </c>
      <c r="S78" s="32">
        <v>152</v>
      </c>
      <c r="T78" s="32">
        <v>115</v>
      </c>
      <c r="U78" s="32">
        <v>57.27</v>
      </c>
      <c r="V78" s="32">
        <v>57.34</v>
      </c>
      <c r="W78" s="32" t="s">
        <v>251</v>
      </c>
      <c r="X78" s="32" t="s">
        <v>159</v>
      </c>
      <c r="Y78" s="32" t="s">
        <v>159</v>
      </c>
      <c r="Z78" s="32" t="s">
        <v>159</v>
      </c>
      <c r="AA78" s="32" t="s">
        <v>159</v>
      </c>
    </row>
    <row r="79" spans="9:27" ht="15.75" customHeight="1" x14ac:dyDescent="0.35">
      <c r="I79" s="6">
        <f t="shared" si="4"/>
        <v>99.66</v>
      </c>
      <c r="J79" s="8">
        <v>10</v>
      </c>
      <c r="K79" s="31" t="b">
        <f t="shared" si="5"/>
        <v>1</v>
      </c>
      <c r="L79" s="31" t="b">
        <f t="shared" si="6"/>
        <v>1</v>
      </c>
      <c r="M79" s="3" t="s">
        <v>218</v>
      </c>
      <c r="N79" s="32">
        <v>10.64</v>
      </c>
      <c r="O79" s="32">
        <v>180959</v>
      </c>
      <c r="P79" s="32">
        <v>0.67</v>
      </c>
      <c r="Q79" s="32">
        <v>9.9659999999999993</v>
      </c>
      <c r="R79" s="32" t="s">
        <v>251</v>
      </c>
      <c r="S79" s="32">
        <v>146</v>
      </c>
      <c r="T79" s="32">
        <v>148</v>
      </c>
      <c r="U79" s="32">
        <v>65.78</v>
      </c>
      <c r="V79" s="32">
        <v>63.01</v>
      </c>
      <c r="W79" s="32" t="s">
        <v>251</v>
      </c>
      <c r="X79" s="32">
        <v>111</v>
      </c>
      <c r="Y79" s="32">
        <v>48.88</v>
      </c>
      <c r="Z79" s="32">
        <v>47.33</v>
      </c>
      <c r="AA79" s="32" t="s">
        <v>251</v>
      </c>
    </row>
    <row r="80" spans="9:27" ht="15.75" customHeight="1" x14ac:dyDescent="0.35">
      <c r="I80" s="6">
        <f t="shared" si="4"/>
        <v>85.42</v>
      </c>
      <c r="J80" s="8">
        <v>10</v>
      </c>
      <c r="K80" s="31" t="b">
        <f t="shared" si="5"/>
        <v>1</v>
      </c>
      <c r="L80" s="31" t="b">
        <f t="shared" si="6"/>
        <v>1</v>
      </c>
      <c r="M80" s="3" t="s">
        <v>219</v>
      </c>
      <c r="N80" s="32">
        <v>10.88</v>
      </c>
      <c r="O80" s="32">
        <v>350220</v>
      </c>
      <c r="P80" s="32">
        <v>1.3</v>
      </c>
      <c r="Q80" s="32">
        <v>8.5419999999999998</v>
      </c>
      <c r="R80" s="32" t="s">
        <v>251</v>
      </c>
      <c r="S80" s="32">
        <v>91</v>
      </c>
      <c r="T80" s="32">
        <v>92</v>
      </c>
      <c r="U80" s="32">
        <v>52.68</v>
      </c>
      <c r="V80" s="32">
        <v>52.89</v>
      </c>
      <c r="W80" s="32" t="s">
        <v>251</v>
      </c>
      <c r="X80" s="32">
        <v>134</v>
      </c>
      <c r="Y80" s="32">
        <v>25.15</v>
      </c>
      <c r="Z80" s="32">
        <v>25.54</v>
      </c>
      <c r="AA80" s="32" t="s">
        <v>251</v>
      </c>
    </row>
    <row r="81" spans="9:27" ht="15.75" customHeight="1" x14ac:dyDescent="0.35">
      <c r="I81" s="6">
        <f t="shared" si="4"/>
        <v>94.96</v>
      </c>
      <c r="J81" s="8">
        <v>10</v>
      </c>
      <c r="K81" s="31" t="b">
        <f t="shared" si="5"/>
        <v>1</v>
      </c>
      <c r="L81" s="31" t="b">
        <f t="shared" si="6"/>
        <v>1</v>
      </c>
      <c r="M81" s="3" t="s">
        <v>220</v>
      </c>
      <c r="N81" s="32">
        <v>10.89</v>
      </c>
      <c r="O81" s="32">
        <v>187888</v>
      </c>
      <c r="P81" s="32">
        <v>0.69</v>
      </c>
      <c r="Q81" s="32">
        <v>9.4960000000000004</v>
      </c>
      <c r="R81" s="32" t="s">
        <v>251</v>
      </c>
      <c r="S81" s="32">
        <v>146</v>
      </c>
      <c r="T81" s="32">
        <v>148</v>
      </c>
      <c r="U81" s="32">
        <v>63.21</v>
      </c>
      <c r="V81" s="32">
        <v>62.2</v>
      </c>
      <c r="W81" s="32" t="s">
        <v>251</v>
      </c>
      <c r="X81" s="32">
        <v>111</v>
      </c>
      <c r="Y81" s="32">
        <v>47.82</v>
      </c>
      <c r="Z81" s="32">
        <v>46.15</v>
      </c>
      <c r="AA81" s="32" t="s">
        <v>251</v>
      </c>
    </row>
    <row r="82" spans="9:27" ht="15.75" customHeight="1" x14ac:dyDescent="0.35">
      <c r="I82" s="6">
        <f t="shared" si="4"/>
        <v>100.28000000000002</v>
      </c>
      <c r="J82" s="8">
        <v>10</v>
      </c>
      <c r="K82" s="31" t="b">
        <f t="shared" si="5"/>
        <v>1</v>
      </c>
      <c r="L82" s="31" t="b">
        <f t="shared" si="6"/>
        <v>1</v>
      </c>
      <c r="M82" s="3" t="s">
        <v>221</v>
      </c>
      <c r="N82" s="32">
        <v>11.07</v>
      </c>
      <c r="O82" s="32">
        <v>26736</v>
      </c>
      <c r="P82" s="32">
        <v>0.1</v>
      </c>
      <c r="Q82" s="32">
        <v>10.028</v>
      </c>
      <c r="R82" s="32" t="s">
        <v>251</v>
      </c>
      <c r="S82" s="32">
        <v>117</v>
      </c>
      <c r="T82" s="32">
        <v>119</v>
      </c>
      <c r="U82" s="32">
        <v>98.17</v>
      </c>
      <c r="V82" s="32">
        <v>95.21</v>
      </c>
      <c r="W82" s="32" t="s">
        <v>251</v>
      </c>
      <c r="X82" s="32">
        <v>201</v>
      </c>
      <c r="Y82" s="32">
        <v>70.13</v>
      </c>
      <c r="Z82" s="32">
        <v>67.099999999999994</v>
      </c>
      <c r="AA82" s="32" t="s">
        <v>251</v>
      </c>
    </row>
    <row r="83" spans="9:27" ht="15.75" customHeight="1" x14ac:dyDescent="0.35">
      <c r="I83" s="6">
        <f t="shared" si="4"/>
        <v>101.79</v>
      </c>
      <c r="J83" s="8">
        <v>10</v>
      </c>
      <c r="K83" s="31" t="b">
        <f t="shared" si="5"/>
        <v>1</v>
      </c>
      <c r="L83" s="31" t="b">
        <f t="shared" si="6"/>
        <v>1</v>
      </c>
      <c r="M83" s="3" t="s">
        <v>222</v>
      </c>
      <c r="N83" s="32">
        <v>11.41</v>
      </c>
      <c r="O83" s="32">
        <v>7567</v>
      </c>
      <c r="P83" s="32">
        <v>0.03</v>
      </c>
      <c r="Q83" s="32">
        <v>10.179</v>
      </c>
      <c r="R83" s="32" t="s">
        <v>251</v>
      </c>
      <c r="S83" s="32">
        <v>157</v>
      </c>
      <c r="T83" s="32">
        <v>155</v>
      </c>
      <c r="U83" s="32">
        <v>82.38</v>
      </c>
      <c r="V83" s="32">
        <v>79.459999999999994</v>
      </c>
      <c r="W83" s="32" t="s">
        <v>251</v>
      </c>
      <c r="X83" s="32">
        <v>75</v>
      </c>
      <c r="Y83" s="32">
        <v>119.6</v>
      </c>
      <c r="Z83" s="32">
        <v>118.12</v>
      </c>
      <c r="AA83" s="32" t="s">
        <v>251</v>
      </c>
    </row>
    <row r="84" spans="9:27" ht="15.75" customHeight="1" x14ac:dyDescent="0.35">
      <c r="I84" s="6">
        <f t="shared" si="4"/>
        <v>101.08999999999999</v>
      </c>
      <c r="J84" s="8">
        <v>10</v>
      </c>
      <c r="K84" s="31" t="b">
        <f t="shared" si="5"/>
        <v>1</v>
      </c>
      <c r="L84" s="31" t="b">
        <f t="shared" si="6"/>
        <v>1</v>
      </c>
      <c r="M84" s="3" t="s">
        <v>223</v>
      </c>
      <c r="N84" s="32">
        <v>11.54</v>
      </c>
      <c r="O84" s="32">
        <v>1137</v>
      </c>
      <c r="P84" s="32">
        <v>0</v>
      </c>
      <c r="Q84" s="32">
        <v>10.109</v>
      </c>
      <c r="R84" s="32" t="s">
        <v>251</v>
      </c>
      <c r="S84" s="32">
        <v>77</v>
      </c>
      <c r="T84" s="32">
        <v>51</v>
      </c>
      <c r="U84" s="32">
        <v>45.98</v>
      </c>
      <c r="V84" s="32">
        <v>53.57</v>
      </c>
      <c r="W84" s="32" t="s">
        <v>251</v>
      </c>
      <c r="X84" s="32">
        <v>123</v>
      </c>
      <c r="Y84" s="32">
        <v>39.42</v>
      </c>
      <c r="Z84" s="32">
        <v>38.020000000000003</v>
      </c>
      <c r="AA84" s="32" t="s">
        <v>251</v>
      </c>
    </row>
    <row r="85" spans="9:27" ht="15.75" customHeight="1" x14ac:dyDescent="0.35">
      <c r="I85" s="6">
        <f t="shared" si="4"/>
        <v>98.22</v>
      </c>
      <c r="J85" s="8">
        <v>10</v>
      </c>
      <c r="K85" s="31" t="b">
        <f t="shared" si="5"/>
        <v>1</v>
      </c>
      <c r="L85" s="31" t="b">
        <f t="shared" si="6"/>
        <v>1</v>
      </c>
      <c r="M85" s="3" t="s">
        <v>224</v>
      </c>
      <c r="N85" s="32">
        <v>11.94</v>
      </c>
      <c r="O85" s="32">
        <v>95747</v>
      </c>
      <c r="P85" s="32">
        <v>0.35</v>
      </c>
      <c r="Q85" s="32">
        <v>9.8219999999999992</v>
      </c>
      <c r="R85" s="32" t="s">
        <v>251</v>
      </c>
      <c r="S85" s="32">
        <v>180</v>
      </c>
      <c r="T85" s="32">
        <v>182</v>
      </c>
      <c r="U85" s="32">
        <v>93.45</v>
      </c>
      <c r="V85" s="32">
        <v>93.64</v>
      </c>
      <c r="W85" s="32" t="s">
        <v>251</v>
      </c>
      <c r="X85" s="32">
        <v>145</v>
      </c>
      <c r="Y85" s="32">
        <v>34.5</v>
      </c>
      <c r="Z85" s="32">
        <v>36</v>
      </c>
      <c r="AA85" s="32" t="s">
        <v>251</v>
      </c>
    </row>
    <row r="86" spans="9:27" ht="15.75" customHeight="1" x14ac:dyDescent="0.35">
      <c r="I86" s="6">
        <f t="shared" si="4"/>
        <v>88.4</v>
      </c>
      <c r="J86" s="8">
        <v>10</v>
      </c>
      <c r="K86" s="31" t="b">
        <f t="shared" si="5"/>
        <v>1</v>
      </c>
      <c r="L86" s="31" t="b">
        <f t="shared" si="6"/>
        <v>1</v>
      </c>
      <c r="M86" s="3" t="s">
        <v>225</v>
      </c>
      <c r="N86" s="32">
        <v>12.03</v>
      </c>
      <c r="O86" s="32">
        <v>39965</v>
      </c>
      <c r="P86" s="32">
        <v>0.15</v>
      </c>
      <c r="Q86" s="32">
        <v>8.84</v>
      </c>
      <c r="R86" s="32" t="s">
        <v>251</v>
      </c>
      <c r="S86" s="32">
        <v>225</v>
      </c>
      <c r="T86" s="32">
        <v>227</v>
      </c>
      <c r="U86" s="32">
        <v>63.25</v>
      </c>
      <c r="V86" s="32">
        <v>65.010000000000005</v>
      </c>
      <c r="W86" s="32" t="s">
        <v>251</v>
      </c>
      <c r="X86" s="32">
        <v>223</v>
      </c>
      <c r="Y86" s="32">
        <v>63.44</v>
      </c>
      <c r="Z86" s="32">
        <v>65.02</v>
      </c>
      <c r="AA86" s="32" t="s">
        <v>251</v>
      </c>
    </row>
    <row r="87" spans="9:27" ht="15.75" customHeight="1" x14ac:dyDescent="0.35">
      <c r="I87" s="6">
        <f t="shared" si="4"/>
        <v>96.89</v>
      </c>
      <c r="J87" s="8">
        <v>10</v>
      </c>
      <c r="K87" s="31" t="b">
        <f t="shared" si="5"/>
        <v>1</v>
      </c>
      <c r="L87" s="31" t="b">
        <f t="shared" si="6"/>
        <v>1</v>
      </c>
      <c r="M87" s="3" t="s">
        <v>226</v>
      </c>
      <c r="N87" s="32">
        <v>12.11</v>
      </c>
      <c r="O87" s="32">
        <v>269302</v>
      </c>
      <c r="P87" s="32">
        <v>1</v>
      </c>
      <c r="Q87" s="32">
        <v>9.6890000000000001</v>
      </c>
      <c r="R87" s="32" t="s">
        <v>251</v>
      </c>
      <c r="S87" s="32">
        <v>128</v>
      </c>
      <c r="T87" s="32">
        <v>127</v>
      </c>
      <c r="U87" s="32">
        <v>13.17</v>
      </c>
      <c r="V87" s="32">
        <v>13.39</v>
      </c>
      <c r="W87" s="32" t="s">
        <v>251</v>
      </c>
      <c r="X87" s="32">
        <v>129</v>
      </c>
      <c r="Y87" s="32">
        <v>10.26</v>
      </c>
      <c r="Z87" s="32">
        <v>10.72</v>
      </c>
      <c r="AA87" s="32" t="s">
        <v>251</v>
      </c>
    </row>
    <row r="88" spans="9:27" ht="15.75" customHeight="1" x14ac:dyDescent="0.35">
      <c r="I88" s="6">
        <f t="shared" si="4"/>
        <v>97.05</v>
      </c>
      <c r="J88" s="8">
        <v>10</v>
      </c>
      <c r="K88" s="31" t="b">
        <f t="shared" si="5"/>
        <v>1</v>
      </c>
      <c r="L88" s="31" t="b">
        <f t="shared" si="6"/>
        <v>1</v>
      </c>
      <c r="M88" s="3" t="s">
        <v>227</v>
      </c>
      <c r="N88" s="32">
        <v>12.25</v>
      </c>
      <c r="O88" s="32">
        <v>93043</v>
      </c>
      <c r="P88" s="32">
        <v>0.34</v>
      </c>
      <c r="Q88" s="32">
        <v>9.7050000000000001</v>
      </c>
      <c r="R88" s="32" t="s">
        <v>251</v>
      </c>
      <c r="S88" s="32">
        <v>180</v>
      </c>
      <c r="T88" s="32">
        <v>182</v>
      </c>
      <c r="U88" s="32">
        <v>95.76</v>
      </c>
      <c r="V88" s="32">
        <v>95.64</v>
      </c>
      <c r="W88" s="32" t="s">
        <v>251</v>
      </c>
      <c r="X88" s="32">
        <v>145</v>
      </c>
      <c r="Y88" s="32">
        <v>36.700000000000003</v>
      </c>
      <c r="Z88" s="32">
        <v>37.31</v>
      </c>
      <c r="AA88" s="32" t="s">
        <v>251</v>
      </c>
    </row>
    <row r="89" spans="9:27" ht="15.75" customHeight="1" x14ac:dyDescent="0.35">
      <c r="I89" s="6"/>
      <c r="J89" s="8"/>
      <c r="K89" s="8"/>
      <c r="L89" s="8"/>
    </row>
    <row r="90" spans="9:27" ht="15.75" customHeight="1" x14ac:dyDescent="0.35">
      <c r="I90" s="6"/>
      <c r="J90" s="8"/>
      <c r="K90" s="8"/>
      <c r="L90" s="8"/>
    </row>
    <row r="91" spans="9:27" ht="15.75" customHeight="1" x14ac:dyDescent="0.35">
      <c r="I91" s="6"/>
      <c r="J91" s="8"/>
      <c r="K91" s="8"/>
      <c r="L91" s="8"/>
    </row>
    <row r="92" spans="9:27" ht="15.75" customHeight="1" x14ac:dyDescent="0.35">
      <c r="I92" s="6"/>
      <c r="J92" s="8"/>
      <c r="K92" s="8"/>
      <c r="L92" s="8"/>
    </row>
    <row r="93" spans="9:27" ht="15.75" customHeight="1" x14ac:dyDescent="0.35">
      <c r="I93" s="6"/>
      <c r="J93" s="8"/>
      <c r="K93" s="8"/>
      <c r="L93" s="8"/>
    </row>
    <row r="94" spans="9:27" ht="15.75" customHeight="1" x14ac:dyDescent="0.35">
      <c r="I94" s="6"/>
      <c r="J94" s="8"/>
      <c r="K94" s="8"/>
      <c r="L94" s="8"/>
    </row>
    <row r="95" spans="9:27" ht="15.75" customHeight="1" x14ac:dyDescent="0.35">
      <c r="I95" s="6"/>
      <c r="J95" s="8"/>
      <c r="K95" s="8"/>
      <c r="L95" s="8"/>
    </row>
    <row r="96" spans="9:27" ht="15.75" customHeight="1" x14ac:dyDescent="0.35">
      <c r="I96" s="6"/>
      <c r="J96" s="8"/>
      <c r="K96" s="8"/>
      <c r="L96" s="8"/>
    </row>
    <row r="97" spans="9:12" ht="15.75" customHeight="1" x14ac:dyDescent="0.35">
      <c r="I97" s="6"/>
      <c r="J97" s="8"/>
      <c r="K97" s="8"/>
      <c r="L97" s="8"/>
    </row>
    <row r="98" spans="9:12" ht="15.75" customHeight="1" x14ac:dyDescent="0.35">
      <c r="I98" s="6"/>
      <c r="J98" s="8"/>
      <c r="K98" s="8"/>
      <c r="L98" s="8"/>
    </row>
    <row r="99" spans="9:12" ht="15.75" customHeight="1" x14ac:dyDescent="0.35">
      <c r="I99" s="6"/>
      <c r="J99" s="8"/>
      <c r="K99" s="8"/>
      <c r="L99" s="8"/>
    </row>
    <row r="100" spans="9:12" ht="15.75" customHeight="1" x14ac:dyDescent="0.35">
      <c r="I100" s="6"/>
      <c r="J100" s="8"/>
      <c r="K100" s="8"/>
      <c r="L100" s="8"/>
    </row>
    <row r="101" spans="9:12" ht="15.75" customHeight="1" x14ac:dyDescent="0.35">
      <c r="I101" s="6"/>
      <c r="J101" s="8"/>
      <c r="K101" s="8"/>
      <c r="L101" s="8"/>
    </row>
    <row r="102" spans="9:12" ht="15.75" customHeight="1" x14ac:dyDescent="0.35">
      <c r="I102" s="6"/>
      <c r="J102" s="8"/>
      <c r="K102" s="8"/>
      <c r="L102" s="8"/>
    </row>
    <row r="103" spans="9:12" ht="15.75" customHeight="1" x14ac:dyDescent="0.35">
      <c r="I103" s="6"/>
      <c r="J103" s="8"/>
      <c r="K103" s="8"/>
      <c r="L103" s="8"/>
    </row>
    <row r="104" spans="9:12" ht="15.75" customHeight="1" x14ac:dyDescent="0.35">
      <c r="I104" s="6"/>
      <c r="J104" s="8"/>
      <c r="K104" s="8"/>
      <c r="L104" s="8"/>
    </row>
    <row r="105" spans="9:12" ht="15.75" customHeight="1" x14ac:dyDescent="0.35">
      <c r="I105" s="6"/>
      <c r="J105" s="8"/>
      <c r="K105" s="8"/>
      <c r="L105" s="8"/>
    </row>
    <row r="106" spans="9:12" ht="15.75" customHeight="1" x14ac:dyDescent="0.35">
      <c r="I106" s="6"/>
      <c r="J106" s="8"/>
      <c r="K106" s="8"/>
      <c r="L106" s="8"/>
    </row>
    <row r="107" spans="9:12" ht="15.75" customHeight="1" x14ac:dyDescent="0.35">
      <c r="I107" s="6"/>
      <c r="J107" s="8"/>
      <c r="K107" s="8"/>
      <c r="L107" s="8"/>
    </row>
    <row r="108" spans="9:12" ht="15.75" customHeight="1" x14ac:dyDescent="0.35">
      <c r="I108" s="6"/>
      <c r="J108" s="8"/>
      <c r="K108" s="8"/>
      <c r="L108" s="8"/>
    </row>
    <row r="109" spans="9:12" ht="15.75" customHeight="1" x14ac:dyDescent="0.35">
      <c r="I109" s="6"/>
      <c r="J109" s="8"/>
      <c r="K109" s="8"/>
      <c r="L109" s="8"/>
    </row>
    <row r="110" spans="9:12" ht="15.75" customHeight="1" x14ac:dyDescent="0.35">
      <c r="I110" s="6"/>
      <c r="J110" s="8"/>
      <c r="K110" s="8"/>
      <c r="L110" s="8"/>
    </row>
    <row r="111" spans="9:12" ht="15.75" customHeight="1" x14ac:dyDescent="0.35">
      <c r="I111" s="6"/>
      <c r="J111" s="8"/>
      <c r="K111" s="8"/>
      <c r="L111" s="8"/>
    </row>
    <row r="112" spans="9:12" ht="15.75" customHeight="1" x14ac:dyDescent="0.35">
      <c r="I112" s="6"/>
      <c r="J112" s="8"/>
      <c r="K112" s="8"/>
      <c r="L112" s="8"/>
    </row>
    <row r="113" spans="9:12" ht="15.75" customHeight="1" x14ac:dyDescent="0.35">
      <c r="I113" s="6"/>
      <c r="J113" s="8"/>
      <c r="K113" s="8"/>
      <c r="L113" s="8"/>
    </row>
    <row r="114" spans="9:12" ht="15.75" customHeight="1" x14ac:dyDescent="0.35">
      <c r="I114" s="6"/>
      <c r="J114" s="8"/>
      <c r="K114" s="8"/>
      <c r="L114" s="8"/>
    </row>
    <row r="115" spans="9:12" ht="15.75" customHeight="1" x14ac:dyDescent="0.35">
      <c r="I115" s="6"/>
      <c r="J115" s="8"/>
      <c r="K115" s="8"/>
      <c r="L115" s="8"/>
    </row>
    <row r="116" spans="9:12" ht="15.75" customHeight="1" x14ac:dyDescent="0.35">
      <c r="I116" s="6"/>
      <c r="J116" s="8"/>
      <c r="K116" s="8"/>
      <c r="L116" s="8"/>
    </row>
    <row r="117" spans="9:12" ht="15.75" customHeight="1" x14ac:dyDescent="0.35">
      <c r="I117" s="6"/>
      <c r="J117" s="8"/>
      <c r="K117" s="8"/>
      <c r="L117" s="8"/>
    </row>
    <row r="118" spans="9:12" ht="15.75" customHeight="1" x14ac:dyDescent="0.35">
      <c r="I118" s="6"/>
      <c r="J118" s="8"/>
      <c r="K118" s="8"/>
      <c r="L118" s="8"/>
    </row>
    <row r="119" spans="9:12" ht="15.75" customHeight="1" x14ac:dyDescent="0.35">
      <c r="I119" s="6"/>
      <c r="J119" s="8"/>
      <c r="K119" s="8"/>
      <c r="L119" s="8"/>
    </row>
    <row r="120" spans="9:12" ht="15.75" customHeight="1" x14ac:dyDescent="0.35">
      <c r="I120" s="6"/>
      <c r="J120" s="8"/>
      <c r="K120" s="8"/>
      <c r="L120" s="8"/>
    </row>
    <row r="121" spans="9:12" ht="15.75" customHeight="1" x14ac:dyDescent="0.35">
      <c r="I121" s="6"/>
      <c r="J121" s="8"/>
      <c r="K121" s="8"/>
      <c r="L121" s="8"/>
    </row>
    <row r="122" spans="9:12" ht="15.75" customHeight="1" x14ac:dyDescent="0.35">
      <c r="I122" s="6"/>
      <c r="J122" s="8"/>
      <c r="K122" s="8"/>
      <c r="L122" s="8"/>
    </row>
    <row r="123" spans="9:12" ht="15.75" customHeight="1" x14ac:dyDescent="0.35">
      <c r="I123" s="6"/>
      <c r="J123" s="8"/>
      <c r="K123" s="8"/>
      <c r="L123" s="8"/>
    </row>
    <row r="124" spans="9:12" ht="15.75" customHeight="1" x14ac:dyDescent="0.35">
      <c r="I124" s="6"/>
      <c r="J124" s="8"/>
      <c r="K124" s="8"/>
      <c r="L124" s="8"/>
    </row>
    <row r="125" spans="9:12" ht="15.75" customHeight="1" x14ac:dyDescent="0.35">
      <c r="I125" s="6"/>
      <c r="J125" s="8"/>
      <c r="K125" s="8"/>
      <c r="L125" s="8"/>
    </row>
    <row r="126" spans="9:12" ht="15.75" customHeight="1" x14ac:dyDescent="0.35">
      <c r="I126" s="6"/>
      <c r="J126" s="8"/>
      <c r="K126" s="8"/>
      <c r="L126" s="8"/>
    </row>
    <row r="127" spans="9:12" ht="15.75" customHeight="1" x14ac:dyDescent="0.35">
      <c r="I127" s="6"/>
      <c r="J127" s="8"/>
      <c r="K127" s="8"/>
      <c r="L127" s="8"/>
    </row>
    <row r="128" spans="9:12" ht="15.75" customHeight="1" x14ac:dyDescent="0.35">
      <c r="I128" s="6"/>
      <c r="J128" s="8"/>
      <c r="K128" s="8"/>
      <c r="L128" s="8"/>
    </row>
    <row r="129" spans="9:12" ht="15.75" customHeight="1" x14ac:dyDescent="0.35">
      <c r="I129" s="6"/>
      <c r="J129" s="8"/>
      <c r="K129" s="8"/>
      <c r="L129" s="8"/>
    </row>
    <row r="130" spans="9:12" ht="15.75" customHeight="1" x14ac:dyDescent="0.35">
      <c r="I130" s="6"/>
      <c r="J130" s="8"/>
      <c r="K130" s="8"/>
      <c r="L130" s="8"/>
    </row>
    <row r="131" spans="9:12" ht="15.75" customHeight="1" x14ac:dyDescent="0.35">
      <c r="I131" s="6"/>
      <c r="J131" s="8"/>
      <c r="K131" s="8"/>
      <c r="L131" s="8"/>
    </row>
    <row r="132" spans="9:12" ht="15.75" customHeight="1" x14ac:dyDescent="0.35">
      <c r="I132" s="6"/>
      <c r="J132" s="8"/>
      <c r="K132" s="8"/>
      <c r="L132" s="8"/>
    </row>
    <row r="133" spans="9:12" ht="15.75" customHeight="1" x14ac:dyDescent="0.35">
      <c r="I133" s="6"/>
      <c r="J133" s="8"/>
      <c r="K133" s="8"/>
      <c r="L133" s="8"/>
    </row>
    <row r="134" spans="9:12" ht="15.75" customHeight="1" x14ac:dyDescent="0.35">
      <c r="I134" s="6"/>
      <c r="J134" s="8"/>
      <c r="K134" s="8"/>
      <c r="L134" s="8"/>
    </row>
    <row r="135" spans="9:12" ht="15.75" customHeight="1" x14ac:dyDescent="0.35">
      <c r="I135" s="6"/>
      <c r="J135" s="8"/>
      <c r="K135" s="8"/>
      <c r="L135" s="8"/>
    </row>
    <row r="136" spans="9:12" ht="15.75" customHeight="1" x14ac:dyDescent="0.35">
      <c r="I136" s="6"/>
      <c r="J136" s="8"/>
      <c r="K136" s="8"/>
      <c r="L136" s="8"/>
    </row>
    <row r="137" spans="9:12" ht="15.75" customHeight="1" x14ac:dyDescent="0.35">
      <c r="I137" s="6"/>
      <c r="J137" s="8"/>
      <c r="K137" s="8"/>
      <c r="L137" s="8"/>
    </row>
    <row r="138" spans="9:12" ht="15.75" customHeight="1" x14ac:dyDescent="0.35">
      <c r="I138" s="6"/>
      <c r="J138" s="8"/>
      <c r="K138" s="8"/>
      <c r="L138" s="8"/>
    </row>
    <row r="139" spans="9:12" ht="15.75" customHeight="1" x14ac:dyDescent="0.35">
      <c r="I139" s="6"/>
      <c r="J139" s="8"/>
      <c r="K139" s="8"/>
      <c r="L139" s="8"/>
    </row>
    <row r="140" spans="9:12" ht="15.75" customHeight="1" x14ac:dyDescent="0.35">
      <c r="I140" s="6"/>
      <c r="J140" s="8"/>
      <c r="K140" s="8"/>
      <c r="L140" s="8"/>
    </row>
    <row r="141" spans="9:12" ht="15.75" customHeight="1" x14ac:dyDescent="0.35">
      <c r="I141" s="6"/>
      <c r="J141" s="8"/>
      <c r="K141" s="8"/>
      <c r="L141" s="8"/>
    </row>
    <row r="142" spans="9:12" ht="15.75" customHeight="1" x14ac:dyDescent="0.35">
      <c r="I142" s="6"/>
      <c r="J142" s="8"/>
      <c r="K142" s="8"/>
      <c r="L142" s="8"/>
    </row>
    <row r="143" spans="9:12" ht="15.75" customHeight="1" x14ac:dyDescent="0.35">
      <c r="I143" s="6"/>
      <c r="J143" s="8"/>
      <c r="K143" s="8"/>
      <c r="L143" s="8"/>
    </row>
    <row r="144" spans="9:12" ht="15.75" customHeight="1" x14ac:dyDescent="0.35">
      <c r="I144" s="6"/>
      <c r="J144" s="8"/>
      <c r="K144" s="8"/>
      <c r="L144" s="8"/>
    </row>
    <row r="145" spans="9:12" ht="15.75" customHeight="1" x14ac:dyDescent="0.35">
      <c r="I145" s="6"/>
      <c r="J145" s="8"/>
      <c r="K145" s="8"/>
      <c r="L145" s="8"/>
    </row>
    <row r="146" spans="9:12" ht="15.75" customHeight="1" x14ac:dyDescent="0.35">
      <c r="I146" s="6"/>
      <c r="J146" s="8"/>
      <c r="K146" s="8"/>
      <c r="L146" s="8"/>
    </row>
    <row r="147" spans="9:12" ht="15.75" customHeight="1" x14ac:dyDescent="0.35">
      <c r="I147" s="6"/>
      <c r="J147" s="8"/>
      <c r="K147" s="8"/>
      <c r="L147" s="8"/>
    </row>
    <row r="148" spans="9:12" ht="15.75" customHeight="1" x14ac:dyDescent="0.35">
      <c r="I148" s="6"/>
      <c r="J148" s="8"/>
      <c r="K148" s="8"/>
      <c r="L148" s="8"/>
    </row>
    <row r="149" spans="9:12" ht="15.75" customHeight="1" x14ac:dyDescent="0.35">
      <c r="I149" s="6"/>
      <c r="J149" s="8"/>
      <c r="K149" s="8"/>
      <c r="L149" s="8"/>
    </row>
    <row r="150" spans="9:12" ht="15.75" customHeight="1" x14ac:dyDescent="0.35">
      <c r="I150" s="6"/>
      <c r="J150" s="8"/>
      <c r="K150" s="8"/>
      <c r="L150" s="8"/>
    </row>
    <row r="151" spans="9:12" ht="15.75" customHeight="1" x14ac:dyDescent="0.35">
      <c r="I151" s="6"/>
      <c r="J151" s="8"/>
      <c r="K151" s="8"/>
      <c r="L151" s="8"/>
    </row>
    <row r="152" spans="9:12" ht="15.75" customHeight="1" x14ac:dyDescent="0.35">
      <c r="I152" s="6"/>
      <c r="J152" s="8"/>
      <c r="K152" s="8"/>
      <c r="L152" s="8"/>
    </row>
    <row r="153" spans="9:12" ht="15.75" customHeight="1" x14ac:dyDescent="0.35">
      <c r="I153" s="6"/>
      <c r="J153" s="8"/>
      <c r="K153" s="8"/>
      <c r="L153" s="8"/>
    </row>
    <row r="154" spans="9:12" ht="15.75" customHeight="1" x14ac:dyDescent="0.35">
      <c r="I154" s="6"/>
      <c r="J154" s="8"/>
      <c r="K154" s="8"/>
      <c r="L154" s="8"/>
    </row>
    <row r="155" spans="9:12" ht="15.75" customHeight="1" x14ac:dyDescent="0.35">
      <c r="I155" s="6"/>
      <c r="J155" s="8"/>
      <c r="K155" s="8"/>
      <c r="L155" s="8"/>
    </row>
    <row r="156" spans="9:12" ht="15.75" customHeight="1" x14ac:dyDescent="0.35">
      <c r="I156" s="6"/>
      <c r="J156" s="8"/>
      <c r="K156" s="8"/>
      <c r="L156" s="8"/>
    </row>
    <row r="157" spans="9:12" ht="15.75" customHeight="1" x14ac:dyDescent="0.35">
      <c r="I157" s="6"/>
      <c r="J157" s="8"/>
      <c r="K157" s="8"/>
      <c r="L157" s="8"/>
    </row>
    <row r="158" spans="9:12" ht="15.75" customHeight="1" x14ac:dyDescent="0.35">
      <c r="I158" s="6"/>
      <c r="J158" s="8"/>
      <c r="K158" s="8"/>
      <c r="L158" s="8"/>
    </row>
    <row r="159" spans="9:12" ht="15.75" customHeight="1" x14ac:dyDescent="0.35">
      <c r="I159" s="6"/>
      <c r="J159" s="8"/>
      <c r="K159" s="8"/>
      <c r="L159" s="8"/>
    </row>
    <row r="160" spans="9:12" ht="15.75" customHeight="1" x14ac:dyDescent="0.35">
      <c r="I160" s="6"/>
      <c r="J160" s="8"/>
      <c r="K160" s="8"/>
      <c r="L160" s="8"/>
    </row>
    <row r="161" spans="9:12" ht="15.75" customHeight="1" x14ac:dyDescent="0.35">
      <c r="I161" s="6"/>
      <c r="J161" s="8"/>
      <c r="K161" s="8"/>
      <c r="L161" s="8"/>
    </row>
    <row r="162" spans="9:12" ht="15.75" customHeight="1" x14ac:dyDescent="0.35">
      <c r="I162" s="6"/>
      <c r="J162" s="8"/>
      <c r="K162" s="8"/>
      <c r="L162" s="8"/>
    </row>
    <row r="163" spans="9:12" ht="15.75" customHeight="1" x14ac:dyDescent="0.35">
      <c r="I163" s="6"/>
      <c r="J163" s="8"/>
      <c r="K163" s="8"/>
      <c r="L163" s="8"/>
    </row>
    <row r="164" spans="9:12" ht="15.75" customHeight="1" x14ac:dyDescent="0.35">
      <c r="I164" s="6"/>
      <c r="J164" s="8"/>
      <c r="K164" s="8"/>
      <c r="L164" s="8"/>
    </row>
    <row r="165" spans="9:12" ht="15.75" customHeight="1" x14ac:dyDescent="0.35">
      <c r="I165" s="6"/>
      <c r="J165" s="8"/>
      <c r="K165" s="8"/>
      <c r="L165" s="8"/>
    </row>
    <row r="166" spans="9:12" ht="15.75" customHeight="1" x14ac:dyDescent="0.35">
      <c r="I166" s="6"/>
      <c r="J166" s="8"/>
      <c r="K166" s="8"/>
      <c r="L166" s="8"/>
    </row>
    <row r="167" spans="9:12" ht="15.75" customHeight="1" x14ac:dyDescent="0.35">
      <c r="I167" s="6"/>
      <c r="J167" s="8"/>
      <c r="K167" s="8"/>
      <c r="L167" s="8"/>
    </row>
    <row r="168" spans="9:12" ht="15.75" customHeight="1" x14ac:dyDescent="0.35">
      <c r="I168" s="6"/>
      <c r="J168" s="8"/>
      <c r="K168" s="8"/>
      <c r="L168" s="8"/>
    </row>
    <row r="169" spans="9:12" ht="15.75" customHeight="1" x14ac:dyDescent="0.35">
      <c r="I169" s="6"/>
      <c r="J169" s="8"/>
      <c r="K169" s="8"/>
      <c r="L169" s="8"/>
    </row>
    <row r="170" spans="9:12" ht="15.75" customHeight="1" x14ac:dyDescent="0.35">
      <c r="I170" s="6"/>
      <c r="J170" s="8"/>
      <c r="K170" s="8"/>
      <c r="L170" s="8"/>
    </row>
    <row r="171" spans="9:12" ht="15.75" customHeight="1" x14ac:dyDescent="0.35">
      <c r="I171" s="6"/>
      <c r="J171" s="8"/>
      <c r="K171" s="8"/>
      <c r="L171" s="8"/>
    </row>
    <row r="172" spans="9:12" ht="15.75" customHeight="1" x14ac:dyDescent="0.35">
      <c r="I172" s="6"/>
      <c r="J172" s="8"/>
      <c r="K172" s="8"/>
      <c r="L172" s="8"/>
    </row>
    <row r="173" spans="9:12" ht="15.75" customHeight="1" x14ac:dyDescent="0.35">
      <c r="I173" s="6"/>
      <c r="J173" s="8"/>
      <c r="K173" s="8"/>
      <c r="L173" s="8"/>
    </row>
    <row r="174" spans="9:12" ht="15.75" customHeight="1" x14ac:dyDescent="0.35">
      <c r="I174" s="6"/>
      <c r="J174" s="8"/>
      <c r="K174" s="8"/>
      <c r="L174" s="8"/>
    </row>
    <row r="175" spans="9:12" ht="15.75" customHeight="1" x14ac:dyDescent="0.35">
      <c r="I175" s="6"/>
      <c r="J175" s="8"/>
      <c r="K175" s="8"/>
      <c r="L175" s="8"/>
    </row>
    <row r="176" spans="9:12" ht="15.75" customHeight="1" x14ac:dyDescent="0.35">
      <c r="I176" s="6"/>
      <c r="J176" s="8"/>
      <c r="K176" s="8"/>
      <c r="L176" s="8"/>
    </row>
    <row r="177" spans="9:12" ht="15.75" customHeight="1" x14ac:dyDescent="0.35">
      <c r="I177" s="6"/>
      <c r="J177" s="8"/>
      <c r="K177" s="8"/>
      <c r="L177" s="8"/>
    </row>
    <row r="178" spans="9:12" ht="15.75" customHeight="1" x14ac:dyDescent="0.35">
      <c r="I178" s="6"/>
      <c r="J178" s="8"/>
      <c r="K178" s="8"/>
      <c r="L178" s="8"/>
    </row>
    <row r="179" spans="9:12" ht="15.75" customHeight="1" x14ac:dyDescent="0.35">
      <c r="I179" s="6"/>
      <c r="J179" s="8"/>
      <c r="K179" s="8"/>
      <c r="L179" s="8"/>
    </row>
    <row r="180" spans="9:12" ht="15.75" customHeight="1" x14ac:dyDescent="0.35">
      <c r="I180" s="6"/>
      <c r="J180" s="8"/>
      <c r="K180" s="8"/>
      <c r="L180" s="8"/>
    </row>
    <row r="181" spans="9:12" ht="15.75" customHeight="1" x14ac:dyDescent="0.35">
      <c r="I181" s="6"/>
      <c r="J181" s="8"/>
      <c r="K181" s="8"/>
      <c r="L181" s="8"/>
    </row>
    <row r="182" spans="9:12" ht="15.75" customHeight="1" x14ac:dyDescent="0.35">
      <c r="I182" s="6"/>
      <c r="J182" s="8"/>
      <c r="K182" s="8"/>
      <c r="L182" s="8"/>
    </row>
    <row r="183" spans="9:12" ht="15.75" customHeight="1" x14ac:dyDescent="0.35">
      <c r="I183" s="6"/>
      <c r="J183" s="8"/>
      <c r="K183" s="8"/>
      <c r="L183" s="8"/>
    </row>
    <row r="184" spans="9:12" ht="15.75" customHeight="1" x14ac:dyDescent="0.35">
      <c r="I184" s="6"/>
      <c r="J184" s="8"/>
      <c r="K184" s="8"/>
      <c r="L184" s="8"/>
    </row>
    <row r="185" spans="9:12" ht="15.75" customHeight="1" x14ac:dyDescent="0.35">
      <c r="I185" s="6"/>
      <c r="J185" s="8"/>
      <c r="K185" s="8"/>
      <c r="L185" s="8"/>
    </row>
    <row r="186" spans="9:12" ht="15.75" customHeight="1" x14ac:dyDescent="0.35">
      <c r="I186" s="6"/>
      <c r="J186" s="8"/>
      <c r="K186" s="8"/>
      <c r="L186" s="8"/>
    </row>
    <row r="187" spans="9:12" ht="15.75" customHeight="1" x14ac:dyDescent="0.35">
      <c r="I187" s="6"/>
      <c r="J187" s="8"/>
      <c r="K187" s="8"/>
      <c r="L187" s="8"/>
    </row>
    <row r="188" spans="9:12" ht="15.75" customHeight="1" x14ac:dyDescent="0.35">
      <c r="I188" s="6"/>
      <c r="J188" s="8"/>
      <c r="K188" s="8"/>
      <c r="L188" s="8"/>
    </row>
    <row r="189" spans="9:12" ht="15.75" customHeight="1" x14ac:dyDescent="0.35">
      <c r="I189" s="6"/>
      <c r="J189" s="8"/>
      <c r="K189" s="8"/>
      <c r="L189" s="8"/>
    </row>
    <row r="190" spans="9:12" ht="15.75" customHeight="1" x14ac:dyDescent="0.35">
      <c r="I190" s="6"/>
      <c r="J190" s="8"/>
      <c r="K190" s="8"/>
      <c r="L190" s="8"/>
    </row>
    <row r="191" spans="9:12" ht="15.75" customHeight="1" x14ac:dyDescent="0.35">
      <c r="I191" s="6"/>
      <c r="J191" s="8"/>
      <c r="K191" s="8"/>
      <c r="L191" s="8"/>
    </row>
    <row r="192" spans="9:12" ht="15.75" customHeight="1" x14ac:dyDescent="0.35">
      <c r="I192" s="6"/>
      <c r="J192" s="8"/>
      <c r="K192" s="8"/>
      <c r="L192" s="8"/>
    </row>
    <row r="193" spans="9:12" ht="15.75" customHeight="1" x14ac:dyDescent="0.35">
      <c r="I193" s="6"/>
      <c r="J193" s="8"/>
      <c r="K193" s="8"/>
      <c r="L193" s="8"/>
    </row>
    <row r="194" spans="9:12" ht="15.75" customHeight="1" x14ac:dyDescent="0.35">
      <c r="I194" s="6"/>
      <c r="J194" s="8"/>
      <c r="K194" s="8"/>
      <c r="L194" s="8"/>
    </row>
    <row r="195" spans="9:12" ht="15.75" customHeight="1" x14ac:dyDescent="0.35">
      <c r="I195" s="6"/>
      <c r="J195" s="8"/>
      <c r="K195" s="8"/>
      <c r="L195" s="8"/>
    </row>
    <row r="196" spans="9:12" ht="15.75" customHeight="1" x14ac:dyDescent="0.35">
      <c r="I196" s="6"/>
      <c r="J196" s="8"/>
      <c r="K196" s="8"/>
      <c r="L196" s="8"/>
    </row>
    <row r="197" spans="9:12" ht="15.75" customHeight="1" x14ac:dyDescent="0.35">
      <c r="I197" s="6"/>
      <c r="J197" s="8"/>
      <c r="K197" s="8"/>
      <c r="L197" s="8"/>
    </row>
    <row r="198" spans="9:12" ht="15.75" customHeight="1" x14ac:dyDescent="0.35">
      <c r="I198" s="6"/>
      <c r="J198" s="8"/>
      <c r="K198" s="8"/>
      <c r="L198" s="8"/>
    </row>
    <row r="199" spans="9:12" ht="15.75" customHeight="1" x14ac:dyDescent="0.35">
      <c r="I199" s="6"/>
      <c r="J199" s="8"/>
      <c r="K199" s="8"/>
      <c r="L199" s="8"/>
    </row>
    <row r="200" spans="9:12" ht="15.75" customHeight="1" x14ac:dyDescent="0.35">
      <c r="I200" s="6"/>
      <c r="J200" s="8"/>
      <c r="K200" s="8"/>
      <c r="L200" s="8"/>
    </row>
    <row r="201" spans="9:12" ht="15.75" customHeight="1" x14ac:dyDescent="0.35">
      <c r="I201" s="6"/>
      <c r="J201" s="8"/>
      <c r="K201" s="8"/>
      <c r="L201" s="8"/>
    </row>
    <row r="202" spans="9:12" ht="15.75" customHeight="1" x14ac:dyDescent="0.35">
      <c r="I202" s="6"/>
      <c r="J202" s="8"/>
      <c r="K202" s="8"/>
      <c r="L202" s="8"/>
    </row>
    <row r="203" spans="9:12" ht="15.75" customHeight="1" x14ac:dyDescent="0.35">
      <c r="I203" s="6"/>
      <c r="J203" s="8"/>
      <c r="K203" s="8"/>
      <c r="L203" s="8"/>
    </row>
    <row r="204" spans="9:12" ht="15.75" customHeight="1" x14ac:dyDescent="0.35">
      <c r="I204" s="6"/>
      <c r="J204" s="8"/>
      <c r="K204" s="8"/>
      <c r="L204" s="8"/>
    </row>
    <row r="205" spans="9:12" ht="15.75" customHeight="1" x14ac:dyDescent="0.35">
      <c r="I205" s="6"/>
      <c r="J205" s="8"/>
      <c r="K205" s="8"/>
      <c r="L205" s="8"/>
    </row>
    <row r="206" spans="9:12" ht="15.75" customHeight="1" x14ac:dyDescent="0.35">
      <c r="I206" s="6"/>
      <c r="J206" s="8"/>
      <c r="K206" s="8"/>
      <c r="L206" s="8"/>
    </row>
    <row r="207" spans="9:12" ht="15.75" customHeight="1" x14ac:dyDescent="0.35">
      <c r="I207" s="6"/>
      <c r="J207" s="8"/>
      <c r="K207" s="8"/>
      <c r="L207" s="8"/>
    </row>
    <row r="208" spans="9:12" ht="15.75" customHeight="1" x14ac:dyDescent="0.35">
      <c r="I208" s="6"/>
      <c r="J208" s="8"/>
      <c r="K208" s="8"/>
      <c r="L208" s="8"/>
    </row>
    <row r="209" spans="9:12" ht="15.75" customHeight="1" x14ac:dyDescent="0.35">
      <c r="I209" s="6"/>
      <c r="J209" s="8"/>
      <c r="K209" s="8"/>
      <c r="L209" s="8"/>
    </row>
    <row r="210" spans="9:12" ht="15.75" customHeight="1" x14ac:dyDescent="0.35">
      <c r="I210" s="6"/>
      <c r="J210" s="8"/>
      <c r="K210" s="8"/>
      <c r="L210" s="8"/>
    </row>
    <row r="211" spans="9:12" ht="15.75" customHeight="1" x14ac:dyDescent="0.35">
      <c r="I211" s="6"/>
      <c r="J211" s="8"/>
      <c r="K211" s="8"/>
      <c r="L211" s="8"/>
    </row>
    <row r="212" spans="9:12" ht="15.75" customHeight="1" x14ac:dyDescent="0.35">
      <c r="I212" s="6"/>
      <c r="J212" s="8"/>
      <c r="K212" s="8"/>
      <c r="L212" s="8"/>
    </row>
    <row r="213" spans="9:12" ht="15.75" customHeight="1" x14ac:dyDescent="0.35">
      <c r="I213" s="6"/>
      <c r="J213" s="8"/>
      <c r="K213" s="8"/>
      <c r="L213" s="8"/>
    </row>
    <row r="214" spans="9:12" ht="15.75" customHeight="1" x14ac:dyDescent="0.35">
      <c r="I214" s="6"/>
      <c r="J214" s="8"/>
      <c r="K214" s="8"/>
      <c r="L214" s="8"/>
    </row>
    <row r="215" spans="9:12" ht="15.75" customHeight="1" x14ac:dyDescent="0.35">
      <c r="I215" s="6"/>
      <c r="J215" s="8"/>
      <c r="K215" s="8"/>
      <c r="L215" s="8"/>
    </row>
    <row r="216" spans="9:12" ht="15.75" customHeight="1" x14ac:dyDescent="0.35">
      <c r="I216" s="6"/>
      <c r="J216" s="8"/>
      <c r="K216" s="8"/>
      <c r="L216" s="8"/>
    </row>
    <row r="217" spans="9:12" ht="15.75" customHeight="1" x14ac:dyDescent="0.35">
      <c r="I217" s="6"/>
      <c r="J217" s="8"/>
      <c r="K217" s="8"/>
      <c r="L217" s="8"/>
    </row>
    <row r="218" spans="9:12" ht="15.75" customHeight="1" x14ac:dyDescent="0.35">
      <c r="I218" s="6"/>
      <c r="J218" s="8"/>
      <c r="K218" s="8"/>
      <c r="L218" s="8"/>
    </row>
    <row r="219" spans="9:12" ht="15.75" customHeight="1" x14ac:dyDescent="0.35">
      <c r="I219" s="6"/>
      <c r="J219" s="8"/>
      <c r="K219" s="8"/>
      <c r="L219" s="8"/>
    </row>
    <row r="220" spans="9:12" ht="15.75" customHeight="1" x14ac:dyDescent="0.35">
      <c r="I220" s="6"/>
      <c r="J220" s="8"/>
      <c r="K220" s="8"/>
      <c r="L220" s="8"/>
    </row>
    <row r="221" spans="9:12" ht="15.75" customHeight="1" x14ac:dyDescent="0.35">
      <c r="I221" s="6"/>
      <c r="J221" s="8"/>
      <c r="K221" s="8"/>
      <c r="L221" s="8"/>
    </row>
    <row r="222" spans="9:12" ht="15.75" customHeight="1" x14ac:dyDescent="0.35">
      <c r="I222" s="6"/>
      <c r="J222" s="8"/>
      <c r="K222" s="8"/>
      <c r="L222" s="8"/>
    </row>
    <row r="223" spans="9:12" ht="15.75" customHeight="1" x14ac:dyDescent="0.35">
      <c r="I223" s="6"/>
      <c r="J223" s="8"/>
      <c r="K223" s="8"/>
      <c r="L223" s="8"/>
    </row>
    <row r="224" spans="9:12" ht="15.75" customHeight="1" x14ac:dyDescent="0.35">
      <c r="I224" s="6"/>
      <c r="J224" s="8"/>
      <c r="K224" s="8"/>
      <c r="L224" s="8"/>
    </row>
    <row r="225" spans="9:12" ht="15.75" customHeight="1" x14ac:dyDescent="0.35">
      <c r="I225" s="6"/>
      <c r="J225" s="8"/>
      <c r="K225" s="8"/>
      <c r="L225" s="8"/>
    </row>
    <row r="226" spans="9:12" ht="15.75" customHeight="1" x14ac:dyDescent="0.35">
      <c r="I226" s="6"/>
      <c r="J226" s="8"/>
      <c r="K226" s="8"/>
      <c r="L226" s="8"/>
    </row>
    <row r="227" spans="9:12" ht="15.75" customHeight="1" x14ac:dyDescent="0.35">
      <c r="I227" s="6"/>
      <c r="J227" s="8"/>
      <c r="K227" s="8"/>
      <c r="L227" s="8"/>
    </row>
    <row r="228" spans="9:12" ht="15.75" customHeight="1" x14ac:dyDescent="0.35">
      <c r="I228" s="6"/>
      <c r="J228" s="8"/>
      <c r="K228" s="8"/>
      <c r="L228" s="8"/>
    </row>
    <row r="229" spans="9:12" ht="15.75" customHeight="1" x14ac:dyDescent="0.35">
      <c r="I229" s="6"/>
      <c r="J229" s="8"/>
      <c r="K229" s="8"/>
      <c r="L229" s="8"/>
    </row>
    <row r="230" spans="9:12" ht="15.75" customHeight="1" x14ac:dyDescent="0.35">
      <c r="I230" s="6"/>
      <c r="J230" s="8"/>
      <c r="K230" s="8"/>
      <c r="L230" s="8"/>
    </row>
    <row r="231" spans="9:12" ht="15.75" customHeight="1" x14ac:dyDescent="0.35">
      <c r="I231" s="6"/>
      <c r="J231" s="8"/>
      <c r="K231" s="8"/>
      <c r="L231" s="8"/>
    </row>
    <row r="232" spans="9:12" ht="15.75" customHeight="1" x14ac:dyDescent="0.35">
      <c r="I232" s="6"/>
      <c r="J232" s="8"/>
      <c r="K232" s="8"/>
      <c r="L232" s="8"/>
    </row>
    <row r="233" spans="9:12" ht="15.75" customHeight="1" x14ac:dyDescent="0.35">
      <c r="I233" s="6"/>
      <c r="J233" s="8"/>
      <c r="K233" s="8"/>
      <c r="L233" s="8"/>
    </row>
    <row r="234" spans="9:12" ht="15.75" customHeight="1" x14ac:dyDescent="0.35">
      <c r="I234" s="6"/>
      <c r="J234" s="8"/>
      <c r="K234" s="8"/>
      <c r="L234" s="8"/>
    </row>
    <row r="235" spans="9:12" ht="15.75" customHeight="1" x14ac:dyDescent="0.35">
      <c r="I235" s="6"/>
      <c r="J235" s="8"/>
      <c r="K235" s="8"/>
      <c r="L235" s="8"/>
    </row>
    <row r="236" spans="9:12" ht="15.75" customHeight="1" x14ac:dyDescent="0.35">
      <c r="I236" s="6"/>
      <c r="J236" s="8"/>
      <c r="K236" s="8"/>
      <c r="L236" s="8"/>
    </row>
    <row r="237" spans="9:12" ht="15.75" customHeight="1" x14ac:dyDescent="0.35">
      <c r="I237" s="6"/>
      <c r="J237" s="8"/>
      <c r="K237" s="8"/>
      <c r="L237" s="8"/>
    </row>
    <row r="238" spans="9:12" ht="15.75" customHeight="1" x14ac:dyDescent="0.35">
      <c r="I238" s="6"/>
      <c r="J238" s="8"/>
      <c r="K238" s="8"/>
      <c r="L238" s="8"/>
    </row>
    <row r="239" spans="9:12" ht="15.75" customHeight="1" x14ac:dyDescent="0.35">
      <c r="I239" s="6"/>
      <c r="J239" s="8"/>
      <c r="K239" s="8"/>
      <c r="L239" s="8"/>
    </row>
    <row r="240" spans="9:12" ht="15.75" customHeight="1" x14ac:dyDescent="0.35">
      <c r="I240" s="6"/>
      <c r="J240" s="8"/>
      <c r="K240" s="8"/>
      <c r="L240" s="8"/>
    </row>
    <row r="241" spans="9:12" ht="15.75" customHeight="1" x14ac:dyDescent="0.35">
      <c r="I241" s="6"/>
      <c r="J241" s="8"/>
      <c r="K241" s="8"/>
      <c r="L241" s="8"/>
    </row>
    <row r="242" spans="9:12" ht="15.75" customHeight="1" x14ac:dyDescent="0.35">
      <c r="I242" s="6"/>
      <c r="J242" s="8"/>
      <c r="K242" s="8"/>
      <c r="L242" s="8"/>
    </row>
    <row r="243" spans="9:12" ht="15.75" customHeight="1" x14ac:dyDescent="0.35">
      <c r="I243" s="6"/>
      <c r="J243" s="8"/>
      <c r="K243" s="8"/>
      <c r="L243" s="8"/>
    </row>
    <row r="244" spans="9:12" ht="15.75" customHeight="1" x14ac:dyDescent="0.35">
      <c r="I244" s="6"/>
      <c r="J244" s="8"/>
      <c r="K244" s="8"/>
      <c r="L244" s="8"/>
    </row>
    <row r="245" spans="9:12" ht="15.75" customHeight="1" x14ac:dyDescent="0.35">
      <c r="I245" s="6"/>
      <c r="J245" s="8"/>
      <c r="K245" s="8"/>
      <c r="L245" s="8"/>
    </row>
    <row r="246" spans="9:12" ht="15.75" customHeight="1" x14ac:dyDescent="0.35">
      <c r="I246" s="6"/>
      <c r="J246" s="8"/>
      <c r="K246" s="8"/>
      <c r="L246" s="8"/>
    </row>
    <row r="247" spans="9:12" ht="15.75" customHeight="1" x14ac:dyDescent="0.35">
      <c r="I247" s="6"/>
      <c r="J247" s="8"/>
      <c r="K247" s="8"/>
      <c r="L247" s="8"/>
    </row>
    <row r="248" spans="9:12" ht="15.75" customHeight="1" x14ac:dyDescent="0.35">
      <c r="I248" s="6"/>
      <c r="J248" s="8"/>
      <c r="K248" s="8"/>
      <c r="L248" s="8"/>
    </row>
    <row r="249" spans="9:12" ht="15.75" customHeight="1" x14ac:dyDescent="0.35">
      <c r="I249" s="6"/>
      <c r="J249" s="8"/>
      <c r="K249" s="8"/>
      <c r="L249" s="8"/>
    </row>
    <row r="250" spans="9:12" ht="15.75" customHeight="1" x14ac:dyDescent="0.35">
      <c r="I250" s="6"/>
      <c r="J250" s="8"/>
      <c r="K250" s="8"/>
      <c r="L250" s="8"/>
    </row>
    <row r="251" spans="9:12" ht="15.75" customHeight="1" x14ac:dyDescent="0.35">
      <c r="I251" s="6"/>
      <c r="J251" s="8"/>
      <c r="K251" s="8"/>
      <c r="L251" s="8"/>
    </row>
    <row r="252" spans="9:12" ht="15.75" customHeight="1" x14ac:dyDescent="0.35">
      <c r="I252" s="6"/>
      <c r="J252" s="8"/>
      <c r="K252" s="8"/>
      <c r="L252" s="8"/>
    </row>
    <row r="253" spans="9:12" ht="15.75" customHeight="1" x14ac:dyDescent="0.35">
      <c r="I253" s="6"/>
      <c r="J253" s="8"/>
      <c r="K253" s="8"/>
      <c r="L253" s="8"/>
    </row>
    <row r="254" spans="9:12" ht="15.75" customHeight="1" x14ac:dyDescent="0.35">
      <c r="I254" s="6"/>
      <c r="J254" s="8"/>
      <c r="K254" s="8"/>
      <c r="L254" s="8"/>
    </row>
    <row r="255" spans="9:12" ht="15.75" customHeight="1" x14ac:dyDescent="0.35">
      <c r="I255" s="6"/>
      <c r="J255" s="8"/>
      <c r="K255" s="8"/>
      <c r="L255" s="8"/>
    </row>
    <row r="256" spans="9:12" ht="15.75" customHeight="1" x14ac:dyDescent="0.35">
      <c r="I256" s="6"/>
      <c r="J256" s="8"/>
      <c r="K256" s="8"/>
      <c r="L256" s="8"/>
    </row>
    <row r="257" spans="9:12" ht="15.75" customHeight="1" x14ac:dyDescent="0.35">
      <c r="I257" s="6"/>
      <c r="J257" s="8"/>
      <c r="K257" s="8"/>
      <c r="L257" s="8"/>
    </row>
    <row r="258" spans="9:12" ht="15.75" customHeight="1" x14ac:dyDescent="0.35">
      <c r="I258" s="6"/>
      <c r="J258" s="8"/>
      <c r="K258" s="8"/>
      <c r="L258" s="8"/>
    </row>
    <row r="259" spans="9:12" ht="15.75" customHeight="1" x14ac:dyDescent="0.35">
      <c r="I259" s="6"/>
      <c r="J259" s="8"/>
      <c r="K259" s="8"/>
      <c r="L259" s="8"/>
    </row>
    <row r="260" spans="9:12" ht="15.75" customHeight="1" x14ac:dyDescent="0.35">
      <c r="I260" s="6"/>
      <c r="J260" s="8"/>
      <c r="K260" s="8"/>
      <c r="L260" s="8"/>
    </row>
    <row r="261" spans="9:12" ht="15.75" customHeight="1" x14ac:dyDescent="0.35">
      <c r="I261" s="6"/>
      <c r="J261" s="8"/>
      <c r="K261" s="8"/>
      <c r="L261" s="8"/>
    </row>
    <row r="262" spans="9:12" ht="15.75" customHeight="1" x14ac:dyDescent="0.35">
      <c r="I262" s="6"/>
      <c r="J262" s="8"/>
      <c r="K262" s="8"/>
      <c r="L262" s="8"/>
    </row>
    <row r="263" spans="9:12" ht="15.75" customHeight="1" x14ac:dyDescent="0.35">
      <c r="I263" s="6"/>
      <c r="J263" s="8"/>
      <c r="K263" s="8"/>
      <c r="L263" s="8"/>
    </row>
    <row r="264" spans="9:12" ht="15.75" customHeight="1" x14ac:dyDescent="0.35">
      <c r="I264" s="6"/>
      <c r="J264" s="8"/>
      <c r="K264" s="8"/>
      <c r="L264" s="8"/>
    </row>
    <row r="265" spans="9:12" ht="15.75" customHeight="1" x14ac:dyDescent="0.35">
      <c r="I265" s="6"/>
      <c r="J265" s="8"/>
      <c r="K265" s="8"/>
      <c r="L265" s="8"/>
    </row>
    <row r="266" spans="9:12" ht="15.75" customHeight="1" x14ac:dyDescent="0.35">
      <c r="I266" s="6"/>
      <c r="J266" s="8"/>
      <c r="K266" s="8"/>
      <c r="L266" s="8"/>
    </row>
    <row r="267" spans="9:12" ht="15.75" customHeight="1" x14ac:dyDescent="0.35">
      <c r="I267" s="6"/>
      <c r="J267" s="8"/>
      <c r="K267" s="8"/>
      <c r="L267" s="8"/>
    </row>
    <row r="268" spans="9:12" ht="15.75" customHeight="1" x14ac:dyDescent="0.35">
      <c r="I268" s="6"/>
      <c r="J268" s="8"/>
      <c r="K268" s="8"/>
      <c r="L268" s="8"/>
    </row>
    <row r="269" spans="9:12" ht="15.75" customHeight="1" x14ac:dyDescent="0.35">
      <c r="I269" s="6"/>
      <c r="J269" s="8"/>
      <c r="K269" s="8"/>
      <c r="L269" s="8"/>
    </row>
    <row r="270" spans="9:12" ht="15.75" customHeight="1" x14ac:dyDescent="0.35">
      <c r="I270" s="6"/>
      <c r="J270" s="8"/>
      <c r="K270" s="8"/>
      <c r="L270" s="8"/>
    </row>
    <row r="271" spans="9:12" ht="15.75" customHeight="1" x14ac:dyDescent="0.35">
      <c r="I271" s="6"/>
      <c r="J271" s="8"/>
      <c r="K271" s="8"/>
      <c r="L271" s="8"/>
    </row>
    <row r="272" spans="9:12" ht="15.75" customHeight="1" x14ac:dyDescent="0.35">
      <c r="I272" s="6"/>
      <c r="J272" s="8"/>
      <c r="K272" s="8"/>
      <c r="L272" s="8"/>
    </row>
    <row r="273" spans="9:12" ht="15.75" customHeight="1" x14ac:dyDescent="0.35">
      <c r="I273" s="6"/>
      <c r="J273" s="8"/>
      <c r="K273" s="8"/>
      <c r="L273" s="8"/>
    </row>
    <row r="274" spans="9:12" ht="15.75" customHeight="1" x14ac:dyDescent="0.35">
      <c r="I274" s="6"/>
      <c r="J274" s="8"/>
      <c r="K274" s="8"/>
      <c r="L274" s="8"/>
    </row>
    <row r="275" spans="9:12" ht="15.75" customHeight="1" x14ac:dyDescent="0.35">
      <c r="I275" s="6"/>
      <c r="J275" s="8"/>
      <c r="K275" s="8"/>
      <c r="L275" s="8"/>
    </row>
    <row r="276" spans="9:12" ht="15.75" customHeight="1" x14ac:dyDescent="0.35">
      <c r="I276" s="6"/>
      <c r="J276" s="8"/>
      <c r="K276" s="8"/>
      <c r="L276" s="8"/>
    </row>
    <row r="277" spans="9:12" ht="15.75" customHeight="1" x14ac:dyDescent="0.35">
      <c r="I277" s="6"/>
      <c r="J277" s="8"/>
      <c r="K277" s="8"/>
      <c r="L277" s="8"/>
    </row>
    <row r="278" spans="9:12" ht="15.75" customHeight="1" x14ac:dyDescent="0.35">
      <c r="I278" s="6"/>
      <c r="J278" s="8"/>
      <c r="K278" s="8"/>
      <c r="L278" s="8"/>
    </row>
    <row r="279" spans="9:12" ht="15.75" customHeight="1" x14ac:dyDescent="0.35">
      <c r="I279" s="6"/>
      <c r="J279" s="8"/>
      <c r="K279" s="8"/>
      <c r="L279" s="8"/>
    </row>
    <row r="280" spans="9:12" ht="15.75" customHeight="1" x14ac:dyDescent="0.35">
      <c r="I280" s="6"/>
      <c r="J280" s="8"/>
      <c r="K280" s="8"/>
      <c r="L280" s="8"/>
    </row>
    <row r="281" spans="9:12" ht="15.75" customHeight="1" x14ac:dyDescent="0.35">
      <c r="I281" s="6"/>
      <c r="J281" s="8"/>
      <c r="K281" s="8"/>
      <c r="L281" s="8"/>
    </row>
    <row r="282" spans="9:12" ht="15.75" customHeight="1" x14ac:dyDescent="0.35">
      <c r="I282" s="6"/>
      <c r="J282" s="8"/>
      <c r="K282" s="8"/>
      <c r="L282" s="8"/>
    </row>
    <row r="283" spans="9:12" ht="15.75" customHeight="1" x14ac:dyDescent="0.35">
      <c r="I283" s="6"/>
      <c r="J283" s="8"/>
      <c r="K283" s="8"/>
      <c r="L283" s="8"/>
    </row>
    <row r="284" spans="9:12" ht="15.75" customHeight="1" x14ac:dyDescent="0.35">
      <c r="I284" s="6"/>
      <c r="J284" s="8"/>
      <c r="K284" s="8"/>
      <c r="L284" s="8"/>
    </row>
    <row r="285" spans="9:12" ht="15.75" customHeight="1" x14ac:dyDescent="0.35">
      <c r="I285" s="6"/>
      <c r="J285" s="8"/>
      <c r="K285" s="8"/>
      <c r="L285" s="8"/>
    </row>
    <row r="286" spans="9:12" ht="15.75" customHeight="1" x14ac:dyDescent="0.35">
      <c r="I286" s="6"/>
      <c r="J286" s="8"/>
      <c r="K286" s="8"/>
      <c r="L286" s="8"/>
    </row>
    <row r="287" spans="9:12" ht="15.75" customHeight="1" x14ac:dyDescent="0.35">
      <c r="I287" s="6"/>
      <c r="J287" s="8"/>
      <c r="K287" s="8"/>
      <c r="L287" s="8"/>
    </row>
    <row r="288" spans="9:12" ht="15.75" customHeight="1" x14ac:dyDescent="0.35">
      <c r="I288" s="6"/>
      <c r="J288" s="8"/>
      <c r="K288" s="8"/>
      <c r="L288" s="8"/>
    </row>
    <row r="289" spans="9:12" ht="15.75" customHeight="1" x14ac:dyDescent="0.35">
      <c r="I289" s="6"/>
      <c r="J289" s="8"/>
      <c r="K289" s="8"/>
      <c r="L289" s="8"/>
    </row>
    <row r="290" spans="9:12" ht="15.75" customHeight="1" x14ac:dyDescent="0.35">
      <c r="I290" s="6"/>
      <c r="J290" s="8"/>
      <c r="K290" s="8"/>
      <c r="L290" s="8"/>
    </row>
    <row r="291" spans="9:12" ht="15.75" customHeight="1" x14ac:dyDescent="0.35">
      <c r="I291" s="6"/>
      <c r="J291" s="8"/>
      <c r="K291" s="8"/>
      <c r="L291" s="8"/>
    </row>
    <row r="292" spans="9:12" ht="15.75" customHeight="1" x14ac:dyDescent="0.35">
      <c r="I292" s="6"/>
      <c r="J292" s="8"/>
      <c r="K292" s="8"/>
      <c r="L292" s="8"/>
    </row>
    <row r="293" spans="9:12" ht="15.75" customHeight="1" x14ac:dyDescent="0.35">
      <c r="I293" s="6"/>
      <c r="J293" s="8"/>
      <c r="K293" s="8"/>
      <c r="L293" s="8"/>
    </row>
    <row r="294" spans="9:12" ht="15.75" customHeight="1" x14ac:dyDescent="0.35">
      <c r="I294" s="6"/>
      <c r="J294" s="8"/>
      <c r="K294" s="8"/>
      <c r="L294" s="8"/>
    </row>
    <row r="295" spans="9:12" ht="15.75" customHeight="1" x14ac:dyDescent="0.35">
      <c r="I295" s="6"/>
      <c r="J295" s="8"/>
      <c r="K295" s="8"/>
      <c r="L295" s="8"/>
    </row>
    <row r="296" spans="9:12" ht="15.75" customHeight="1" x14ac:dyDescent="0.35">
      <c r="I296" s="6"/>
      <c r="J296" s="8"/>
      <c r="K296" s="8"/>
      <c r="L296" s="8"/>
    </row>
    <row r="297" spans="9:12" ht="15.75" customHeight="1" x14ac:dyDescent="0.35">
      <c r="I297" s="6"/>
      <c r="J297" s="8"/>
      <c r="K297" s="8"/>
      <c r="L297" s="8"/>
    </row>
    <row r="298" spans="9:12" ht="15.75" customHeight="1" x14ac:dyDescent="0.35">
      <c r="I298" s="6"/>
      <c r="J298" s="8"/>
      <c r="K298" s="8"/>
      <c r="L298" s="8"/>
    </row>
    <row r="299" spans="9:12" ht="15.75" customHeight="1" x14ac:dyDescent="0.35">
      <c r="I299" s="6"/>
      <c r="J299" s="8"/>
      <c r="K299" s="8"/>
      <c r="L299" s="8"/>
    </row>
    <row r="300" spans="9:12" ht="15.75" customHeight="1" x14ac:dyDescent="0.35">
      <c r="I300" s="6"/>
      <c r="J300" s="8"/>
      <c r="K300" s="8"/>
      <c r="L300" s="8"/>
    </row>
    <row r="301" spans="9:12" ht="15.75" customHeight="1" x14ac:dyDescent="0.35">
      <c r="I301" s="6"/>
      <c r="J301" s="8"/>
      <c r="K301" s="8"/>
      <c r="L301" s="8"/>
    </row>
    <row r="302" spans="9:12" ht="15.75" customHeight="1" x14ac:dyDescent="0.35">
      <c r="I302" s="6"/>
      <c r="J302" s="8"/>
      <c r="K302" s="8"/>
      <c r="L302" s="8"/>
    </row>
    <row r="303" spans="9:12" ht="15.75" customHeight="1" x14ac:dyDescent="0.35">
      <c r="I303" s="6"/>
      <c r="J303" s="8"/>
      <c r="K303" s="8"/>
      <c r="L303" s="8"/>
    </row>
    <row r="304" spans="9:12" ht="15.75" customHeight="1" x14ac:dyDescent="0.35">
      <c r="I304" s="6"/>
      <c r="J304" s="8"/>
      <c r="K304" s="8"/>
      <c r="L304" s="8"/>
    </row>
    <row r="305" spans="9:12" ht="15.75" customHeight="1" x14ac:dyDescent="0.35">
      <c r="I305" s="6"/>
      <c r="J305" s="8"/>
      <c r="K305" s="8"/>
      <c r="L305" s="8"/>
    </row>
    <row r="306" spans="9:12" ht="15.75" customHeight="1" x14ac:dyDescent="0.35">
      <c r="I306" s="6"/>
      <c r="J306" s="8"/>
      <c r="K306" s="8"/>
      <c r="L306" s="8"/>
    </row>
    <row r="307" spans="9:12" ht="15.75" customHeight="1" x14ac:dyDescent="0.35">
      <c r="I307" s="6"/>
      <c r="J307" s="8"/>
      <c r="K307" s="8"/>
      <c r="L307" s="8"/>
    </row>
    <row r="308" spans="9:12" ht="15.75" customHeight="1" x14ac:dyDescent="0.35">
      <c r="I308" s="6"/>
      <c r="J308" s="8"/>
      <c r="K308" s="8"/>
      <c r="L308" s="8"/>
    </row>
    <row r="309" spans="9:12" ht="15.75" customHeight="1" x14ac:dyDescent="0.35">
      <c r="I309" s="6"/>
      <c r="J309" s="8"/>
      <c r="K309" s="8"/>
      <c r="L309" s="8"/>
    </row>
    <row r="310" spans="9:12" ht="15.75" customHeight="1" x14ac:dyDescent="0.35">
      <c r="I310" s="6"/>
      <c r="J310" s="8"/>
      <c r="K310" s="8"/>
      <c r="L310" s="8"/>
    </row>
    <row r="311" spans="9:12" ht="15.75" customHeight="1" x14ac:dyDescent="0.35">
      <c r="I311" s="6"/>
      <c r="J311" s="8"/>
      <c r="K311" s="8"/>
      <c r="L311" s="8"/>
    </row>
    <row r="312" spans="9:12" ht="15.75" customHeight="1" x14ac:dyDescent="0.35">
      <c r="I312" s="6"/>
      <c r="J312" s="8"/>
      <c r="K312" s="8"/>
      <c r="L312" s="8"/>
    </row>
    <row r="313" spans="9:12" ht="15.75" customHeight="1" x14ac:dyDescent="0.35">
      <c r="I313" s="6"/>
      <c r="J313" s="8"/>
      <c r="K313" s="8"/>
      <c r="L313" s="8"/>
    </row>
    <row r="314" spans="9:12" ht="15.75" customHeight="1" x14ac:dyDescent="0.35">
      <c r="I314" s="6"/>
      <c r="J314" s="8"/>
      <c r="K314" s="8"/>
      <c r="L314" s="8"/>
    </row>
    <row r="315" spans="9:12" ht="15.75" customHeight="1" x14ac:dyDescent="0.35">
      <c r="I315" s="6"/>
      <c r="J315" s="8"/>
      <c r="K315" s="8"/>
      <c r="L315" s="8"/>
    </row>
    <row r="316" spans="9:12" ht="15.75" customHeight="1" x14ac:dyDescent="0.35">
      <c r="I316" s="6"/>
      <c r="J316" s="8"/>
      <c r="K316" s="8"/>
      <c r="L316" s="8"/>
    </row>
    <row r="317" spans="9:12" ht="15.75" customHeight="1" x14ac:dyDescent="0.35">
      <c r="I317" s="6"/>
      <c r="J317" s="8"/>
      <c r="K317" s="8"/>
      <c r="L317" s="8"/>
    </row>
    <row r="318" spans="9:12" ht="15.75" customHeight="1" x14ac:dyDescent="0.35">
      <c r="I318" s="6"/>
      <c r="J318" s="8"/>
      <c r="K318" s="8"/>
      <c r="L318" s="8"/>
    </row>
    <row r="319" spans="9:12" ht="15.75" customHeight="1" x14ac:dyDescent="0.35">
      <c r="I319" s="6"/>
      <c r="J319" s="8"/>
      <c r="K319" s="8"/>
      <c r="L319" s="8"/>
    </row>
    <row r="320" spans="9:12" ht="15.75" customHeight="1" x14ac:dyDescent="0.35">
      <c r="I320" s="6"/>
      <c r="J320" s="8"/>
      <c r="K320" s="8"/>
      <c r="L320" s="8"/>
    </row>
    <row r="321" spans="9:12" ht="15.75" customHeight="1" x14ac:dyDescent="0.35">
      <c r="I321" s="6"/>
      <c r="J321" s="8"/>
      <c r="K321" s="8"/>
      <c r="L321" s="8"/>
    </row>
    <row r="322" spans="9:12" ht="15.75" customHeight="1" x14ac:dyDescent="0.35">
      <c r="I322" s="6"/>
      <c r="J322" s="8"/>
      <c r="K322" s="8"/>
      <c r="L322" s="8"/>
    </row>
    <row r="323" spans="9:12" ht="15.75" customHeight="1" x14ac:dyDescent="0.35">
      <c r="I323" s="6"/>
      <c r="J323" s="8"/>
      <c r="K323" s="8"/>
      <c r="L323" s="8"/>
    </row>
    <row r="324" spans="9:12" ht="15.75" customHeight="1" x14ac:dyDescent="0.35">
      <c r="I324" s="6"/>
      <c r="J324" s="8"/>
      <c r="K324" s="8"/>
      <c r="L324" s="8"/>
    </row>
    <row r="325" spans="9:12" ht="15.75" customHeight="1" x14ac:dyDescent="0.35">
      <c r="I325" s="6"/>
      <c r="J325" s="8"/>
      <c r="K325" s="8"/>
      <c r="L325" s="8"/>
    </row>
    <row r="326" spans="9:12" ht="15.75" customHeight="1" x14ac:dyDescent="0.35">
      <c r="I326" s="6"/>
      <c r="J326" s="8"/>
      <c r="K326" s="8"/>
      <c r="L326" s="8"/>
    </row>
    <row r="327" spans="9:12" ht="15.75" customHeight="1" x14ac:dyDescent="0.35">
      <c r="I327" s="6"/>
      <c r="J327" s="8"/>
      <c r="K327" s="8"/>
      <c r="L327" s="8"/>
    </row>
    <row r="328" spans="9:12" ht="15.75" customHeight="1" x14ac:dyDescent="0.35">
      <c r="I328" s="6"/>
      <c r="J328" s="8"/>
      <c r="K328" s="8"/>
      <c r="L328" s="8"/>
    </row>
    <row r="329" spans="9:12" ht="15.75" customHeight="1" x14ac:dyDescent="0.35">
      <c r="I329" s="6"/>
      <c r="J329" s="8"/>
      <c r="K329" s="8"/>
      <c r="L329" s="8"/>
    </row>
    <row r="330" spans="9:12" ht="15.75" customHeight="1" x14ac:dyDescent="0.35">
      <c r="I330" s="6"/>
      <c r="J330" s="8"/>
      <c r="K330" s="8"/>
      <c r="L330" s="8"/>
    </row>
    <row r="331" spans="9:12" ht="15.75" customHeight="1" x14ac:dyDescent="0.35">
      <c r="I331" s="6"/>
      <c r="J331" s="8"/>
      <c r="K331" s="8"/>
      <c r="L331" s="8"/>
    </row>
    <row r="332" spans="9:12" ht="15.75" customHeight="1" x14ac:dyDescent="0.35">
      <c r="I332" s="6"/>
      <c r="J332" s="8"/>
      <c r="K332" s="8"/>
      <c r="L332" s="8"/>
    </row>
    <row r="333" spans="9:12" ht="15.75" customHeight="1" x14ac:dyDescent="0.35">
      <c r="I333" s="6"/>
      <c r="J333" s="8"/>
      <c r="K333" s="8"/>
      <c r="L333" s="8"/>
    </row>
    <row r="334" spans="9:12" ht="15.75" customHeight="1" x14ac:dyDescent="0.35">
      <c r="I334" s="6"/>
      <c r="J334" s="8"/>
      <c r="K334" s="8"/>
      <c r="L334" s="8"/>
    </row>
    <row r="335" spans="9:12" ht="15.75" customHeight="1" x14ac:dyDescent="0.35">
      <c r="I335" s="6"/>
      <c r="J335" s="8"/>
      <c r="K335" s="8"/>
      <c r="L335" s="8"/>
    </row>
    <row r="336" spans="9:12" ht="15.75" customHeight="1" x14ac:dyDescent="0.35">
      <c r="I336" s="6"/>
      <c r="J336" s="8"/>
      <c r="K336" s="8"/>
      <c r="L336" s="8"/>
    </row>
    <row r="337" spans="9:12" ht="15.75" customHeight="1" x14ac:dyDescent="0.35">
      <c r="I337" s="6"/>
      <c r="J337" s="8"/>
      <c r="K337" s="8"/>
      <c r="L337" s="8"/>
    </row>
    <row r="338" spans="9:12" ht="15.75" customHeight="1" x14ac:dyDescent="0.35">
      <c r="I338" s="6"/>
      <c r="J338" s="8"/>
      <c r="K338" s="8"/>
      <c r="L338" s="8"/>
    </row>
    <row r="339" spans="9:12" ht="15.75" customHeight="1" x14ac:dyDescent="0.35">
      <c r="I339" s="6"/>
      <c r="J339" s="8"/>
      <c r="K339" s="8"/>
      <c r="L339" s="8"/>
    </row>
    <row r="340" spans="9:12" ht="15.75" customHeight="1" x14ac:dyDescent="0.35">
      <c r="I340" s="6"/>
      <c r="J340" s="8"/>
      <c r="K340" s="8"/>
      <c r="L340" s="8"/>
    </row>
    <row r="341" spans="9:12" ht="15.75" customHeight="1" x14ac:dyDescent="0.35">
      <c r="I341" s="6"/>
      <c r="J341" s="8"/>
      <c r="K341" s="8"/>
      <c r="L341" s="8"/>
    </row>
    <row r="342" spans="9:12" ht="15.75" customHeight="1" x14ac:dyDescent="0.35">
      <c r="I342" s="6"/>
      <c r="J342" s="8"/>
      <c r="K342" s="8"/>
      <c r="L342" s="8"/>
    </row>
    <row r="343" spans="9:12" ht="15.75" customHeight="1" x14ac:dyDescent="0.35">
      <c r="I343" s="6"/>
      <c r="J343" s="8"/>
      <c r="K343" s="8"/>
      <c r="L343" s="8"/>
    </row>
    <row r="344" spans="9:12" ht="15.75" customHeight="1" x14ac:dyDescent="0.35">
      <c r="I344" s="6"/>
      <c r="J344" s="8"/>
      <c r="K344" s="8"/>
      <c r="L344" s="8"/>
    </row>
    <row r="345" spans="9:12" ht="15.75" customHeight="1" x14ac:dyDescent="0.35">
      <c r="I345" s="6"/>
      <c r="J345" s="8"/>
      <c r="K345" s="8"/>
      <c r="L345" s="8"/>
    </row>
    <row r="346" spans="9:12" ht="15.75" customHeight="1" x14ac:dyDescent="0.35">
      <c r="I346" s="6"/>
      <c r="J346" s="8"/>
      <c r="K346" s="8"/>
      <c r="L346" s="8"/>
    </row>
    <row r="347" spans="9:12" ht="15.75" customHeight="1" x14ac:dyDescent="0.35">
      <c r="I347" s="6"/>
      <c r="J347" s="8"/>
      <c r="K347" s="8"/>
      <c r="L347" s="8"/>
    </row>
    <row r="348" spans="9:12" ht="15.75" customHeight="1" x14ac:dyDescent="0.35">
      <c r="I348" s="6"/>
      <c r="J348" s="8"/>
      <c r="K348" s="8"/>
      <c r="L348" s="8"/>
    </row>
    <row r="349" spans="9:12" ht="15.75" customHeight="1" x14ac:dyDescent="0.35">
      <c r="I349" s="6"/>
      <c r="J349" s="8"/>
      <c r="K349" s="8"/>
      <c r="L349" s="8"/>
    </row>
    <row r="350" spans="9:12" ht="15.75" customHeight="1" x14ac:dyDescent="0.35">
      <c r="I350" s="6"/>
      <c r="J350" s="8"/>
      <c r="K350" s="8"/>
      <c r="L350" s="8"/>
    </row>
    <row r="351" spans="9:12" ht="15.75" customHeight="1" x14ac:dyDescent="0.35">
      <c r="I351" s="6"/>
      <c r="J351" s="8"/>
      <c r="K351" s="8"/>
      <c r="L351" s="8"/>
    </row>
    <row r="352" spans="9:12" ht="15.75" customHeight="1" x14ac:dyDescent="0.35">
      <c r="I352" s="6"/>
      <c r="J352" s="8"/>
      <c r="K352" s="8"/>
      <c r="L352" s="8"/>
    </row>
    <row r="353" spans="9:12" ht="15.75" customHeight="1" x14ac:dyDescent="0.35">
      <c r="I353" s="6"/>
      <c r="J353" s="8"/>
      <c r="K353" s="8"/>
      <c r="L353" s="8"/>
    </row>
    <row r="354" spans="9:12" ht="15.75" customHeight="1" x14ac:dyDescent="0.35">
      <c r="I354" s="6"/>
      <c r="J354" s="8"/>
      <c r="K354" s="8"/>
      <c r="L354" s="8"/>
    </row>
    <row r="355" spans="9:12" ht="15.75" customHeight="1" x14ac:dyDescent="0.35">
      <c r="I355" s="6"/>
      <c r="J355" s="8"/>
      <c r="K355" s="8"/>
      <c r="L355" s="8"/>
    </row>
    <row r="356" spans="9:12" ht="15.75" customHeight="1" x14ac:dyDescent="0.35">
      <c r="I356" s="6"/>
      <c r="J356" s="8"/>
      <c r="K356" s="8"/>
      <c r="L356" s="8"/>
    </row>
    <row r="357" spans="9:12" ht="15.75" customHeight="1" x14ac:dyDescent="0.35">
      <c r="I357" s="6"/>
      <c r="J357" s="8"/>
      <c r="K357" s="8"/>
      <c r="L357" s="8"/>
    </row>
    <row r="358" spans="9:12" ht="15.75" customHeight="1" x14ac:dyDescent="0.35">
      <c r="I358" s="6"/>
      <c r="J358" s="8"/>
      <c r="K358" s="8"/>
      <c r="L358" s="8"/>
    </row>
    <row r="359" spans="9:12" ht="15.75" customHeight="1" x14ac:dyDescent="0.35">
      <c r="I359" s="6"/>
      <c r="J359" s="8"/>
      <c r="K359" s="8"/>
      <c r="L359" s="8"/>
    </row>
    <row r="360" spans="9:12" ht="15.75" customHeight="1" x14ac:dyDescent="0.35">
      <c r="I360" s="6"/>
      <c r="J360" s="8"/>
      <c r="K360" s="8"/>
      <c r="L360" s="8"/>
    </row>
    <row r="361" spans="9:12" ht="15.75" customHeight="1" x14ac:dyDescent="0.35">
      <c r="I361" s="6"/>
      <c r="J361" s="8"/>
      <c r="K361" s="8"/>
      <c r="L361" s="8"/>
    </row>
    <row r="362" spans="9:12" ht="15.75" customHeight="1" x14ac:dyDescent="0.35">
      <c r="I362" s="6"/>
      <c r="J362" s="8"/>
      <c r="K362" s="8"/>
      <c r="L362" s="8"/>
    </row>
    <row r="363" spans="9:12" ht="15.75" customHeight="1" x14ac:dyDescent="0.35">
      <c r="I363" s="6"/>
      <c r="J363" s="8"/>
      <c r="K363" s="8"/>
      <c r="L363" s="8"/>
    </row>
    <row r="364" spans="9:12" ht="15.75" customHeight="1" x14ac:dyDescent="0.35">
      <c r="I364" s="6"/>
      <c r="J364" s="8"/>
      <c r="K364" s="8"/>
      <c r="L364" s="8"/>
    </row>
    <row r="365" spans="9:12" ht="15.75" customHeight="1" x14ac:dyDescent="0.35">
      <c r="I365" s="6"/>
      <c r="J365" s="8"/>
      <c r="K365" s="8"/>
      <c r="L365" s="8"/>
    </row>
    <row r="366" spans="9:12" ht="15.75" customHeight="1" x14ac:dyDescent="0.35">
      <c r="I366" s="6"/>
      <c r="J366" s="8"/>
      <c r="K366" s="8"/>
      <c r="L366" s="8"/>
    </row>
    <row r="367" spans="9:12" ht="15.75" customHeight="1" x14ac:dyDescent="0.35">
      <c r="I367" s="6"/>
      <c r="J367" s="8"/>
      <c r="K367" s="8"/>
      <c r="L367" s="8"/>
    </row>
    <row r="368" spans="9:12" ht="15.75" customHeight="1" x14ac:dyDescent="0.35">
      <c r="I368" s="6"/>
      <c r="J368" s="8"/>
      <c r="K368" s="8"/>
      <c r="L368" s="8"/>
    </row>
    <row r="369" spans="9:12" ht="15.75" customHeight="1" x14ac:dyDescent="0.35">
      <c r="I369" s="6"/>
      <c r="J369" s="8"/>
      <c r="K369" s="8"/>
      <c r="L369" s="8"/>
    </row>
    <row r="370" spans="9:12" ht="15.75" customHeight="1" x14ac:dyDescent="0.35">
      <c r="I370" s="6"/>
      <c r="J370" s="8"/>
      <c r="K370" s="8"/>
      <c r="L370" s="8"/>
    </row>
    <row r="371" spans="9:12" ht="15.75" customHeight="1" x14ac:dyDescent="0.35">
      <c r="I371" s="6"/>
      <c r="J371" s="8"/>
      <c r="K371" s="8"/>
      <c r="L371" s="8"/>
    </row>
    <row r="372" spans="9:12" ht="15.75" customHeight="1" x14ac:dyDescent="0.35">
      <c r="I372" s="6"/>
      <c r="J372" s="8"/>
      <c r="K372" s="8"/>
      <c r="L372" s="8"/>
    </row>
    <row r="373" spans="9:12" ht="15.75" customHeight="1" x14ac:dyDescent="0.35">
      <c r="I373" s="6"/>
      <c r="J373" s="8"/>
      <c r="K373" s="8"/>
      <c r="L373" s="8"/>
    </row>
    <row r="374" spans="9:12" ht="15.75" customHeight="1" x14ac:dyDescent="0.35">
      <c r="I374" s="6"/>
      <c r="J374" s="8"/>
      <c r="K374" s="8"/>
      <c r="L374" s="8"/>
    </row>
    <row r="375" spans="9:12" ht="15.75" customHeight="1" x14ac:dyDescent="0.35">
      <c r="I375" s="6"/>
      <c r="J375" s="8"/>
      <c r="K375" s="8"/>
      <c r="L375" s="8"/>
    </row>
    <row r="376" spans="9:12" ht="15.75" customHeight="1" x14ac:dyDescent="0.35">
      <c r="I376" s="6"/>
      <c r="J376" s="8"/>
      <c r="K376" s="8"/>
      <c r="L376" s="8"/>
    </row>
    <row r="377" spans="9:12" ht="15.75" customHeight="1" x14ac:dyDescent="0.35">
      <c r="I377" s="6"/>
      <c r="J377" s="8"/>
      <c r="K377" s="8"/>
      <c r="L377" s="8"/>
    </row>
    <row r="378" spans="9:12" ht="15.75" customHeight="1" x14ac:dyDescent="0.35">
      <c r="I378" s="6"/>
      <c r="J378" s="8"/>
      <c r="K378" s="8"/>
      <c r="L378" s="8"/>
    </row>
    <row r="379" spans="9:12" ht="15.75" customHeight="1" x14ac:dyDescent="0.35">
      <c r="I379" s="6"/>
      <c r="J379" s="8"/>
      <c r="K379" s="8"/>
      <c r="L379" s="8"/>
    </row>
    <row r="380" spans="9:12" ht="15.75" customHeight="1" x14ac:dyDescent="0.35">
      <c r="I380" s="6"/>
      <c r="J380" s="8"/>
      <c r="K380" s="8"/>
      <c r="L380" s="8"/>
    </row>
    <row r="381" spans="9:12" ht="15.75" customHeight="1" x14ac:dyDescent="0.35">
      <c r="I381" s="6"/>
      <c r="J381" s="8"/>
      <c r="K381" s="8"/>
      <c r="L381" s="8"/>
    </row>
    <row r="382" spans="9:12" ht="15.75" customHeight="1" x14ac:dyDescent="0.35">
      <c r="I382" s="6"/>
      <c r="J382" s="8"/>
      <c r="K382" s="8"/>
      <c r="L382" s="8"/>
    </row>
    <row r="383" spans="9:12" ht="15.75" customHeight="1" x14ac:dyDescent="0.35">
      <c r="I383" s="6"/>
      <c r="J383" s="8"/>
      <c r="K383" s="8"/>
      <c r="L383" s="8"/>
    </row>
    <row r="384" spans="9:12" ht="15.75" customHeight="1" x14ac:dyDescent="0.35">
      <c r="I384" s="6"/>
      <c r="J384" s="8"/>
      <c r="K384" s="8"/>
      <c r="L384" s="8"/>
    </row>
    <row r="385" spans="9:12" ht="15.75" customHeight="1" x14ac:dyDescent="0.35">
      <c r="I385" s="6"/>
      <c r="J385" s="8"/>
      <c r="K385" s="8"/>
      <c r="L385" s="8"/>
    </row>
    <row r="386" spans="9:12" ht="15.75" customHeight="1" x14ac:dyDescent="0.35">
      <c r="I386" s="6"/>
      <c r="J386" s="8"/>
      <c r="K386" s="8"/>
      <c r="L386" s="8"/>
    </row>
    <row r="387" spans="9:12" ht="15.75" customHeight="1" x14ac:dyDescent="0.35">
      <c r="I387" s="6"/>
      <c r="J387" s="8"/>
      <c r="K387" s="8"/>
      <c r="L387" s="8"/>
    </row>
    <row r="388" spans="9:12" ht="15.75" customHeight="1" x14ac:dyDescent="0.35">
      <c r="I388" s="6"/>
      <c r="J388" s="8"/>
      <c r="K388" s="8"/>
      <c r="L388" s="8"/>
    </row>
    <row r="389" spans="9:12" ht="15.75" customHeight="1" x14ac:dyDescent="0.35">
      <c r="I389" s="6"/>
      <c r="J389" s="8"/>
      <c r="K389" s="8"/>
      <c r="L389" s="8"/>
    </row>
    <row r="390" spans="9:12" ht="15.75" customHeight="1" x14ac:dyDescent="0.35">
      <c r="I390" s="6"/>
      <c r="J390" s="8"/>
      <c r="K390" s="8"/>
      <c r="L390" s="8"/>
    </row>
    <row r="391" spans="9:12" ht="15.75" customHeight="1" x14ac:dyDescent="0.35">
      <c r="I391" s="6"/>
      <c r="J391" s="8"/>
      <c r="K391" s="8"/>
      <c r="L391" s="8"/>
    </row>
    <row r="392" spans="9:12" ht="15.75" customHeight="1" x14ac:dyDescent="0.35">
      <c r="I392" s="6"/>
      <c r="J392" s="8"/>
      <c r="K392" s="8"/>
      <c r="L392" s="8"/>
    </row>
    <row r="393" spans="9:12" ht="15.75" customHeight="1" x14ac:dyDescent="0.35">
      <c r="I393" s="6"/>
      <c r="J393" s="8"/>
      <c r="K393" s="8"/>
      <c r="L393" s="8"/>
    </row>
    <row r="394" spans="9:12" ht="15.75" customHeight="1" x14ac:dyDescent="0.35">
      <c r="I394" s="6"/>
      <c r="J394" s="8"/>
      <c r="K394" s="8"/>
      <c r="L394" s="8"/>
    </row>
    <row r="395" spans="9:12" ht="15.75" customHeight="1" x14ac:dyDescent="0.35">
      <c r="I395" s="6"/>
      <c r="J395" s="8"/>
      <c r="K395" s="8"/>
      <c r="L395" s="8"/>
    </row>
    <row r="396" spans="9:12" ht="15.75" customHeight="1" x14ac:dyDescent="0.35">
      <c r="I396" s="6"/>
      <c r="J396" s="8"/>
      <c r="K396" s="8"/>
      <c r="L396" s="8"/>
    </row>
    <row r="397" spans="9:12" ht="15.75" customHeight="1" x14ac:dyDescent="0.35">
      <c r="I397" s="6"/>
      <c r="J397" s="8"/>
      <c r="K397" s="8"/>
      <c r="L397" s="8"/>
    </row>
    <row r="398" spans="9:12" ht="15.75" customHeight="1" x14ac:dyDescent="0.35">
      <c r="I398" s="6"/>
      <c r="J398" s="8"/>
      <c r="K398" s="8"/>
      <c r="L398" s="8"/>
    </row>
    <row r="399" spans="9:12" ht="15.75" customHeight="1" x14ac:dyDescent="0.35">
      <c r="I399" s="6"/>
      <c r="J399" s="8"/>
      <c r="K399" s="8"/>
      <c r="L399" s="8"/>
    </row>
    <row r="400" spans="9:12" ht="15.75" customHeight="1" x14ac:dyDescent="0.35">
      <c r="I400" s="6"/>
      <c r="J400" s="8"/>
      <c r="K400" s="8"/>
      <c r="L400" s="8"/>
    </row>
    <row r="401" spans="9:12" ht="15.75" customHeight="1" x14ac:dyDescent="0.35">
      <c r="I401" s="6"/>
      <c r="J401" s="8"/>
      <c r="K401" s="8"/>
      <c r="L401" s="8"/>
    </row>
    <row r="402" spans="9:12" ht="15.75" customHeight="1" x14ac:dyDescent="0.35">
      <c r="I402" s="6"/>
      <c r="J402" s="8"/>
      <c r="K402" s="8"/>
      <c r="L402" s="8"/>
    </row>
    <row r="403" spans="9:12" ht="15.75" customHeight="1" x14ac:dyDescent="0.35">
      <c r="I403" s="6"/>
      <c r="J403" s="8"/>
      <c r="K403" s="8"/>
      <c r="L403" s="8"/>
    </row>
    <row r="404" spans="9:12" ht="15.75" customHeight="1" x14ac:dyDescent="0.35">
      <c r="I404" s="6"/>
      <c r="J404" s="8"/>
      <c r="K404" s="8"/>
      <c r="L404" s="8"/>
    </row>
    <row r="405" spans="9:12" ht="15.75" customHeight="1" x14ac:dyDescent="0.35">
      <c r="I405" s="6"/>
      <c r="J405" s="8"/>
      <c r="K405" s="8"/>
      <c r="L405" s="8"/>
    </row>
    <row r="406" spans="9:12" ht="15.75" customHeight="1" x14ac:dyDescent="0.35">
      <c r="I406" s="6"/>
      <c r="J406" s="8"/>
      <c r="K406" s="8"/>
      <c r="L406" s="8"/>
    </row>
    <row r="407" spans="9:12" ht="15.75" customHeight="1" x14ac:dyDescent="0.35">
      <c r="I407" s="6"/>
      <c r="J407" s="8"/>
      <c r="K407" s="8"/>
      <c r="L407" s="8"/>
    </row>
    <row r="408" spans="9:12" ht="15.75" customHeight="1" x14ac:dyDescent="0.35">
      <c r="I408" s="6"/>
      <c r="J408" s="8"/>
      <c r="K408" s="8"/>
      <c r="L408" s="8"/>
    </row>
    <row r="409" spans="9:12" ht="15.75" customHeight="1" x14ac:dyDescent="0.35">
      <c r="I409" s="6"/>
      <c r="J409" s="8"/>
      <c r="K409" s="8"/>
      <c r="L409" s="8"/>
    </row>
    <row r="410" spans="9:12" ht="15.75" customHeight="1" x14ac:dyDescent="0.35">
      <c r="I410" s="6"/>
      <c r="J410" s="8"/>
      <c r="K410" s="8"/>
      <c r="L410" s="8"/>
    </row>
    <row r="411" spans="9:12" ht="15.75" customHeight="1" x14ac:dyDescent="0.35">
      <c r="I411" s="6"/>
      <c r="J411" s="8"/>
      <c r="K411" s="8"/>
      <c r="L411" s="8"/>
    </row>
    <row r="412" spans="9:12" ht="15.75" customHeight="1" x14ac:dyDescent="0.35">
      <c r="I412" s="6"/>
      <c r="J412" s="8"/>
      <c r="K412" s="8"/>
      <c r="L412" s="8"/>
    </row>
    <row r="413" spans="9:12" ht="15.75" customHeight="1" x14ac:dyDescent="0.35">
      <c r="I413" s="6"/>
      <c r="J413" s="8"/>
      <c r="K413" s="8"/>
      <c r="L413" s="8"/>
    </row>
    <row r="414" spans="9:12" ht="15.75" customHeight="1" x14ac:dyDescent="0.35">
      <c r="I414" s="6"/>
      <c r="J414" s="8"/>
      <c r="K414" s="8"/>
      <c r="L414" s="8"/>
    </row>
    <row r="415" spans="9:12" ht="15.75" customHeight="1" x14ac:dyDescent="0.35">
      <c r="I415" s="6"/>
      <c r="J415" s="8"/>
      <c r="K415" s="8"/>
      <c r="L415" s="8"/>
    </row>
    <row r="416" spans="9:12" ht="15.75" customHeight="1" x14ac:dyDescent="0.35">
      <c r="I416" s="6"/>
      <c r="J416" s="8"/>
      <c r="K416" s="8"/>
      <c r="L416" s="8"/>
    </row>
    <row r="417" spans="9:12" ht="15.75" customHeight="1" x14ac:dyDescent="0.35">
      <c r="I417" s="6"/>
      <c r="J417" s="8"/>
      <c r="K417" s="8"/>
      <c r="L417" s="8"/>
    </row>
    <row r="418" spans="9:12" ht="15.75" customHeight="1" x14ac:dyDescent="0.35">
      <c r="I418" s="6"/>
      <c r="J418" s="8"/>
      <c r="K418" s="8"/>
      <c r="L418" s="8"/>
    </row>
    <row r="419" spans="9:12" ht="15.75" customHeight="1" x14ac:dyDescent="0.35">
      <c r="I419" s="6"/>
      <c r="J419" s="8"/>
      <c r="K419" s="8"/>
      <c r="L419" s="8"/>
    </row>
    <row r="420" spans="9:12" ht="15.75" customHeight="1" x14ac:dyDescent="0.35">
      <c r="I420" s="6"/>
      <c r="J420" s="8"/>
      <c r="K420" s="8"/>
      <c r="L420" s="8"/>
    </row>
    <row r="421" spans="9:12" ht="15.75" customHeight="1" x14ac:dyDescent="0.35">
      <c r="I421" s="6"/>
      <c r="J421" s="8"/>
      <c r="K421" s="8"/>
      <c r="L421" s="8"/>
    </row>
    <row r="422" spans="9:12" ht="15.75" customHeight="1" x14ac:dyDescent="0.35">
      <c r="I422" s="6"/>
      <c r="J422" s="8"/>
      <c r="K422" s="8"/>
      <c r="L422" s="8"/>
    </row>
    <row r="423" spans="9:12" ht="15.75" customHeight="1" x14ac:dyDescent="0.35">
      <c r="I423" s="6"/>
      <c r="J423" s="8"/>
      <c r="K423" s="8"/>
      <c r="L423" s="8"/>
    </row>
    <row r="424" spans="9:12" ht="15.75" customHeight="1" x14ac:dyDescent="0.35">
      <c r="I424" s="6"/>
      <c r="J424" s="8"/>
      <c r="K424" s="8"/>
      <c r="L424" s="8"/>
    </row>
    <row r="425" spans="9:12" ht="15.75" customHeight="1" x14ac:dyDescent="0.35">
      <c r="I425" s="6"/>
      <c r="J425" s="8"/>
      <c r="K425" s="8"/>
      <c r="L425" s="8"/>
    </row>
    <row r="426" spans="9:12" ht="15.75" customHeight="1" x14ac:dyDescent="0.35">
      <c r="I426" s="6"/>
      <c r="J426" s="8"/>
      <c r="K426" s="8"/>
      <c r="L426" s="8"/>
    </row>
    <row r="427" spans="9:12" ht="15.75" customHeight="1" x14ac:dyDescent="0.35">
      <c r="I427" s="6"/>
      <c r="J427" s="8"/>
      <c r="K427" s="8"/>
      <c r="L427" s="8"/>
    </row>
    <row r="428" spans="9:12" ht="15.75" customHeight="1" x14ac:dyDescent="0.35">
      <c r="I428" s="6"/>
      <c r="J428" s="8"/>
      <c r="K428" s="8"/>
      <c r="L428" s="8"/>
    </row>
    <row r="429" spans="9:12" ht="15.75" customHeight="1" x14ac:dyDescent="0.35">
      <c r="I429" s="6"/>
      <c r="J429" s="8"/>
      <c r="K429" s="8"/>
      <c r="L429" s="8"/>
    </row>
    <row r="430" spans="9:12" ht="15.75" customHeight="1" x14ac:dyDescent="0.35">
      <c r="I430" s="6"/>
      <c r="J430" s="8"/>
      <c r="K430" s="8"/>
      <c r="L430" s="8"/>
    </row>
    <row r="431" spans="9:12" ht="15.75" customHeight="1" x14ac:dyDescent="0.35">
      <c r="I431" s="6"/>
      <c r="J431" s="8"/>
      <c r="K431" s="8"/>
      <c r="L431" s="8"/>
    </row>
    <row r="432" spans="9:12" ht="15.75" customHeight="1" x14ac:dyDescent="0.35">
      <c r="I432" s="6"/>
      <c r="J432" s="8"/>
      <c r="K432" s="8"/>
      <c r="L432" s="8"/>
    </row>
    <row r="433" spans="9:12" ht="15.75" customHeight="1" x14ac:dyDescent="0.35">
      <c r="I433" s="6"/>
      <c r="J433" s="8"/>
      <c r="K433" s="8"/>
      <c r="L433" s="8"/>
    </row>
    <row r="434" spans="9:12" ht="15.75" customHeight="1" x14ac:dyDescent="0.35">
      <c r="I434" s="6"/>
      <c r="J434" s="8"/>
      <c r="K434" s="8"/>
      <c r="L434" s="8"/>
    </row>
    <row r="435" spans="9:12" ht="15.75" customHeight="1" x14ac:dyDescent="0.35">
      <c r="I435" s="6"/>
      <c r="J435" s="8"/>
      <c r="K435" s="8"/>
      <c r="L435" s="8"/>
    </row>
    <row r="436" spans="9:12" ht="15.75" customHeight="1" x14ac:dyDescent="0.35">
      <c r="I436" s="6"/>
      <c r="J436" s="8"/>
      <c r="K436" s="8"/>
      <c r="L436" s="8"/>
    </row>
    <row r="437" spans="9:12" ht="15.75" customHeight="1" x14ac:dyDescent="0.35">
      <c r="I437" s="6"/>
      <c r="J437" s="8"/>
      <c r="K437" s="8"/>
      <c r="L437" s="8"/>
    </row>
    <row r="438" spans="9:12" ht="15.75" customHeight="1" x14ac:dyDescent="0.35">
      <c r="I438" s="6"/>
      <c r="J438" s="8"/>
      <c r="K438" s="8"/>
      <c r="L438" s="8"/>
    </row>
    <row r="439" spans="9:12" ht="15.75" customHeight="1" x14ac:dyDescent="0.35">
      <c r="I439" s="6"/>
      <c r="J439" s="8"/>
      <c r="K439" s="8"/>
      <c r="L439" s="8"/>
    </row>
    <row r="440" spans="9:12" ht="15.75" customHeight="1" x14ac:dyDescent="0.35">
      <c r="I440" s="6"/>
      <c r="J440" s="8"/>
      <c r="K440" s="8"/>
      <c r="L440" s="8"/>
    </row>
    <row r="441" spans="9:12" ht="15.75" customHeight="1" x14ac:dyDescent="0.35">
      <c r="I441" s="6"/>
      <c r="J441" s="8"/>
      <c r="K441" s="8"/>
      <c r="L441" s="8"/>
    </row>
    <row r="442" spans="9:12" ht="15.75" customHeight="1" x14ac:dyDescent="0.35">
      <c r="I442" s="6"/>
      <c r="J442" s="8"/>
      <c r="K442" s="8"/>
      <c r="L442" s="8"/>
    </row>
    <row r="443" spans="9:12" ht="15.75" customHeight="1" x14ac:dyDescent="0.35">
      <c r="I443" s="6"/>
      <c r="J443" s="8"/>
      <c r="K443" s="8"/>
      <c r="L443" s="8"/>
    </row>
    <row r="444" spans="9:12" ht="15.75" customHeight="1" x14ac:dyDescent="0.35">
      <c r="I444" s="6"/>
      <c r="J444" s="8"/>
      <c r="K444" s="8"/>
      <c r="L444" s="8"/>
    </row>
    <row r="445" spans="9:12" ht="15.75" customHeight="1" x14ac:dyDescent="0.35">
      <c r="I445" s="6"/>
      <c r="J445" s="8"/>
      <c r="K445" s="8"/>
      <c r="L445" s="8"/>
    </row>
    <row r="446" spans="9:12" ht="15.75" customHeight="1" x14ac:dyDescent="0.35">
      <c r="I446" s="6"/>
      <c r="J446" s="8"/>
      <c r="K446" s="8"/>
      <c r="L446" s="8"/>
    </row>
    <row r="447" spans="9:12" ht="15.75" customHeight="1" x14ac:dyDescent="0.35">
      <c r="I447" s="6"/>
      <c r="J447" s="8"/>
      <c r="K447" s="8"/>
      <c r="L447" s="8"/>
    </row>
    <row r="448" spans="9:12" ht="15.75" customHeight="1" x14ac:dyDescent="0.35">
      <c r="I448" s="6"/>
      <c r="J448" s="8"/>
      <c r="K448" s="8"/>
      <c r="L448" s="8"/>
    </row>
    <row r="449" spans="9:12" ht="15.75" customHeight="1" x14ac:dyDescent="0.35">
      <c r="I449" s="6"/>
      <c r="J449" s="8"/>
      <c r="K449" s="8"/>
      <c r="L449" s="8"/>
    </row>
    <row r="450" spans="9:12" ht="15.75" customHeight="1" x14ac:dyDescent="0.35">
      <c r="I450" s="6"/>
      <c r="J450" s="8"/>
      <c r="K450" s="8"/>
      <c r="L450" s="8"/>
    </row>
    <row r="451" spans="9:12" ht="15.75" customHeight="1" x14ac:dyDescent="0.35">
      <c r="I451" s="6"/>
      <c r="J451" s="8"/>
      <c r="K451" s="8"/>
      <c r="L451" s="8"/>
    </row>
    <row r="452" spans="9:12" ht="15.75" customHeight="1" x14ac:dyDescent="0.35">
      <c r="I452" s="6"/>
      <c r="J452" s="8"/>
      <c r="K452" s="8"/>
      <c r="L452" s="8"/>
    </row>
    <row r="453" spans="9:12" ht="15.75" customHeight="1" x14ac:dyDescent="0.35">
      <c r="I453" s="6"/>
      <c r="J453" s="8"/>
      <c r="K453" s="8"/>
      <c r="L453" s="8"/>
    </row>
    <row r="454" spans="9:12" ht="15.75" customHeight="1" x14ac:dyDescent="0.35">
      <c r="I454" s="6"/>
      <c r="J454" s="8"/>
      <c r="K454" s="8"/>
      <c r="L454" s="8"/>
    </row>
    <row r="455" spans="9:12" ht="15.75" customHeight="1" x14ac:dyDescent="0.35">
      <c r="I455" s="6"/>
      <c r="J455" s="8"/>
      <c r="K455" s="8"/>
      <c r="L455" s="8"/>
    </row>
    <row r="456" spans="9:12" ht="15.75" customHeight="1" x14ac:dyDescent="0.35">
      <c r="I456" s="6"/>
      <c r="J456" s="8"/>
      <c r="K456" s="8"/>
      <c r="L456" s="8"/>
    </row>
    <row r="457" spans="9:12" ht="15.75" customHeight="1" x14ac:dyDescent="0.35">
      <c r="I457" s="6"/>
      <c r="J457" s="8"/>
      <c r="K457" s="8"/>
      <c r="L457" s="8"/>
    </row>
    <row r="458" spans="9:12" ht="15.75" customHeight="1" x14ac:dyDescent="0.35">
      <c r="I458" s="6"/>
      <c r="J458" s="8"/>
      <c r="K458" s="8"/>
      <c r="L458" s="8"/>
    </row>
    <row r="459" spans="9:12" ht="15.75" customHeight="1" x14ac:dyDescent="0.35">
      <c r="I459" s="6"/>
      <c r="J459" s="8"/>
      <c r="K459" s="8"/>
      <c r="L459" s="8"/>
    </row>
    <row r="460" spans="9:12" ht="15.75" customHeight="1" x14ac:dyDescent="0.35">
      <c r="I460" s="6"/>
      <c r="J460" s="8"/>
      <c r="K460" s="8"/>
      <c r="L460" s="8"/>
    </row>
    <row r="461" spans="9:12" ht="15.75" customHeight="1" x14ac:dyDescent="0.35">
      <c r="I461" s="6"/>
      <c r="J461" s="8"/>
      <c r="K461" s="8"/>
      <c r="L461" s="8"/>
    </row>
    <row r="462" spans="9:12" ht="15.75" customHeight="1" x14ac:dyDescent="0.35">
      <c r="I462" s="6"/>
      <c r="J462" s="8"/>
      <c r="K462" s="8"/>
      <c r="L462" s="8"/>
    </row>
    <row r="463" spans="9:12" ht="15.75" customHeight="1" x14ac:dyDescent="0.35">
      <c r="I463" s="6"/>
      <c r="J463" s="8"/>
      <c r="K463" s="8"/>
      <c r="L463" s="8"/>
    </row>
    <row r="464" spans="9:12" ht="15.75" customHeight="1" x14ac:dyDescent="0.35">
      <c r="I464" s="6"/>
      <c r="J464" s="8"/>
      <c r="K464" s="8"/>
      <c r="L464" s="8"/>
    </row>
    <row r="465" spans="9:12" ht="15.75" customHeight="1" x14ac:dyDescent="0.35">
      <c r="I465" s="6"/>
      <c r="J465" s="8"/>
      <c r="K465" s="8"/>
      <c r="L465" s="8"/>
    </row>
    <row r="466" spans="9:12" ht="15.75" customHeight="1" x14ac:dyDescent="0.35">
      <c r="I466" s="6"/>
      <c r="J466" s="8"/>
      <c r="K466" s="8"/>
      <c r="L466" s="8"/>
    </row>
    <row r="467" spans="9:12" ht="15.75" customHeight="1" x14ac:dyDescent="0.35">
      <c r="I467" s="6"/>
      <c r="J467" s="8"/>
      <c r="K467" s="8"/>
      <c r="L467" s="8"/>
    </row>
    <row r="468" spans="9:12" ht="15.75" customHeight="1" x14ac:dyDescent="0.35">
      <c r="I468" s="6"/>
      <c r="J468" s="8"/>
      <c r="K468" s="8"/>
      <c r="L468" s="8"/>
    </row>
    <row r="469" spans="9:12" ht="15.75" customHeight="1" x14ac:dyDescent="0.35">
      <c r="I469" s="6"/>
      <c r="J469" s="8"/>
      <c r="K469" s="8"/>
      <c r="L469" s="8"/>
    </row>
    <row r="470" spans="9:12" ht="15.75" customHeight="1" x14ac:dyDescent="0.35">
      <c r="I470" s="6"/>
      <c r="J470" s="8"/>
      <c r="K470" s="8"/>
      <c r="L470" s="8"/>
    </row>
    <row r="471" spans="9:12" ht="15.75" customHeight="1" x14ac:dyDescent="0.35">
      <c r="I471" s="6"/>
      <c r="J471" s="8"/>
      <c r="K471" s="8"/>
      <c r="L471" s="8"/>
    </row>
    <row r="472" spans="9:12" ht="15.75" customHeight="1" x14ac:dyDescent="0.35">
      <c r="I472" s="6"/>
      <c r="J472" s="8"/>
      <c r="K472" s="8"/>
      <c r="L472" s="8"/>
    </row>
    <row r="473" spans="9:12" ht="15.75" customHeight="1" x14ac:dyDescent="0.35">
      <c r="I473" s="6"/>
      <c r="J473" s="8"/>
      <c r="K473" s="8"/>
      <c r="L473" s="8"/>
    </row>
    <row r="474" spans="9:12" ht="15.75" customHeight="1" x14ac:dyDescent="0.35">
      <c r="I474" s="6"/>
      <c r="J474" s="8"/>
      <c r="K474" s="8"/>
      <c r="L474" s="8"/>
    </row>
    <row r="475" spans="9:12" ht="15.75" customHeight="1" x14ac:dyDescent="0.35">
      <c r="I475" s="6"/>
      <c r="J475" s="8"/>
      <c r="K475" s="8"/>
      <c r="L475" s="8"/>
    </row>
    <row r="476" spans="9:12" ht="15.75" customHeight="1" x14ac:dyDescent="0.35">
      <c r="I476" s="6"/>
      <c r="J476" s="8"/>
      <c r="K476" s="8"/>
      <c r="L476" s="8"/>
    </row>
    <row r="477" spans="9:12" ht="15.75" customHeight="1" x14ac:dyDescent="0.35">
      <c r="I477" s="6"/>
      <c r="J477" s="8"/>
      <c r="K477" s="8"/>
      <c r="L477" s="8"/>
    </row>
    <row r="478" spans="9:12" ht="15.75" customHeight="1" x14ac:dyDescent="0.35">
      <c r="I478" s="6"/>
      <c r="J478" s="8"/>
      <c r="K478" s="8"/>
      <c r="L478" s="8"/>
    </row>
    <row r="479" spans="9:12" ht="15.75" customHeight="1" x14ac:dyDescent="0.35">
      <c r="I479" s="6"/>
      <c r="J479" s="8"/>
      <c r="K479" s="8"/>
      <c r="L479" s="8"/>
    </row>
    <row r="480" spans="9:12" ht="15.75" customHeight="1" x14ac:dyDescent="0.35">
      <c r="I480" s="6"/>
      <c r="J480" s="8"/>
      <c r="K480" s="8"/>
      <c r="L480" s="8"/>
    </row>
    <row r="481" spans="9:12" ht="15.75" customHeight="1" x14ac:dyDescent="0.35">
      <c r="I481" s="6"/>
      <c r="J481" s="8"/>
      <c r="K481" s="8"/>
      <c r="L481" s="8"/>
    </row>
    <row r="482" spans="9:12" ht="15.75" customHeight="1" x14ac:dyDescent="0.35">
      <c r="I482" s="6"/>
      <c r="J482" s="8"/>
      <c r="K482" s="8"/>
      <c r="L482" s="8"/>
    </row>
    <row r="483" spans="9:12" ht="15.75" customHeight="1" x14ac:dyDescent="0.35">
      <c r="I483" s="6"/>
      <c r="J483" s="8"/>
      <c r="K483" s="8"/>
      <c r="L483" s="8"/>
    </row>
    <row r="484" spans="9:12" ht="15.75" customHeight="1" x14ac:dyDescent="0.35">
      <c r="I484" s="6"/>
      <c r="J484" s="8"/>
      <c r="K484" s="8"/>
      <c r="L484" s="8"/>
    </row>
    <row r="485" spans="9:12" ht="15.75" customHeight="1" x14ac:dyDescent="0.35">
      <c r="I485" s="6"/>
      <c r="J485" s="8"/>
      <c r="K485" s="8"/>
      <c r="L485" s="8"/>
    </row>
    <row r="486" spans="9:12" ht="15.75" customHeight="1" x14ac:dyDescent="0.35">
      <c r="I486" s="6"/>
      <c r="J486" s="8"/>
      <c r="K486" s="8"/>
      <c r="L486" s="8"/>
    </row>
    <row r="487" spans="9:12" ht="15.75" customHeight="1" x14ac:dyDescent="0.35">
      <c r="I487" s="6"/>
      <c r="J487" s="8"/>
      <c r="K487" s="8"/>
      <c r="L487" s="8"/>
    </row>
    <row r="488" spans="9:12" ht="15.75" customHeight="1" x14ac:dyDescent="0.35">
      <c r="I488" s="6"/>
      <c r="J488" s="8"/>
      <c r="K488" s="8"/>
      <c r="L488" s="8"/>
    </row>
    <row r="489" spans="9:12" ht="15.75" customHeight="1" x14ac:dyDescent="0.35">
      <c r="I489" s="6"/>
      <c r="J489" s="8"/>
      <c r="K489" s="8"/>
      <c r="L489" s="8"/>
    </row>
    <row r="490" spans="9:12" ht="15.75" customHeight="1" x14ac:dyDescent="0.35">
      <c r="I490" s="6"/>
      <c r="J490" s="8"/>
      <c r="K490" s="8"/>
      <c r="L490" s="8"/>
    </row>
    <row r="491" spans="9:12" ht="15.75" customHeight="1" x14ac:dyDescent="0.35">
      <c r="I491" s="6"/>
      <c r="J491" s="8"/>
      <c r="K491" s="8"/>
      <c r="L491" s="8"/>
    </row>
    <row r="492" spans="9:12" ht="15.75" customHeight="1" x14ac:dyDescent="0.35">
      <c r="I492" s="6"/>
      <c r="J492" s="8"/>
      <c r="K492" s="8"/>
      <c r="L492" s="8"/>
    </row>
    <row r="493" spans="9:12" ht="15.75" customHeight="1" x14ac:dyDescent="0.35">
      <c r="I493" s="6"/>
      <c r="J493" s="8"/>
      <c r="K493" s="8"/>
      <c r="L493" s="8"/>
    </row>
    <row r="494" spans="9:12" ht="15.75" customHeight="1" x14ac:dyDescent="0.35">
      <c r="I494" s="6"/>
      <c r="J494" s="8"/>
      <c r="K494" s="8"/>
      <c r="L494" s="8"/>
    </row>
    <row r="495" spans="9:12" ht="15.75" customHeight="1" x14ac:dyDescent="0.35">
      <c r="I495" s="6"/>
      <c r="J495" s="8"/>
      <c r="K495" s="8"/>
      <c r="L495" s="8"/>
    </row>
    <row r="496" spans="9:12" ht="15.75" customHeight="1" x14ac:dyDescent="0.35">
      <c r="I496" s="6"/>
      <c r="J496" s="8"/>
      <c r="K496" s="8"/>
      <c r="L496" s="8"/>
    </row>
    <row r="497" spans="9:12" ht="15.75" customHeight="1" x14ac:dyDescent="0.35">
      <c r="I497" s="6"/>
      <c r="J497" s="8"/>
      <c r="K497" s="8"/>
      <c r="L497" s="8"/>
    </row>
    <row r="498" spans="9:12" ht="15.75" customHeight="1" x14ac:dyDescent="0.35">
      <c r="I498" s="6"/>
      <c r="J498" s="8"/>
      <c r="K498" s="8"/>
      <c r="L498" s="8"/>
    </row>
    <row r="499" spans="9:12" ht="15.75" customHeight="1" x14ac:dyDescent="0.35">
      <c r="I499" s="6"/>
      <c r="J499" s="8"/>
      <c r="K499" s="8"/>
      <c r="L499" s="8"/>
    </row>
    <row r="500" spans="9:12" ht="15.75" customHeight="1" x14ac:dyDescent="0.35">
      <c r="I500" s="6"/>
      <c r="J500" s="8"/>
      <c r="K500" s="8"/>
      <c r="L500" s="8"/>
    </row>
    <row r="501" spans="9:12" ht="15.75" customHeight="1" x14ac:dyDescent="0.35">
      <c r="I501" s="6"/>
      <c r="J501" s="8"/>
      <c r="K501" s="8"/>
      <c r="L501" s="8"/>
    </row>
    <row r="502" spans="9:12" ht="15.75" customHeight="1" x14ac:dyDescent="0.35">
      <c r="I502" s="6"/>
      <c r="J502" s="8"/>
      <c r="K502" s="8"/>
      <c r="L502" s="8"/>
    </row>
    <row r="503" spans="9:12" ht="15.75" customHeight="1" x14ac:dyDescent="0.35">
      <c r="I503" s="6"/>
      <c r="J503" s="8"/>
      <c r="K503" s="8"/>
      <c r="L503" s="8"/>
    </row>
    <row r="504" spans="9:12" ht="15.75" customHeight="1" x14ac:dyDescent="0.35">
      <c r="I504" s="6"/>
      <c r="J504" s="8"/>
      <c r="K504" s="8"/>
      <c r="L504" s="8"/>
    </row>
    <row r="505" spans="9:12" ht="15.75" customHeight="1" x14ac:dyDescent="0.35">
      <c r="I505" s="6"/>
      <c r="J505" s="8"/>
      <c r="K505" s="8"/>
      <c r="L505" s="8"/>
    </row>
    <row r="506" spans="9:12" ht="15.75" customHeight="1" x14ac:dyDescent="0.35">
      <c r="I506" s="6"/>
      <c r="J506" s="8"/>
      <c r="K506" s="8"/>
      <c r="L506" s="8"/>
    </row>
    <row r="507" spans="9:12" ht="15.75" customHeight="1" x14ac:dyDescent="0.35">
      <c r="I507" s="6"/>
      <c r="J507" s="8"/>
      <c r="K507" s="8"/>
      <c r="L507" s="8"/>
    </row>
    <row r="508" spans="9:12" ht="15.75" customHeight="1" x14ac:dyDescent="0.35">
      <c r="I508" s="6"/>
      <c r="J508" s="8"/>
      <c r="K508" s="8"/>
      <c r="L508" s="8"/>
    </row>
    <row r="509" spans="9:12" ht="15.75" customHeight="1" x14ac:dyDescent="0.35">
      <c r="I509" s="6"/>
      <c r="J509" s="8"/>
      <c r="K509" s="8"/>
      <c r="L509" s="8"/>
    </row>
    <row r="510" spans="9:12" ht="15.75" customHeight="1" x14ac:dyDescent="0.35">
      <c r="I510" s="6"/>
      <c r="J510" s="8"/>
      <c r="K510" s="8"/>
      <c r="L510" s="8"/>
    </row>
    <row r="511" spans="9:12" ht="15.75" customHeight="1" x14ac:dyDescent="0.35">
      <c r="I511" s="6"/>
      <c r="J511" s="8"/>
      <c r="K511" s="8"/>
      <c r="L511" s="8"/>
    </row>
    <row r="512" spans="9:12" ht="15.75" customHeight="1" x14ac:dyDescent="0.35">
      <c r="I512" s="6"/>
      <c r="J512" s="8"/>
      <c r="K512" s="8"/>
      <c r="L512" s="8"/>
    </row>
    <row r="513" spans="9:12" ht="15.75" customHeight="1" x14ac:dyDescent="0.35">
      <c r="I513" s="6"/>
      <c r="J513" s="8"/>
      <c r="K513" s="8"/>
      <c r="L513" s="8"/>
    </row>
    <row r="514" spans="9:12" ht="15.75" customHeight="1" x14ac:dyDescent="0.35">
      <c r="I514" s="6"/>
      <c r="J514" s="8"/>
      <c r="K514" s="8"/>
      <c r="L514" s="8"/>
    </row>
    <row r="515" spans="9:12" ht="15.75" customHeight="1" x14ac:dyDescent="0.35">
      <c r="I515" s="6"/>
      <c r="J515" s="8"/>
      <c r="K515" s="8"/>
      <c r="L515" s="8"/>
    </row>
    <row r="516" spans="9:12" ht="15.75" customHeight="1" x14ac:dyDescent="0.35">
      <c r="I516" s="6"/>
      <c r="J516" s="8"/>
      <c r="K516" s="8"/>
      <c r="L516" s="8"/>
    </row>
    <row r="517" spans="9:12" ht="15.75" customHeight="1" x14ac:dyDescent="0.35">
      <c r="I517" s="6"/>
      <c r="J517" s="8"/>
      <c r="K517" s="8"/>
      <c r="L517" s="8"/>
    </row>
    <row r="518" spans="9:12" ht="15.75" customHeight="1" x14ac:dyDescent="0.35">
      <c r="I518" s="6"/>
      <c r="J518" s="8"/>
      <c r="K518" s="8"/>
      <c r="L518" s="8"/>
    </row>
    <row r="519" spans="9:12" ht="15.75" customHeight="1" x14ac:dyDescent="0.35">
      <c r="I519" s="6"/>
      <c r="J519" s="8"/>
      <c r="K519" s="8"/>
      <c r="L519" s="8"/>
    </row>
    <row r="520" spans="9:12" ht="15.75" customHeight="1" x14ac:dyDescent="0.35">
      <c r="I520" s="6"/>
      <c r="J520" s="8"/>
      <c r="K520" s="8"/>
      <c r="L520" s="8"/>
    </row>
    <row r="521" spans="9:12" ht="15.75" customHeight="1" x14ac:dyDescent="0.35">
      <c r="I521" s="6"/>
      <c r="J521" s="8"/>
      <c r="K521" s="8"/>
      <c r="L521" s="8"/>
    </row>
    <row r="522" spans="9:12" ht="15.75" customHeight="1" x14ac:dyDescent="0.35">
      <c r="I522" s="6"/>
      <c r="J522" s="8"/>
      <c r="K522" s="8"/>
      <c r="L522" s="8"/>
    </row>
    <row r="523" spans="9:12" ht="15.75" customHeight="1" x14ac:dyDescent="0.35">
      <c r="I523" s="6"/>
      <c r="J523" s="8"/>
      <c r="K523" s="8"/>
      <c r="L523" s="8"/>
    </row>
    <row r="524" spans="9:12" ht="15.75" customHeight="1" x14ac:dyDescent="0.35">
      <c r="I524" s="6"/>
      <c r="J524" s="8"/>
      <c r="K524" s="8"/>
      <c r="L524" s="8"/>
    </row>
    <row r="525" spans="9:12" ht="15.75" customHeight="1" x14ac:dyDescent="0.35">
      <c r="I525" s="6"/>
      <c r="J525" s="8"/>
      <c r="K525" s="8"/>
      <c r="L525" s="8"/>
    </row>
    <row r="526" spans="9:12" ht="15.75" customHeight="1" x14ac:dyDescent="0.35">
      <c r="I526" s="6"/>
      <c r="J526" s="8"/>
      <c r="K526" s="8"/>
      <c r="L526" s="8"/>
    </row>
    <row r="527" spans="9:12" ht="15.75" customHeight="1" x14ac:dyDescent="0.35">
      <c r="I527" s="6"/>
      <c r="J527" s="8"/>
      <c r="K527" s="8"/>
      <c r="L527" s="8"/>
    </row>
    <row r="528" spans="9:12" ht="15.75" customHeight="1" x14ac:dyDescent="0.35">
      <c r="I528" s="6"/>
      <c r="J528" s="8"/>
      <c r="K528" s="8"/>
      <c r="L528" s="8"/>
    </row>
    <row r="529" spans="9:12" ht="15.75" customHeight="1" x14ac:dyDescent="0.35">
      <c r="I529" s="6"/>
      <c r="J529" s="8"/>
      <c r="K529" s="8"/>
      <c r="L529" s="8"/>
    </row>
    <row r="530" spans="9:12" ht="15.75" customHeight="1" x14ac:dyDescent="0.35">
      <c r="I530" s="6"/>
      <c r="J530" s="8"/>
      <c r="K530" s="8"/>
      <c r="L530" s="8"/>
    </row>
    <row r="531" spans="9:12" ht="15.75" customHeight="1" x14ac:dyDescent="0.35">
      <c r="I531" s="6"/>
      <c r="J531" s="8"/>
      <c r="K531" s="8"/>
      <c r="L531" s="8"/>
    </row>
    <row r="532" spans="9:12" ht="15.75" customHeight="1" x14ac:dyDescent="0.35">
      <c r="I532" s="6"/>
      <c r="J532" s="8"/>
      <c r="K532" s="8"/>
      <c r="L532" s="8"/>
    </row>
    <row r="533" spans="9:12" ht="15.75" customHeight="1" x14ac:dyDescent="0.35">
      <c r="I533" s="6"/>
      <c r="J533" s="8"/>
      <c r="K533" s="8"/>
      <c r="L533" s="8"/>
    </row>
    <row r="534" spans="9:12" ht="15.75" customHeight="1" x14ac:dyDescent="0.35">
      <c r="I534" s="6"/>
      <c r="J534" s="8"/>
      <c r="K534" s="8"/>
      <c r="L534" s="8"/>
    </row>
    <row r="535" spans="9:12" ht="15.75" customHeight="1" x14ac:dyDescent="0.35">
      <c r="I535" s="6"/>
      <c r="J535" s="8"/>
      <c r="K535" s="8"/>
      <c r="L535" s="8"/>
    </row>
    <row r="536" spans="9:12" ht="15.75" customHeight="1" x14ac:dyDescent="0.35">
      <c r="I536" s="6"/>
      <c r="J536" s="8"/>
      <c r="K536" s="8"/>
      <c r="L536" s="8"/>
    </row>
    <row r="537" spans="9:12" ht="15.75" customHeight="1" x14ac:dyDescent="0.35">
      <c r="I537" s="6"/>
      <c r="J537" s="8"/>
      <c r="K537" s="8"/>
      <c r="L537" s="8"/>
    </row>
    <row r="538" spans="9:12" ht="15.75" customHeight="1" x14ac:dyDescent="0.35">
      <c r="I538" s="6"/>
      <c r="J538" s="8"/>
      <c r="K538" s="8"/>
      <c r="L538" s="8"/>
    </row>
    <row r="539" spans="9:12" ht="15.75" customHeight="1" x14ac:dyDescent="0.35">
      <c r="I539" s="6"/>
      <c r="J539" s="8"/>
      <c r="K539" s="8"/>
      <c r="L539" s="8"/>
    </row>
    <row r="540" spans="9:12" ht="15.75" customHeight="1" x14ac:dyDescent="0.35">
      <c r="I540" s="6"/>
      <c r="J540" s="8"/>
      <c r="K540" s="8"/>
      <c r="L540" s="8"/>
    </row>
    <row r="541" spans="9:12" ht="15.75" customHeight="1" x14ac:dyDescent="0.35">
      <c r="I541" s="6"/>
      <c r="J541" s="8"/>
      <c r="K541" s="8"/>
      <c r="L541" s="8"/>
    </row>
    <row r="542" spans="9:12" ht="15.75" customHeight="1" x14ac:dyDescent="0.35">
      <c r="I542" s="6"/>
      <c r="J542" s="8"/>
      <c r="K542" s="8"/>
      <c r="L542" s="8"/>
    </row>
    <row r="543" spans="9:12" ht="15.75" customHeight="1" x14ac:dyDescent="0.35">
      <c r="I543" s="6"/>
      <c r="J543" s="8"/>
      <c r="K543" s="8"/>
      <c r="L543" s="8"/>
    </row>
    <row r="544" spans="9:12" ht="15.75" customHeight="1" x14ac:dyDescent="0.35">
      <c r="I544" s="6"/>
      <c r="J544" s="8"/>
      <c r="K544" s="8"/>
      <c r="L544" s="8"/>
    </row>
    <row r="545" spans="9:12" ht="15.75" customHeight="1" x14ac:dyDescent="0.35">
      <c r="I545" s="6"/>
      <c r="J545" s="8"/>
      <c r="K545" s="8"/>
      <c r="L545" s="8"/>
    </row>
    <row r="546" spans="9:12" ht="15.75" customHeight="1" x14ac:dyDescent="0.35">
      <c r="I546" s="6"/>
      <c r="J546" s="8"/>
      <c r="K546" s="8"/>
      <c r="L546" s="8"/>
    </row>
    <row r="547" spans="9:12" ht="15.75" customHeight="1" x14ac:dyDescent="0.35">
      <c r="I547" s="6"/>
      <c r="J547" s="8"/>
      <c r="K547" s="8"/>
      <c r="L547" s="8"/>
    </row>
    <row r="548" spans="9:12" ht="15.75" customHeight="1" x14ac:dyDescent="0.35">
      <c r="I548" s="6"/>
      <c r="J548" s="8"/>
      <c r="K548" s="8"/>
      <c r="L548" s="8"/>
    </row>
    <row r="549" spans="9:12" ht="15.75" customHeight="1" x14ac:dyDescent="0.35">
      <c r="I549" s="6"/>
      <c r="J549" s="8"/>
      <c r="K549" s="8"/>
      <c r="L549" s="8"/>
    </row>
    <row r="550" spans="9:12" ht="15.75" customHeight="1" x14ac:dyDescent="0.35">
      <c r="I550" s="6"/>
      <c r="J550" s="8"/>
      <c r="K550" s="8"/>
      <c r="L550" s="8"/>
    </row>
    <row r="551" spans="9:12" ht="15.75" customHeight="1" x14ac:dyDescent="0.35">
      <c r="I551" s="6"/>
      <c r="J551" s="8"/>
      <c r="K551" s="8"/>
      <c r="L551" s="8"/>
    </row>
    <row r="552" spans="9:12" ht="15.75" customHeight="1" x14ac:dyDescent="0.35">
      <c r="I552" s="6"/>
      <c r="J552" s="8"/>
      <c r="K552" s="8"/>
      <c r="L552" s="8"/>
    </row>
    <row r="553" spans="9:12" ht="15.75" customHeight="1" x14ac:dyDescent="0.35">
      <c r="I553" s="6"/>
      <c r="J553" s="8"/>
      <c r="K553" s="8"/>
      <c r="L553" s="8"/>
    </row>
    <row r="554" spans="9:12" ht="15.75" customHeight="1" x14ac:dyDescent="0.35">
      <c r="I554" s="6"/>
      <c r="J554" s="8"/>
      <c r="K554" s="8"/>
      <c r="L554" s="8"/>
    </row>
    <row r="555" spans="9:12" ht="15.75" customHeight="1" x14ac:dyDescent="0.35">
      <c r="I555" s="6"/>
      <c r="J555" s="8"/>
      <c r="K555" s="8"/>
      <c r="L555" s="8"/>
    </row>
    <row r="556" spans="9:12" ht="15.75" customHeight="1" x14ac:dyDescent="0.35">
      <c r="I556" s="6"/>
      <c r="J556" s="8"/>
      <c r="K556" s="8"/>
      <c r="L556" s="8"/>
    </row>
    <row r="557" spans="9:12" ht="15.75" customHeight="1" x14ac:dyDescent="0.35">
      <c r="I557" s="6"/>
      <c r="J557" s="8"/>
      <c r="K557" s="8"/>
      <c r="L557" s="8"/>
    </row>
    <row r="558" spans="9:12" ht="15.75" customHeight="1" x14ac:dyDescent="0.35">
      <c r="I558" s="6"/>
      <c r="J558" s="8"/>
      <c r="K558" s="8"/>
      <c r="L558" s="8"/>
    </row>
    <row r="559" spans="9:12" ht="15.75" customHeight="1" x14ac:dyDescent="0.35">
      <c r="I559" s="6"/>
      <c r="J559" s="8"/>
      <c r="K559" s="8"/>
      <c r="L559" s="8"/>
    </row>
    <row r="560" spans="9:12" ht="15.75" customHeight="1" x14ac:dyDescent="0.35">
      <c r="I560" s="6"/>
      <c r="J560" s="8"/>
      <c r="K560" s="8"/>
      <c r="L560" s="8"/>
    </row>
    <row r="561" spans="9:12" ht="15.75" customHeight="1" x14ac:dyDescent="0.35">
      <c r="I561" s="6"/>
      <c r="J561" s="8"/>
      <c r="K561" s="8"/>
      <c r="L561" s="8"/>
    </row>
    <row r="562" spans="9:12" ht="15.75" customHeight="1" x14ac:dyDescent="0.35">
      <c r="I562" s="6"/>
      <c r="J562" s="8"/>
      <c r="K562" s="8"/>
      <c r="L562" s="8"/>
    </row>
    <row r="563" spans="9:12" ht="15.75" customHeight="1" x14ac:dyDescent="0.35">
      <c r="I563" s="6"/>
      <c r="J563" s="8"/>
      <c r="K563" s="8"/>
      <c r="L563" s="8"/>
    </row>
    <row r="564" spans="9:12" ht="15.75" customHeight="1" x14ac:dyDescent="0.35">
      <c r="I564" s="6"/>
      <c r="J564" s="8"/>
      <c r="K564" s="8"/>
      <c r="L564" s="8"/>
    </row>
    <row r="565" spans="9:12" ht="15.75" customHeight="1" x14ac:dyDescent="0.35">
      <c r="I565" s="6"/>
      <c r="J565" s="8"/>
      <c r="K565" s="8"/>
      <c r="L565" s="8"/>
    </row>
    <row r="566" spans="9:12" ht="15.75" customHeight="1" x14ac:dyDescent="0.35">
      <c r="I566" s="6"/>
      <c r="J566" s="8"/>
      <c r="K566" s="8"/>
      <c r="L566" s="8"/>
    </row>
    <row r="567" spans="9:12" ht="15.75" customHeight="1" x14ac:dyDescent="0.35">
      <c r="I567" s="6"/>
      <c r="J567" s="8"/>
      <c r="K567" s="8"/>
      <c r="L567" s="8"/>
    </row>
    <row r="568" spans="9:12" ht="15.75" customHeight="1" x14ac:dyDescent="0.35">
      <c r="I568" s="6"/>
      <c r="J568" s="8"/>
      <c r="K568" s="8"/>
      <c r="L568" s="8"/>
    </row>
    <row r="569" spans="9:12" ht="15.75" customHeight="1" x14ac:dyDescent="0.35">
      <c r="I569" s="6"/>
      <c r="J569" s="8"/>
      <c r="K569" s="8"/>
      <c r="L569" s="8"/>
    </row>
    <row r="570" spans="9:12" ht="15.75" customHeight="1" x14ac:dyDescent="0.35">
      <c r="I570" s="6"/>
      <c r="J570" s="8"/>
      <c r="K570" s="8"/>
      <c r="L570" s="8"/>
    </row>
    <row r="571" spans="9:12" ht="15.75" customHeight="1" x14ac:dyDescent="0.35">
      <c r="I571" s="6"/>
      <c r="J571" s="8"/>
      <c r="K571" s="8"/>
      <c r="L571" s="8"/>
    </row>
    <row r="572" spans="9:12" ht="15.75" customHeight="1" x14ac:dyDescent="0.35">
      <c r="I572" s="6"/>
      <c r="J572" s="8"/>
      <c r="K572" s="8"/>
      <c r="L572" s="8"/>
    </row>
    <row r="573" spans="9:12" ht="15.75" customHeight="1" x14ac:dyDescent="0.35">
      <c r="I573" s="6"/>
      <c r="J573" s="8"/>
      <c r="K573" s="8"/>
      <c r="L573" s="8"/>
    </row>
    <row r="574" spans="9:12" ht="15.75" customHeight="1" x14ac:dyDescent="0.35">
      <c r="I574" s="6"/>
      <c r="J574" s="8"/>
      <c r="K574" s="8"/>
      <c r="L574" s="8"/>
    </row>
    <row r="575" spans="9:12" ht="15.75" customHeight="1" x14ac:dyDescent="0.35">
      <c r="I575" s="6"/>
      <c r="J575" s="8"/>
      <c r="K575" s="8"/>
      <c r="L575" s="8"/>
    </row>
    <row r="576" spans="9:12" ht="15.75" customHeight="1" x14ac:dyDescent="0.35">
      <c r="I576" s="6"/>
      <c r="J576" s="8"/>
      <c r="K576" s="8"/>
      <c r="L576" s="8"/>
    </row>
    <row r="577" spans="9:12" ht="15.75" customHeight="1" x14ac:dyDescent="0.35">
      <c r="I577" s="6"/>
      <c r="J577" s="8"/>
      <c r="K577" s="8"/>
      <c r="L577" s="8"/>
    </row>
    <row r="578" spans="9:12" ht="15.75" customHeight="1" x14ac:dyDescent="0.35">
      <c r="I578" s="6"/>
      <c r="J578" s="8"/>
      <c r="K578" s="8"/>
      <c r="L578" s="8"/>
    </row>
    <row r="579" spans="9:12" ht="15.75" customHeight="1" x14ac:dyDescent="0.35">
      <c r="I579" s="6"/>
      <c r="J579" s="8"/>
      <c r="K579" s="8"/>
      <c r="L579" s="8"/>
    </row>
    <row r="580" spans="9:12" ht="15.75" customHeight="1" x14ac:dyDescent="0.35">
      <c r="I580" s="6"/>
      <c r="J580" s="8"/>
      <c r="K580" s="8"/>
      <c r="L580" s="8"/>
    </row>
    <row r="581" spans="9:12" ht="15.75" customHeight="1" x14ac:dyDescent="0.35">
      <c r="I581" s="6"/>
      <c r="J581" s="8"/>
      <c r="K581" s="8"/>
      <c r="L581" s="8"/>
    </row>
    <row r="582" spans="9:12" ht="15.75" customHeight="1" x14ac:dyDescent="0.35">
      <c r="I582" s="6"/>
      <c r="J582" s="8"/>
      <c r="K582" s="8"/>
      <c r="L582" s="8"/>
    </row>
    <row r="583" spans="9:12" ht="15.75" customHeight="1" x14ac:dyDescent="0.35">
      <c r="I583" s="6"/>
      <c r="J583" s="8"/>
      <c r="K583" s="8"/>
      <c r="L583" s="8"/>
    </row>
    <row r="584" spans="9:12" ht="15.75" customHeight="1" x14ac:dyDescent="0.35">
      <c r="I584" s="6"/>
      <c r="J584" s="8"/>
      <c r="K584" s="8"/>
      <c r="L584" s="8"/>
    </row>
    <row r="585" spans="9:12" ht="15.75" customHeight="1" x14ac:dyDescent="0.35">
      <c r="I585" s="6"/>
      <c r="J585" s="8"/>
      <c r="K585" s="8"/>
      <c r="L585" s="8"/>
    </row>
    <row r="586" spans="9:12" ht="15.75" customHeight="1" x14ac:dyDescent="0.35">
      <c r="I586" s="6"/>
      <c r="J586" s="8"/>
      <c r="K586" s="8"/>
      <c r="L586" s="8"/>
    </row>
    <row r="587" spans="9:12" ht="15.75" customHeight="1" x14ac:dyDescent="0.35">
      <c r="I587" s="6"/>
      <c r="J587" s="8"/>
      <c r="K587" s="8"/>
      <c r="L587" s="8"/>
    </row>
    <row r="588" spans="9:12" ht="15.75" customHeight="1" x14ac:dyDescent="0.35">
      <c r="I588" s="6"/>
      <c r="J588" s="8"/>
      <c r="K588" s="8"/>
      <c r="L588" s="8"/>
    </row>
    <row r="589" spans="9:12" ht="15.75" customHeight="1" x14ac:dyDescent="0.35">
      <c r="I589" s="6"/>
      <c r="J589" s="8"/>
      <c r="K589" s="8"/>
      <c r="L589" s="8"/>
    </row>
    <row r="590" spans="9:12" ht="15.75" customHeight="1" x14ac:dyDescent="0.35">
      <c r="I590" s="6"/>
      <c r="J590" s="8"/>
      <c r="K590" s="8"/>
      <c r="L590" s="8"/>
    </row>
    <row r="591" spans="9:12" ht="15.75" customHeight="1" x14ac:dyDescent="0.35">
      <c r="I591" s="6"/>
      <c r="J591" s="8"/>
      <c r="K591" s="8"/>
      <c r="L591" s="8"/>
    </row>
    <row r="592" spans="9:12" ht="15.75" customHeight="1" x14ac:dyDescent="0.35">
      <c r="I592" s="6"/>
      <c r="J592" s="8"/>
      <c r="K592" s="8"/>
      <c r="L592" s="8"/>
    </row>
    <row r="593" spans="9:12" ht="15.75" customHeight="1" x14ac:dyDescent="0.35">
      <c r="I593" s="6"/>
      <c r="J593" s="8"/>
      <c r="K593" s="8"/>
      <c r="L593" s="8"/>
    </row>
    <row r="594" spans="9:12" ht="15.75" customHeight="1" x14ac:dyDescent="0.35">
      <c r="I594" s="6"/>
      <c r="J594" s="8"/>
      <c r="K594" s="8"/>
      <c r="L594" s="8"/>
    </row>
    <row r="595" spans="9:12" ht="15.75" customHeight="1" x14ac:dyDescent="0.35">
      <c r="I595" s="6"/>
      <c r="J595" s="8"/>
      <c r="K595" s="8"/>
      <c r="L595" s="8"/>
    </row>
    <row r="596" spans="9:12" ht="15.75" customHeight="1" x14ac:dyDescent="0.35">
      <c r="I596" s="6"/>
      <c r="J596" s="8"/>
      <c r="K596" s="8"/>
      <c r="L596" s="8"/>
    </row>
    <row r="597" spans="9:12" ht="15.75" customHeight="1" x14ac:dyDescent="0.35">
      <c r="I597" s="6"/>
      <c r="J597" s="8"/>
      <c r="K597" s="8"/>
      <c r="L597" s="8"/>
    </row>
    <row r="598" spans="9:12" ht="15.75" customHeight="1" x14ac:dyDescent="0.35">
      <c r="I598" s="6"/>
      <c r="J598" s="8"/>
      <c r="K598" s="8"/>
      <c r="L598" s="8"/>
    </row>
    <row r="599" spans="9:12" ht="15.75" customHeight="1" x14ac:dyDescent="0.35">
      <c r="I599" s="6"/>
      <c r="J599" s="8"/>
      <c r="K599" s="8"/>
      <c r="L599" s="8"/>
    </row>
    <row r="600" spans="9:12" ht="15.75" customHeight="1" x14ac:dyDescent="0.35">
      <c r="I600" s="6"/>
      <c r="J600" s="8"/>
      <c r="K600" s="8"/>
      <c r="L600" s="8"/>
    </row>
    <row r="601" spans="9:12" ht="15.75" customHeight="1" x14ac:dyDescent="0.35">
      <c r="I601" s="6"/>
      <c r="J601" s="8"/>
      <c r="K601" s="8"/>
      <c r="L601" s="8"/>
    </row>
    <row r="602" spans="9:12" ht="15.75" customHeight="1" x14ac:dyDescent="0.35">
      <c r="I602" s="6"/>
      <c r="J602" s="8"/>
      <c r="K602" s="8"/>
      <c r="L602" s="8"/>
    </row>
    <row r="603" spans="9:12" ht="15.75" customHeight="1" x14ac:dyDescent="0.35">
      <c r="I603" s="6"/>
      <c r="J603" s="8"/>
      <c r="K603" s="8"/>
      <c r="L603" s="8"/>
    </row>
    <row r="604" spans="9:12" ht="15.75" customHeight="1" x14ac:dyDescent="0.35">
      <c r="I604" s="6"/>
      <c r="J604" s="8"/>
      <c r="K604" s="8"/>
      <c r="L604" s="8"/>
    </row>
    <row r="605" spans="9:12" ht="15.75" customHeight="1" x14ac:dyDescent="0.35">
      <c r="I605" s="6"/>
      <c r="J605" s="8"/>
      <c r="K605" s="8"/>
      <c r="L605" s="8"/>
    </row>
    <row r="606" spans="9:12" ht="15.75" customHeight="1" x14ac:dyDescent="0.35">
      <c r="I606" s="6"/>
      <c r="J606" s="8"/>
      <c r="K606" s="8"/>
      <c r="L606" s="8"/>
    </row>
    <row r="607" spans="9:12" ht="15.75" customHeight="1" x14ac:dyDescent="0.35">
      <c r="I607" s="6"/>
      <c r="J607" s="8"/>
      <c r="K607" s="8"/>
      <c r="L607" s="8"/>
    </row>
    <row r="608" spans="9:12" ht="15.75" customHeight="1" x14ac:dyDescent="0.35">
      <c r="I608" s="6"/>
      <c r="J608" s="8"/>
      <c r="K608" s="8"/>
      <c r="L608" s="8"/>
    </row>
    <row r="609" spans="9:12" ht="15.75" customHeight="1" x14ac:dyDescent="0.35">
      <c r="I609" s="6"/>
      <c r="J609" s="8"/>
      <c r="K609" s="8"/>
      <c r="L609" s="8"/>
    </row>
    <row r="610" spans="9:12" ht="15.75" customHeight="1" x14ac:dyDescent="0.35">
      <c r="I610" s="6"/>
      <c r="J610" s="8"/>
      <c r="K610" s="8"/>
      <c r="L610" s="8"/>
    </row>
    <row r="611" spans="9:12" ht="15.75" customHeight="1" x14ac:dyDescent="0.35">
      <c r="I611" s="6"/>
      <c r="J611" s="8"/>
      <c r="K611" s="8"/>
      <c r="L611" s="8"/>
    </row>
    <row r="612" spans="9:12" ht="15.75" customHeight="1" x14ac:dyDescent="0.35">
      <c r="I612" s="6"/>
      <c r="J612" s="8"/>
      <c r="K612" s="8"/>
      <c r="L612" s="8"/>
    </row>
    <row r="613" spans="9:12" ht="15.75" customHeight="1" x14ac:dyDescent="0.35">
      <c r="I613" s="6"/>
      <c r="J613" s="8"/>
      <c r="K613" s="8"/>
      <c r="L613" s="8"/>
    </row>
    <row r="614" spans="9:12" ht="15.75" customHeight="1" x14ac:dyDescent="0.35">
      <c r="I614" s="6"/>
      <c r="J614" s="8"/>
      <c r="K614" s="8"/>
      <c r="L614" s="8"/>
    </row>
    <row r="615" spans="9:12" ht="15.75" customHeight="1" x14ac:dyDescent="0.35">
      <c r="I615" s="6"/>
      <c r="J615" s="8"/>
      <c r="K615" s="8"/>
      <c r="L615" s="8"/>
    </row>
    <row r="616" spans="9:12" ht="15.75" customHeight="1" x14ac:dyDescent="0.35">
      <c r="I616" s="6"/>
      <c r="J616" s="8"/>
      <c r="K616" s="8"/>
      <c r="L616" s="8"/>
    </row>
    <row r="617" spans="9:12" ht="15.75" customHeight="1" x14ac:dyDescent="0.35">
      <c r="I617" s="6"/>
      <c r="J617" s="8"/>
      <c r="K617" s="8"/>
      <c r="L617" s="8"/>
    </row>
    <row r="618" spans="9:12" ht="15.75" customHeight="1" x14ac:dyDescent="0.35">
      <c r="I618" s="6"/>
      <c r="J618" s="8"/>
      <c r="K618" s="8"/>
      <c r="L618" s="8"/>
    </row>
    <row r="619" spans="9:12" ht="15.75" customHeight="1" x14ac:dyDescent="0.35">
      <c r="I619" s="6"/>
      <c r="J619" s="8"/>
      <c r="K619" s="8"/>
      <c r="L619" s="8"/>
    </row>
    <row r="620" spans="9:12" ht="15.75" customHeight="1" x14ac:dyDescent="0.35">
      <c r="I620" s="6"/>
      <c r="J620" s="8"/>
      <c r="K620" s="8"/>
      <c r="L620" s="8"/>
    </row>
    <row r="621" spans="9:12" ht="15.75" customHeight="1" x14ac:dyDescent="0.35">
      <c r="I621" s="6"/>
      <c r="J621" s="8"/>
      <c r="K621" s="8"/>
      <c r="L621" s="8"/>
    </row>
    <row r="622" spans="9:12" ht="15.75" customHeight="1" x14ac:dyDescent="0.35">
      <c r="I622" s="6"/>
      <c r="J622" s="8"/>
      <c r="K622" s="8"/>
      <c r="L622" s="8"/>
    </row>
    <row r="623" spans="9:12" ht="15.75" customHeight="1" x14ac:dyDescent="0.35">
      <c r="I623" s="6"/>
      <c r="J623" s="8"/>
      <c r="K623" s="8"/>
      <c r="L623" s="8"/>
    </row>
    <row r="624" spans="9:12" ht="15.75" customHeight="1" x14ac:dyDescent="0.35">
      <c r="I624" s="6"/>
      <c r="J624" s="8"/>
      <c r="K624" s="8"/>
      <c r="L624" s="8"/>
    </row>
    <row r="625" spans="9:12" ht="15.75" customHeight="1" x14ac:dyDescent="0.35">
      <c r="I625" s="6"/>
      <c r="J625" s="8"/>
      <c r="K625" s="8"/>
      <c r="L625" s="8"/>
    </row>
    <row r="626" spans="9:12" ht="15.75" customHeight="1" x14ac:dyDescent="0.35">
      <c r="I626" s="6"/>
      <c r="J626" s="8"/>
      <c r="K626" s="8"/>
      <c r="L626" s="8"/>
    </row>
    <row r="627" spans="9:12" ht="15.75" customHeight="1" x14ac:dyDescent="0.35">
      <c r="I627" s="6"/>
      <c r="J627" s="8"/>
      <c r="K627" s="8"/>
      <c r="L627" s="8"/>
    </row>
    <row r="628" spans="9:12" ht="15.75" customHeight="1" x14ac:dyDescent="0.35">
      <c r="I628" s="6"/>
      <c r="J628" s="8"/>
      <c r="K628" s="8"/>
      <c r="L628" s="8"/>
    </row>
    <row r="629" spans="9:12" ht="15.75" customHeight="1" x14ac:dyDescent="0.35">
      <c r="I629" s="6"/>
      <c r="J629" s="8"/>
      <c r="K629" s="8"/>
      <c r="L629" s="8"/>
    </row>
    <row r="630" spans="9:12" ht="15.75" customHeight="1" x14ac:dyDescent="0.35">
      <c r="I630" s="6"/>
      <c r="J630" s="8"/>
      <c r="K630" s="8"/>
      <c r="L630" s="8"/>
    </row>
    <row r="631" spans="9:12" ht="15.75" customHeight="1" x14ac:dyDescent="0.35">
      <c r="I631" s="6"/>
      <c r="J631" s="8"/>
      <c r="K631" s="8"/>
      <c r="L631" s="8"/>
    </row>
    <row r="632" spans="9:12" ht="15.75" customHeight="1" x14ac:dyDescent="0.35">
      <c r="I632" s="6"/>
      <c r="J632" s="8"/>
      <c r="K632" s="8"/>
      <c r="L632" s="8"/>
    </row>
    <row r="633" spans="9:12" ht="15.75" customHeight="1" x14ac:dyDescent="0.35">
      <c r="I633" s="6"/>
      <c r="J633" s="8"/>
      <c r="K633" s="8"/>
      <c r="L633" s="8"/>
    </row>
    <row r="634" spans="9:12" ht="15.75" customHeight="1" x14ac:dyDescent="0.35">
      <c r="I634" s="6"/>
      <c r="J634" s="8"/>
      <c r="K634" s="8"/>
      <c r="L634" s="8"/>
    </row>
    <row r="635" spans="9:12" ht="15.75" customHeight="1" x14ac:dyDescent="0.35">
      <c r="I635" s="6"/>
      <c r="J635" s="8"/>
      <c r="K635" s="8"/>
      <c r="L635" s="8"/>
    </row>
    <row r="636" spans="9:12" ht="15.75" customHeight="1" x14ac:dyDescent="0.35">
      <c r="I636" s="6"/>
      <c r="J636" s="8"/>
      <c r="K636" s="8"/>
      <c r="L636" s="8"/>
    </row>
    <row r="637" spans="9:12" ht="15.75" customHeight="1" x14ac:dyDescent="0.35">
      <c r="I637" s="6"/>
      <c r="J637" s="8"/>
      <c r="K637" s="8"/>
      <c r="L637" s="8"/>
    </row>
    <row r="638" spans="9:12" ht="15.75" customHeight="1" x14ac:dyDescent="0.35">
      <c r="I638" s="6"/>
      <c r="J638" s="8"/>
      <c r="K638" s="8"/>
      <c r="L638" s="8"/>
    </row>
    <row r="639" spans="9:12" ht="15.75" customHeight="1" x14ac:dyDescent="0.35">
      <c r="I639" s="6"/>
      <c r="J639" s="8"/>
      <c r="K639" s="8"/>
      <c r="L639" s="8"/>
    </row>
    <row r="640" spans="9:12" ht="15.75" customHeight="1" x14ac:dyDescent="0.35">
      <c r="I640" s="6"/>
      <c r="J640" s="8"/>
      <c r="K640" s="8"/>
      <c r="L640" s="8"/>
    </row>
    <row r="641" spans="9:12" ht="15.75" customHeight="1" x14ac:dyDescent="0.35">
      <c r="I641" s="6"/>
      <c r="J641" s="8"/>
      <c r="K641" s="8"/>
      <c r="L641" s="8"/>
    </row>
    <row r="642" spans="9:12" ht="15.75" customHeight="1" x14ac:dyDescent="0.35">
      <c r="I642" s="6"/>
      <c r="J642" s="8"/>
      <c r="K642" s="8"/>
      <c r="L642" s="8"/>
    </row>
    <row r="643" spans="9:12" ht="15.75" customHeight="1" x14ac:dyDescent="0.35">
      <c r="I643" s="6"/>
      <c r="J643" s="8"/>
      <c r="K643" s="8"/>
      <c r="L643" s="8"/>
    </row>
    <row r="644" spans="9:12" ht="15.75" customHeight="1" x14ac:dyDescent="0.35">
      <c r="I644" s="6"/>
      <c r="J644" s="8"/>
      <c r="K644" s="8"/>
      <c r="L644" s="8"/>
    </row>
    <row r="645" spans="9:12" ht="15.75" customHeight="1" x14ac:dyDescent="0.35">
      <c r="I645" s="6"/>
      <c r="J645" s="8"/>
      <c r="K645" s="8"/>
      <c r="L645" s="8"/>
    </row>
    <row r="646" spans="9:12" ht="15.75" customHeight="1" x14ac:dyDescent="0.35">
      <c r="I646" s="6"/>
      <c r="J646" s="8"/>
      <c r="K646" s="8"/>
      <c r="L646" s="8"/>
    </row>
    <row r="647" spans="9:12" ht="15.75" customHeight="1" x14ac:dyDescent="0.35">
      <c r="I647" s="6"/>
      <c r="J647" s="8"/>
      <c r="K647" s="8"/>
      <c r="L647" s="8"/>
    </row>
    <row r="648" spans="9:12" ht="15.75" customHeight="1" x14ac:dyDescent="0.35">
      <c r="I648" s="6"/>
      <c r="J648" s="8"/>
      <c r="K648" s="8"/>
      <c r="L648" s="8"/>
    </row>
    <row r="649" spans="9:12" ht="15.75" customHeight="1" x14ac:dyDescent="0.35">
      <c r="I649" s="6"/>
      <c r="J649" s="8"/>
      <c r="K649" s="8"/>
      <c r="L649" s="8"/>
    </row>
    <row r="650" spans="9:12" ht="15.75" customHeight="1" x14ac:dyDescent="0.35">
      <c r="I650" s="6"/>
      <c r="J650" s="8"/>
      <c r="K650" s="8"/>
      <c r="L650" s="8"/>
    </row>
    <row r="651" spans="9:12" ht="15.75" customHeight="1" x14ac:dyDescent="0.35">
      <c r="I651" s="6"/>
      <c r="J651" s="8"/>
      <c r="K651" s="8"/>
      <c r="L651" s="8"/>
    </row>
    <row r="652" spans="9:12" ht="15.75" customHeight="1" x14ac:dyDescent="0.35">
      <c r="I652" s="6"/>
      <c r="J652" s="8"/>
      <c r="K652" s="8"/>
      <c r="L652" s="8"/>
    </row>
    <row r="653" spans="9:12" ht="15.75" customHeight="1" x14ac:dyDescent="0.35">
      <c r="I653" s="6"/>
      <c r="J653" s="8"/>
      <c r="K653" s="8"/>
      <c r="L653" s="8"/>
    </row>
    <row r="654" spans="9:12" ht="15.75" customHeight="1" x14ac:dyDescent="0.35">
      <c r="I654" s="6"/>
      <c r="J654" s="8"/>
      <c r="K654" s="8"/>
      <c r="L654" s="8"/>
    </row>
    <row r="655" spans="9:12" ht="15.75" customHeight="1" x14ac:dyDescent="0.35">
      <c r="I655" s="6"/>
      <c r="J655" s="8"/>
      <c r="K655" s="8"/>
      <c r="L655" s="8"/>
    </row>
    <row r="656" spans="9:12" ht="15.75" customHeight="1" x14ac:dyDescent="0.35">
      <c r="I656" s="6"/>
      <c r="J656" s="8"/>
      <c r="K656" s="8"/>
      <c r="L656" s="8"/>
    </row>
    <row r="657" spans="9:12" ht="15.75" customHeight="1" x14ac:dyDescent="0.35">
      <c r="I657" s="6"/>
      <c r="J657" s="8"/>
      <c r="K657" s="8"/>
      <c r="L657" s="8"/>
    </row>
    <row r="658" spans="9:12" ht="15.75" customHeight="1" x14ac:dyDescent="0.35">
      <c r="I658" s="6"/>
      <c r="J658" s="8"/>
      <c r="K658" s="8"/>
      <c r="L658" s="8"/>
    </row>
    <row r="659" spans="9:12" ht="15.75" customHeight="1" x14ac:dyDescent="0.35">
      <c r="I659" s="6"/>
      <c r="J659" s="8"/>
      <c r="K659" s="8"/>
      <c r="L659" s="8"/>
    </row>
    <row r="660" spans="9:12" ht="15.75" customHeight="1" x14ac:dyDescent="0.35">
      <c r="I660" s="6"/>
      <c r="J660" s="8"/>
      <c r="K660" s="8"/>
      <c r="L660" s="8"/>
    </row>
    <row r="661" spans="9:12" ht="15.75" customHeight="1" x14ac:dyDescent="0.35">
      <c r="I661" s="6"/>
      <c r="J661" s="8"/>
      <c r="K661" s="8"/>
      <c r="L661" s="8"/>
    </row>
    <row r="662" spans="9:12" ht="15.75" customHeight="1" x14ac:dyDescent="0.35">
      <c r="I662" s="6"/>
      <c r="J662" s="8"/>
      <c r="K662" s="8"/>
      <c r="L662" s="8"/>
    </row>
    <row r="663" spans="9:12" ht="15.75" customHeight="1" x14ac:dyDescent="0.35">
      <c r="I663" s="6"/>
      <c r="J663" s="8"/>
      <c r="K663" s="8"/>
      <c r="L663" s="8"/>
    </row>
    <row r="664" spans="9:12" ht="15.75" customHeight="1" x14ac:dyDescent="0.35">
      <c r="I664" s="6"/>
      <c r="J664" s="8"/>
      <c r="K664" s="8"/>
      <c r="L664" s="8"/>
    </row>
    <row r="665" spans="9:12" ht="15.75" customHeight="1" x14ac:dyDescent="0.35">
      <c r="I665" s="6"/>
      <c r="J665" s="8"/>
      <c r="K665" s="8"/>
      <c r="L665" s="8"/>
    </row>
    <row r="666" spans="9:12" ht="15.75" customHeight="1" x14ac:dyDescent="0.35">
      <c r="I666" s="6"/>
      <c r="J666" s="8"/>
      <c r="K666" s="8"/>
      <c r="L666" s="8"/>
    </row>
    <row r="667" spans="9:12" ht="15.75" customHeight="1" x14ac:dyDescent="0.35">
      <c r="I667" s="6"/>
      <c r="J667" s="8"/>
      <c r="K667" s="8"/>
      <c r="L667" s="8"/>
    </row>
    <row r="668" spans="9:12" ht="15.75" customHeight="1" x14ac:dyDescent="0.35">
      <c r="I668" s="6"/>
      <c r="J668" s="8"/>
      <c r="K668" s="8"/>
      <c r="L668" s="8"/>
    </row>
    <row r="669" spans="9:12" ht="15.75" customHeight="1" x14ac:dyDescent="0.35">
      <c r="I669" s="6"/>
      <c r="J669" s="8"/>
      <c r="K669" s="8"/>
      <c r="L669" s="8"/>
    </row>
    <row r="670" spans="9:12" ht="15.75" customHeight="1" x14ac:dyDescent="0.35">
      <c r="I670" s="6"/>
      <c r="J670" s="8"/>
      <c r="K670" s="8"/>
      <c r="L670" s="8"/>
    </row>
    <row r="671" spans="9:12" ht="15.75" customHeight="1" x14ac:dyDescent="0.35">
      <c r="I671" s="6"/>
      <c r="J671" s="8"/>
      <c r="K671" s="8"/>
      <c r="L671" s="8"/>
    </row>
    <row r="672" spans="9:12" ht="15.75" customHeight="1" x14ac:dyDescent="0.35">
      <c r="I672" s="6"/>
      <c r="J672" s="8"/>
      <c r="K672" s="8"/>
      <c r="L672" s="8"/>
    </row>
    <row r="673" spans="9:12" ht="15.75" customHeight="1" x14ac:dyDescent="0.35">
      <c r="I673" s="6"/>
      <c r="J673" s="8"/>
      <c r="K673" s="8"/>
      <c r="L673" s="8"/>
    </row>
    <row r="674" spans="9:12" ht="15.75" customHeight="1" x14ac:dyDescent="0.35">
      <c r="I674" s="6"/>
      <c r="J674" s="8"/>
      <c r="K674" s="8"/>
      <c r="L674" s="8"/>
    </row>
    <row r="675" spans="9:12" ht="15.75" customHeight="1" x14ac:dyDescent="0.35">
      <c r="I675" s="6"/>
      <c r="J675" s="8"/>
      <c r="K675" s="8"/>
      <c r="L675" s="8"/>
    </row>
    <row r="676" spans="9:12" ht="15.75" customHeight="1" x14ac:dyDescent="0.35">
      <c r="I676" s="6"/>
      <c r="J676" s="8"/>
      <c r="K676" s="8"/>
      <c r="L676" s="8"/>
    </row>
    <row r="677" spans="9:12" ht="15.75" customHeight="1" x14ac:dyDescent="0.35">
      <c r="I677" s="6"/>
      <c r="J677" s="8"/>
      <c r="K677" s="8"/>
      <c r="L677" s="8"/>
    </row>
    <row r="678" spans="9:12" ht="15.75" customHeight="1" x14ac:dyDescent="0.35">
      <c r="I678" s="6"/>
      <c r="J678" s="8"/>
      <c r="K678" s="8"/>
      <c r="L678" s="8"/>
    </row>
    <row r="679" spans="9:12" ht="15.75" customHeight="1" x14ac:dyDescent="0.35">
      <c r="I679" s="6"/>
      <c r="J679" s="8"/>
      <c r="K679" s="8"/>
      <c r="L679" s="8"/>
    </row>
    <row r="680" spans="9:12" ht="15.75" customHeight="1" x14ac:dyDescent="0.35">
      <c r="I680" s="6"/>
      <c r="J680" s="8"/>
      <c r="K680" s="8"/>
      <c r="L680" s="8"/>
    </row>
    <row r="681" spans="9:12" ht="15.75" customHeight="1" x14ac:dyDescent="0.35">
      <c r="I681" s="6"/>
      <c r="J681" s="8"/>
      <c r="K681" s="8"/>
      <c r="L681" s="8"/>
    </row>
    <row r="682" spans="9:12" ht="15.75" customHeight="1" x14ac:dyDescent="0.35">
      <c r="I682" s="6"/>
      <c r="J682" s="8"/>
      <c r="K682" s="8"/>
      <c r="L682" s="8"/>
    </row>
    <row r="683" spans="9:12" ht="15.75" customHeight="1" x14ac:dyDescent="0.35">
      <c r="I683" s="6"/>
      <c r="J683" s="8"/>
      <c r="K683" s="8"/>
      <c r="L683" s="8"/>
    </row>
    <row r="684" spans="9:12" ht="15.75" customHeight="1" x14ac:dyDescent="0.35">
      <c r="I684" s="6"/>
      <c r="J684" s="8"/>
      <c r="K684" s="8"/>
      <c r="L684" s="8"/>
    </row>
    <row r="685" spans="9:12" ht="15.75" customHeight="1" x14ac:dyDescent="0.35">
      <c r="I685" s="6"/>
      <c r="J685" s="8"/>
      <c r="K685" s="8"/>
      <c r="L685" s="8"/>
    </row>
    <row r="686" spans="9:12" ht="15.75" customHeight="1" x14ac:dyDescent="0.35">
      <c r="I686" s="6"/>
      <c r="J686" s="8"/>
      <c r="K686" s="8"/>
      <c r="L686" s="8"/>
    </row>
    <row r="687" spans="9:12" ht="15.75" customHeight="1" x14ac:dyDescent="0.35">
      <c r="I687" s="6"/>
      <c r="J687" s="8"/>
      <c r="K687" s="8"/>
      <c r="L687" s="8"/>
    </row>
    <row r="688" spans="9:12" ht="15.75" customHeight="1" x14ac:dyDescent="0.35">
      <c r="I688" s="6"/>
      <c r="J688" s="8"/>
      <c r="K688" s="8"/>
      <c r="L688" s="8"/>
    </row>
    <row r="689" spans="9:12" ht="15.75" customHeight="1" x14ac:dyDescent="0.35">
      <c r="I689" s="6"/>
      <c r="J689" s="8"/>
      <c r="K689" s="8"/>
      <c r="L689" s="8"/>
    </row>
    <row r="690" spans="9:12" ht="15.75" customHeight="1" x14ac:dyDescent="0.35">
      <c r="I690" s="6"/>
      <c r="J690" s="8"/>
      <c r="K690" s="8"/>
      <c r="L690" s="8"/>
    </row>
    <row r="691" spans="9:12" ht="15.75" customHeight="1" x14ac:dyDescent="0.35">
      <c r="I691" s="6"/>
      <c r="J691" s="8"/>
      <c r="K691" s="8"/>
      <c r="L691" s="8"/>
    </row>
    <row r="692" spans="9:12" ht="15.75" customHeight="1" x14ac:dyDescent="0.35">
      <c r="I692" s="6"/>
      <c r="J692" s="8"/>
      <c r="K692" s="8"/>
      <c r="L692" s="8"/>
    </row>
    <row r="693" spans="9:12" ht="15.75" customHeight="1" x14ac:dyDescent="0.35">
      <c r="I693" s="6"/>
      <c r="J693" s="8"/>
      <c r="K693" s="8"/>
      <c r="L693" s="8"/>
    </row>
    <row r="694" spans="9:12" ht="15.75" customHeight="1" x14ac:dyDescent="0.35">
      <c r="I694" s="6"/>
      <c r="J694" s="8"/>
      <c r="K694" s="8"/>
      <c r="L694" s="8"/>
    </row>
    <row r="695" spans="9:12" ht="15.75" customHeight="1" x14ac:dyDescent="0.35">
      <c r="I695" s="6"/>
      <c r="J695" s="8"/>
      <c r="K695" s="8"/>
      <c r="L695" s="8"/>
    </row>
    <row r="696" spans="9:12" ht="15.75" customHeight="1" x14ac:dyDescent="0.35">
      <c r="I696" s="6"/>
      <c r="J696" s="8"/>
      <c r="K696" s="8"/>
      <c r="L696" s="8"/>
    </row>
    <row r="697" spans="9:12" ht="15.75" customHeight="1" x14ac:dyDescent="0.35">
      <c r="I697" s="6"/>
      <c r="J697" s="8"/>
      <c r="K697" s="8"/>
      <c r="L697" s="8"/>
    </row>
    <row r="698" spans="9:12" ht="15.75" customHeight="1" x14ac:dyDescent="0.35">
      <c r="I698" s="6"/>
      <c r="J698" s="8"/>
      <c r="K698" s="8"/>
      <c r="L698" s="8"/>
    </row>
    <row r="699" spans="9:12" ht="15.75" customHeight="1" x14ac:dyDescent="0.35">
      <c r="I699" s="6"/>
      <c r="J699" s="8"/>
      <c r="K699" s="8"/>
      <c r="L699" s="8"/>
    </row>
    <row r="700" spans="9:12" ht="15.75" customHeight="1" x14ac:dyDescent="0.35">
      <c r="I700" s="6"/>
      <c r="J700" s="8"/>
      <c r="K700" s="8"/>
      <c r="L700" s="8"/>
    </row>
    <row r="701" spans="9:12" ht="15.75" customHeight="1" x14ac:dyDescent="0.35">
      <c r="I701" s="6"/>
      <c r="J701" s="8"/>
      <c r="K701" s="8"/>
      <c r="L701" s="8"/>
    </row>
    <row r="702" spans="9:12" ht="15.75" customHeight="1" x14ac:dyDescent="0.35">
      <c r="I702" s="6"/>
      <c r="J702" s="8"/>
      <c r="K702" s="8"/>
      <c r="L702" s="8"/>
    </row>
    <row r="703" spans="9:12" ht="15.75" customHeight="1" x14ac:dyDescent="0.35">
      <c r="I703" s="6"/>
      <c r="J703" s="8"/>
      <c r="K703" s="8"/>
      <c r="L703" s="8"/>
    </row>
    <row r="704" spans="9:12" ht="15.75" customHeight="1" x14ac:dyDescent="0.35">
      <c r="I704" s="6"/>
      <c r="J704" s="8"/>
      <c r="K704" s="8"/>
      <c r="L704" s="8"/>
    </row>
    <row r="705" spans="9:12" ht="15.75" customHeight="1" x14ac:dyDescent="0.35">
      <c r="I705" s="6"/>
      <c r="J705" s="8"/>
      <c r="K705" s="8"/>
      <c r="L705" s="8"/>
    </row>
    <row r="706" spans="9:12" ht="15.75" customHeight="1" x14ac:dyDescent="0.35">
      <c r="I706" s="6"/>
      <c r="J706" s="8"/>
      <c r="K706" s="8"/>
      <c r="L706" s="8"/>
    </row>
    <row r="707" spans="9:12" ht="15.75" customHeight="1" x14ac:dyDescent="0.35">
      <c r="I707" s="6"/>
      <c r="J707" s="8"/>
      <c r="K707" s="8"/>
      <c r="L707" s="8"/>
    </row>
    <row r="708" spans="9:12" ht="15.75" customHeight="1" x14ac:dyDescent="0.35">
      <c r="I708" s="6"/>
      <c r="J708" s="8"/>
      <c r="K708" s="8"/>
      <c r="L708" s="8"/>
    </row>
    <row r="709" spans="9:12" ht="15.75" customHeight="1" x14ac:dyDescent="0.35">
      <c r="I709" s="6"/>
      <c r="J709" s="8"/>
      <c r="K709" s="8"/>
      <c r="L709" s="8"/>
    </row>
    <row r="710" spans="9:12" ht="15.75" customHeight="1" x14ac:dyDescent="0.35">
      <c r="I710" s="6"/>
      <c r="J710" s="8"/>
      <c r="K710" s="8"/>
      <c r="L710" s="8"/>
    </row>
    <row r="711" spans="9:12" ht="15.75" customHeight="1" x14ac:dyDescent="0.35">
      <c r="I711" s="6"/>
      <c r="J711" s="8"/>
      <c r="K711" s="8"/>
      <c r="L711" s="8"/>
    </row>
    <row r="712" spans="9:12" ht="15.75" customHeight="1" x14ac:dyDescent="0.35">
      <c r="I712" s="6"/>
      <c r="J712" s="8"/>
      <c r="K712" s="8"/>
      <c r="L712" s="8"/>
    </row>
    <row r="713" spans="9:12" ht="15.75" customHeight="1" x14ac:dyDescent="0.35">
      <c r="I713" s="6"/>
      <c r="J713" s="8"/>
      <c r="K713" s="8"/>
      <c r="L713" s="8"/>
    </row>
    <row r="714" spans="9:12" ht="15.75" customHeight="1" x14ac:dyDescent="0.35">
      <c r="I714" s="6"/>
      <c r="J714" s="8"/>
      <c r="K714" s="8"/>
      <c r="L714" s="8"/>
    </row>
    <row r="715" spans="9:12" ht="15.75" customHeight="1" x14ac:dyDescent="0.35">
      <c r="I715" s="6"/>
      <c r="J715" s="8"/>
      <c r="K715" s="8"/>
      <c r="L715" s="8"/>
    </row>
    <row r="716" spans="9:12" ht="15.75" customHeight="1" x14ac:dyDescent="0.35">
      <c r="I716" s="6"/>
      <c r="J716" s="8"/>
      <c r="K716" s="8"/>
      <c r="L716" s="8"/>
    </row>
    <row r="717" spans="9:12" ht="15.75" customHeight="1" x14ac:dyDescent="0.35">
      <c r="I717" s="6"/>
      <c r="J717" s="8"/>
      <c r="K717" s="8"/>
      <c r="L717" s="8"/>
    </row>
    <row r="718" spans="9:12" ht="15.75" customHeight="1" x14ac:dyDescent="0.35">
      <c r="I718" s="6"/>
      <c r="J718" s="8"/>
      <c r="K718" s="8"/>
      <c r="L718" s="8"/>
    </row>
    <row r="719" spans="9:12" ht="15.75" customHeight="1" x14ac:dyDescent="0.35">
      <c r="I719" s="6"/>
      <c r="J719" s="8"/>
      <c r="K719" s="8"/>
      <c r="L719" s="8"/>
    </row>
    <row r="720" spans="9:12" ht="15.75" customHeight="1" x14ac:dyDescent="0.35">
      <c r="I720" s="6"/>
      <c r="J720" s="8"/>
      <c r="K720" s="8"/>
      <c r="L720" s="8"/>
    </row>
    <row r="721" spans="9:12" ht="15.75" customHeight="1" x14ac:dyDescent="0.35">
      <c r="I721" s="6"/>
      <c r="J721" s="8"/>
      <c r="K721" s="8"/>
      <c r="L721" s="8"/>
    </row>
    <row r="722" spans="9:12" ht="15.75" customHeight="1" x14ac:dyDescent="0.35">
      <c r="I722" s="6"/>
      <c r="J722" s="8"/>
      <c r="K722" s="8"/>
      <c r="L722" s="8"/>
    </row>
    <row r="723" spans="9:12" ht="15.75" customHeight="1" x14ac:dyDescent="0.35">
      <c r="I723" s="6"/>
      <c r="J723" s="8"/>
      <c r="K723" s="8"/>
      <c r="L723" s="8"/>
    </row>
    <row r="724" spans="9:12" ht="15.75" customHeight="1" x14ac:dyDescent="0.35">
      <c r="I724" s="6"/>
      <c r="J724" s="8"/>
      <c r="K724" s="8"/>
      <c r="L724" s="8"/>
    </row>
    <row r="725" spans="9:12" ht="15.75" customHeight="1" x14ac:dyDescent="0.35">
      <c r="I725" s="6"/>
      <c r="J725" s="8"/>
      <c r="K725" s="8"/>
      <c r="L725" s="8"/>
    </row>
    <row r="726" spans="9:12" ht="15.75" customHeight="1" x14ac:dyDescent="0.35">
      <c r="I726" s="6"/>
      <c r="J726" s="8"/>
      <c r="K726" s="8"/>
      <c r="L726" s="8"/>
    </row>
    <row r="727" spans="9:12" ht="15.75" customHeight="1" x14ac:dyDescent="0.35">
      <c r="I727" s="6"/>
      <c r="J727" s="8"/>
      <c r="K727" s="8"/>
      <c r="L727" s="8"/>
    </row>
    <row r="728" spans="9:12" ht="15.75" customHeight="1" x14ac:dyDescent="0.35">
      <c r="I728" s="6"/>
      <c r="J728" s="8"/>
      <c r="K728" s="8"/>
      <c r="L728" s="8"/>
    </row>
    <row r="729" spans="9:12" ht="15.75" customHeight="1" x14ac:dyDescent="0.35">
      <c r="I729" s="6"/>
      <c r="J729" s="8"/>
      <c r="K729" s="8"/>
      <c r="L729" s="8"/>
    </row>
    <row r="730" spans="9:12" ht="15.75" customHeight="1" x14ac:dyDescent="0.35">
      <c r="I730" s="6"/>
      <c r="J730" s="8"/>
      <c r="K730" s="8"/>
      <c r="L730" s="8"/>
    </row>
    <row r="731" spans="9:12" ht="15.75" customHeight="1" x14ac:dyDescent="0.35">
      <c r="I731" s="6"/>
      <c r="J731" s="8"/>
      <c r="K731" s="8"/>
      <c r="L731" s="8"/>
    </row>
    <row r="732" spans="9:12" ht="15.75" customHeight="1" x14ac:dyDescent="0.35">
      <c r="I732" s="6"/>
      <c r="J732" s="8"/>
      <c r="K732" s="8"/>
      <c r="L732" s="8"/>
    </row>
    <row r="733" spans="9:12" ht="15.75" customHeight="1" x14ac:dyDescent="0.35">
      <c r="I733" s="6"/>
      <c r="J733" s="8"/>
      <c r="K733" s="8"/>
      <c r="L733" s="8"/>
    </row>
    <row r="734" spans="9:12" ht="15.75" customHeight="1" x14ac:dyDescent="0.35">
      <c r="I734" s="6"/>
      <c r="J734" s="8"/>
      <c r="K734" s="8"/>
      <c r="L734" s="8"/>
    </row>
    <row r="735" spans="9:12" ht="15.75" customHeight="1" x14ac:dyDescent="0.35">
      <c r="I735" s="6"/>
      <c r="J735" s="8"/>
      <c r="K735" s="8"/>
      <c r="L735" s="8"/>
    </row>
    <row r="736" spans="9:12" ht="15.75" customHeight="1" x14ac:dyDescent="0.35">
      <c r="I736" s="6"/>
      <c r="J736" s="8"/>
      <c r="K736" s="8"/>
      <c r="L736" s="8"/>
    </row>
    <row r="737" spans="9:12" ht="15.75" customHeight="1" x14ac:dyDescent="0.35">
      <c r="I737" s="6"/>
      <c r="J737" s="8"/>
      <c r="K737" s="8"/>
      <c r="L737" s="8"/>
    </row>
    <row r="738" spans="9:12" ht="15.75" customHeight="1" x14ac:dyDescent="0.35">
      <c r="I738" s="6"/>
      <c r="J738" s="8"/>
      <c r="K738" s="8"/>
      <c r="L738" s="8"/>
    </row>
    <row r="739" spans="9:12" ht="15.75" customHeight="1" x14ac:dyDescent="0.35">
      <c r="I739" s="6"/>
      <c r="J739" s="8"/>
      <c r="K739" s="8"/>
      <c r="L739" s="8"/>
    </row>
    <row r="740" spans="9:12" ht="15.75" customHeight="1" x14ac:dyDescent="0.35">
      <c r="I740" s="6"/>
      <c r="J740" s="8"/>
      <c r="K740" s="8"/>
      <c r="L740" s="8"/>
    </row>
    <row r="741" spans="9:12" ht="15.75" customHeight="1" x14ac:dyDescent="0.35">
      <c r="I741" s="6"/>
      <c r="J741" s="8"/>
      <c r="K741" s="8"/>
      <c r="L741" s="8"/>
    </row>
    <row r="742" spans="9:12" ht="15.75" customHeight="1" x14ac:dyDescent="0.35">
      <c r="I742" s="6"/>
      <c r="J742" s="8"/>
      <c r="K742" s="8"/>
      <c r="L742" s="8"/>
    </row>
    <row r="743" spans="9:12" ht="15.75" customHeight="1" x14ac:dyDescent="0.35">
      <c r="I743" s="6"/>
      <c r="J743" s="8"/>
      <c r="K743" s="8"/>
      <c r="L743" s="8"/>
    </row>
    <row r="744" spans="9:12" ht="15.75" customHeight="1" x14ac:dyDescent="0.35">
      <c r="I744" s="6"/>
      <c r="J744" s="8"/>
      <c r="K744" s="8"/>
      <c r="L744" s="8"/>
    </row>
    <row r="745" spans="9:12" ht="15.75" customHeight="1" x14ac:dyDescent="0.35">
      <c r="I745" s="6"/>
      <c r="J745" s="8"/>
      <c r="K745" s="8"/>
      <c r="L745" s="8"/>
    </row>
    <row r="746" spans="9:12" ht="15.75" customHeight="1" x14ac:dyDescent="0.35">
      <c r="I746" s="6"/>
      <c r="J746" s="8"/>
      <c r="K746" s="8"/>
      <c r="L746" s="8"/>
    </row>
    <row r="747" spans="9:12" ht="15.75" customHeight="1" x14ac:dyDescent="0.35">
      <c r="I747" s="6"/>
      <c r="J747" s="8"/>
      <c r="K747" s="8"/>
      <c r="L747" s="8"/>
    </row>
    <row r="748" spans="9:12" ht="15.75" customHeight="1" x14ac:dyDescent="0.35">
      <c r="I748" s="6"/>
      <c r="J748" s="8"/>
      <c r="K748" s="8"/>
      <c r="L748" s="8"/>
    </row>
    <row r="749" spans="9:12" ht="15.75" customHeight="1" x14ac:dyDescent="0.35">
      <c r="I749" s="6"/>
      <c r="J749" s="8"/>
      <c r="K749" s="8"/>
      <c r="L749" s="8"/>
    </row>
    <row r="750" spans="9:12" ht="15.75" customHeight="1" x14ac:dyDescent="0.35">
      <c r="I750" s="6"/>
      <c r="J750" s="8"/>
      <c r="K750" s="8"/>
      <c r="L750" s="8"/>
    </row>
    <row r="751" spans="9:12" ht="15.75" customHeight="1" x14ac:dyDescent="0.35">
      <c r="I751" s="6"/>
      <c r="J751" s="8"/>
      <c r="K751" s="8"/>
      <c r="L751" s="8"/>
    </row>
    <row r="752" spans="9:12" ht="15.75" customHeight="1" x14ac:dyDescent="0.35">
      <c r="I752" s="6"/>
      <c r="J752" s="8"/>
      <c r="K752" s="8"/>
      <c r="L752" s="8"/>
    </row>
    <row r="753" spans="9:12" ht="15.75" customHeight="1" x14ac:dyDescent="0.35">
      <c r="I753" s="6"/>
      <c r="J753" s="8"/>
      <c r="K753" s="8"/>
      <c r="L753" s="8"/>
    </row>
    <row r="754" spans="9:12" ht="15.75" customHeight="1" x14ac:dyDescent="0.35">
      <c r="I754" s="6"/>
      <c r="J754" s="8"/>
      <c r="K754" s="8"/>
      <c r="L754" s="8"/>
    </row>
    <row r="755" spans="9:12" ht="15.75" customHeight="1" x14ac:dyDescent="0.35">
      <c r="I755" s="6"/>
      <c r="J755" s="8"/>
      <c r="K755" s="8"/>
      <c r="L755" s="8"/>
    </row>
    <row r="756" spans="9:12" ht="15.75" customHeight="1" x14ac:dyDescent="0.35">
      <c r="I756" s="6"/>
      <c r="J756" s="8"/>
      <c r="K756" s="8"/>
      <c r="L756" s="8"/>
    </row>
    <row r="757" spans="9:12" ht="15.75" customHeight="1" x14ac:dyDescent="0.35">
      <c r="I757" s="6"/>
      <c r="J757" s="8"/>
      <c r="K757" s="8"/>
      <c r="L757" s="8"/>
    </row>
    <row r="758" spans="9:12" ht="15.75" customHeight="1" x14ac:dyDescent="0.35">
      <c r="I758" s="6"/>
      <c r="J758" s="8"/>
      <c r="K758" s="8"/>
      <c r="L758" s="8"/>
    </row>
    <row r="759" spans="9:12" ht="15.75" customHeight="1" x14ac:dyDescent="0.35">
      <c r="I759" s="6"/>
      <c r="J759" s="8"/>
      <c r="K759" s="8"/>
      <c r="L759" s="8"/>
    </row>
    <row r="760" spans="9:12" ht="15.75" customHeight="1" x14ac:dyDescent="0.35">
      <c r="I760" s="6"/>
      <c r="J760" s="8"/>
      <c r="K760" s="8"/>
      <c r="L760" s="8"/>
    </row>
    <row r="761" spans="9:12" ht="15.75" customHeight="1" x14ac:dyDescent="0.35">
      <c r="I761" s="6"/>
      <c r="J761" s="8"/>
      <c r="K761" s="8"/>
      <c r="L761" s="8"/>
    </row>
    <row r="762" spans="9:12" ht="15.75" customHeight="1" x14ac:dyDescent="0.35">
      <c r="I762" s="6"/>
      <c r="J762" s="8"/>
      <c r="K762" s="8"/>
      <c r="L762" s="8"/>
    </row>
    <row r="763" spans="9:12" ht="15.75" customHeight="1" x14ac:dyDescent="0.35">
      <c r="I763" s="6"/>
      <c r="J763" s="8"/>
      <c r="K763" s="8"/>
      <c r="L763" s="8"/>
    </row>
    <row r="764" spans="9:12" ht="15.75" customHeight="1" x14ac:dyDescent="0.35">
      <c r="I764" s="6"/>
      <c r="J764" s="8"/>
      <c r="K764" s="8"/>
      <c r="L764" s="8"/>
    </row>
    <row r="765" spans="9:12" ht="15.75" customHeight="1" x14ac:dyDescent="0.35">
      <c r="I765" s="6"/>
      <c r="J765" s="8"/>
      <c r="K765" s="8"/>
      <c r="L765" s="8"/>
    </row>
    <row r="766" spans="9:12" ht="15.75" customHeight="1" x14ac:dyDescent="0.35">
      <c r="I766" s="6"/>
      <c r="J766" s="8"/>
      <c r="K766" s="8"/>
      <c r="L766" s="8"/>
    </row>
    <row r="767" spans="9:12" ht="15.75" customHeight="1" x14ac:dyDescent="0.35">
      <c r="I767" s="6"/>
      <c r="J767" s="8"/>
      <c r="K767" s="8"/>
      <c r="L767" s="8"/>
    </row>
    <row r="768" spans="9:12" ht="15.75" customHeight="1" x14ac:dyDescent="0.35">
      <c r="I768" s="6"/>
      <c r="J768" s="8"/>
      <c r="K768" s="8"/>
      <c r="L768" s="8"/>
    </row>
    <row r="769" spans="9:12" ht="15.75" customHeight="1" x14ac:dyDescent="0.35">
      <c r="I769" s="6"/>
      <c r="J769" s="8"/>
      <c r="K769" s="8"/>
      <c r="L769" s="8"/>
    </row>
    <row r="770" spans="9:12" ht="15.75" customHeight="1" x14ac:dyDescent="0.35">
      <c r="I770" s="6"/>
      <c r="J770" s="8"/>
      <c r="K770" s="8"/>
      <c r="L770" s="8"/>
    </row>
    <row r="771" spans="9:12" ht="15.75" customHeight="1" x14ac:dyDescent="0.35">
      <c r="I771" s="6"/>
      <c r="J771" s="8"/>
      <c r="K771" s="8"/>
      <c r="L771" s="8"/>
    </row>
    <row r="772" spans="9:12" ht="15.75" customHeight="1" x14ac:dyDescent="0.35">
      <c r="I772" s="6"/>
      <c r="J772" s="8"/>
      <c r="K772" s="8"/>
      <c r="L772" s="8"/>
    </row>
    <row r="773" spans="9:12" ht="15.75" customHeight="1" x14ac:dyDescent="0.35">
      <c r="I773" s="6"/>
      <c r="J773" s="8"/>
      <c r="K773" s="8"/>
      <c r="L773" s="8"/>
    </row>
    <row r="774" spans="9:12" ht="15.75" customHeight="1" x14ac:dyDescent="0.35">
      <c r="I774" s="6"/>
      <c r="J774" s="8"/>
      <c r="K774" s="8"/>
      <c r="L774" s="8"/>
    </row>
    <row r="775" spans="9:12" ht="15.75" customHeight="1" x14ac:dyDescent="0.35">
      <c r="I775" s="6"/>
      <c r="J775" s="8"/>
      <c r="K775" s="8"/>
      <c r="L775" s="8"/>
    </row>
    <row r="776" spans="9:12" ht="15.75" customHeight="1" x14ac:dyDescent="0.35">
      <c r="I776" s="6"/>
      <c r="J776" s="8"/>
      <c r="K776" s="8"/>
      <c r="L776" s="8"/>
    </row>
    <row r="777" spans="9:12" ht="15.75" customHeight="1" x14ac:dyDescent="0.35">
      <c r="I777" s="6"/>
      <c r="J777" s="8"/>
      <c r="K777" s="8"/>
      <c r="L777" s="8"/>
    </row>
    <row r="778" spans="9:12" ht="15.75" customHeight="1" x14ac:dyDescent="0.35">
      <c r="I778" s="6"/>
      <c r="J778" s="8"/>
      <c r="K778" s="8"/>
      <c r="L778" s="8"/>
    </row>
    <row r="779" spans="9:12" ht="15.75" customHeight="1" x14ac:dyDescent="0.35">
      <c r="I779" s="6"/>
      <c r="J779" s="8"/>
      <c r="K779" s="8"/>
      <c r="L779" s="8"/>
    </row>
    <row r="780" spans="9:12" ht="15.75" customHeight="1" x14ac:dyDescent="0.35">
      <c r="I780" s="6"/>
      <c r="J780" s="8"/>
      <c r="K780" s="8"/>
      <c r="L780" s="8"/>
    </row>
    <row r="781" spans="9:12" ht="15.75" customHeight="1" x14ac:dyDescent="0.35">
      <c r="I781" s="6"/>
      <c r="J781" s="8"/>
      <c r="K781" s="8"/>
      <c r="L781" s="8"/>
    </row>
    <row r="782" spans="9:12" ht="15.75" customHeight="1" x14ac:dyDescent="0.35">
      <c r="I782" s="6"/>
      <c r="J782" s="8"/>
      <c r="K782" s="8"/>
      <c r="L782" s="8"/>
    </row>
    <row r="783" spans="9:12" ht="15.75" customHeight="1" x14ac:dyDescent="0.35">
      <c r="I783" s="6"/>
      <c r="J783" s="8"/>
      <c r="K783" s="8"/>
      <c r="L783" s="8"/>
    </row>
    <row r="784" spans="9:12" ht="15.75" customHeight="1" x14ac:dyDescent="0.35">
      <c r="I784" s="6"/>
      <c r="J784" s="8"/>
      <c r="K784" s="8"/>
      <c r="L784" s="8"/>
    </row>
    <row r="785" spans="9:12" ht="15.75" customHeight="1" x14ac:dyDescent="0.35">
      <c r="I785" s="6"/>
      <c r="J785" s="8"/>
      <c r="K785" s="8"/>
      <c r="L785" s="8"/>
    </row>
    <row r="786" spans="9:12" ht="15.75" customHeight="1" x14ac:dyDescent="0.35">
      <c r="I786" s="6"/>
      <c r="J786" s="8"/>
      <c r="K786" s="8"/>
      <c r="L786" s="8"/>
    </row>
    <row r="787" spans="9:12" ht="15.75" customHeight="1" x14ac:dyDescent="0.35">
      <c r="I787" s="6"/>
      <c r="J787" s="8"/>
      <c r="K787" s="8"/>
      <c r="L787" s="8"/>
    </row>
    <row r="788" spans="9:12" ht="15.75" customHeight="1" x14ac:dyDescent="0.35">
      <c r="I788" s="6"/>
      <c r="J788" s="8"/>
      <c r="K788" s="8"/>
      <c r="L788" s="8"/>
    </row>
    <row r="789" spans="9:12" ht="15.75" customHeight="1" x14ac:dyDescent="0.35">
      <c r="I789" s="6"/>
      <c r="J789" s="8"/>
      <c r="K789" s="8"/>
      <c r="L789" s="8"/>
    </row>
    <row r="790" spans="9:12" ht="15.75" customHeight="1" x14ac:dyDescent="0.35">
      <c r="I790" s="6"/>
      <c r="J790" s="8"/>
      <c r="K790" s="8"/>
      <c r="L790" s="8"/>
    </row>
    <row r="791" spans="9:12" ht="15.75" customHeight="1" x14ac:dyDescent="0.35">
      <c r="I791" s="6"/>
      <c r="J791" s="8"/>
      <c r="K791" s="8"/>
      <c r="L791" s="8"/>
    </row>
    <row r="792" spans="9:12" ht="15.75" customHeight="1" x14ac:dyDescent="0.35">
      <c r="I792" s="6"/>
      <c r="J792" s="8"/>
      <c r="K792" s="8"/>
      <c r="L792" s="8"/>
    </row>
    <row r="793" spans="9:12" ht="15.75" customHeight="1" x14ac:dyDescent="0.35">
      <c r="I793" s="6"/>
      <c r="J793" s="8"/>
      <c r="K793" s="8"/>
      <c r="L793" s="8"/>
    </row>
    <row r="794" spans="9:12" ht="15.75" customHeight="1" x14ac:dyDescent="0.35">
      <c r="I794" s="6"/>
      <c r="J794" s="8"/>
      <c r="K794" s="8"/>
      <c r="L794" s="8"/>
    </row>
    <row r="795" spans="9:12" ht="15.75" customHeight="1" x14ac:dyDescent="0.35">
      <c r="I795" s="6"/>
      <c r="J795" s="8"/>
      <c r="K795" s="8"/>
      <c r="L795" s="8"/>
    </row>
    <row r="796" spans="9:12" ht="15.75" customHeight="1" x14ac:dyDescent="0.35">
      <c r="I796" s="6"/>
      <c r="J796" s="8"/>
      <c r="K796" s="8"/>
      <c r="L796" s="8"/>
    </row>
    <row r="797" spans="9:12" ht="15.75" customHeight="1" x14ac:dyDescent="0.35">
      <c r="I797" s="6"/>
      <c r="J797" s="8"/>
      <c r="K797" s="8"/>
      <c r="L797" s="8"/>
    </row>
    <row r="798" spans="9:12" ht="15.75" customHeight="1" x14ac:dyDescent="0.35">
      <c r="I798" s="6"/>
      <c r="J798" s="8"/>
      <c r="K798" s="8"/>
      <c r="L798" s="8"/>
    </row>
    <row r="799" spans="9:12" ht="15.75" customHeight="1" x14ac:dyDescent="0.35">
      <c r="I799" s="6"/>
      <c r="J799" s="8"/>
      <c r="K799" s="8"/>
      <c r="L799" s="8"/>
    </row>
    <row r="800" spans="9:12" ht="15.75" customHeight="1" x14ac:dyDescent="0.35">
      <c r="I800" s="6"/>
      <c r="J800" s="8"/>
      <c r="K800" s="8"/>
      <c r="L800" s="8"/>
    </row>
    <row r="801" spans="9:12" ht="15.75" customHeight="1" x14ac:dyDescent="0.35">
      <c r="I801" s="6"/>
      <c r="J801" s="8"/>
      <c r="K801" s="8"/>
      <c r="L801" s="8"/>
    </row>
    <row r="802" spans="9:12" ht="15.75" customHeight="1" x14ac:dyDescent="0.35">
      <c r="I802" s="6"/>
      <c r="J802" s="8"/>
      <c r="K802" s="8"/>
      <c r="L802" s="8"/>
    </row>
    <row r="803" spans="9:12" ht="15.75" customHeight="1" x14ac:dyDescent="0.35">
      <c r="I803" s="6"/>
      <c r="J803" s="8"/>
      <c r="K803" s="8"/>
      <c r="L803" s="8"/>
    </row>
    <row r="804" spans="9:12" ht="15.75" customHeight="1" x14ac:dyDescent="0.35">
      <c r="I804" s="6"/>
      <c r="J804" s="8"/>
      <c r="K804" s="8"/>
      <c r="L804" s="8"/>
    </row>
    <row r="805" spans="9:12" ht="15.75" customHeight="1" x14ac:dyDescent="0.35">
      <c r="I805" s="6"/>
      <c r="J805" s="8"/>
      <c r="K805" s="8"/>
      <c r="L805" s="8"/>
    </row>
    <row r="806" spans="9:12" ht="15.75" customHeight="1" x14ac:dyDescent="0.35">
      <c r="I806" s="6"/>
      <c r="J806" s="8"/>
      <c r="K806" s="8"/>
      <c r="L806" s="8"/>
    </row>
    <row r="807" spans="9:12" ht="15.75" customHeight="1" x14ac:dyDescent="0.35">
      <c r="I807" s="6"/>
      <c r="J807" s="8"/>
      <c r="K807" s="8"/>
      <c r="L807" s="8"/>
    </row>
    <row r="808" spans="9:12" ht="15.75" customHeight="1" x14ac:dyDescent="0.35">
      <c r="I808" s="6"/>
      <c r="J808" s="8"/>
      <c r="K808" s="8"/>
      <c r="L808" s="8"/>
    </row>
    <row r="809" spans="9:12" ht="15.75" customHeight="1" x14ac:dyDescent="0.35">
      <c r="I809" s="6"/>
      <c r="J809" s="8"/>
      <c r="K809" s="8"/>
      <c r="L809" s="8"/>
    </row>
    <row r="810" spans="9:12" ht="15.75" customHeight="1" x14ac:dyDescent="0.35">
      <c r="I810" s="6"/>
      <c r="J810" s="8"/>
      <c r="K810" s="8"/>
      <c r="L810" s="8"/>
    </row>
    <row r="811" spans="9:12" ht="15.75" customHeight="1" x14ac:dyDescent="0.35">
      <c r="I811" s="6"/>
      <c r="J811" s="8"/>
      <c r="K811" s="8"/>
      <c r="L811" s="8"/>
    </row>
    <row r="812" spans="9:12" ht="15.75" customHeight="1" x14ac:dyDescent="0.35">
      <c r="I812" s="6"/>
      <c r="J812" s="8"/>
      <c r="K812" s="8"/>
      <c r="L812" s="8"/>
    </row>
    <row r="813" spans="9:12" ht="15.75" customHeight="1" x14ac:dyDescent="0.35">
      <c r="I813" s="6"/>
      <c r="J813" s="8"/>
      <c r="K813" s="8"/>
      <c r="L813" s="8"/>
    </row>
    <row r="814" spans="9:12" ht="15.75" customHeight="1" x14ac:dyDescent="0.35">
      <c r="I814" s="6"/>
      <c r="J814" s="8"/>
      <c r="K814" s="8"/>
      <c r="L814" s="8"/>
    </row>
    <row r="815" spans="9:12" ht="15.75" customHeight="1" x14ac:dyDescent="0.35">
      <c r="I815" s="6"/>
      <c r="J815" s="8"/>
      <c r="K815" s="8"/>
      <c r="L815" s="8"/>
    </row>
    <row r="816" spans="9:12" ht="15.75" customHeight="1" x14ac:dyDescent="0.35">
      <c r="I816" s="6"/>
      <c r="J816" s="8"/>
      <c r="K816" s="8"/>
      <c r="L816" s="8"/>
    </row>
    <row r="817" spans="9:12" ht="15.75" customHeight="1" x14ac:dyDescent="0.35">
      <c r="I817" s="6"/>
      <c r="J817" s="8"/>
      <c r="K817" s="8"/>
      <c r="L817" s="8"/>
    </row>
    <row r="818" spans="9:12" ht="15.75" customHeight="1" x14ac:dyDescent="0.35">
      <c r="I818" s="6"/>
      <c r="J818" s="8"/>
      <c r="K818" s="8"/>
      <c r="L818" s="8"/>
    </row>
    <row r="819" spans="9:12" ht="15.75" customHeight="1" x14ac:dyDescent="0.35">
      <c r="I819" s="6"/>
      <c r="J819" s="8"/>
      <c r="K819" s="8"/>
      <c r="L819" s="8"/>
    </row>
    <row r="820" spans="9:12" ht="15.75" customHeight="1" x14ac:dyDescent="0.35">
      <c r="I820" s="6"/>
      <c r="J820" s="8"/>
      <c r="K820" s="8"/>
      <c r="L820" s="8"/>
    </row>
    <row r="821" spans="9:12" ht="15.75" customHeight="1" x14ac:dyDescent="0.35">
      <c r="I821" s="6"/>
      <c r="J821" s="8"/>
      <c r="K821" s="8"/>
      <c r="L821" s="8"/>
    </row>
    <row r="822" spans="9:12" ht="15.75" customHeight="1" x14ac:dyDescent="0.35">
      <c r="I822" s="6"/>
      <c r="J822" s="8"/>
      <c r="K822" s="8"/>
      <c r="L822" s="8"/>
    </row>
    <row r="823" spans="9:12" ht="15.75" customHeight="1" x14ac:dyDescent="0.35">
      <c r="I823" s="6"/>
      <c r="J823" s="8"/>
      <c r="K823" s="8"/>
      <c r="L823" s="8"/>
    </row>
    <row r="824" spans="9:12" ht="15.75" customHeight="1" x14ac:dyDescent="0.35">
      <c r="I824" s="6"/>
      <c r="J824" s="8"/>
      <c r="K824" s="8"/>
      <c r="L824" s="8"/>
    </row>
    <row r="825" spans="9:12" ht="15.75" customHeight="1" x14ac:dyDescent="0.35">
      <c r="I825" s="6"/>
      <c r="J825" s="8"/>
      <c r="K825" s="8"/>
      <c r="L825" s="8"/>
    </row>
    <row r="826" spans="9:12" ht="15.75" customHeight="1" x14ac:dyDescent="0.35">
      <c r="I826" s="6"/>
      <c r="J826" s="8"/>
      <c r="K826" s="8"/>
      <c r="L826" s="8"/>
    </row>
    <row r="827" spans="9:12" ht="15.75" customHeight="1" x14ac:dyDescent="0.35">
      <c r="I827" s="6"/>
      <c r="J827" s="8"/>
      <c r="K827" s="8"/>
      <c r="L827" s="8"/>
    </row>
    <row r="828" spans="9:12" ht="15.75" customHeight="1" x14ac:dyDescent="0.35">
      <c r="I828" s="6"/>
      <c r="J828" s="8"/>
      <c r="K828" s="8"/>
      <c r="L828" s="8"/>
    </row>
    <row r="829" spans="9:12" ht="15.75" customHeight="1" x14ac:dyDescent="0.35">
      <c r="I829" s="6"/>
      <c r="J829" s="8"/>
      <c r="K829" s="8"/>
      <c r="L829" s="8"/>
    </row>
    <row r="830" spans="9:12" ht="15.75" customHeight="1" x14ac:dyDescent="0.35">
      <c r="I830" s="6"/>
      <c r="J830" s="8"/>
      <c r="K830" s="8"/>
      <c r="L830" s="8"/>
    </row>
    <row r="831" spans="9:12" ht="15.75" customHeight="1" x14ac:dyDescent="0.35">
      <c r="I831" s="6"/>
      <c r="J831" s="8"/>
      <c r="K831" s="8"/>
      <c r="L831" s="8"/>
    </row>
    <row r="832" spans="9:12" ht="15.75" customHeight="1" x14ac:dyDescent="0.35">
      <c r="I832" s="6"/>
      <c r="J832" s="8"/>
      <c r="K832" s="8"/>
      <c r="L832" s="8"/>
    </row>
    <row r="833" spans="9:12" ht="15.75" customHeight="1" x14ac:dyDescent="0.35">
      <c r="I833" s="6"/>
      <c r="J833" s="8"/>
      <c r="K833" s="8"/>
      <c r="L833" s="8"/>
    </row>
    <row r="834" spans="9:12" ht="15.75" customHeight="1" x14ac:dyDescent="0.35">
      <c r="I834" s="6"/>
      <c r="J834" s="8"/>
      <c r="K834" s="8"/>
      <c r="L834" s="8"/>
    </row>
    <row r="835" spans="9:12" ht="15.75" customHeight="1" x14ac:dyDescent="0.35">
      <c r="I835" s="6"/>
      <c r="J835" s="8"/>
      <c r="K835" s="8"/>
      <c r="L835" s="8"/>
    </row>
    <row r="836" spans="9:12" ht="15.75" customHeight="1" x14ac:dyDescent="0.35">
      <c r="I836" s="6"/>
      <c r="J836" s="8"/>
      <c r="K836" s="8"/>
      <c r="L836" s="8"/>
    </row>
    <row r="837" spans="9:12" ht="15.75" customHeight="1" x14ac:dyDescent="0.35">
      <c r="I837" s="6"/>
      <c r="J837" s="8"/>
      <c r="K837" s="8"/>
      <c r="L837" s="8"/>
    </row>
    <row r="838" spans="9:12" ht="15.75" customHeight="1" x14ac:dyDescent="0.35">
      <c r="I838" s="6"/>
      <c r="J838" s="8"/>
      <c r="K838" s="8"/>
      <c r="L838" s="8"/>
    </row>
    <row r="839" spans="9:12" ht="15.75" customHeight="1" x14ac:dyDescent="0.35">
      <c r="I839" s="6"/>
      <c r="J839" s="8"/>
      <c r="K839" s="8"/>
      <c r="L839" s="8"/>
    </row>
    <row r="840" spans="9:12" ht="15.75" customHeight="1" x14ac:dyDescent="0.35">
      <c r="I840" s="6"/>
      <c r="J840" s="8"/>
      <c r="K840" s="8"/>
      <c r="L840" s="8"/>
    </row>
    <row r="841" spans="9:12" ht="15.75" customHeight="1" x14ac:dyDescent="0.35">
      <c r="I841" s="6"/>
      <c r="J841" s="8"/>
      <c r="K841" s="8"/>
      <c r="L841" s="8"/>
    </row>
    <row r="842" spans="9:12" ht="15.75" customHeight="1" x14ac:dyDescent="0.35">
      <c r="I842" s="6"/>
      <c r="J842" s="8"/>
      <c r="K842" s="8"/>
      <c r="L842" s="8"/>
    </row>
    <row r="843" spans="9:12" ht="15.75" customHeight="1" x14ac:dyDescent="0.35">
      <c r="I843" s="6"/>
      <c r="J843" s="8"/>
      <c r="K843" s="8"/>
      <c r="L843" s="8"/>
    </row>
    <row r="844" spans="9:12" ht="15.75" customHeight="1" x14ac:dyDescent="0.35">
      <c r="I844" s="6"/>
      <c r="J844" s="8"/>
      <c r="K844" s="8"/>
      <c r="L844" s="8"/>
    </row>
    <row r="845" spans="9:12" ht="15.75" customHeight="1" x14ac:dyDescent="0.35">
      <c r="I845" s="6"/>
      <c r="J845" s="8"/>
      <c r="K845" s="8"/>
      <c r="L845" s="8"/>
    </row>
    <row r="846" spans="9:12" ht="15.75" customHeight="1" x14ac:dyDescent="0.35">
      <c r="I846" s="6"/>
      <c r="J846" s="8"/>
      <c r="K846" s="8"/>
      <c r="L846" s="8"/>
    </row>
    <row r="847" spans="9:12" ht="15.75" customHeight="1" x14ac:dyDescent="0.35">
      <c r="I847" s="6"/>
      <c r="J847" s="8"/>
      <c r="K847" s="8"/>
      <c r="L847" s="8"/>
    </row>
    <row r="848" spans="9:12" ht="15.75" customHeight="1" x14ac:dyDescent="0.35">
      <c r="I848" s="6"/>
      <c r="J848" s="8"/>
      <c r="K848" s="8"/>
      <c r="L848" s="8"/>
    </row>
    <row r="849" spans="9:12" ht="15.75" customHeight="1" x14ac:dyDescent="0.35">
      <c r="I849" s="6"/>
      <c r="J849" s="8"/>
      <c r="K849" s="8"/>
      <c r="L849" s="8"/>
    </row>
    <row r="850" spans="9:12" ht="15.75" customHeight="1" x14ac:dyDescent="0.35">
      <c r="I850" s="6"/>
      <c r="J850" s="8"/>
      <c r="K850" s="8"/>
      <c r="L850" s="8"/>
    </row>
    <row r="851" spans="9:12" ht="15.75" customHeight="1" x14ac:dyDescent="0.35">
      <c r="I851" s="6"/>
      <c r="J851" s="8"/>
      <c r="K851" s="8"/>
      <c r="L851" s="8"/>
    </row>
    <row r="852" spans="9:12" ht="15.75" customHeight="1" x14ac:dyDescent="0.35">
      <c r="I852" s="6"/>
      <c r="J852" s="8"/>
      <c r="K852" s="8"/>
      <c r="L852" s="8"/>
    </row>
    <row r="853" spans="9:12" ht="15.75" customHeight="1" x14ac:dyDescent="0.35">
      <c r="I853" s="6"/>
      <c r="J853" s="8"/>
      <c r="K853" s="8"/>
      <c r="L853" s="8"/>
    </row>
    <row r="854" spans="9:12" ht="15.75" customHeight="1" x14ac:dyDescent="0.35">
      <c r="I854" s="6"/>
      <c r="J854" s="8"/>
      <c r="K854" s="8"/>
      <c r="L854" s="8"/>
    </row>
    <row r="855" spans="9:12" ht="15.75" customHeight="1" x14ac:dyDescent="0.35">
      <c r="I855" s="6"/>
      <c r="J855" s="8"/>
      <c r="K855" s="8"/>
      <c r="L855" s="8"/>
    </row>
    <row r="856" spans="9:12" ht="15.75" customHeight="1" x14ac:dyDescent="0.35">
      <c r="I856" s="6"/>
      <c r="J856" s="8"/>
      <c r="K856" s="8"/>
      <c r="L856" s="8"/>
    </row>
    <row r="857" spans="9:12" ht="15.75" customHeight="1" x14ac:dyDescent="0.35">
      <c r="I857" s="6"/>
      <c r="J857" s="8"/>
      <c r="K857" s="8"/>
      <c r="L857" s="8"/>
    </row>
    <row r="858" spans="9:12" ht="15.75" customHeight="1" x14ac:dyDescent="0.35">
      <c r="I858" s="6"/>
      <c r="J858" s="8"/>
      <c r="K858" s="8"/>
      <c r="L858" s="8"/>
    </row>
    <row r="859" spans="9:12" ht="15.75" customHeight="1" x14ac:dyDescent="0.35">
      <c r="I859" s="6"/>
      <c r="J859" s="8"/>
      <c r="K859" s="8"/>
      <c r="L859" s="8"/>
    </row>
    <row r="860" spans="9:12" ht="15.75" customHeight="1" x14ac:dyDescent="0.35">
      <c r="I860" s="6"/>
      <c r="J860" s="8"/>
      <c r="K860" s="8"/>
      <c r="L860" s="8"/>
    </row>
    <row r="861" spans="9:12" ht="15.75" customHeight="1" x14ac:dyDescent="0.35">
      <c r="I861" s="6"/>
      <c r="J861" s="8"/>
      <c r="K861" s="8"/>
      <c r="L861" s="8"/>
    </row>
    <row r="862" spans="9:12" ht="15.75" customHeight="1" x14ac:dyDescent="0.35">
      <c r="I862" s="6"/>
      <c r="J862" s="8"/>
      <c r="K862" s="8"/>
      <c r="L862" s="8"/>
    </row>
    <row r="863" spans="9:12" ht="15.75" customHeight="1" x14ac:dyDescent="0.35">
      <c r="I863" s="6"/>
      <c r="J863" s="8"/>
      <c r="K863" s="8"/>
      <c r="L863" s="8"/>
    </row>
    <row r="864" spans="9:12" ht="15.75" customHeight="1" x14ac:dyDescent="0.35">
      <c r="I864" s="6"/>
      <c r="J864" s="8"/>
      <c r="K864" s="8"/>
      <c r="L864" s="8"/>
    </row>
    <row r="865" spans="9:12" ht="15.75" customHeight="1" x14ac:dyDescent="0.35">
      <c r="I865" s="6"/>
      <c r="J865" s="8"/>
      <c r="K865" s="8"/>
      <c r="L865" s="8"/>
    </row>
    <row r="866" spans="9:12" ht="15.75" customHeight="1" x14ac:dyDescent="0.35">
      <c r="I866" s="6"/>
      <c r="J866" s="8"/>
      <c r="K866" s="8"/>
      <c r="L866" s="8"/>
    </row>
    <row r="867" spans="9:12" ht="15.75" customHeight="1" x14ac:dyDescent="0.35">
      <c r="I867" s="6"/>
      <c r="J867" s="8"/>
      <c r="K867" s="8"/>
      <c r="L867" s="8"/>
    </row>
    <row r="868" spans="9:12" ht="15.75" customHeight="1" x14ac:dyDescent="0.35">
      <c r="I868" s="6"/>
      <c r="J868" s="8"/>
      <c r="K868" s="8"/>
      <c r="L868" s="8"/>
    </row>
    <row r="869" spans="9:12" ht="15.75" customHeight="1" x14ac:dyDescent="0.35">
      <c r="I869" s="6"/>
      <c r="J869" s="8"/>
      <c r="K869" s="8"/>
      <c r="L869" s="8"/>
    </row>
    <row r="870" spans="9:12" ht="15.75" customHeight="1" x14ac:dyDescent="0.35">
      <c r="I870" s="6"/>
      <c r="J870" s="8"/>
      <c r="K870" s="8"/>
      <c r="L870" s="8"/>
    </row>
    <row r="871" spans="9:12" ht="15.75" customHeight="1" x14ac:dyDescent="0.35">
      <c r="I871" s="6"/>
      <c r="J871" s="8"/>
      <c r="K871" s="8"/>
      <c r="L871" s="8"/>
    </row>
    <row r="872" spans="9:12" ht="15.75" customHeight="1" x14ac:dyDescent="0.35">
      <c r="I872" s="6"/>
      <c r="J872" s="8"/>
      <c r="K872" s="8"/>
      <c r="L872" s="8"/>
    </row>
    <row r="873" spans="9:12" ht="15.75" customHeight="1" x14ac:dyDescent="0.35">
      <c r="I873" s="6"/>
      <c r="J873" s="8"/>
      <c r="K873" s="8"/>
      <c r="L873" s="8"/>
    </row>
    <row r="874" spans="9:12" ht="15.75" customHeight="1" x14ac:dyDescent="0.35">
      <c r="I874" s="6"/>
      <c r="J874" s="8"/>
      <c r="K874" s="8"/>
      <c r="L874" s="8"/>
    </row>
    <row r="875" spans="9:12" ht="15.75" customHeight="1" x14ac:dyDescent="0.35">
      <c r="I875" s="6"/>
      <c r="J875" s="8"/>
      <c r="K875" s="8"/>
      <c r="L875" s="8"/>
    </row>
    <row r="876" spans="9:12" ht="15.75" customHeight="1" x14ac:dyDescent="0.35">
      <c r="I876" s="6"/>
      <c r="J876" s="8"/>
      <c r="K876" s="8"/>
      <c r="L876" s="8"/>
    </row>
    <row r="877" spans="9:12" ht="15.75" customHeight="1" x14ac:dyDescent="0.35">
      <c r="I877" s="6"/>
      <c r="J877" s="8"/>
      <c r="K877" s="8"/>
      <c r="L877" s="8"/>
    </row>
    <row r="878" spans="9:12" ht="15.75" customHeight="1" x14ac:dyDescent="0.35">
      <c r="I878" s="6"/>
      <c r="J878" s="8"/>
      <c r="K878" s="8"/>
      <c r="L878" s="8"/>
    </row>
    <row r="879" spans="9:12" ht="15.75" customHeight="1" x14ac:dyDescent="0.35">
      <c r="I879" s="6"/>
      <c r="J879" s="8"/>
      <c r="K879" s="8"/>
      <c r="L879" s="8"/>
    </row>
    <row r="880" spans="9:12" ht="15.75" customHeight="1" x14ac:dyDescent="0.35">
      <c r="I880" s="6"/>
      <c r="J880" s="8"/>
      <c r="K880" s="8"/>
      <c r="L880" s="8"/>
    </row>
    <row r="881" spans="9:12" ht="15.75" customHeight="1" x14ac:dyDescent="0.35">
      <c r="I881" s="6"/>
      <c r="J881" s="8"/>
      <c r="K881" s="8"/>
      <c r="L881" s="8"/>
    </row>
    <row r="882" spans="9:12" ht="15.75" customHeight="1" x14ac:dyDescent="0.35">
      <c r="I882" s="6"/>
      <c r="J882" s="8"/>
      <c r="K882" s="8"/>
      <c r="L882" s="8"/>
    </row>
    <row r="883" spans="9:12" ht="15.75" customHeight="1" x14ac:dyDescent="0.35">
      <c r="I883" s="6"/>
      <c r="J883" s="8"/>
      <c r="K883" s="8"/>
      <c r="L883" s="8"/>
    </row>
    <row r="884" spans="9:12" ht="15.75" customHeight="1" x14ac:dyDescent="0.35">
      <c r="I884" s="6"/>
      <c r="J884" s="8"/>
      <c r="K884" s="8"/>
      <c r="L884" s="8"/>
    </row>
    <row r="885" spans="9:12" ht="15.75" customHeight="1" x14ac:dyDescent="0.35">
      <c r="I885" s="6"/>
      <c r="J885" s="8"/>
      <c r="K885" s="8"/>
      <c r="L885" s="8"/>
    </row>
    <row r="886" spans="9:12" ht="15.75" customHeight="1" x14ac:dyDescent="0.35">
      <c r="I886" s="6"/>
      <c r="J886" s="8"/>
      <c r="K886" s="8"/>
      <c r="L886" s="8"/>
    </row>
    <row r="887" spans="9:12" ht="15.75" customHeight="1" x14ac:dyDescent="0.35">
      <c r="I887" s="6"/>
      <c r="J887" s="8"/>
      <c r="K887" s="8"/>
      <c r="L887" s="8"/>
    </row>
    <row r="888" spans="9:12" ht="15.75" customHeight="1" x14ac:dyDescent="0.35">
      <c r="I888" s="6"/>
      <c r="J888" s="8"/>
      <c r="K888" s="8"/>
      <c r="L888" s="8"/>
    </row>
    <row r="889" spans="9:12" ht="15.75" customHeight="1" x14ac:dyDescent="0.35">
      <c r="I889" s="6"/>
      <c r="J889" s="8"/>
      <c r="K889" s="8"/>
      <c r="L889" s="8"/>
    </row>
    <row r="890" spans="9:12" ht="15.75" customHeight="1" x14ac:dyDescent="0.35">
      <c r="I890" s="6"/>
      <c r="J890" s="8"/>
      <c r="K890" s="8"/>
      <c r="L890" s="8"/>
    </row>
    <row r="891" spans="9:12" ht="15.75" customHeight="1" x14ac:dyDescent="0.35">
      <c r="I891" s="6"/>
      <c r="J891" s="8"/>
      <c r="K891" s="8"/>
      <c r="L891" s="8"/>
    </row>
    <row r="892" spans="9:12" ht="15.75" customHeight="1" x14ac:dyDescent="0.35">
      <c r="I892" s="6"/>
      <c r="J892" s="8"/>
      <c r="K892" s="8"/>
      <c r="L892" s="8"/>
    </row>
    <row r="893" spans="9:12" ht="15.75" customHeight="1" x14ac:dyDescent="0.35">
      <c r="I893" s="6"/>
      <c r="J893" s="8"/>
      <c r="K893" s="8"/>
      <c r="L893" s="8"/>
    </row>
    <row r="894" spans="9:12" ht="15.75" customHeight="1" x14ac:dyDescent="0.35">
      <c r="I894" s="6"/>
      <c r="J894" s="8"/>
      <c r="K894" s="8"/>
      <c r="L894" s="8"/>
    </row>
    <row r="895" spans="9:12" ht="15.75" customHeight="1" x14ac:dyDescent="0.35">
      <c r="I895" s="6"/>
      <c r="J895" s="8"/>
      <c r="K895" s="8"/>
      <c r="L895" s="8"/>
    </row>
    <row r="896" spans="9:12" ht="15.75" customHeight="1" x14ac:dyDescent="0.35">
      <c r="I896" s="6"/>
      <c r="J896" s="8"/>
      <c r="K896" s="8"/>
      <c r="L896" s="8"/>
    </row>
    <row r="897" spans="9:12" ht="15.75" customHeight="1" x14ac:dyDescent="0.35">
      <c r="I897" s="6"/>
      <c r="J897" s="8"/>
      <c r="K897" s="8"/>
      <c r="L897" s="8"/>
    </row>
    <row r="898" spans="9:12" ht="15.75" customHeight="1" x14ac:dyDescent="0.35">
      <c r="I898" s="6"/>
      <c r="J898" s="8"/>
      <c r="K898" s="8"/>
      <c r="L898" s="8"/>
    </row>
    <row r="899" spans="9:12" ht="15.75" customHeight="1" x14ac:dyDescent="0.35">
      <c r="I899" s="6"/>
      <c r="J899" s="8"/>
      <c r="K899" s="8"/>
      <c r="L899" s="8"/>
    </row>
    <row r="900" spans="9:12" ht="15.75" customHeight="1" x14ac:dyDescent="0.35">
      <c r="I900" s="6"/>
      <c r="J900" s="8"/>
      <c r="K900" s="8"/>
      <c r="L900" s="8"/>
    </row>
    <row r="901" spans="9:12" ht="15.75" customHeight="1" x14ac:dyDescent="0.35">
      <c r="I901" s="6"/>
      <c r="J901" s="8"/>
      <c r="K901" s="8"/>
      <c r="L901" s="8"/>
    </row>
    <row r="902" spans="9:12" ht="15.75" customHeight="1" x14ac:dyDescent="0.35">
      <c r="I902" s="6"/>
      <c r="J902" s="8"/>
      <c r="K902" s="8"/>
      <c r="L902" s="8"/>
    </row>
    <row r="903" spans="9:12" ht="15.75" customHeight="1" x14ac:dyDescent="0.35">
      <c r="I903" s="6"/>
      <c r="J903" s="8"/>
      <c r="K903" s="8"/>
      <c r="L903" s="8"/>
    </row>
    <row r="904" spans="9:12" ht="15.75" customHeight="1" x14ac:dyDescent="0.35">
      <c r="I904" s="6"/>
      <c r="J904" s="8"/>
      <c r="K904" s="8"/>
      <c r="L904" s="8"/>
    </row>
    <row r="905" spans="9:12" ht="15.75" customHeight="1" x14ac:dyDescent="0.35">
      <c r="I905" s="6"/>
      <c r="J905" s="8"/>
      <c r="K905" s="8"/>
      <c r="L905" s="8"/>
    </row>
    <row r="906" spans="9:12" ht="15.75" customHeight="1" x14ac:dyDescent="0.35">
      <c r="I906" s="6"/>
      <c r="J906" s="8"/>
      <c r="K906" s="8"/>
      <c r="L906" s="8"/>
    </row>
    <row r="907" spans="9:12" ht="15.75" customHeight="1" x14ac:dyDescent="0.35">
      <c r="I907" s="6"/>
      <c r="J907" s="8"/>
      <c r="K907" s="8"/>
      <c r="L907" s="8"/>
    </row>
    <row r="908" spans="9:12" ht="15.75" customHeight="1" x14ac:dyDescent="0.35">
      <c r="I908" s="6"/>
      <c r="J908" s="8"/>
      <c r="K908" s="8"/>
      <c r="L908" s="8"/>
    </row>
    <row r="909" spans="9:12" ht="15.75" customHeight="1" x14ac:dyDescent="0.35">
      <c r="I909" s="6"/>
      <c r="J909" s="8"/>
      <c r="K909" s="8"/>
      <c r="L909" s="8"/>
    </row>
    <row r="910" spans="9:12" ht="15.75" customHeight="1" x14ac:dyDescent="0.35">
      <c r="I910" s="6"/>
      <c r="J910" s="8"/>
      <c r="K910" s="8"/>
      <c r="L910" s="8"/>
    </row>
    <row r="911" spans="9:12" ht="15.75" customHeight="1" x14ac:dyDescent="0.35">
      <c r="I911" s="6"/>
      <c r="J911" s="8"/>
      <c r="K911" s="8"/>
      <c r="L911" s="8"/>
    </row>
    <row r="912" spans="9:12" ht="15.75" customHeight="1" x14ac:dyDescent="0.35">
      <c r="I912" s="6"/>
      <c r="J912" s="8"/>
      <c r="K912" s="8"/>
      <c r="L912" s="8"/>
    </row>
    <row r="913" spans="9:12" ht="15.75" customHeight="1" x14ac:dyDescent="0.35">
      <c r="I913" s="6"/>
      <c r="J913" s="8"/>
      <c r="K913" s="8"/>
      <c r="L913" s="8"/>
    </row>
    <row r="914" spans="9:12" ht="15.75" customHeight="1" x14ac:dyDescent="0.35">
      <c r="I914" s="6"/>
      <c r="J914" s="8"/>
      <c r="K914" s="8"/>
      <c r="L914" s="8"/>
    </row>
    <row r="915" spans="9:12" ht="15.75" customHeight="1" x14ac:dyDescent="0.35">
      <c r="I915" s="6"/>
      <c r="J915" s="8"/>
      <c r="K915" s="8"/>
      <c r="L915" s="8"/>
    </row>
    <row r="916" spans="9:12" ht="15.75" customHeight="1" x14ac:dyDescent="0.35">
      <c r="I916" s="6"/>
      <c r="J916" s="8"/>
      <c r="K916" s="8"/>
      <c r="L916" s="8"/>
    </row>
    <row r="917" spans="9:12" ht="15.75" customHeight="1" x14ac:dyDescent="0.35">
      <c r="I917" s="6"/>
      <c r="J917" s="8"/>
      <c r="K917" s="8"/>
      <c r="L917" s="8"/>
    </row>
    <row r="918" spans="9:12" ht="15.75" customHeight="1" x14ac:dyDescent="0.35">
      <c r="I918" s="6"/>
      <c r="J918" s="8"/>
      <c r="K918" s="8"/>
      <c r="L918" s="8"/>
    </row>
    <row r="919" spans="9:12" ht="15.75" customHeight="1" x14ac:dyDescent="0.35">
      <c r="I919" s="6"/>
      <c r="J919" s="8"/>
      <c r="K919" s="8"/>
      <c r="L919" s="8"/>
    </row>
    <row r="920" spans="9:12" ht="15.75" customHeight="1" x14ac:dyDescent="0.35">
      <c r="I920" s="6"/>
      <c r="J920" s="8"/>
      <c r="K920" s="8"/>
      <c r="L920" s="8"/>
    </row>
    <row r="921" spans="9:12" ht="15.75" customHeight="1" x14ac:dyDescent="0.35">
      <c r="I921" s="6"/>
      <c r="J921" s="8"/>
      <c r="K921" s="8"/>
      <c r="L921" s="8"/>
    </row>
    <row r="922" spans="9:12" ht="15.75" customHeight="1" x14ac:dyDescent="0.35">
      <c r="I922" s="6"/>
      <c r="J922" s="8"/>
      <c r="K922" s="8"/>
      <c r="L922" s="8"/>
    </row>
    <row r="923" spans="9:12" ht="15.75" customHeight="1" x14ac:dyDescent="0.35">
      <c r="I923" s="6"/>
      <c r="J923" s="8"/>
      <c r="K923" s="8"/>
      <c r="L923" s="8"/>
    </row>
    <row r="924" spans="9:12" ht="15.75" customHeight="1" x14ac:dyDescent="0.35">
      <c r="I924" s="6"/>
      <c r="J924" s="8"/>
      <c r="K924" s="8"/>
      <c r="L924" s="8"/>
    </row>
    <row r="925" spans="9:12" ht="15.75" customHeight="1" x14ac:dyDescent="0.35">
      <c r="I925" s="6"/>
      <c r="J925" s="8"/>
      <c r="K925" s="8"/>
      <c r="L925" s="8"/>
    </row>
    <row r="926" spans="9:12" ht="15.75" customHeight="1" x14ac:dyDescent="0.35">
      <c r="I926" s="6"/>
      <c r="J926" s="8"/>
      <c r="K926" s="8"/>
      <c r="L926" s="8"/>
    </row>
    <row r="927" spans="9:12" ht="15.75" customHeight="1" x14ac:dyDescent="0.35">
      <c r="I927" s="6"/>
      <c r="J927" s="8"/>
      <c r="K927" s="8"/>
      <c r="L927" s="8"/>
    </row>
    <row r="928" spans="9:12" ht="15.75" customHeight="1" x14ac:dyDescent="0.35">
      <c r="I928" s="6"/>
      <c r="J928" s="8"/>
      <c r="K928" s="8"/>
      <c r="L928" s="8"/>
    </row>
    <row r="929" spans="9:12" ht="15.75" customHeight="1" x14ac:dyDescent="0.35">
      <c r="I929" s="6"/>
      <c r="J929" s="8"/>
      <c r="K929" s="8"/>
      <c r="L929" s="8"/>
    </row>
    <row r="930" spans="9:12" ht="15.75" customHeight="1" x14ac:dyDescent="0.35">
      <c r="I930" s="6"/>
      <c r="J930" s="8"/>
      <c r="K930" s="8"/>
      <c r="L930" s="8"/>
    </row>
    <row r="931" spans="9:12" ht="15.75" customHeight="1" x14ac:dyDescent="0.35">
      <c r="I931" s="6"/>
      <c r="J931" s="8"/>
      <c r="K931" s="8"/>
      <c r="L931" s="8"/>
    </row>
    <row r="932" spans="9:12" ht="15.75" customHeight="1" x14ac:dyDescent="0.35">
      <c r="I932" s="6"/>
      <c r="J932" s="8"/>
      <c r="K932" s="8"/>
      <c r="L932" s="8"/>
    </row>
    <row r="933" spans="9:12" ht="15.75" customHeight="1" x14ac:dyDescent="0.35">
      <c r="I933" s="6"/>
      <c r="J933" s="8"/>
      <c r="K933" s="8"/>
      <c r="L933" s="8"/>
    </row>
    <row r="934" spans="9:12" ht="15.75" customHeight="1" x14ac:dyDescent="0.35">
      <c r="I934" s="6"/>
      <c r="J934" s="8"/>
      <c r="K934" s="8"/>
      <c r="L934" s="8"/>
    </row>
    <row r="935" spans="9:12" ht="15.75" customHeight="1" x14ac:dyDescent="0.35">
      <c r="I935" s="6"/>
      <c r="J935" s="8"/>
      <c r="K935" s="8"/>
      <c r="L935" s="8"/>
    </row>
    <row r="936" spans="9:12" ht="15.75" customHeight="1" x14ac:dyDescent="0.35">
      <c r="I936" s="6"/>
      <c r="J936" s="8"/>
      <c r="K936" s="8"/>
      <c r="L936" s="8"/>
    </row>
    <row r="937" spans="9:12" ht="15.75" customHeight="1" x14ac:dyDescent="0.35">
      <c r="I937" s="6"/>
      <c r="J937" s="8"/>
      <c r="K937" s="8"/>
      <c r="L937" s="8"/>
    </row>
    <row r="938" spans="9:12" ht="15.75" customHeight="1" x14ac:dyDescent="0.35">
      <c r="I938" s="6"/>
      <c r="J938" s="8"/>
      <c r="K938" s="8"/>
      <c r="L938" s="8"/>
    </row>
    <row r="939" spans="9:12" ht="15.75" customHeight="1" x14ac:dyDescent="0.35">
      <c r="I939" s="6"/>
      <c r="J939" s="8"/>
      <c r="K939" s="8"/>
      <c r="L939" s="8"/>
    </row>
    <row r="940" spans="9:12" ht="15.75" customHeight="1" x14ac:dyDescent="0.35">
      <c r="I940" s="6"/>
      <c r="J940" s="8"/>
      <c r="K940" s="8"/>
      <c r="L940" s="8"/>
    </row>
    <row r="941" spans="9:12" ht="15.75" customHeight="1" x14ac:dyDescent="0.35">
      <c r="I941" s="6"/>
      <c r="J941" s="8"/>
      <c r="K941" s="8"/>
      <c r="L941" s="8"/>
    </row>
    <row r="942" spans="9:12" ht="15.75" customHeight="1" x14ac:dyDescent="0.35">
      <c r="I942" s="6"/>
      <c r="J942" s="8"/>
      <c r="K942" s="8"/>
      <c r="L942" s="8"/>
    </row>
    <row r="943" spans="9:12" ht="15.75" customHeight="1" x14ac:dyDescent="0.35">
      <c r="I943" s="6"/>
      <c r="J943" s="8"/>
      <c r="K943" s="8"/>
      <c r="L943" s="8"/>
    </row>
    <row r="944" spans="9:12" ht="15.75" customHeight="1" x14ac:dyDescent="0.35">
      <c r="I944" s="6"/>
      <c r="J944" s="8"/>
      <c r="K944" s="8"/>
      <c r="L944" s="8"/>
    </row>
    <row r="945" spans="9:12" ht="15.75" customHeight="1" x14ac:dyDescent="0.35">
      <c r="I945" s="6"/>
      <c r="J945" s="8"/>
      <c r="K945" s="8"/>
      <c r="L945" s="8"/>
    </row>
    <row r="946" spans="9:12" ht="15.75" customHeight="1" x14ac:dyDescent="0.35">
      <c r="I946" s="6"/>
      <c r="J946" s="8"/>
      <c r="K946" s="8"/>
      <c r="L946" s="8"/>
    </row>
    <row r="947" spans="9:12" ht="15.75" customHeight="1" x14ac:dyDescent="0.35">
      <c r="I947" s="6"/>
      <c r="J947" s="8"/>
      <c r="K947" s="8"/>
      <c r="L947" s="8"/>
    </row>
    <row r="948" spans="9:12" ht="15.75" customHeight="1" x14ac:dyDescent="0.35">
      <c r="I948" s="6"/>
      <c r="J948" s="8"/>
      <c r="K948" s="8"/>
      <c r="L948" s="8"/>
    </row>
    <row r="949" spans="9:12" ht="15.75" customHeight="1" x14ac:dyDescent="0.35">
      <c r="I949" s="6"/>
      <c r="J949" s="8"/>
      <c r="K949" s="8"/>
      <c r="L949" s="8"/>
    </row>
    <row r="950" spans="9:12" ht="15.75" customHeight="1" x14ac:dyDescent="0.35">
      <c r="I950" s="6"/>
      <c r="J950" s="8"/>
      <c r="K950" s="8"/>
      <c r="L950" s="8"/>
    </row>
    <row r="951" spans="9:12" ht="15.75" customHeight="1" x14ac:dyDescent="0.35">
      <c r="I951" s="6"/>
      <c r="J951" s="8"/>
      <c r="K951" s="8"/>
      <c r="L951" s="8"/>
    </row>
    <row r="952" spans="9:12" ht="15.75" customHeight="1" x14ac:dyDescent="0.35">
      <c r="I952" s="6"/>
      <c r="J952" s="8"/>
      <c r="K952" s="8"/>
      <c r="L952" s="8"/>
    </row>
    <row r="953" spans="9:12" ht="15.75" customHeight="1" x14ac:dyDescent="0.35">
      <c r="I953" s="6"/>
      <c r="J953" s="8"/>
      <c r="K953" s="8"/>
      <c r="L953" s="8"/>
    </row>
    <row r="954" spans="9:12" ht="15.75" customHeight="1" x14ac:dyDescent="0.35">
      <c r="I954" s="6"/>
      <c r="J954" s="8"/>
      <c r="K954" s="8"/>
      <c r="L954" s="8"/>
    </row>
    <row r="955" spans="9:12" ht="15.75" customHeight="1" x14ac:dyDescent="0.35">
      <c r="I955" s="6"/>
      <c r="J955" s="8"/>
      <c r="K955" s="8"/>
      <c r="L955" s="8"/>
    </row>
    <row r="956" spans="9:12" ht="15.75" customHeight="1" x14ac:dyDescent="0.35">
      <c r="I956" s="6"/>
      <c r="J956" s="8"/>
      <c r="K956" s="8"/>
      <c r="L956" s="8"/>
    </row>
    <row r="957" spans="9:12" ht="15.75" customHeight="1" x14ac:dyDescent="0.35">
      <c r="I957" s="6"/>
      <c r="J957" s="8"/>
      <c r="K957" s="8"/>
      <c r="L957" s="8"/>
    </row>
    <row r="958" spans="9:12" ht="15.75" customHeight="1" x14ac:dyDescent="0.35">
      <c r="I958" s="6"/>
      <c r="J958" s="8"/>
      <c r="K958" s="8"/>
      <c r="L958" s="8"/>
    </row>
    <row r="959" spans="9:12" ht="15.75" customHeight="1" x14ac:dyDescent="0.35">
      <c r="I959" s="6"/>
      <c r="J959" s="8"/>
      <c r="K959" s="8"/>
      <c r="L959" s="8"/>
    </row>
    <row r="960" spans="9:12" ht="15.75" customHeight="1" x14ac:dyDescent="0.35">
      <c r="I960" s="6"/>
      <c r="J960" s="8"/>
      <c r="K960" s="8"/>
      <c r="L960" s="8"/>
    </row>
    <row r="961" spans="9:12" ht="15.75" customHeight="1" x14ac:dyDescent="0.35">
      <c r="I961" s="6"/>
      <c r="J961" s="8"/>
      <c r="K961" s="8"/>
      <c r="L961" s="8"/>
    </row>
    <row r="962" spans="9:12" ht="15.75" customHeight="1" x14ac:dyDescent="0.35">
      <c r="I962" s="6"/>
      <c r="J962" s="8"/>
      <c r="K962" s="8"/>
      <c r="L962" s="8"/>
    </row>
    <row r="963" spans="9:12" ht="15.75" customHeight="1" x14ac:dyDescent="0.35">
      <c r="I963" s="6"/>
      <c r="J963" s="8"/>
      <c r="K963" s="8"/>
      <c r="L963" s="8"/>
    </row>
    <row r="964" spans="9:12" ht="15.75" customHeight="1" x14ac:dyDescent="0.35">
      <c r="I964" s="6"/>
      <c r="J964" s="8"/>
      <c r="K964" s="8"/>
      <c r="L964" s="8"/>
    </row>
    <row r="965" spans="9:12" ht="15.75" customHeight="1" x14ac:dyDescent="0.35">
      <c r="I965" s="6"/>
      <c r="J965" s="8"/>
      <c r="K965" s="8"/>
      <c r="L965" s="8"/>
    </row>
    <row r="966" spans="9:12" ht="15.75" customHeight="1" x14ac:dyDescent="0.35">
      <c r="I966" s="6"/>
      <c r="J966" s="8"/>
      <c r="K966" s="8"/>
      <c r="L966" s="8"/>
    </row>
    <row r="967" spans="9:12" ht="15.75" customHeight="1" x14ac:dyDescent="0.35">
      <c r="I967" s="6"/>
      <c r="J967" s="8"/>
      <c r="K967" s="8"/>
      <c r="L967" s="8"/>
    </row>
    <row r="968" spans="9:12" ht="15.75" customHeight="1" x14ac:dyDescent="0.35">
      <c r="I968" s="6"/>
      <c r="J968" s="8"/>
      <c r="K968" s="8"/>
      <c r="L968" s="8"/>
    </row>
    <row r="969" spans="9:12" ht="15.75" customHeight="1" x14ac:dyDescent="0.35">
      <c r="I969" s="6"/>
      <c r="J969" s="8"/>
      <c r="K969" s="8"/>
      <c r="L969" s="8"/>
    </row>
    <row r="970" spans="9:12" ht="15.75" customHeight="1" x14ac:dyDescent="0.35">
      <c r="I970" s="6"/>
      <c r="J970" s="8"/>
      <c r="K970" s="8"/>
      <c r="L970" s="8"/>
    </row>
    <row r="971" spans="9:12" ht="15.75" customHeight="1" x14ac:dyDescent="0.35">
      <c r="I971" s="6"/>
      <c r="J971" s="8"/>
      <c r="K971" s="8"/>
      <c r="L971" s="8"/>
    </row>
    <row r="972" spans="9:12" ht="15.75" customHeight="1" x14ac:dyDescent="0.35">
      <c r="I972" s="6"/>
      <c r="J972" s="8"/>
      <c r="K972" s="8"/>
      <c r="L972" s="8"/>
    </row>
    <row r="973" spans="9:12" ht="15.75" customHeight="1" x14ac:dyDescent="0.35">
      <c r="I973" s="6"/>
      <c r="J973" s="8"/>
      <c r="K973" s="8"/>
      <c r="L973" s="8"/>
    </row>
    <row r="974" spans="9:12" ht="15.75" customHeight="1" x14ac:dyDescent="0.35">
      <c r="I974" s="6"/>
      <c r="J974" s="8"/>
      <c r="K974" s="8"/>
      <c r="L974" s="8"/>
    </row>
    <row r="975" spans="9:12" ht="15.75" customHeight="1" x14ac:dyDescent="0.35">
      <c r="I975" s="6"/>
      <c r="J975" s="8"/>
      <c r="K975" s="8"/>
      <c r="L975" s="8"/>
    </row>
    <row r="976" spans="9:12" ht="15.75" customHeight="1" x14ac:dyDescent="0.35">
      <c r="I976" s="6"/>
      <c r="J976" s="8"/>
      <c r="K976" s="8"/>
      <c r="L976" s="8"/>
    </row>
    <row r="977" spans="9:12" ht="15.75" customHeight="1" x14ac:dyDescent="0.35">
      <c r="I977" s="6"/>
      <c r="J977" s="8"/>
      <c r="K977" s="8"/>
      <c r="L977" s="8"/>
    </row>
    <row r="978" spans="9:12" ht="15.75" customHeight="1" x14ac:dyDescent="0.35">
      <c r="I978" s="6"/>
      <c r="J978" s="8"/>
      <c r="K978" s="8"/>
      <c r="L978" s="8"/>
    </row>
    <row r="979" spans="9:12" ht="15.75" customHeight="1" x14ac:dyDescent="0.35">
      <c r="I979" s="6"/>
      <c r="J979" s="8"/>
      <c r="K979" s="8"/>
      <c r="L979" s="8"/>
    </row>
    <row r="980" spans="9:12" ht="15.75" customHeight="1" x14ac:dyDescent="0.35">
      <c r="I980" s="6"/>
      <c r="J980" s="8"/>
      <c r="K980" s="8"/>
      <c r="L980" s="8"/>
    </row>
    <row r="981" spans="9:12" ht="15.75" customHeight="1" x14ac:dyDescent="0.35">
      <c r="I981" s="6"/>
      <c r="J981" s="8"/>
      <c r="K981" s="8"/>
      <c r="L981" s="8"/>
    </row>
    <row r="982" spans="9:12" ht="15.75" customHeight="1" x14ac:dyDescent="0.35">
      <c r="I982" s="6"/>
      <c r="J982" s="8"/>
      <c r="K982" s="8"/>
      <c r="L982" s="8"/>
    </row>
    <row r="983" spans="9:12" ht="15.75" customHeight="1" x14ac:dyDescent="0.35">
      <c r="I983" s="6"/>
      <c r="J983" s="8"/>
      <c r="K983" s="8"/>
      <c r="L983" s="8"/>
    </row>
    <row r="984" spans="9:12" ht="15.75" customHeight="1" x14ac:dyDescent="0.35">
      <c r="I984" s="6"/>
      <c r="J984" s="8"/>
      <c r="K984" s="8"/>
      <c r="L984" s="8"/>
    </row>
    <row r="985" spans="9:12" ht="15.75" customHeight="1" x14ac:dyDescent="0.35">
      <c r="I985" s="6"/>
      <c r="J985" s="8"/>
      <c r="K985" s="8"/>
      <c r="L985" s="8"/>
    </row>
    <row r="986" spans="9:12" ht="15.75" customHeight="1" x14ac:dyDescent="0.35">
      <c r="I986" s="6"/>
      <c r="J986" s="8"/>
      <c r="K986" s="8"/>
      <c r="L986" s="8"/>
    </row>
    <row r="987" spans="9:12" ht="15.75" customHeight="1" x14ac:dyDescent="0.35">
      <c r="I987" s="6"/>
      <c r="J987" s="8"/>
      <c r="K987" s="8"/>
      <c r="L987" s="8"/>
    </row>
    <row r="988" spans="9:12" ht="15.75" customHeight="1" x14ac:dyDescent="0.35">
      <c r="I988" s="6"/>
      <c r="J988" s="8"/>
      <c r="K988" s="8"/>
      <c r="L988" s="8"/>
    </row>
    <row r="989" spans="9:12" ht="15.75" customHeight="1" x14ac:dyDescent="0.35">
      <c r="I989" s="6"/>
      <c r="J989" s="8"/>
      <c r="K989" s="8"/>
      <c r="L989" s="8"/>
    </row>
    <row r="990" spans="9:12" ht="15.75" customHeight="1" x14ac:dyDescent="0.35">
      <c r="I990" s="6"/>
      <c r="J990" s="8"/>
      <c r="K990" s="8"/>
      <c r="L990" s="8"/>
    </row>
    <row r="991" spans="9:12" ht="15.75" customHeight="1" x14ac:dyDescent="0.35">
      <c r="I991" s="6"/>
      <c r="J991" s="8"/>
      <c r="K991" s="8"/>
      <c r="L991" s="8"/>
    </row>
    <row r="992" spans="9:12" ht="15.75" customHeight="1" x14ac:dyDescent="0.35">
      <c r="I992" s="6"/>
      <c r="J992" s="8"/>
      <c r="K992" s="8"/>
      <c r="L992" s="8"/>
    </row>
    <row r="993" spans="9:12" ht="15.75" customHeight="1" x14ac:dyDescent="0.35">
      <c r="I993" s="6"/>
      <c r="J993" s="8"/>
      <c r="K993" s="8"/>
      <c r="L993" s="8"/>
    </row>
    <row r="994" spans="9:12" ht="15.75" customHeight="1" x14ac:dyDescent="0.35">
      <c r="I994" s="6"/>
      <c r="J994" s="8"/>
      <c r="K994" s="8"/>
      <c r="L994" s="8"/>
    </row>
    <row r="995" spans="9:12" ht="15.75" customHeight="1" x14ac:dyDescent="0.35">
      <c r="I995" s="6"/>
      <c r="J995" s="8"/>
      <c r="K995" s="8"/>
      <c r="L995" s="8"/>
    </row>
    <row r="996" spans="9:12" ht="15.75" customHeight="1" x14ac:dyDescent="0.35">
      <c r="I996" s="6"/>
      <c r="J996" s="8"/>
      <c r="K996" s="8"/>
      <c r="L996" s="8"/>
    </row>
    <row r="997" spans="9:12" ht="15.75" customHeight="1" x14ac:dyDescent="0.35">
      <c r="I997" s="6"/>
      <c r="J997" s="8"/>
      <c r="K997" s="8"/>
      <c r="L997" s="8"/>
    </row>
    <row r="998" spans="9:12" ht="15.75" customHeight="1" x14ac:dyDescent="0.35">
      <c r="I998" s="6"/>
      <c r="J998" s="8"/>
      <c r="K998" s="8"/>
      <c r="L998" s="8"/>
    </row>
    <row r="999" spans="9:12" ht="15.75" customHeight="1" x14ac:dyDescent="0.35">
      <c r="I999" s="6"/>
      <c r="J999" s="8"/>
      <c r="K999" s="8"/>
      <c r="L999" s="8"/>
    </row>
    <row r="1000" spans="9:12" ht="15.75" customHeight="1" x14ac:dyDescent="0.35">
      <c r="I1000" s="6"/>
      <c r="J1000" s="8"/>
      <c r="K1000" s="8"/>
      <c r="L1000" s="8"/>
    </row>
  </sheetData>
  <conditionalFormatting sqref="I4:I88">
    <cfRule type="cellIs" dxfId="10" priority="1" operator="greaterThan">
      <formula>130</formula>
    </cfRule>
  </conditionalFormatting>
  <conditionalFormatting sqref="I4:I88">
    <cfRule type="cellIs" dxfId="9" priority="2" operator="lessThan">
      <formula>70</formula>
    </cfRule>
  </conditionalFormatting>
  <conditionalFormatting sqref="F3:G6 K4:L88">
    <cfRule type="cellIs" dxfId="8" priority="3" operator="equal">
      <formula>"FALSE"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/>
  </sheetViews>
  <sheetFormatPr defaultColWidth="14.453125" defaultRowHeight="15" customHeight="1" x14ac:dyDescent="0.35"/>
  <cols>
    <col min="1" max="1" width="5" customWidth="1"/>
    <col min="2" max="2" width="9.54296875" customWidth="1"/>
    <col min="3" max="3" width="10.7265625" customWidth="1"/>
    <col min="4" max="5" width="6.08984375" customWidth="1"/>
    <col min="6" max="6" width="41.08984375" customWidth="1"/>
    <col min="7" max="7" width="9.08984375" customWidth="1"/>
    <col min="8" max="8" width="11.08984375" customWidth="1"/>
    <col min="9" max="10" width="9.08984375" customWidth="1"/>
    <col min="11" max="11" width="15.81640625" customWidth="1"/>
    <col min="12" max="15" width="9.08984375" customWidth="1"/>
    <col min="16" max="16" width="20.453125" customWidth="1"/>
    <col min="17" max="17" width="10.7265625" customWidth="1"/>
    <col min="18" max="18" width="12" customWidth="1"/>
    <col min="19" max="19" width="11" customWidth="1"/>
    <col min="20" max="20" width="15.54296875" customWidth="1"/>
    <col min="21" max="26" width="8.7265625" customWidth="1"/>
  </cols>
  <sheetData>
    <row r="1" spans="1:20" ht="14.5" x14ac:dyDescent="0.35">
      <c r="F1" s="3" t="s">
        <v>0</v>
      </c>
      <c r="G1" s="19" t="s">
        <v>228</v>
      </c>
      <c r="H1" s="19" t="s">
        <v>116</v>
      </c>
      <c r="I1" s="19" t="s">
        <v>229</v>
      </c>
      <c r="J1" s="19" t="s">
        <v>230</v>
      </c>
      <c r="K1" s="19" t="s">
        <v>231</v>
      </c>
      <c r="L1" s="19" t="s">
        <v>232</v>
      </c>
      <c r="M1" s="19" t="s">
        <v>233</v>
      </c>
      <c r="N1" s="19" t="s">
        <v>234</v>
      </c>
      <c r="O1" s="19" t="s">
        <v>234</v>
      </c>
      <c r="P1" s="19" t="s">
        <v>234</v>
      </c>
      <c r="Q1" s="19" t="s">
        <v>235</v>
      </c>
      <c r="R1" s="19" t="s">
        <v>236</v>
      </c>
      <c r="S1" s="19" t="s">
        <v>236</v>
      </c>
      <c r="T1" s="19" t="s">
        <v>236</v>
      </c>
    </row>
    <row r="2" spans="1:20" ht="14.5" x14ac:dyDescent="0.35">
      <c r="G2" s="19" t="s">
        <v>88</v>
      </c>
      <c r="H2" s="19" t="s">
        <v>2</v>
      </c>
      <c r="I2" s="19" t="s">
        <v>90</v>
      </c>
      <c r="J2" s="19" t="s">
        <v>119</v>
      </c>
      <c r="K2" s="19" t="s">
        <v>243</v>
      </c>
      <c r="L2" s="19" t="s">
        <v>244</v>
      </c>
      <c r="M2" s="19" t="s">
        <v>244</v>
      </c>
      <c r="N2" s="19" t="s">
        <v>245</v>
      </c>
      <c r="O2" s="19" t="s">
        <v>246</v>
      </c>
      <c r="P2" s="19" t="s">
        <v>247</v>
      </c>
      <c r="Q2" s="19" t="s">
        <v>244</v>
      </c>
      <c r="R2" s="19" t="s">
        <v>245</v>
      </c>
      <c r="S2" s="19" t="s">
        <v>246</v>
      </c>
      <c r="T2" s="19" t="s">
        <v>247</v>
      </c>
    </row>
    <row r="3" spans="1:20" ht="14.5" x14ac:dyDescent="0.35">
      <c r="A3" s="2" t="s">
        <v>101</v>
      </c>
      <c r="B3" s="2" t="s">
        <v>254</v>
      </c>
      <c r="C3" s="2" t="s">
        <v>255</v>
      </c>
      <c r="D3" s="2" t="s">
        <v>256</v>
      </c>
      <c r="F3" s="3" t="s">
        <v>111</v>
      </c>
      <c r="G3" s="19" t="s">
        <v>111</v>
      </c>
      <c r="H3" s="19" t="s">
        <v>111</v>
      </c>
      <c r="I3" s="19" t="s">
        <v>111</v>
      </c>
      <c r="J3" s="19" t="s">
        <v>111</v>
      </c>
      <c r="K3" s="19" t="s">
        <v>111</v>
      </c>
      <c r="L3" s="19" t="s">
        <v>111</v>
      </c>
      <c r="M3" s="19" t="s">
        <v>111</v>
      </c>
      <c r="N3" s="19" t="s">
        <v>111</v>
      </c>
      <c r="O3" s="19" t="s">
        <v>111</v>
      </c>
      <c r="P3" s="19" t="s">
        <v>111</v>
      </c>
      <c r="Q3" s="19" t="s">
        <v>111</v>
      </c>
      <c r="R3" s="19" t="s">
        <v>111</v>
      </c>
      <c r="S3" s="19" t="s">
        <v>111</v>
      </c>
      <c r="T3" s="19" t="s">
        <v>111</v>
      </c>
    </row>
    <row r="4" spans="1:20" ht="14.5" x14ac:dyDescent="0.35">
      <c r="A4" s="2">
        <v>1</v>
      </c>
      <c r="B4" s="2" t="b">
        <f t="shared" ref="B4:B43" si="0">OR(J4&lt;0.5*A4,J4="n.a.",J4&gt;19)</f>
        <v>1</v>
      </c>
      <c r="C4" s="2" t="b">
        <f t="shared" ref="C4:C88" si="1">K4="Not confirmed"</f>
        <v>1</v>
      </c>
      <c r="D4" s="13" t="b">
        <f t="shared" ref="D4:D88" si="2">AND(B4=FALSE,C4=FALSE)</f>
        <v>0</v>
      </c>
      <c r="F4" s="3" t="s">
        <v>113</v>
      </c>
      <c r="G4" s="19" t="s">
        <v>159</v>
      </c>
      <c r="H4" s="19" t="s">
        <v>159</v>
      </c>
      <c r="I4" s="19" t="s">
        <v>159</v>
      </c>
      <c r="J4" s="19" t="s">
        <v>159</v>
      </c>
      <c r="K4" s="19" t="s">
        <v>257</v>
      </c>
      <c r="L4" s="19">
        <v>50</v>
      </c>
      <c r="M4" s="19">
        <v>52</v>
      </c>
      <c r="N4" s="19">
        <v>34.17</v>
      </c>
      <c r="O4" s="19" t="s">
        <v>159</v>
      </c>
      <c r="P4" s="19" t="s">
        <v>257</v>
      </c>
      <c r="Q4" s="19">
        <v>49</v>
      </c>
      <c r="R4" s="19">
        <v>10.72</v>
      </c>
      <c r="S4" s="19" t="s">
        <v>159</v>
      </c>
      <c r="T4" s="19" t="s">
        <v>257</v>
      </c>
    </row>
    <row r="5" spans="1:20" ht="14.5" x14ac:dyDescent="0.35">
      <c r="A5" s="2">
        <v>1</v>
      </c>
      <c r="B5" s="2" t="b">
        <f t="shared" si="0"/>
        <v>1</v>
      </c>
      <c r="C5" s="2" t="b">
        <f t="shared" si="1"/>
        <v>1</v>
      </c>
      <c r="D5" s="13" t="b">
        <f t="shared" si="2"/>
        <v>0</v>
      </c>
      <c r="F5" s="3" t="s">
        <v>121</v>
      </c>
      <c r="G5" s="19">
        <v>1.55</v>
      </c>
      <c r="H5" s="19">
        <v>70</v>
      </c>
      <c r="I5" s="19">
        <v>0</v>
      </c>
      <c r="J5" s="19">
        <v>1.9E-2</v>
      </c>
      <c r="K5" s="19" t="s">
        <v>257</v>
      </c>
      <c r="L5" s="19">
        <v>62</v>
      </c>
      <c r="M5" s="19">
        <v>64</v>
      </c>
      <c r="N5" s="19">
        <v>31.57</v>
      </c>
      <c r="O5" s="19" t="s">
        <v>159</v>
      </c>
      <c r="P5" s="19" t="s">
        <v>257</v>
      </c>
      <c r="Q5" s="19">
        <v>61</v>
      </c>
      <c r="R5" s="19">
        <v>8.3000000000000007</v>
      </c>
      <c r="S5" s="19" t="s">
        <v>159</v>
      </c>
      <c r="T5" s="19" t="s">
        <v>257</v>
      </c>
    </row>
    <row r="6" spans="1:20" ht="14.5" x14ac:dyDescent="0.35">
      <c r="A6" s="2">
        <v>1</v>
      </c>
      <c r="B6" s="2" t="b">
        <f t="shared" si="0"/>
        <v>1</v>
      </c>
      <c r="C6" s="2" t="b">
        <f t="shared" si="1"/>
        <v>0</v>
      </c>
      <c r="D6" s="13" t="b">
        <f t="shared" si="2"/>
        <v>0</v>
      </c>
      <c r="F6" s="3" t="s">
        <v>124</v>
      </c>
      <c r="G6" s="19">
        <v>1.84</v>
      </c>
      <c r="H6" s="19">
        <v>3231</v>
      </c>
      <c r="I6" s="19">
        <v>0.12</v>
      </c>
      <c r="J6" s="19">
        <v>0.23200000000000001</v>
      </c>
      <c r="K6" s="19" t="s">
        <v>251</v>
      </c>
      <c r="L6" s="19">
        <v>94</v>
      </c>
      <c r="M6" s="19">
        <v>96</v>
      </c>
      <c r="N6" s="19">
        <v>92.47</v>
      </c>
      <c r="O6" s="19">
        <v>83.38</v>
      </c>
      <c r="P6" s="19" t="s">
        <v>251</v>
      </c>
      <c r="Q6" s="19">
        <v>93</v>
      </c>
      <c r="R6" s="19">
        <v>20.37</v>
      </c>
      <c r="S6" s="19">
        <v>18.489999999999998</v>
      </c>
      <c r="T6" s="19" t="s">
        <v>251</v>
      </c>
    </row>
    <row r="7" spans="1:20" ht="14.5" x14ac:dyDescent="0.35">
      <c r="A7" s="2">
        <v>1</v>
      </c>
      <c r="B7" s="2" t="b">
        <f t="shared" si="0"/>
        <v>1</v>
      </c>
      <c r="C7" s="2" t="b">
        <f t="shared" si="1"/>
        <v>1</v>
      </c>
      <c r="D7" s="13" t="b">
        <f t="shared" si="2"/>
        <v>0</v>
      </c>
      <c r="F7" s="3" t="s">
        <v>128</v>
      </c>
      <c r="G7" s="19" t="s">
        <v>159</v>
      </c>
      <c r="H7" s="19" t="s">
        <v>159</v>
      </c>
      <c r="I7" s="19" t="s">
        <v>159</v>
      </c>
      <c r="J7" s="19" t="s">
        <v>159</v>
      </c>
      <c r="K7" s="19" t="s">
        <v>257</v>
      </c>
      <c r="L7" s="19">
        <v>64</v>
      </c>
      <c r="M7" s="19">
        <v>66</v>
      </c>
      <c r="N7" s="19">
        <v>32.479999999999997</v>
      </c>
      <c r="O7" s="19" t="s">
        <v>159</v>
      </c>
      <c r="P7" s="19" t="s">
        <v>257</v>
      </c>
      <c r="Q7" s="19">
        <v>49</v>
      </c>
      <c r="R7" s="19">
        <v>20.59</v>
      </c>
      <c r="S7" s="19" t="s">
        <v>159</v>
      </c>
      <c r="T7" s="19" t="s">
        <v>257</v>
      </c>
    </row>
    <row r="8" spans="1:20" ht="14.5" x14ac:dyDescent="0.35">
      <c r="A8" s="2">
        <v>1</v>
      </c>
      <c r="B8" s="2" t="b">
        <f t="shared" si="0"/>
        <v>1</v>
      </c>
      <c r="C8" s="2" t="b">
        <f t="shared" si="1"/>
        <v>1</v>
      </c>
      <c r="D8" s="13" t="b">
        <f t="shared" si="2"/>
        <v>0</v>
      </c>
      <c r="F8" s="3" t="s">
        <v>129</v>
      </c>
      <c r="G8" s="19">
        <v>2.19</v>
      </c>
      <c r="H8" s="19">
        <v>103</v>
      </c>
      <c r="I8" s="19">
        <v>0</v>
      </c>
      <c r="J8" s="19">
        <v>1.0999999999999999E-2</v>
      </c>
      <c r="K8" s="19" t="s">
        <v>257</v>
      </c>
      <c r="L8" s="19">
        <v>101</v>
      </c>
      <c r="M8" s="19">
        <v>103</v>
      </c>
      <c r="N8" s="19">
        <v>64.86</v>
      </c>
      <c r="O8" s="19" t="s">
        <v>159</v>
      </c>
      <c r="P8" s="19" t="s">
        <v>257</v>
      </c>
      <c r="Q8" s="19">
        <v>105</v>
      </c>
      <c r="R8" s="19">
        <v>10.7</v>
      </c>
      <c r="S8" s="19" t="s">
        <v>159</v>
      </c>
      <c r="T8" s="19" t="s">
        <v>257</v>
      </c>
    </row>
    <row r="9" spans="1:20" ht="14.5" x14ac:dyDescent="0.35">
      <c r="A9" s="2">
        <v>1</v>
      </c>
      <c r="B9" s="2" t="b">
        <f t="shared" si="0"/>
        <v>1</v>
      </c>
      <c r="C9" s="2" t="b">
        <f t="shared" si="1"/>
        <v>1</v>
      </c>
      <c r="D9" s="13" t="b">
        <f t="shared" si="2"/>
        <v>0</v>
      </c>
      <c r="F9" s="3" t="s">
        <v>130</v>
      </c>
      <c r="G9" s="19" t="s">
        <v>159</v>
      </c>
      <c r="H9" s="19" t="s">
        <v>159</v>
      </c>
      <c r="I9" s="19" t="s">
        <v>159</v>
      </c>
      <c r="J9" s="19" t="s">
        <v>159</v>
      </c>
      <c r="K9" s="19" t="s">
        <v>257</v>
      </c>
      <c r="L9" s="19">
        <v>59</v>
      </c>
      <c r="M9" s="19">
        <v>74</v>
      </c>
      <c r="N9" s="19">
        <v>79.37</v>
      </c>
      <c r="O9" s="19" t="s">
        <v>159</v>
      </c>
      <c r="P9" s="19" t="s">
        <v>257</v>
      </c>
      <c r="Q9" s="19">
        <v>45</v>
      </c>
      <c r="R9" s="19">
        <v>68.53</v>
      </c>
      <c r="S9" s="19" t="s">
        <v>159</v>
      </c>
      <c r="T9" s="19" t="s">
        <v>257</v>
      </c>
    </row>
    <row r="10" spans="1:20" ht="14.5" x14ac:dyDescent="0.35">
      <c r="A10" s="2">
        <v>1</v>
      </c>
      <c r="B10" s="2" t="b">
        <f t="shared" si="0"/>
        <v>1</v>
      </c>
      <c r="C10" s="2" t="b">
        <f t="shared" si="1"/>
        <v>1</v>
      </c>
      <c r="D10" s="13" t="b">
        <f t="shared" si="2"/>
        <v>0</v>
      </c>
      <c r="F10" s="3" t="s">
        <v>132</v>
      </c>
      <c r="G10" s="19">
        <v>2.73</v>
      </c>
      <c r="H10" s="19">
        <v>196</v>
      </c>
      <c r="I10" s="19">
        <v>0.01</v>
      </c>
      <c r="J10" s="19">
        <v>1.4999999999999999E-2</v>
      </c>
      <c r="K10" s="19" t="s">
        <v>257</v>
      </c>
      <c r="L10" s="19">
        <v>61</v>
      </c>
      <c r="M10" s="19">
        <v>96</v>
      </c>
      <c r="N10" s="19">
        <v>71.34</v>
      </c>
      <c r="O10" s="19" t="s">
        <v>159</v>
      </c>
      <c r="P10" s="19" t="s">
        <v>257</v>
      </c>
      <c r="Q10" s="19">
        <v>98</v>
      </c>
      <c r="R10" s="19">
        <v>44.75</v>
      </c>
      <c r="S10" s="19">
        <v>43.7</v>
      </c>
      <c r="T10" s="19" t="s">
        <v>251</v>
      </c>
    </row>
    <row r="11" spans="1:20" ht="14.5" x14ac:dyDescent="0.35">
      <c r="A11" s="2">
        <v>4</v>
      </c>
      <c r="B11" s="2" t="b">
        <f t="shared" si="0"/>
        <v>1</v>
      </c>
      <c r="C11" s="2" t="b">
        <f t="shared" si="1"/>
        <v>1</v>
      </c>
      <c r="D11" s="13" t="b">
        <f t="shared" si="2"/>
        <v>0</v>
      </c>
      <c r="F11" s="3" t="s">
        <v>134</v>
      </c>
      <c r="G11" s="19" t="s">
        <v>159</v>
      </c>
      <c r="H11" s="19" t="s">
        <v>159</v>
      </c>
      <c r="I11" s="19" t="s">
        <v>159</v>
      </c>
      <c r="J11" s="19" t="s">
        <v>159</v>
      </c>
      <c r="K11" s="19" t="s">
        <v>257</v>
      </c>
      <c r="L11" s="19">
        <v>43</v>
      </c>
      <c r="M11" s="19">
        <v>58</v>
      </c>
      <c r="N11" s="19">
        <v>40.08</v>
      </c>
      <c r="O11" s="19" t="s">
        <v>159</v>
      </c>
      <c r="P11" s="19" t="s">
        <v>257</v>
      </c>
      <c r="Q11" s="19" t="s">
        <v>159</v>
      </c>
      <c r="R11" s="19" t="s">
        <v>159</v>
      </c>
      <c r="S11" s="19" t="s">
        <v>159</v>
      </c>
      <c r="T11" s="19" t="s">
        <v>159</v>
      </c>
    </row>
    <row r="12" spans="1:20" ht="14.5" x14ac:dyDescent="0.35">
      <c r="A12" s="2">
        <v>1</v>
      </c>
      <c r="B12" s="2" t="b">
        <f t="shared" si="0"/>
        <v>1</v>
      </c>
      <c r="C12" s="2" t="b">
        <f t="shared" si="1"/>
        <v>0</v>
      </c>
      <c r="D12" s="13" t="b">
        <f t="shared" si="2"/>
        <v>0</v>
      </c>
      <c r="F12" s="3" t="s">
        <v>137</v>
      </c>
      <c r="G12" s="19">
        <v>2.88</v>
      </c>
      <c r="H12" s="19">
        <v>1833</v>
      </c>
      <c r="I12" s="19">
        <v>7.0000000000000007E-2</v>
      </c>
      <c r="J12" s="19">
        <v>0.35399999999999998</v>
      </c>
      <c r="K12" s="19" t="s">
        <v>251</v>
      </c>
      <c r="L12" s="19">
        <v>142</v>
      </c>
      <c r="M12" s="19">
        <v>127</v>
      </c>
      <c r="N12" s="19">
        <v>31.36</v>
      </c>
      <c r="O12" s="19">
        <v>20.98</v>
      </c>
      <c r="P12" s="19" t="s">
        <v>251</v>
      </c>
      <c r="Q12" s="19">
        <v>141</v>
      </c>
      <c r="R12" s="19">
        <v>13.64</v>
      </c>
      <c r="S12" s="19">
        <v>12.21</v>
      </c>
      <c r="T12" s="19" t="s">
        <v>251</v>
      </c>
    </row>
    <row r="13" spans="1:20" ht="14.5" x14ac:dyDescent="0.35">
      <c r="A13" s="2">
        <v>1</v>
      </c>
      <c r="B13" s="2" t="b">
        <f t="shared" si="0"/>
        <v>1</v>
      </c>
      <c r="C13" s="2" t="b">
        <f t="shared" si="1"/>
        <v>1</v>
      </c>
      <c r="D13" s="13" t="b">
        <f t="shared" si="2"/>
        <v>0</v>
      </c>
      <c r="F13" s="3" t="s">
        <v>138</v>
      </c>
      <c r="G13" s="19">
        <v>2.95</v>
      </c>
      <c r="H13" s="19">
        <v>3153</v>
      </c>
      <c r="I13" s="19">
        <v>0.12</v>
      </c>
      <c r="J13" s="19">
        <v>0.13600000000000001</v>
      </c>
      <c r="K13" s="19" t="s">
        <v>257</v>
      </c>
      <c r="L13" s="19">
        <v>76</v>
      </c>
      <c r="M13" s="19">
        <v>78</v>
      </c>
      <c r="N13" s="19">
        <v>8.73</v>
      </c>
      <c r="O13" s="19" t="s">
        <v>159</v>
      </c>
      <c r="P13" s="19" t="s">
        <v>257</v>
      </c>
      <c r="Q13" s="19" t="s">
        <v>159</v>
      </c>
      <c r="R13" s="19" t="s">
        <v>159</v>
      </c>
      <c r="S13" s="19" t="s">
        <v>159</v>
      </c>
      <c r="T13" s="19" t="s">
        <v>159</v>
      </c>
    </row>
    <row r="14" spans="1:20" ht="14.5" x14ac:dyDescent="0.35">
      <c r="A14" s="2">
        <v>1</v>
      </c>
      <c r="B14" s="2" t="b">
        <f t="shared" si="0"/>
        <v>1</v>
      </c>
      <c r="C14" s="2" t="b">
        <f t="shared" si="1"/>
        <v>1</v>
      </c>
      <c r="D14" s="13" t="b">
        <f t="shared" si="2"/>
        <v>0</v>
      </c>
      <c r="F14" s="3" t="s">
        <v>140</v>
      </c>
      <c r="G14" s="19" t="s">
        <v>159</v>
      </c>
      <c r="H14" s="19" t="s">
        <v>159</v>
      </c>
      <c r="I14" s="19" t="s">
        <v>159</v>
      </c>
      <c r="J14" s="19" t="s">
        <v>159</v>
      </c>
      <c r="K14" s="19" t="s">
        <v>257</v>
      </c>
      <c r="L14" s="19">
        <v>41</v>
      </c>
      <c r="M14" s="19">
        <v>39</v>
      </c>
      <c r="N14" s="19">
        <v>56.9</v>
      </c>
      <c r="O14" s="19" t="s">
        <v>159</v>
      </c>
      <c r="P14" s="19" t="s">
        <v>257</v>
      </c>
      <c r="Q14" s="19">
        <v>76</v>
      </c>
      <c r="R14" s="19">
        <v>41.16</v>
      </c>
      <c r="S14" s="19" t="s">
        <v>159</v>
      </c>
      <c r="T14" s="19" t="s">
        <v>257</v>
      </c>
    </row>
    <row r="15" spans="1:20" ht="14.5" x14ac:dyDescent="0.35">
      <c r="A15" s="2">
        <v>1</v>
      </c>
      <c r="B15" s="2" t="b">
        <f t="shared" si="0"/>
        <v>1</v>
      </c>
      <c r="C15" s="2" t="b">
        <f t="shared" si="1"/>
        <v>0</v>
      </c>
      <c r="D15" s="13" t="b">
        <f t="shared" si="2"/>
        <v>0</v>
      </c>
      <c r="F15" s="3" t="s">
        <v>142</v>
      </c>
      <c r="G15" s="19">
        <v>3.35</v>
      </c>
      <c r="H15" s="19">
        <v>4066</v>
      </c>
      <c r="I15" s="19">
        <v>0.15</v>
      </c>
      <c r="J15" s="19" t="s">
        <v>159</v>
      </c>
      <c r="K15" s="19" t="s">
        <v>251</v>
      </c>
      <c r="L15" s="19">
        <v>49</v>
      </c>
      <c r="M15" s="19">
        <v>84</v>
      </c>
      <c r="N15" s="19">
        <v>97.2</v>
      </c>
      <c r="O15" s="19">
        <v>90.93</v>
      </c>
      <c r="P15" s="19" t="s">
        <v>251</v>
      </c>
      <c r="Q15" s="19">
        <v>86</v>
      </c>
      <c r="R15" s="19">
        <v>61.09</v>
      </c>
      <c r="S15" s="19">
        <v>53.03</v>
      </c>
      <c r="T15" s="19" t="s">
        <v>251</v>
      </c>
    </row>
    <row r="16" spans="1:20" ht="14.5" x14ac:dyDescent="0.35">
      <c r="A16" s="2">
        <v>1</v>
      </c>
      <c r="B16" s="2" t="b">
        <f t="shared" si="0"/>
        <v>1</v>
      </c>
      <c r="C16" s="2" t="b">
        <f t="shared" si="1"/>
        <v>1</v>
      </c>
      <c r="D16" s="13" t="b">
        <f t="shared" si="2"/>
        <v>0</v>
      </c>
      <c r="F16" s="3" t="s">
        <v>144</v>
      </c>
      <c r="G16" s="19" t="s">
        <v>159</v>
      </c>
      <c r="H16" s="19" t="s">
        <v>159</v>
      </c>
      <c r="I16" s="19" t="s">
        <v>159</v>
      </c>
      <c r="J16" s="19" t="s">
        <v>159</v>
      </c>
      <c r="K16" s="19" t="s">
        <v>257</v>
      </c>
      <c r="L16" s="19">
        <v>73</v>
      </c>
      <c r="M16" s="19">
        <v>41</v>
      </c>
      <c r="N16" s="19">
        <v>29.95</v>
      </c>
      <c r="O16" s="19" t="s">
        <v>159</v>
      </c>
      <c r="P16" s="19" t="s">
        <v>257</v>
      </c>
      <c r="Q16" s="19">
        <v>57</v>
      </c>
      <c r="R16" s="19">
        <v>22.37</v>
      </c>
      <c r="S16" s="19" t="s">
        <v>159</v>
      </c>
      <c r="T16" s="19" t="s">
        <v>257</v>
      </c>
    </row>
    <row r="17" spans="1:20" ht="14.5" x14ac:dyDescent="0.35">
      <c r="A17" s="2">
        <v>1</v>
      </c>
      <c r="B17" s="2" t="b">
        <f t="shared" si="0"/>
        <v>1</v>
      </c>
      <c r="C17" s="2" t="b">
        <f t="shared" si="1"/>
        <v>0</v>
      </c>
      <c r="D17" s="13" t="b">
        <f t="shared" si="2"/>
        <v>0</v>
      </c>
      <c r="F17" s="3" t="s">
        <v>143</v>
      </c>
      <c r="G17" s="19">
        <v>3.68</v>
      </c>
      <c r="H17" s="19">
        <v>572</v>
      </c>
      <c r="I17" s="19">
        <v>0.02</v>
      </c>
      <c r="J17" s="19">
        <v>4.5999999999999999E-2</v>
      </c>
      <c r="K17" s="19" t="s">
        <v>251</v>
      </c>
      <c r="L17" s="19">
        <v>61</v>
      </c>
      <c r="M17" s="19">
        <v>96</v>
      </c>
      <c r="N17" s="19">
        <v>74.400000000000006</v>
      </c>
      <c r="O17" s="19">
        <v>81.39</v>
      </c>
      <c r="P17" s="19" t="s">
        <v>251</v>
      </c>
      <c r="Q17" s="19">
        <v>98</v>
      </c>
      <c r="R17" s="19">
        <v>45.88</v>
      </c>
      <c r="S17" s="19">
        <v>35.76</v>
      </c>
      <c r="T17" s="19" t="s">
        <v>251</v>
      </c>
    </row>
    <row r="18" spans="1:20" ht="14.5" x14ac:dyDescent="0.35">
      <c r="A18" s="2">
        <v>1</v>
      </c>
      <c r="B18" s="2" t="b">
        <f t="shared" si="0"/>
        <v>1</v>
      </c>
      <c r="C18" s="2" t="b">
        <f t="shared" si="1"/>
        <v>1</v>
      </c>
      <c r="D18" s="13" t="b">
        <f t="shared" si="2"/>
        <v>0</v>
      </c>
      <c r="F18" s="3" t="s">
        <v>145</v>
      </c>
      <c r="G18" s="19" t="s">
        <v>159</v>
      </c>
      <c r="H18" s="19" t="s">
        <v>159</v>
      </c>
      <c r="I18" s="19" t="s">
        <v>159</v>
      </c>
      <c r="J18" s="19" t="s">
        <v>159</v>
      </c>
      <c r="K18" s="19" t="s">
        <v>257</v>
      </c>
      <c r="L18" s="19">
        <v>63</v>
      </c>
      <c r="M18" s="19">
        <v>65</v>
      </c>
      <c r="N18" s="19">
        <v>31.82</v>
      </c>
      <c r="O18" s="19" t="s">
        <v>159</v>
      </c>
      <c r="P18" s="19" t="s">
        <v>257</v>
      </c>
      <c r="Q18" s="19">
        <v>83</v>
      </c>
      <c r="R18" s="19">
        <v>12.43</v>
      </c>
      <c r="S18" s="19" t="s">
        <v>159</v>
      </c>
      <c r="T18" s="19" t="s">
        <v>257</v>
      </c>
    </row>
    <row r="19" spans="1:20" ht="14.5" x14ac:dyDescent="0.35">
      <c r="A19" s="2">
        <v>1</v>
      </c>
      <c r="B19" s="2" t="b">
        <f t="shared" si="0"/>
        <v>1</v>
      </c>
      <c r="C19" s="2" t="b">
        <f t="shared" si="1"/>
        <v>1</v>
      </c>
      <c r="D19" s="13" t="b">
        <f t="shared" si="2"/>
        <v>0</v>
      </c>
      <c r="F19" s="3" t="s">
        <v>146</v>
      </c>
      <c r="G19" s="19" t="s">
        <v>159</v>
      </c>
      <c r="H19" s="19" t="s">
        <v>159</v>
      </c>
      <c r="I19" s="19" t="s">
        <v>159</v>
      </c>
      <c r="J19" s="19" t="s">
        <v>159</v>
      </c>
      <c r="K19" s="19" t="s">
        <v>257</v>
      </c>
      <c r="L19" s="19">
        <v>77</v>
      </c>
      <c r="M19" s="19">
        <v>97</v>
      </c>
      <c r="N19" s="19">
        <v>30.12</v>
      </c>
      <c r="O19" s="19" t="s">
        <v>159</v>
      </c>
      <c r="P19" s="19" t="s">
        <v>257</v>
      </c>
      <c r="Q19" s="19">
        <v>79</v>
      </c>
      <c r="R19" s="19">
        <v>31.73</v>
      </c>
      <c r="S19" s="19" t="s">
        <v>159</v>
      </c>
      <c r="T19" s="19" t="s">
        <v>257</v>
      </c>
    </row>
    <row r="20" spans="1:20" ht="14.5" x14ac:dyDescent="0.35">
      <c r="A20" s="2">
        <v>1</v>
      </c>
      <c r="B20" s="2" t="b">
        <f t="shared" si="0"/>
        <v>1</v>
      </c>
      <c r="C20" s="2" t="b">
        <f t="shared" si="1"/>
        <v>0</v>
      </c>
      <c r="D20" s="13" t="b">
        <f t="shared" si="2"/>
        <v>0</v>
      </c>
      <c r="F20" s="3" t="s">
        <v>148</v>
      </c>
      <c r="G20" s="19">
        <v>4.82</v>
      </c>
      <c r="H20" s="19">
        <v>361</v>
      </c>
      <c r="I20" s="19">
        <v>0.01</v>
      </c>
      <c r="J20" s="19">
        <v>2.5999999999999999E-2</v>
      </c>
      <c r="K20" s="19" t="s">
        <v>251</v>
      </c>
      <c r="L20" s="19">
        <v>61</v>
      </c>
      <c r="M20" s="19">
        <v>96</v>
      </c>
      <c r="N20" s="19">
        <v>76.260000000000005</v>
      </c>
      <c r="O20" s="19">
        <v>64.62</v>
      </c>
      <c r="P20" s="19" t="s">
        <v>251</v>
      </c>
      <c r="Q20" s="19">
        <v>98</v>
      </c>
      <c r="R20" s="19">
        <v>48.08</v>
      </c>
      <c r="S20" s="19">
        <v>52.06</v>
      </c>
      <c r="T20" s="19" t="s">
        <v>251</v>
      </c>
    </row>
    <row r="21" spans="1:20" ht="15.75" customHeight="1" x14ac:dyDescent="0.35">
      <c r="A21" s="2">
        <v>4</v>
      </c>
      <c r="B21" s="2" t="b">
        <f t="shared" si="0"/>
        <v>1</v>
      </c>
      <c r="C21" s="2" t="b">
        <f t="shared" si="1"/>
        <v>1</v>
      </c>
      <c r="D21" s="13" t="b">
        <f t="shared" si="2"/>
        <v>0</v>
      </c>
      <c r="F21" s="3" t="s">
        <v>149</v>
      </c>
      <c r="G21" s="19" t="s">
        <v>159</v>
      </c>
      <c r="H21" s="19" t="s">
        <v>159</v>
      </c>
      <c r="I21" s="19" t="s">
        <v>159</v>
      </c>
      <c r="J21" s="19" t="s">
        <v>159</v>
      </c>
      <c r="K21" s="19" t="s">
        <v>257</v>
      </c>
      <c r="L21" s="19">
        <v>43</v>
      </c>
      <c r="M21" s="19">
        <v>72</v>
      </c>
      <c r="N21" s="19">
        <v>25.37</v>
      </c>
      <c r="O21" s="19" t="s">
        <v>159</v>
      </c>
      <c r="P21" s="19" t="s">
        <v>257</v>
      </c>
      <c r="Q21" s="19">
        <v>57</v>
      </c>
      <c r="R21" s="19">
        <v>7.76</v>
      </c>
      <c r="S21" s="19" t="s">
        <v>159</v>
      </c>
      <c r="T21" s="19" t="s">
        <v>257</v>
      </c>
    </row>
    <row r="22" spans="1:20" ht="15.75" customHeight="1" x14ac:dyDescent="0.35">
      <c r="A22" s="2">
        <v>2</v>
      </c>
      <c r="B22" s="2" t="b">
        <f t="shared" si="0"/>
        <v>1</v>
      </c>
      <c r="C22" s="2" t="b">
        <f t="shared" si="1"/>
        <v>1</v>
      </c>
      <c r="D22" s="13" t="b">
        <f t="shared" si="2"/>
        <v>0</v>
      </c>
      <c r="F22" s="3" t="s">
        <v>150</v>
      </c>
      <c r="G22" s="19" t="s">
        <v>159</v>
      </c>
      <c r="H22" s="19" t="s">
        <v>159</v>
      </c>
      <c r="I22" s="19" t="s">
        <v>159</v>
      </c>
      <c r="J22" s="19" t="s">
        <v>159</v>
      </c>
      <c r="K22" s="19" t="s">
        <v>257</v>
      </c>
      <c r="L22" s="19">
        <v>55</v>
      </c>
      <c r="M22" s="19">
        <v>85</v>
      </c>
      <c r="N22" s="19">
        <v>18.57</v>
      </c>
      <c r="O22" s="19" t="s">
        <v>159</v>
      </c>
      <c r="P22" s="19" t="s">
        <v>257</v>
      </c>
      <c r="Q22" s="19" t="s">
        <v>159</v>
      </c>
      <c r="R22" s="19" t="s">
        <v>159</v>
      </c>
      <c r="S22" s="19" t="s">
        <v>159</v>
      </c>
      <c r="T22" s="19" t="s">
        <v>159</v>
      </c>
    </row>
    <row r="23" spans="1:20" ht="15.75" customHeight="1" x14ac:dyDescent="0.35">
      <c r="A23" s="3">
        <v>2</v>
      </c>
      <c r="B23" s="2" t="b">
        <f t="shared" si="0"/>
        <v>1</v>
      </c>
      <c r="C23" s="2" t="b">
        <f t="shared" si="1"/>
        <v>1</v>
      </c>
      <c r="D23" s="13" t="b">
        <f t="shared" si="2"/>
        <v>0</v>
      </c>
      <c r="F23" s="3" t="s">
        <v>151</v>
      </c>
      <c r="G23" s="19" t="s">
        <v>159</v>
      </c>
      <c r="H23" s="19" t="s">
        <v>159</v>
      </c>
      <c r="I23" s="19" t="s">
        <v>159</v>
      </c>
      <c r="J23" s="19" t="s">
        <v>159</v>
      </c>
      <c r="K23" s="19" t="s">
        <v>257</v>
      </c>
      <c r="L23" s="19">
        <v>67</v>
      </c>
      <c r="M23" s="19">
        <v>52</v>
      </c>
      <c r="N23" s="19">
        <v>31.35</v>
      </c>
      <c r="O23" s="19" t="s">
        <v>159</v>
      </c>
      <c r="P23" s="19" t="s">
        <v>257</v>
      </c>
      <c r="Q23" s="19">
        <v>40</v>
      </c>
      <c r="R23" s="19">
        <v>36.22</v>
      </c>
      <c r="S23" s="19" t="s">
        <v>159</v>
      </c>
      <c r="T23" s="19" t="s">
        <v>257</v>
      </c>
    </row>
    <row r="24" spans="1:20" ht="15.75" customHeight="1" x14ac:dyDescent="0.35">
      <c r="A24" s="3">
        <v>1</v>
      </c>
      <c r="B24" s="2" t="b">
        <f t="shared" si="0"/>
        <v>1</v>
      </c>
      <c r="C24" s="2" t="b">
        <f t="shared" si="1"/>
        <v>1</v>
      </c>
      <c r="D24" s="13" t="b">
        <f t="shared" si="2"/>
        <v>0</v>
      </c>
      <c r="F24" s="3" t="s">
        <v>152</v>
      </c>
      <c r="G24" s="19">
        <v>5.0599999999999996</v>
      </c>
      <c r="H24" s="19">
        <v>94</v>
      </c>
      <c r="I24" s="19">
        <v>0</v>
      </c>
      <c r="J24" s="19">
        <v>1.2E-2</v>
      </c>
      <c r="K24" s="19" t="s">
        <v>257</v>
      </c>
      <c r="L24" s="19">
        <v>49</v>
      </c>
      <c r="M24" s="19">
        <v>130</v>
      </c>
      <c r="N24" s="19">
        <v>79.33</v>
      </c>
      <c r="O24" s="19">
        <v>224.41</v>
      </c>
      <c r="P24" s="19" t="s">
        <v>257</v>
      </c>
      <c r="Q24" s="19">
        <v>128</v>
      </c>
      <c r="R24" s="19">
        <v>61.44</v>
      </c>
      <c r="S24" s="19">
        <v>186.58</v>
      </c>
      <c r="T24" s="19" t="s">
        <v>257</v>
      </c>
    </row>
    <row r="25" spans="1:20" ht="15.75" customHeight="1" x14ac:dyDescent="0.35">
      <c r="A25" s="2">
        <v>1</v>
      </c>
      <c r="B25" s="2" t="b">
        <f t="shared" si="0"/>
        <v>1</v>
      </c>
      <c r="C25" s="2" t="b">
        <f t="shared" si="1"/>
        <v>1</v>
      </c>
      <c r="D25" s="13" t="b">
        <f t="shared" si="2"/>
        <v>0</v>
      </c>
      <c r="F25" s="3" t="s">
        <v>153</v>
      </c>
      <c r="G25" s="19" t="s">
        <v>159</v>
      </c>
      <c r="H25" s="19" t="s">
        <v>159</v>
      </c>
      <c r="I25" s="19" t="s">
        <v>159</v>
      </c>
      <c r="J25" s="19" t="s">
        <v>159</v>
      </c>
      <c r="K25" s="19" t="s">
        <v>257</v>
      </c>
      <c r="L25" s="19">
        <v>42</v>
      </c>
      <c r="M25" s="19">
        <v>72</v>
      </c>
      <c r="N25" s="19">
        <v>47.78</v>
      </c>
      <c r="O25" s="19" t="s">
        <v>159</v>
      </c>
      <c r="P25" s="19" t="s">
        <v>257</v>
      </c>
      <c r="Q25" s="19">
        <v>71</v>
      </c>
      <c r="R25" s="19">
        <v>51.29</v>
      </c>
      <c r="S25" s="19" t="s">
        <v>159</v>
      </c>
      <c r="T25" s="19" t="s">
        <v>257</v>
      </c>
    </row>
    <row r="26" spans="1:20" ht="15.75" customHeight="1" x14ac:dyDescent="0.35">
      <c r="A26" s="2">
        <v>1</v>
      </c>
      <c r="B26" s="2" t="b">
        <f t="shared" si="0"/>
        <v>1</v>
      </c>
      <c r="C26" s="2" t="b">
        <f t="shared" si="1"/>
        <v>1</v>
      </c>
      <c r="D26" s="13" t="b">
        <f t="shared" si="2"/>
        <v>0</v>
      </c>
      <c r="F26" s="3" t="s">
        <v>154</v>
      </c>
      <c r="G26" s="19" t="s">
        <v>159</v>
      </c>
      <c r="H26" s="19" t="s">
        <v>159</v>
      </c>
      <c r="I26" s="19" t="s">
        <v>159</v>
      </c>
      <c r="J26" s="19" t="s">
        <v>159</v>
      </c>
      <c r="K26" s="19" t="s">
        <v>257</v>
      </c>
      <c r="L26" s="19">
        <v>83</v>
      </c>
      <c r="M26" s="19">
        <v>85</v>
      </c>
      <c r="N26" s="19">
        <v>64.06</v>
      </c>
      <c r="O26" s="19" t="s">
        <v>159</v>
      </c>
      <c r="P26" s="19" t="s">
        <v>257</v>
      </c>
      <c r="Q26" s="19">
        <v>47</v>
      </c>
      <c r="R26" s="19">
        <v>17.86</v>
      </c>
      <c r="S26" s="19" t="s">
        <v>159</v>
      </c>
      <c r="T26" s="19" t="s">
        <v>257</v>
      </c>
    </row>
    <row r="27" spans="1:20" ht="15.75" customHeight="1" x14ac:dyDescent="0.35">
      <c r="A27" s="2">
        <v>1</v>
      </c>
      <c r="B27" s="2" t="b">
        <f t="shared" si="0"/>
        <v>1</v>
      </c>
      <c r="C27" s="2" t="b">
        <f t="shared" si="1"/>
        <v>1</v>
      </c>
      <c r="D27" s="13" t="b">
        <f t="shared" si="2"/>
        <v>0</v>
      </c>
      <c r="F27" s="3" t="s">
        <v>155</v>
      </c>
      <c r="G27" s="19" t="s">
        <v>159</v>
      </c>
      <c r="H27" s="19" t="s">
        <v>159</v>
      </c>
      <c r="I27" s="19" t="s">
        <v>159</v>
      </c>
      <c r="J27" s="19" t="s">
        <v>159</v>
      </c>
      <c r="K27" s="19" t="s">
        <v>257</v>
      </c>
      <c r="L27" s="19">
        <v>97</v>
      </c>
      <c r="M27" s="19">
        <v>99</v>
      </c>
      <c r="N27" s="19">
        <v>61.88</v>
      </c>
      <c r="O27" s="19" t="s">
        <v>159</v>
      </c>
      <c r="P27" s="19" t="s">
        <v>257</v>
      </c>
      <c r="Q27" s="19">
        <v>61</v>
      </c>
      <c r="R27" s="19">
        <v>53.57</v>
      </c>
      <c r="S27" s="19" t="s">
        <v>159</v>
      </c>
      <c r="T27" s="19" t="s">
        <v>257</v>
      </c>
    </row>
    <row r="28" spans="1:20" ht="15.75" customHeight="1" x14ac:dyDescent="0.35">
      <c r="A28" s="2"/>
      <c r="B28" s="2" t="b">
        <f t="shared" si="0"/>
        <v>1</v>
      </c>
      <c r="C28" s="2" t="b">
        <f t="shared" si="1"/>
        <v>0</v>
      </c>
      <c r="D28" s="13" t="b">
        <f t="shared" si="2"/>
        <v>0</v>
      </c>
      <c r="F28" s="3" t="s">
        <v>157</v>
      </c>
      <c r="G28" s="19">
        <v>5.35</v>
      </c>
      <c r="H28" s="19">
        <v>144594</v>
      </c>
      <c r="I28" s="19">
        <v>5.28</v>
      </c>
      <c r="J28" s="19">
        <v>20.786000000000001</v>
      </c>
      <c r="K28" s="19" t="s">
        <v>251</v>
      </c>
      <c r="L28" s="19">
        <v>113</v>
      </c>
      <c r="M28" s="19">
        <v>111</v>
      </c>
      <c r="N28" s="19">
        <v>104.74</v>
      </c>
      <c r="O28" s="19">
        <v>104.47</v>
      </c>
      <c r="P28" s="19" t="s">
        <v>251</v>
      </c>
      <c r="Q28" s="19" t="s">
        <v>159</v>
      </c>
      <c r="R28" s="19" t="s">
        <v>159</v>
      </c>
      <c r="S28" s="19" t="s">
        <v>159</v>
      </c>
      <c r="T28" s="19" t="s">
        <v>159</v>
      </c>
    </row>
    <row r="29" spans="1:20" ht="15.75" customHeight="1" x14ac:dyDescent="0.35">
      <c r="A29" s="2"/>
      <c r="B29" s="2" t="b">
        <f t="shared" si="0"/>
        <v>0</v>
      </c>
      <c r="C29" s="2" t="b">
        <f t="shared" si="1"/>
        <v>1</v>
      </c>
      <c r="D29" s="13" t="b">
        <f t="shared" si="2"/>
        <v>0</v>
      </c>
      <c r="F29" s="3" t="s">
        <v>161</v>
      </c>
      <c r="G29" s="19">
        <v>5.41</v>
      </c>
      <c r="H29" s="19">
        <v>3473</v>
      </c>
      <c r="I29" s="19">
        <v>0.13</v>
      </c>
      <c r="J29" s="19">
        <v>0.22900000000000001</v>
      </c>
      <c r="K29" s="19" t="s">
        <v>257</v>
      </c>
      <c r="L29" s="19">
        <v>56</v>
      </c>
      <c r="M29" s="19">
        <v>41</v>
      </c>
      <c r="N29" s="19">
        <v>53.23</v>
      </c>
      <c r="O29" s="19" t="s">
        <v>159</v>
      </c>
      <c r="P29" s="19" t="s">
        <v>257</v>
      </c>
      <c r="Q29" s="19">
        <v>43</v>
      </c>
      <c r="R29" s="19">
        <v>23.56</v>
      </c>
      <c r="S29" s="19" t="s">
        <v>159</v>
      </c>
      <c r="T29" s="19" t="s">
        <v>257</v>
      </c>
    </row>
    <row r="30" spans="1:20" ht="15.75" customHeight="1" x14ac:dyDescent="0.35">
      <c r="A30" s="2">
        <v>1</v>
      </c>
      <c r="B30" s="2" t="b">
        <f t="shared" si="0"/>
        <v>1</v>
      </c>
      <c r="C30" s="2" t="b">
        <f t="shared" si="1"/>
        <v>0</v>
      </c>
      <c r="D30" s="13" t="b">
        <f t="shared" si="2"/>
        <v>0</v>
      </c>
      <c r="F30" s="3" t="s">
        <v>14</v>
      </c>
      <c r="G30" s="19">
        <v>5.41</v>
      </c>
      <c r="H30" s="19">
        <v>259359</v>
      </c>
      <c r="I30" s="19">
        <v>9.48</v>
      </c>
      <c r="J30" s="19">
        <v>20</v>
      </c>
      <c r="K30" s="19" t="s">
        <v>251</v>
      </c>
      <c r="L30" s="19">
        <v>168</v>
      </c>
      <c r="M30" s="19">
        <v>99</v>
      </c>
      <c r="N30" s="19">
        <v>59.43</v>
      </c>
      <c r="O30" s="19">
        <v>59.5</v>
      </c>
      <c r="P30" s="19" t="s">
        <v>251</v>
      </c>
      <c r="Q30" s="19" t="s">
        <v>159</v>
      </c>
      <c r="R30" s="19" t="s">
        <v>159</v>
      </c>
      <c r="S30" s="19" t="s">
        <v>159</v>
      </c>
      <c r="T30" s="19" t="s">
        <v>159</v>
      </c>
    </row>
    <row r="31" spans="1:20" ht="15.75" customHeight="1" x14ac:dyDescent="0.35">
      <c r="A31" s="2">
        <v>1</v>
      </c>
      <c r="B31" s="2" t="b">
        <f t="shared" si="0"/>
        <v>1</v>
      </c>
      <c r="C31" s="2" t="b">
        <f t="shared" si="1"/>
        <v>1</v>
      </c>
      <c r="D31" s="13" t="b">
        <f t="shared" si="2"/>
        <v>0</v>
      </c>
      <c r="F31" s="3" t="s">
        <v>164</v>
      </c>
      <c r="G31" s="19" t="s">
        <v>159</v>
      </c>
      <c r="H31" s="19" t="s">
        <v>159</v>
      </c>
      <c r="I31" s="19" t="s">
        <v>159</v>
      </c>
      <c r="J31" s="19" t="s">
        <v>159</v>
      </c>
      <c r="K31" s="19" t="s">
        <v>257</v>
      </c>
      <c r="L31" s="19">
        <v>119</v>
      </c>
      <c r="M31" s="19">
        <v>121</v>
      </c>
      <c r="N31" s="19">
        <v>32.299999999999997</v>
      </c>
      <c r="O31" s="19" t="s">
        <v>159</v>
      </c>
      <c r="P31" s="19" t="s">
        <v>257</v>
      </c>
      <c r="Q31" s="19" t="s">
        <v>159</v>
      </c>
      <c r="R31" s="19" t="s">
        <v>159</v>
      </c>
      <c r="S31" s="19" t="s">
        <v>159</v>
      </c>
      <c r="T31" s="19" t="s">
        <v>159</v>
      </c>
    </row>
    <row r="32" spans="1:20" ht="15.75" customHeight="1" x14ac:dyDescent="0.35">
      <c r="A32" s="2">
        <v>1</v>
      </c>
      <c r="B32" s="2" t="b">
        <f t="shared" si="0"/>
        <v>1</v>
      </c>
      <c r="C32" s="2" t="b">
        <f t="shared" si="1"/>
        <v>1</v>
      </c>
      <c r="D32" s="13" t="b">
        <f t="shared" si="2"/>
        <v>0</v>
      </c>
      <c r="F32" s="3" t="s">
        <v>165</v>
      </c>
      <c r="G32" s="19">
        <v>5.5</v>
      </c>
      <c r="H32" s="19">
        <v>362</v>
      </c>
      <c r="I32" s="19">
        <v>0.01</v>
      </c>
      <c r="J32" s="19">
        <v>3.1E-2</v>
      </c>
      <c r="K32" s="19" t="s">
        <v>257</v>
      </c>
      <c r="L32" s="19">
        <v>75</v>
      </c>
      <c r="M32" s="19">
        <v>77</v>
      </c>
      <c r="N32" s="19">
        <v>31.67</v>
      </c>
      <c r="O32" s="19" t="s">
        <v>159</v>
      </c>
      <c r="P32" s="19" t="s">
        <v>257</v>
      </c>
      <c r="Q32" s="19">
        <v>110</v>
      </c>
      <c r="R32" s="19">
        <v>37.54</v>
      </c>
      <c r="S32" s="19">
        <v>25.65</v>
      </c>
      <c r="T32" s="19" t="s">
        <v>251</v>
      </c>
    </row>
    <row r="33" spans="1:20" ht="15.75" customHeight="1" x14ac:dyDescent="0.35">
      <c r="A33" s="2">
        <v>0.5</v>
      </c>
      <c r="B33" s="2" t="b">
        <f t="shared" si="0"/>
        <v>1</v>
      </c>
      <c r="C33" s="2" t="b">
        <f t="shared" si="1"/>
        <v>1</v>
      </c>
      <c r="D33" s="13" t="b">
        <f t="shared" si="2"/>
        <v>0</v>
      </c>
      <c r="F33" s="3" t="s">
        <v>166</v>
      </c>
      <c r="G33" s="19">
        <v>5.69</v>
      </c>
      <c r="H33" s="19">
        <v>620</v>
      </c>
      <c r="I33" s="19">
        <v>0.02</v>
      </c>
      <c r="J33" s="19">
        <v>1.6E-2</v>
      </c>
      <c r="K33" s="19" t="s">
        <v>257</v>
      </c>
      <c r="L33" s="19">
        <v>78</v>
      </c>
      <c r="M33" s="19">
        <v>77</v>
      </c>
      <c r="N33" s="19">
        <v>25.3</v>
      </c>
      <c r="O33" s="19" t="s">
        <v>159</v>
      </c>
      <c r="P33" s="19" t="s">
        <v>257</v>
      </c>
      <c r="Q33" s="19">
        <v>52</v>
      </c>
      <c r="R33" s="19">
        <v>14.14</v>
      </c>
      <c r="S33" s="19" t="s">
        <v>159</v>
      </c>
      <c r="T33" s="19" t="s">
        <v>257</v>
      </c>
    </row>
    <row r="34" spans="1:20" ht="15.75" customHeight="1" x14ac:dyDescent="0.35">
      <c r="A34" s="2">
        <v>1</v>
      </c>
      <c r="B34" s="2" t="b">
        <f t="shared" si="0"/>
        <v>1</v>
      </c>
      <c r="C34" s="2" t="b">
        <f t="shared" si="1"/>
        <v>1</v>
      </c>
      <c r="D34" s="13" t="b">
        <f t="shared" si="2"/>
        <v>0</v>
      </c>
      <c r="F34" s="3" t="s">
        <v>167</v>
      </c>
      <c r="G34" s="19">
        <v>5.77</v>
      </c>
      <c r="H34" s="19">
        <v>169</v>
      </c>
      <c r="I34" s="19">
        <v>0.01</v>
      </c>
      <c r="J34" s="19">
        <v>1.7999999999999999E-2</v>
      </c>
      <c r="K34" s="19" t="s">
        <v>257</v>
      </c>
      <c r="L34" s="19">
        <v>62</v>
      </c>
      <c r="M34" s="19">
        <v>64</v>
      </c>
      <c r="N34" s="19">
        <v>32.44</v>
      </c>
      <c r="O34" s="19" t="s">
        <v>159</v>
      </c>
      <c r="P34" s="19" t="s">
        <v>257</v>
      </c>
      <c r="Q34" s="19">
        <v>49</v>
      </c>
      <c r="R34" s="19">
        <v>28.09</v>
      </c>
      <c r="S34" s="19">
        <v>22.4</v>
      </c>
      <c r="T34" s="19" t="s">
        <v>251</v>
      </c>
    </row>
    <row r="35" spans="1:20" ht="15.75" customHeight="1" x14ac:dyDescent="0.35">
      <c r="A35" s="2"/>
      <c r="B35" s="2" t="b">
        <f t="shared" si="0"/>
        <v>1</v>
      </c>
      <c r="C35" s="2" t="b">
        <f t="shared" si="1"/>
        <v>0</v>
      </c>
      <c r="D35" s="13" t="b">
        <f t="shared" si="2"/>
        <v>0</v>
      </c>
      <c r="F35" s="3" t="s">
        <v>15</v>
      </c>
      <c r="G35" s="19">
        <v>6.16</v>
      </c>
      <c r="H35" s="19">
        <v>460409</v>
      </c>
      <c r="I35" s="19">
        <v>16.82</v>
      </c>
      <c r="J35" s="19">
        <v>20</v>
      </c>
      <c r="K35" s="19" t="s">
        <v>251</v>
      </c>
      <c r="L35" s="19">
        <v>114</v>
      </c>
      <c r="M35" s="19">
        <v>88</v>
      </c>
      <c r="N35" s="19">
        <v>19.579999999999998</v>
      </c>
      <c r="O35" s="19">
        <v>19.010000000000002</v>
      </c>
      <c r="P35" s="19" t="s">
        <v>251</v>
      </c>
      <c r="Q35" s="19">
        <v>63</v>
      </c>
      <c r="R35" s="19">
        <v>19.61</v>
      </c>
      <c r="S35" s="19">
        <v>19.34</v>
      </c>
      <c r="T35" s="19" t="s">
        <v>251</v>
      </c>
    </row>
    <row r="36" spans="1:20" ht="15.75" customHeight="1" x14ac:dyDescent="0.35">
      <c r="A36" s="2">
        <v>1</v>
      </c>
      <c r="B36" s="2" t="b">
        <f t="shared" si="0"/>
        <v>1</v>
      </c>
      <c r="C36" s="2" t="b">
        <f t="shared" si="1"/>
        <v>0</v>
      </c>
      <c r="D36" s="13" t="b">
        <f t="shared" si="2"/>
        <v>0</v>
      </c>
      <c r="F36" s="3" t="s">
        <v>168</v>
      </c>
      <c r="G36" s="19">
        <v>6.36</v>
      </c>
      <c r="H36" s="19">
        <v>277</v>
      </c>
      <c r="I36" s="19">
        <v>0.01</v>
      </c>
      <c r="J36" s="19">
        <v>3.3000000000000002E-2</v>
      </c>
      <c r="K36" s="19" t="s">
        <v>251</v>
      </c>
      <c r="L36" s="19">
        <v>130</v>
      </c>
      <c r="M36" s="19">
        <v>132</v>
      </c>
      <c r="N36" s="19">
        <v>96.26</v>
      </c>
      <c r="O36" s="19">
        <v>102.29</v>
      </c>
      <c r="P36" s="19" t="s">
        <v>251</v>
      </c>
      <c r="Q36" s="19">
        <v>95</v>
      </c>
      <c r="R36" s="19">
        <v>103.05</v>
      </c>
      <c r="S36" s="19">
        <v>112.61</v>
      </c>
      <c r="T36" s="19" t="s">
        <v>251</v>
      </c>
    </row>
    <row r="37" spans="1:20" ht="15.75" customHeight="1" x14ac:dyDescent="0.35">
      <c r="A37" s="2">
        <v>1</v>
      </c>
      <c r="B37" s="2" t="b">
        <f t="shared" si="0"/>
        <v>1</v>
      </c>
      <c r="C37" s="2" t="b">
        <f t="shared" si="1"/>
        <v>1</v>
      </c>
      <c r="D37" s="13" t="b">
        <f t="shared" si="2"/>
        <v>0</v>
      </c>
      <c r="F37" s="3" t="s">
        <v>169</v>
      </c>
      <c r="G37" s="19" t="s">
        <v>159</v>
      </c>
      <c r="H37" s="19" t="s">
        <v>159</v>
      </c>
      <c r="I37" s="19" t="s">
        <v>159</v>
      </c>
      <c r="J37" s="19" t="s">
        <v>159</v>
      </c>
      <c r="K37" s="19" t="s">
        <v>257</v>
      </c>
      <c r="L37" s="19">
        <v>63</v>
      </c>
      <c r="M37" s="19">
        <v>62</v>
      </c>
      <c r="N37" s="19">
        <v>70.209999999999994</v>
      </c>
      <c r="O37" s="19" t="s">
        <v>159</v>
      </c>
      <c r="P37" s="19" t="s">
        <v>257</v>
      </c>
      <c r="Q37" s="19">
        <v>41</v>
      </c>
      <c r="R37" s="19">
        <v>43.12</v>
      </c>
      <c r="S37" s="19" t="s">
        <v>159</v>
      </c>
      <c r="T37" s="19" t="s">
        <v>257</v>
      </c>
    </row>
    <row r="38" spans="1:20" ht="15.75" customHeight="1" x14ac:dyDescent="0.35">
      <c r="A38" s="2">
        <v>1</v>
      </c>
      <c r="B38" s="2" t="b">
        <f t="shared" si="0"/>
        <v>1</v>
      </c>
      <c r="C38" s="2" t="b">
        <f t="shared" si="1"/>
        <v>0</v>
      </c>
      <c r="D38" s="13" t="b">
        <f t="shared" si="2"/>
        <v>0</v>
      </c>
      <c r="F38" s="3" t="s">
        <v>170</v>
      </c>
      <c r="G38" s="19">
        <v>6.71</v>
      </c>
      <c r="H38" s="19">
        <v>199</v>
      </c>
      <c r="I38" s="19">
        <v>0.01</v>
      </c>
      <c r="J38" s="19">
        <v>4.3999999999999997E-2</v>
      </c>
      <c r="K38" s="19" t="s">
        <v>251</v>
      </c>
      <c r="L38" s="19">
        <v>174</v>
      </c>
      <c r="M38" s="19">
        <v>93</v>
      </c>
      <c r="N38" s="19">
        <v>108.45</v>
      </c>
      <c r="O38" s="19">
        <v>100.43</v>
      </c>
      <c r="P38" s="19" t="s">
        <v>251</v>
      </c>
      <c r="Q38" s="19">
        <v>95</v>
      </c>
      <c r="R38" s="19">
        <v>92.3</v>
      </c>
      <c r="S38" s="19">
        <v>93.65</v>
      </c>
      <c r="T38" s="19" t="s">
        <v>251</v>
      </c>
    </row>
    <row r="39" spans="1:20" ht="15.75" customHeight="1" x14ac:dyDescent="0.35">
      <c r="A39" s="2">
        <v>1</v>
      </c>
      <c r="B39" s="2" t="b">
        <f t="shared" si="0"/>
        <v>1</v>
      </c>
      <c r="C39" s="2" t="b">
        <f t="shared" si="1"/>
        <v>1</v>
      </c>
      <c r="D39" s="13" t="b">
        <f t="shared" si="2"/>
        <v>0</v>
      </c>
      <c r="F39" s="3" t="s">
        <v>171</v>
      </c>
      <c r="G39" s="19" t="s">
        <v>159</v>
      </c>
      <c r="H39" s="19" t="s">
        <v>159</v>
      </c>
      <c r="I39" s="19" t="s">
        <v>159</v>
      </c>
      <c r="J39" s="19" t="s">
        <v>159</v>
      </c>
      <c r="K39" s="19" t="s">
        <v>257</v>
      </c>
      <c r="L39" s="19">
        <v>41</v>
      </c>
      <c r="M39" s="19">
        <v>69</v>
      </c>
      <c r="N39" s="19">
        <v>98.82</v>
      </c>
      <c r="O39" s="19" t="s">
        <v>159</v>
      </c>
      <c r="P39" s="19" t="s">
        <v>257</v>
      </c>
      <c r="Q39" s="19">
        <v>39</v>
      </c>
      <c r="R39" s="19">
        <v>44.86</v>
      </c>
      <c r="S39" s="19" t="s">
        <v>159</v>
      </c>
      <c r="T39" s="19" t="s">
        <v>257</v>
      </c>
    </row>
    <row r="40" spans="1:20" ht="15.75" customHeight="1" x14ac:dyDescent="0.35">
      <c r="A40" s="2">
        <v>1</v>
      </c>
      <c r="B40" s="2" t="b">
        <f t="shared" si="0"/>
        <v>1</v>
      </c>
      <c r="C40" s="2" t="b">
        <f t="shared" si="1"/>
        <v>1</v>
      </c>
      <c r="D40" s="13" t="b">
        <f t="shared" si="2"/>
        <v>0</v>
      </c>
      <c r="F40" s="3" t="s">
        <v>172</v>
      </c>
      <c r="G40" s="19">
        <v>6.89</v>
      </c>
      <c r="H40" s="19">
        <v>112</v>
      </c>
      <c r="I40" s="19">
        <v>0</v>
      </c>
      <c r="J40" s="19">
        <v>1.6E-2</v>
      </c>
      <c r="K40" s="19" t="s">
        <v>257</v>
      </c>
      <c r="L40" s="19">
        <v>83</v>
      </c>
      <c r="M40" s="19">
        <v>85</v>
      </c>
      <c r="N40" s="19">
        <v>63.16</v>
      </c>
      <c r="O40" s="19" t="s">
        <v>159</v>
      </c>
      <c r="P40" s="19" t="s">
        <v>257</v>
      </c>
      <c r="Q40" s="19">
        <v>47</v>
      </c>
      <c r="R40" s="19">
        <v>15.33</v>
      </c>
      <c r="S40" s="19" t="s">
        <v>159</v>
      </c>
      <c r="T40" s="19" t="s">
        <v>257</v>
      </c>
    </row>
    <row r="41" spans="1:20" ht="15.75" customHeight="1" x14ac:dyDescent="0.35">
      <c r="A41" s="2">
        <v>5</v>
      </c>
      <c r="B41" s="2" t="b">
        <f t="shared" si="0"/>
        <v>1</v>
      </c>
      <c r="C41" s="2" t="b">
        <f t="shared" si="1"/>
        <v>1</v>
      </c>
      <c r="D41" s="13" t="b">
        <f t="shared" si="2"/>
        <v>0</v>
      </c>
      <c r="F41" s="3" t="s">
        <v>173</v>
      </c>
      <c r="G41" s="19" t="s">
        <v>159</v>
      </c>
      <c r="H41" s="19" t="s">
        <v>159</v>
      </c>
      <c r="I41" s="19" t="s">
        <v>159</v>
      </c>
      <c r="J41" s="19" t="s">
        <v>159</v>
      </c>
      <c r="K41" s="19" t="s">
        <v>257</v>
      </c>
      <c r="L41" s="19">
        <v>43</v>
      </c>
      <c r="M41" s="19">
        <v>41</v>
      </c>
      <c r="N41" s="19">
        <v>85.94</v>
      </c>
      <c r="O41" s="19" t="s">
        <v>159</v>
      </c>
      <c r="P41" s="19" t="s">
        <v>257</v>
      </c>
      <c r="Q41" s="19">
        <v>39</v>
      </c>
      <c r="R41" s="19">
        <v>29.99</v>
      </c>
      <c r="S41" s="19" t="s">
        <v>159</v>
      </c>
      <c r="T41" s="19" t="s">
        <v>257</v>
      </c>
    </row>
    <row r="42" spans="1:20" ht="15.75" customHeight="1" x14ac:dyDescent="0.35">
      <c r="A42" s="2">
        <v>1</v>
      </c>
      <c r="B42" s="2" t="b">
        <f t="shared" si="0"/>
        <v>1</v>
      </c>
      <c r="C42" s="2" t="b">
        <f t="shared" si="1"/>
        <v>1</v>
      </c>
      <c r="D42" s="13" t="b">
        <f t="shared" si="2"/>
        <v>0</v>
      </c>
      <c r="F42" s="3" t="s">
        <v>174</v>
      </c>
      <c r="G42" s="19">
        <v>7.34</v>
      </c>
      <c r="H42" s="19">
        <v>185</v>
      </c>
      <c r="I42" s="19">
        <v>0.01</v>
      </c>
      <c r="J42" s="19">
        <v>2.5999999999999999E-2</v>
      </c>
      <c r="K42" s="19" t="s">
        <v>257</v>
      </c>
      <c r="L42" s="19">
        <v>75</v>
      </c>
      <c r="M42" s="19">
        <v>39</v>
      </c>
      <c r="N42" s="19">
        <v>39.65</v>
      </c>
      <c r="O42" s="19" t="s">
        <v>159</v>
      </c>
      <c r="P42" s="19" t="s">
        <v>257</v>
      </c>
      <c r="Q42" s="19">
        <v>77</v>
      </c>
      <c r="R42" s="19">
        <v>31.91</v>
      </c>
      <c r="S42" s="19" t="s">
        <v>159</v>
      </c>
      <c r="T42" s="19" t="s">
        <v>257</v>
      </c>
    </row>
    <row r="43" spans="1:20" ht="15.75" customHeight="1" x14ac:dyDescent="0.35">
      <c r="A43" s="2">
        <v>2</v>
      </c>
      <c r="B43" s="2" t="b">
        <f t="shared" si="0"/>
        <v>1</v>
      </c>
      <c r="C43" s="2" t="b">
        <f t="shared" si="1"/>
        <v>1</v>
      </c>
      <c r="D43" s="13" t="b">
        <f t="shared" si="2"/>
        <v>0</v>
      </c>
      <c r="F43" s="3" t="s">
        <v>175</v>
      </c>
      <c r="G43" s="19" t="s">
        <v>159</v>
      </c>
      <c r="H43" s="19" t="s">
        <v>159</v>
      </c>
      <c r="I43" s="19" t="s">
        <v>159</v>
      </c>
      <c r="J43" s="19" t="s">
        <v>159</v>
      </c>
      <c r="K43" s="19" t="s">
        <v>257</v>
      </c>
      <c r="L43" s="19">
        <v>43</v>
      </c>
      <c r="M43" s="19">
        <v>58</v>
      </c>
      <c r="N43" s="19">
        <v>42.98</v>
      </c>
      <c r="O43" s="19" t="s">
        <v>159</v>
      </c>
      <c r="P43" s="19" t="s">
        <v>257</v>
      </c>
      <c r="Q43" s="19">
        <v>41</v>
      </c>
      <c r="R43" s="19">
        <v>23.91</v>
      </c>
      <c r="S43" s="19" t="s">
        <v>159</v>
      </c>
      <c r="T43" s="19" t="s">
        <v>257</v>
      </c>
    </row>
    <row r="44" spans="1:20" ht="15.75" customHeight="1" x14ac:dyDescent="0.35">
      <c r="A44" s="2"/>
      <c r="B44" s="2" t="b">
        <f>OR(J44&lt;0.5*A44,J44="n.a.",J44&gt;18.5)</f>
        <v>1</v>
      </c>
      <c r="C44" s="2" t="b">
        <f t="shared" si="1"/>
        <v>0</v>
      </c>
      <c r="D44" s="13" t="b">
        <f t="shared" si="2"/>
        <v>0</v>
      </c>
      <c r="F44" s="3" t="s">
        <v>177</v>
      </c>
      <c r="G44" s="19">
        <v>7.58</v>
      </c>
      <c r="H44" s="19">
        <v>641387</v>
      </c>
      <c r="I44" s="19">
        <v>23.43</v>
      </c>
      <c r="J44" s="19">
        <v>19.887</v>
      </c>
      <c r="K44" s="19" t="s">
        <v>251</v>
      </c>
      <c r="L44" s="19">
        <v>98</v>
      </c>
      <c r="M44" s="19">
        <v>100</v>
      </c>
      <c r="N44" s="19">
        <v>61.82</v>
      </c>
      <c r="O44" s="19">
        <v>62.43</v>
      </c>
      <c r="P44" s="19" t="s">
        <v>251</v>
      </c>
      <c r="Q44" s="19">
        <v>70</v>
      </c>
      <c r="R44" s="19">
        <v>11.31</v>
      </c>
      <c r="S44" s="19">
        <v>11.42</v>
      </c>
      <c r="T44" s="19" t="s">
        <v>251</v>
      </c>
    </row>
    <row r="45" spans="1:20" ht="15.75" customHeight="1" x14ac:dyDescent="0.35">
      <c r="A45" s="2">
        <v>0.5</v>
      </c>
      <c r="B45" s="2" t="b">
        <f t="shared" ref="B45:B88" si="3">OR(J45&lt;0.5*A45,J45="n.a.",J45&gt;19)</f>
        <v>1</v>
      </c>
      <c r="C45" s="2" t="b">
        <f t="shared" si="1"/>
        <v>1</v>
      </c>
      <c r="D45" s="13" t="b">
        <f t="shared" si="2"/>
        <v>0</v>
      </c>
      <c r="F45" s="3" t="s">
        <v>178</v>
      </c>
      <c r="G45" s="19">
        <v>7.65</v>
      </c>
      <c r="H45" s="19">
        <v>1046</v>
      </c>
      <c r="I45" s="19">
        <v>0.04</v>
      </c>
      <c r="J45" s="19">
        <v>2.1000000000000001E-2</v>
      </c>
      <c r="K45" s="19" t="s">
        <v>257</v>
      </c>
      <c r="L45" s="19">
        <v>91</v>
      </c>
      <c r="M45" s="19">
        <v>92</v>
      </c>
      <c r="N45" s="19">
        <v>54.77</v>
      </c>
      <c r="O45" s="19">
        <v>62.5</v>
      </c>
      <c r="P45" s="19" t="s">
        <v>251</v>
      </c>
      <c r="Q45" s="19">
        <v>65</v>
      </c>
      <c r="R45" s="19">
        <v>11.48</v>
      </c>
      <c r="S45" s="19" t="s">
        <v>159</v>
      </c>
      <c r="T45" s="19" t="s">
        <v>257</v>
      </c>
    </row>
    <row r="46" spans="1:20" ht="15.75" customHeight="1" x14ac:dyDescent="0.35">
      <c r="A46" s="2">
        <v>1</v>
      </c>
      <c r="B46" s="2" t="b">
        <f t="shared" si="3"/>
        <v>1</v>
      </c>
      <c r="C46" s="2" t="b">
        <f t="shared" si="1"/>
        <v>1</v>
      </c>
      <c r="D46" s="13" t="b">
        <f t="shared" si="2"/>
        <v>0</v>
      </c>
      <c r="F46" s="3" t="s">
        <v>180</v>
      </c>
      <c r="G46" s="19">
        <v>7.9</v>
      </c>
      <c r="H46" s="19">
        <v>249</v>
      </c>
      <c r="I46" s="19">
        <v>0.01</v>
      </c>
      <c r="J46" s="19">
        <v>5.7000000000000002E-2</v>
      </c>
      <c r="K46" s="19" t="s">
        <v>257</v>
      </c>
      <c r="L46" s="19">
        <v>75</v>
      </c>
      <c r="M46" s="19">
        <v>39</v>
      </c>
      <c r="N46" s="19">
        <v>39.57</v>
      </c>
      <c r="O46" s="19" t="s">
        <v>159</v>
      </c>
      <c r="P46" s="19" t="s">
        <v>257</v>
      </c>
      <c r="Q46" s="19">
        <v>77</v>
      </c>
      <c r="R46" s="19">
        <v>30.2</v>
      </c>
      <c r="S46" s="19" t="s">
        <v>159</v>
      </c>
      <c r="T46" s="19" t="s">
        <v>257</v>
      </c>
    </row>
    <row r="47" spans="1:20" ht="15.75" customHeight="1" x14ac:dyDescent="0.35">
      <c r="A47" s="2">
        <v>1</v>
      </c>
      <c r="B47" s="2" t="b">
        <f t="shared" si="3"/>
        <v>1</v>
      </c>
      <c r="C47" s="2" t="b">
        <f t="shared" si="1"/>
        <v>1</v>
      </c>
      <c r="D47" s="13" t="b">
        <f t="shared" si="2"/>
        <v>0</v>
      </c>
      <c r="F47" s="3" t="s">
        <v>181</v>
      </c>
      <c r="G47" s="19" t="s">
        <v>159</v>
      </c>
      <c r="H47" s="19" t="s">
        <v>159</v>
      </c>
      <c r="I47" s="19" t="s">
        <v>159</v>
      </c>
      <c r="J47" s="19" t="s">
        <v>159</v>
      </c>
      <c r="K47" s="19" t="s">
        <v>257</v>
      </c>
      <c r="L47" s="19">
        <v>69</v>
      </c>
      <c r="M47" s="19">
        <v>41</v>
      </c>
      <c r="N47" s="19">
        <v>54.56</v>
      </c>
      <c r="O47" s="19" t="s">
        <v>159</v>
      </c>
      <c r="P47" s="19" t="s">
        <v>257</v>
      </c>
      <c r="Q47" s="19">
        <v>99</v>
      </c>
      <c r="R47" s="19">
        <v>22.52</v>
      </c>
      <c r="S47" s="19" t="s">
        <v>159</v>
      </c>
      <c r="T47" s="19" t="s">
        <v>257</v>
      </c>
    </row>
    <row r="48" spans="1:20" ht="15.75" customHeight="1" x14ac:dyDescent="0.35">
      <c r="A48" s="2">
        <v>1</v>
      </c>
      <c r="B48" s="2" t="b">
        <f t="shared" si="3"/>
        <v>1</v>
      </c>
      <c r="C48" s="2" t="b">
        <f t="shared" si="1"/>
        <v>1</v>
      </c>
      <c r="D48" s="13" t="b">
        <f t="shared" si="2"/>
        <v>0</v>
      </c>
      <c r="F48" s="3" t="s">
        <v>182</v>
      </c>
      <c r="G48" s="19">
        <v>8.08</v>
      </c>
      <c r="H48" s="19">
        <v>115</v>
      </c>
      <c r="I48" s="19">
        <v>0</v>
      </c>
      <c r="J48" s="19">
        <v>1.7000000000000001E-2</v>
      </c>
      <c r="K48" s="19" t="s">
        <v>257</v>
      </c>
      <c r="L48" s="19">
        <v>97</v>
      </c>
      <c r="M48" s="19">
        <v>83</v>
      </c>
      <c r="N48" s="19">
        <v>86.73</v>
      </c>
      <c r="O48" s="19">
        <v>78.63</v>
      </c>
      <c r="P48" s="19" t="s">
        <v>251</v>
      </c>
      <c r="Q48" s="19">
        <v>99</v>
      </c>
      <c r="R48" s="19">
        <v>60.8</v>
      </c>
      <c r="S48" s="19" t="s">
        <v>159</v>
      </c>
      <c r="T48" s="19" t="s">
        <v>257</v>
      </c>
    </row>
    <row r="49" spans="1:20" ht="15.75" customHeight="1" x14ac:dyDescent="0.35">
      <c r="A49" s="2">
        <v>1</v>
      </c>
      <c r="B49" s="2" t="b">
        <f t="shared" si="3"/>
        <v>1</v>
      </c>
      <c r="C49" s="2" t="b">
        <f t="shared" si="1"/>
        <v>0</v>
      </c>
      <c r="D49" s="13" t="b">
        <f t="shared" si="2"/>
        <v>0</v>
      </c>
      <c r="F49" s="3" t="s">
        <v>183</v>
      </c>
      <c r="G49" s="19">
        <v>8.1300000000000008</v>
      </c>
      <c r="H49" s="19">
        <v>363</v>
      </c>
      <c r="I49" s="19">
        <v>0.01</v>
      </c>
      <c r="J49" s="19">
        <v>3.6999999999999998E-2</v>
      </c>
      <c r="K49" s="19" t="s">
        <v>251</v>
      </c>
      <c r="L49" s="19">
        <v>166</v>
      </c>
      <c r="M49" s="19">
        <v>164</v>
      </c>
      <c r="N49" s="19">
        <v>77.209999999999994</v>
      </c>
      <c r="O49" s="19">
        <v>93.86</v>
      </c>
      <c r="P49" s="19" t="s">
        <v>251</v>
      </c>
      <c r="Q49" s="19">
        <v>129</v>
      </c>
      <c r="R49" s="19">
        <v>76.58</v>
      </c>
      <c r="S49" s="19">
        <v>84.64</v>
      </c>
      <c r="T49" s="19" t="s">
        <v>251</v>
      </c>
    </row>
    <row r="50" spans="1:20" ht="15.75" customHeight="1" x14ac:dyDescent="0.35">
      <c r="A50" s="2">
        <v>1</v>
      </c>
      <c r="B50" s="2" t="b">
        <f t="shared" si="3"/>
        <v>1</v>
      </c>
      <c r="C50" s="2" t="b">
        <f t="shared" si="1"/>
        <v>1</v>
      </c>
      <c r="D50" s="13" t="b">
        <f t="shared" si="2"/>
        <v>0</v>
      </c>
      <c r="F50" s="3" t="s">
        <v>184</v>
      </c>
      <c r="G50" s="19">
        <v>8.2200000000000006</v>
      </c>
      <c r="H50" s="19">
        <v>234</v>
      </c>
      <c r="I50" s="19">
        <v>0.01</v>
      </c>
      <c r="J50" s="19">
        <v>0.02</v>
      </c>
      <c r="K50" s="19" t="s">
        <v>257</v>
      </c>
      <c r="L50" s="19">
        <v>76</v>
      </c>
      <c r="M50" s="19">
        <v>41</v>
      </c>
      <c r="N50" s="19">
        <v>53.47</v>
      </c>
      <c r="O50" s="19" t="s">
        <v>159</v>
      </c>
      <c r="P50" s="19" t="s">
        <v>257</v>
      </c>
      <c r="Q50" s="19">
        <v>78</v>
      </c>
      <c r="R50" s="19">
        <v>32.119999999999997</v>
      </c>
      <c r="S50" s="19" t="s">
        <v>159</v>
      </c>
      <c r="T50" s="19" t="s">
        <v>257</v>
      </c>
    </row>
    <row r="51" spans="1:20" ht="15.75" customHeight="1" x14ac:dyDescent="0.35">
      <c r="A51" s="2">
        <v>2</v>
      </c>
      <c r="B51" s="2" t="b">
        <f t="shared" si="3"/>
        <v>1</v>
      </c>
      <c r="C51" s="2" t="b">
        <f t="shared" si="1"/>
        <v>1</v>
      </c>
      <c r="D51" s="13" t="b">
        <f t="shared" si="2"/>
        <v>0</v>
      </c>
      <c r="F51" s="3" t="s">
        <v>185</v>
      </c>
      <c r="G51" s="19" t="s">
        <v>159</v>
      </c>
      <c r="H51" s="19" t="s">
        <v>159</v>
      </c>
      <c r="I51" s="19" t="s">
        <v>159</v>
      </c>
      <c r="J51" s="19" t="s">
        <v>159</v>
      </c>
      <c r="K51" s="19" t="s">
        <v>257</v>
      </c>
      <c r="L51" s="19">
        <v>43</v>
      </c>
      <c r="M51" s="19">
        <v>58</v>
      </c>
      <c r="N51" s="19">
        <v>63.06</v>
      </c>
      <c r="O51" s="19" t="s">
        <v>159</v>
      </c>
      <c r="P51" s="19" t="s">
        <v>257</v>
      </c>
      <c r="Q51" s="19">
        <v>57</v>
      </c>
      <c r="R51" s="19">
        <v>21.16</v>
      </c>
      <c r="S51" s="19" t="s">
        <v>159</v>
      </c>
      <c r="T51" s="19" t="s">
        <v>257</v>
      </c>
    </row>
    <row r="52" spans="1:20" ht="15.75" customHeight="1" x14ac:dyDescent="0.35">
      <c r="A52" s="2">
        <v>1</v>
      </c>
      <c r="B52" s="2" t="b">
        <f t="shared" si="3"/>
        <v>1</v>
      </c>
      <c r="C52" s="2" t="b">
        <f t="shared" si="1"/>
        <v>1</v>
      </c>
      <c r="D52" s="13" t="b">
        <f t="shared" si="2"/>
        <v>0</v>
      </c>
      <c r="F52" s="3" t="s">
        <v>186</v>
      </c>
      <c r="G52" s="19">
        <v>8.4</v>
      </c>
      <c r="H52" s="19">
        <v>70</v>
      </c>
      <c r="I52" s="19">
        <v>0</v>
      </c>
      <c r="J52" s="19">
        <v>1.9E-2</v>
      </c>
      <c r="K52" s="19" t="s">
        <v>257</v>
      </c>
      <c r="L52" s="19">
        <v>129</v>
      </c>
      <c r="M52" s="19">
        <v>127</v>
      </c>
      <c r="N52" s="19">
        <v>77.09</v>
      </c>
      <c r="O52" s="19" t="s">
        <v>159</v>
      </c>
      <c r="P52" s="19" t="s">
        <v>257</v>
      </c>
      <c r="Q52" s="19">
        <v>131</v>
      </c>
      <c r="R52" s="19">
        <v>24.08</v>
      </c>
      <c r="S52" s="19" t="s">
        <v>159</v>
      </c>
      <c r="T52" s="19" t="s">
        <v>257</v>
      </c>
    </row>
    <row r="53" spans="1:20" ht="15.75" customHeight="1" x14ac:dyDescent="0.35">
      <c r="A53" s="2">
        <v>1</v>
      </c>
      <c r="B53" s="2" t="b">
        <f t="shared" si="3"/>
        <v>1</v>
      </c>
      <c r="C53" s="2" t="b">
        <f t="shared" si="1"/>
        <v>1</v>
      </c>
      <c r="D53" s="13" t="b">
        <f t="shared" si="2"/>
        <v>0</v>
      </c>
      <c r="F53" s="3" t="s">
        <v>187</v>
      </c>
      <c r="G53" s="19" t="s">
        <v>159</v>
      </c>
      <c r="H53" s="19" t="s">
        <v>159</v>
      </c>
      <c r="I53" s="19" t="s">
        <v>159</v>
      </c>
      <c r="J53" s="19" t="s">
        <v>159</v>
      </c>
      <c r="K53" s="19" t="s">
        <v>257</v>
      </c>
      <c r="L53" s="19">
        <v>107</v>
      </c>
      <c r="M53" s="19">
        <v>109</v>
      </c>
      <c r="N53" s="19">
        <v>94.55</v>
      </c>
      <c r="O53" s="19" t="s">
        <v>159</v>
      </c>
      <c r="P53" s="19" t="s">
        <v>257</v>
      </c>
      <c r="Q53" s="19">
        <v>93</v>
      </c>
      <c r="R53" s="19">
        <v>4.6900000000000004</v>
      </c>
      <c r="S53" s="19" t="s">
        <v>159</v>
      </c>
      <c r="T53" s="19" t="s">
        <v>257</v>
      </c>
    </row>
    <row r="54" spans="1:20" ht="15.75" customHeight="1" x14ac:dyDescent="0.35">
      <c r="A54" s="2"/>
      <c r="B54" s="2" t="b">
        <f t="shared" si="3"/>
        <v>1</v>
      </c>
      <c r="C54" s="2" t="b">
        <f t="shared" si="1"/>
        <v>0</v>
      </c>
      <c r="D54" s="13" t="b">
        <f t="shared" si="2"/>
        <v>0</v>
      </c>
      <c r="F54" s="3" t="s">
        <v>16</v>
      </c>
      <c r="G54" s="19">
        <v>8.89</v>
      </c>
      <c r="H54" s="19">
        <v>431259</v>
      </c>
      <c r="I54" s="19">
        <v>15.76</v>
      </c>
      <c r="J54" s="19">
        <v>20</v>
      </c>
      <c r="K54" s="19" t="s">
        <v>251</v>
      </c>
      <c r="L54" s="19">
        <v>117</v>
      </c>
      <c r="M54" s="19">
        <v>82</v>
      </c>
      <c r="N54" s="19">
        <v>63.24</v>
      </c>
      <c r="O54" s="19">
        <v>62.74</v>
      </c>
      <c r="P54" s="19" t="s">
        <v>251</v>
      </c>
      <c r="Q54" s="19">
        <v>52</v>
      </c>
      <c r="R54" s="19">
        <v>15.72</v>
      </c>
      <c r="S54" s="19">
        <v>14.69</v>
      </c>
      <c r="T54" s="19" t="s">
        <v>251</v>
      </c>
    </row>
    <row r="55" spans="1:20" ht="15.75" customHeight="1" x14ac:dyDescent="0.35">
      <c r="A55" s="2">
        <v>1</v>
      </c>
      <c r="B55" s="2" t="b">
        <f t="shared" si="3"/>
        <v>1</v>
      </c>
      <c r="C55" s="2" t="b">
        <f t="shared" si="1"/>
        <v>1</v>
      </c>
      <c r="D55" s="13" t="b">
        <f t="shared" si="2"/>
        <v>0</v>
      </c>
      <c r="F55" s="3" t="s">
        <v>189</v>
      </c>
      <c r="G55" s="19">
        <v>8.91</v>
      </c>
      <c r="H55" s="19">
        <v>1089</v>
      </c>
      <c r="I55" s="19">
        <v>0.04</v>
      </c>
      <c r="J55" s="19">
        <v>4.4999999999999998E-2</v>
      </c>
      <c r="K55" s="19" t="s">
        <v>257</v>
      </c>
      <c r="L55" s="19">
        <v>112</v>
      </c>
      <c r="M55" s="19">
        <v>77</v>
      </c>
      <c r="N55" s="19">
        <v>65.790000000000006</v>
      </c>
      <c r="O55" s="19">
        <v>333.94</v>
      </c>
      <c r="P55" s="19" t="s">
        <v>257</v>
      </c>
      <c r="Q55" s="19">
        <v>114</v>
      </c>
      <c r="R55" s="19">
        <v>31.33</v>
      </c>
      <c r="S55" s="19">
        <v>33.729999999999997</v>
      </c>
      <c r="T55" s="19" t="s">
        <v>251</v>
      </c>
    </row>
    <row r="56" spans="1:20" ht="15.75" customHeight="1" x14ac:dyDescent="0.35">
      <c r="A56" s="2">
        <v>1</v>
      </c>
      <c r="B56" s="2" t="b">
        <f t="shared" si="3"/>
        <v>1</v>
      </c>
      <c r="C56" s="2" t="b">
        <f t="shared" si="1"/>
        <v>1</v>
      </c>
      <c r="D56" s="13" t="b">
        <f t="shared" si="2"/>
        <v>0</v>
      </c>
      <c r="F56" s="3" t="s">
        <v>190</v>
      </c>
      <c r="G56" s="19" t="s">
        <v>159</v>
      </c>
      <c r="H56" s="19" t="s">
        <v>159</v>
      </c>
      <c r="I56" s="19" t="s">
        <v>159</v>
      </c>
      <c r="J56" s="19" t="s">
        <v>159</v>
      </c>
      <c r="K56" s="19" t="s">
        <v>257</v>
      </c>
      <c r="L56" s="19">
        <v>131</v>
      </c>
      <c r="M56" s="19">
        <v>133</v>
      </c>
      <c r="N56" s="19">
        <v>95.99</v>
      </c>
      <c r="O56" s="19" t="s">
        <v>159</v>
      </c>
      <c r="P56" s="19" t="s">
        <v>257</v>
      </c>
      <c r="Q56" s="19" t="s">
        <v>159</v>
      </c>
      <c r="R56" s="19" t="s">
        <v>159</v>
      </c>
      <c r="S56" s="19" t="s">
        <v>159</v>
      </c>
      <c r="T56" s="19" t="s">
        <v>159</v>
      </c>
    </row>
    <row r="57" spans="1:20" ht="15.75" customHeight="1" x14ac:dyDescent="0.35">
      <c r="A57" s="2">
        <v>0.5</v>
      </c>
      <c r="B57" s="2" t="b">
        <f t="shared" si="3"/>
        <v>1</v>
      </c>
      <c r="C57" s="2" t="b">
        <f t="shared" si="1"/>
        <v>1</v>
      </c>
      <c r="D57" s="13" t="b">
        <f t="shared" si="2"/>
        <v>0</v>
      </c>
      <c r="F57" s="3" t="s">
        <v>191</v>
      </c>
      <c r="G57" s="19">
        <v>9</v>
      </c>
      <c r="H57" s="19">
        <v>1199</v>
      </c>
      <c r="I57" s="19">
        <v>0.04</v>
      </c>
      <c r="J57" s="19">
        <v>2.5999999999999999E-2</v>
      </c>
      <c r="K57" s="19" t="s">
        <v>257</v>
      </c>
      <c r="L57" s="19">
        <v>91</v>
      </c>
      <c r="M57" s="19">
        <v>106</v>
      </c>
      <c r="N57" s="19">
        <v>32.17</v>
      </c>
      <c r="O57" s="19">
        <v>30.82</v>
      </c>
      <c r="P57" s="19" t="s">
        <v>251</v>
      </c>
      <c r="Q57" s="19">
        <v>51</v>
      </c>
      <c r="R57" s="19">
        <v>8.59</v>
      </c>
      <c r="S57" s="19" t="s">
        <v>159</v>
      </c>
      <c r="T57" s="19" t="s">
        <v>257</v>
      </c>
    </row>
    <row r="58" spans="1:20" ht="15.75" customHeight="1" x14ac:dyDescent="0.35">
      <c r="A58" s="2">
        <v>1</v>
      </c>
      <c r="B58" s="2" t="b">
        <f t="shared" si="3"/>
        <v>1</v>
      </c>
      <c r="C58" s="2" t="b">
        <f t="shared" si="1"/>
        <v>0</v>
      </c>
      <c r="D58" s="13" t="b">
        <f t="shared" si="2"/>
        <v>0</v>
      </c>
      <c r="F58" s="3" t="s">
        <v>192</v>
      </c>
      <c r="G58" s="19">
        <v>9.11</v>
      </c>
      <c r="H58" s="19">
        <v>2519</v>
      </c>
      <c r="I58" s="19">
        <v>0.09</v>
      </c>
      <c r="J58" s="19">
        <v>6.0999999999999999E-2</v>
      </c>
      <c r="K58" s="19" t="s">
        <v>251</v>
      </c>
      <c r="L58" s="19">
        <v>91</v>
      </c>
      <c r="M58" s="19">
        <v>106</v>
      </c>
      <c r="N58" s="19">
        <v>48.02</v>
      </c>
      <c r="O58" s="19">
        <v>48.12</v>
      </c>
      <c r="P58" s="19" t="s">
        <v>251</v>
      </c>
      <c r="Q58" s="19">
        <v>105</v>
      </c>
      <c r="R58" s="19">
        <v>21.27</v>
      </c>
      <c r="S58" s="19">
        <v>20.76</v>
      </c>
      <c r="T58" s="19" t="s">
        <v>251</v>
      </c>
    </row>
    <row r="59" spans="1:20" ht="15.75" customHeight="1" x14ac:dyDescent="0.35">
      <c r="A59" s="2">
        <v>0.5</v>
      </c>
      <c r="B59" s="2" t="b">
        <f t="shared" si="3"/>
        <v>1</v>
      </c>
      <c r="C59" s="2" t="b">
        <f t="shared" si="1"/>
        <v>0</v>
      </c>
      <c r="D59" s="13" t="b">
        <f t="shared" si="2"/>
        <v>0</v>
      </c>
      <c r="F59" s="3" t="s">
        <v>193</v>
      </c>
      <c r="G59" s="19">
        <v>9.4</v>
      </c>
      <c r="H59" s="19">
        <v>1049</v>
      </c>
      <c r="I59" s="19">
        <v>0.04</v>
      </c>
      <c r="J59" s="19">
        <v>2.5999999999999999E-2</v>
      </c>
      <c r="K59" s="19" t="s">
        <v>251</v>
      </c>
      <c r="L59" s="19">
        <v>91</v>
      </c>
      <c r="M59" s="19">
        <v>106</v>
      </c>
      <c r="N59" s="19">
        <v>47.03</v>
      </c>
      <c r="O59" s="19">
        <v>50.22</v>
      </c>
      <c r="P59" s="19" t="s">
        <v>251</v>
      </c>
      <c r="Q59" s="19">
        <v>105</v>
      </c>
      <c r="R59" s="19">
        <v>24.54</v>
      </c>
      <c r="S59" s="19">
        <v>21.35</v>
      </c>
      <c r="T59" s="19" t="s">
        <v>251</v>
      </c>
    </row>
    <row r="60" spans="1:20" ht="15.75" customHeight="1" x14ac:dyDescent="0.35">
      <c r="A60" s="2">
        <v>0.5</v>
      </c>
      <c r="B60" s="2" t="b">
        <f t="shared" si="3"/>
        <v>1</v>
      </c>
      <c r="C60" s="2" t="b">
        <f t="shared" si="1"/>
        <v>0</v>
      </c>
      <c r="D60" s="13" t="b">
        <f t="shared" si="2"/>
        <v>0</v>
      </c>
      <c r="F60" s="3" t="s">
        <v>194</v>
      </c>
      <c r="G60" s="19">
        <v>9.42</v>
      </c>
      <c r="H60" s="19">
        <v>1022</v>
      </c>
      <c r="I60" s="19">
        <v>0.04</v>
      </c>
      <c r="J60" s="19">
        <v>3.3000000000000002E-2</v>
      </c>
      <c r="K60" s="19" t="s">
        <v>251</v>
      </c>
      <c r="L60" s="19">
        <v>104</v>
      </c>
      <c r="M60" s="19">
        <v>78</v>
      </c>
      <c r="N60" s="19">
        <v>55.84</v>
      </c>
      <c r="O60" s="19">
        <v>61.3</v>
      </c>
      <c r="P60" s="19" t="s">
        <v>251</v>
      </c>
      <c r="Q60" s="19">
        <v>103</v>
      </c>
      <c r="R60" s="19">
        <v>56.1</v>
      </c>
      <c r="S60" s="19">
        <v>57.72</v>
      </c>
      <c r="T60" s="19" t="s">
        <v>251</v>
      </c>
    </row>
    <row r="61" spans="1:20" ht="15.75" customHeight="1" x14ac:dyDescent="0.35">
      <c r="A61" s="2">
        <v>1</v>
      </c>
      <c r="B61" s="2" t="b">
        <f t="shared" si="3"/>
        <v>1</v>
      </c>
      <c r="C61" s="2" t="b">
        <f t="shared" si="1"/>
        <v>0</v>
      </c>
      <c r="D61" s="13" t="b">
        <f t="shared" si="2"/>
        <v>0</v>
      </c>
      <c r="F61" s="3" t="s">
        <v>195</v>
      </c>
      <c r="G61" s="19">
        <v>9.5500000000000007</v>
      </c>
      <c r="H61" s="19">
        <v>66</v>
      </c>
      <c r="I61" s="19">
        <v>0</v>
      </c>
      <c r="J61" s="19">
        <v>4.5999999999999999E-2</v>
      </c>
      <c r="K61" s="19" t="s">
        <v>251</v>
      </c>
      <c r="L61" s="19">
        <v>173</v>
      </c>
      <c r="M61" s="19">
        <v>171</v>
      </c>
      <c r="N61" s="19">
        <v>51</v>
      </c>
      <c r="O61" s="19">
        <v>55.3</v>
      </c>
      <c r="P61" s="19" t="s">
        <v>251</v>
      </c>
      <c r="Q61" s="19">
        <v>175</v>
      </c>
      <c r="R61" s="19">
        <v>50.33</v>
      </c>
      <c r="S61" s="19">
        <v>29.42</v>
      </c>
      <c r="T61" s="19" t="s">
        <v>251</v>
      </c>
    </row>
    <row r="62" spans="1:20" ht="15.75" customHeight="1" x14ac:dyDescent="0.35">
      <c r="A62" s="2">
        <v>1</v>
      </c>
      <c r="B62" s="2" t="b">
        <f t="shared" si="3"/>
        <v>1</v>
      </c>
      <c r="C62" s="2" t="b">
        <f t="shared" si="1"/>
        <v>0</v>
      </c>
      <c r="D62" s="13" t="b">
        <f t="shared" si="2"/>
        <v>0</v>
      </c>
      <c r="F62" s="3" t="s">
        <v>197</v>
      </c>
      <c r="G62" s="19">
        <v>9.68</v>
      </c>
      <c r="H62" s="19">
        <v>1462</v>
      </c>
      <c r="I62" s="19">
        <v>0.05</v>
      </c>
      <c r="J62" s="19">
        <v>3.5999999999999997E-2</v>
      </c>
      <c r="K62" s="19" t="s">
        <v>251</v>
      </c>
      <c r="L62" s="19">
        <v>105</v>
      </c>
      <c r="M62" s="19">
        <v>120</v>
      </c>
      <c r="N62" s="19">
        <v>27.8</v>
      </c>
      <c r="O62" s="19">
        <v>24.34</v>
      </c>
      <c r="P62" s="19" t="s">
        <v>251</v>
      </c>
      <c r="Q62" s="19">
        <v>79</v>
      </c>
      <c r="R62" s="19">
        <v>16.22</v>
      </c>
      <c r="S62" s="19">
        <v>13.21</v>
      </c>
      <c r="T62" s="19" t="s">
        <v>251</v>
      </c>
    </row>
    <row r="63" spans="1:20" ht="15.75" customHeight="1" x14ac:dyDescent="0.35">
      <c r="A63" s="2"/>
      <c r="B63" s="2" t="b">
        <f t="shared" si="3"/>
        <v>1</v>
      </c>
      <c r="C63" s="2" t="b">
        <f t="shared" si="1"/>
        <v>0</v>
      </c>
      <c r="D63" s="13" t="b">
        <f t="shared" si="2"/>
        <v>0</v>
      </c>
      <c r="F63" s="3" t="s">
        <v>198</v>
      </c>
      <c r="G63" s="19">
        <v>9.81</v>
      </c>
      <c r="H63" s="19">
        <v>224666</v>
      </c>
      <c r="I63" s="19">
        <v>8.2100000000000009</v>
      </c>
      <c r="J63" s="19">
        <v>21.513000000000002</v>
      </c>
      <c r="K63" s="19" t="s">
        <v>251</v>
      </c>
      <c r="L63" s="19">
        <v>95</v>
      </c>
      <c r="M63" s="19">
        <v>174</v>
      </c>
      <c r="N63" s="19">
        <v>63.4</v>
      </c>
      <c r="O63" s="19">
        <v>62.5</v>
      </c>
      <c r="P63" s="19" t="s">
        <v>251</v>
      </c>
      <c r="Q63" s="19">
        <v>176</v>
      </c>
      <c r="R63" s="19">
        <v>61.39</v>
      </c>
      <c r="S63" s="19">
        <v>60.9</v>
      </c>
      <c r="T63" s="19" t="s">
        <v>251</v>
      </c>
    </row>
    <row r="64" spans="1:20" ht="15.75" customHeight="1" x14ac:dyDescent="0.35">
      <c r="A64" s="2">
        <v>1</v>
      </c>
      <c r="B64" s="2" t="b">
        <f t="shared" si="3"/>
        <v>1</v>
      </c>
      <c r="C64" s="2" t="b">
        <f t="shared" si="1"/>
        <v>0</v>
      </c>
      <c r="D64" s="13" t="b">
        <f t="shared" si="2"/>
        <v>0</v>
      </c>
      <c r="F64" s="3" t="s">
        <v>199</v>
      </c>
      <c r="G64" s="19">
        <v>9.91</v>
      </c>
      <c r="H64" s="19">
        <v>1103</v>
      </c>
      <c r="I64" s="19">
        <v>0.04</v>
      </c>
      <c r="J64" s="19">
        <v>7.1999999999999995E-2</v>
      </c>
      <c r="K64" s="19" t="s">
        <v>251</v>
      </c>
      <c r="L64" s="19">
        <v>77</v>
      </c>
      <c r="M64" s="19">
        <v>156</v>
      </c>
      <c r="N64" s="19">
        <v>50.62</v>
      </c>
      <c r="O64" s="19">
        <v>54.32</v>
      </c>
      <c r="P64" s="19" t="s">
        <v>251</v>
      </c>
      <c r="Q64" s="19">
        <v>158</v>
      </c>
      <c r="R64" s="19">
        <v>49.63</v>
      </c>
      <c r="S64" s="19">
        <v>54.69</v>
      </c>
      <c r="T64" s="19" t="s">
        <v>251</v>
      </c>
    </row>
    <row r="65" spans="1:20" ht="15.75" customHeight="1" x14ac:dyDescent="0.35">
      <c r="A65" s="2">
        <v>1</v>
      </c>
      <c r="B65" s="2" t="b">
        <f t="shared" si="3"/>
        <v>1</v>
      </c>
      <c r="C65" s="2" t="b">
        <f t="shared" si="1"/>
        <v>1</v>
      </c>
      <c r="D65" s="13" t="b">
        <f t="shared" si="2"/>
        <v>0</v>
      </c>
      <c r="F65" s="3" t="s">
        <v>200</v>
      </c>
      <c r="G65" s="19">
        <v>9.92</v>
      </c>
      <c r="H65" s="19">
        <v>252</v>
      </c>
      <c r="I65" s="19">
        <v>0.01</v>
      </c>
      <c r="J65" s="19">
        <v>3.6999999999999998E-2</v>
      </c>
      <c r="K65" s="19" t="s">
        <v>257</v>
      </c>
      <c r="L65" s="19">
        <v>83</v>
      </c>
      <c r="M65" s="19">
        <v>85</v>
      </c>
      <c r="N65" s="19">
        <v>64.03</v>
      </c>
      <c r="O65" s="19">
        <v>58.02</v>
      </c>
      <c r="P65" s="19" t="s">
        <v>251</v>
      </c>
      <c r="Q65" s="19">
        <v>95</v>
      </c>
      <c r="R65" s="19">
        <v>15.15</v>
      </c>
      <c r="S65" s="19" t="s">
        <v>159</v>
      </c>
      <c r="T65" s="19" t="s">
        <v>257</v>
      </c>
    </row>
    <row r="66" spans="1:20" ht="15.75" customHeight="1" x14ac:dyDescent="0.35">
      <c r="A66" s="2">
        <v>1</v>
      </c>
      <c r="B66" s="2" t="b">
        <f t="shared" si="3"/>
        <v>1</v>
      </c>
      <c r="C66" s="2" t="b">
        <f t="shared" si="1"/>
        <v>1</v>
      </c>
      <c r="D66" s="13" t="b">
        <f t="shared" si="2"/>
        <v>0</v>
      </c>
      <c r="F66" s="3" t="s">
        <v>201</v>
      </c>
      <c r="G66" s="19">
        <v>9.9600000000000009</v>
      </c>
      <c r="H66" s="19">
        <v>397</v>
      </c>
      <c r="I66" s="19">
        <v>0.01</v>
      </c>
      <c r="J66" s="19">
        <v>6.2E-2</v>
      </c>
      <c r="K66" s="19" t="s">
        <v>257</v>
      </c>
      <c r="L66" s="19">
        <v>75</v>
      </c>
      <c r="M66" s="19">
        <v>53</v>
      </c>
      <c r="N66" s="19">
        <v>22.46</v>
      </c>
      <c r="O66" s="19">
        <v>36.39</v>
      </c>
      <c r="P66" s="19" t="s">
        <v>251</v>
      </c>
      <c r="Q66" s="19">
        <v>89</v>
      </c>
      <c r="R66" s="19">
        <v>5.03</v>
      </c>
      <c r="S66" s="19" t="s">
        <v>159</v>
      </c>
      <c r="T66" s="19" t="s">
        <v>257</v>
      </c>
    </row>
    <row r="67" spans="1:20" ht="15.75" customHeight="1" x14ac:dyDescent="0.35">
      <c r="A67" s="2">
        <v>1</v>
      </c>
      <c r="B67" s="2" t="b">
        <f t="shared" si="3"/>
        <v>1</v>
      </c>
      <c r="C67" s="2" t="b">
        <f t="shared" si="1"/>
        <v>1</v>
      </c>
      <c r="D67" s="13" t="b">
        <f t="shared" si="2"/>
        <v>0</v>
      </c>
      <c r="F67" s="3" t="s">
        <v>202</v>
      </c>
      <c r="G67" s="19" t="s">
        <v>159</v>
      </c>
      <c r="H67" s="19" t="s">
        <v>159</v>
      </c>
      <c r="I67" s="19" t="s">
        <v>159</v>
      </c>
      <c r="J67" s="19" t="s">
        <v>159</v>
      </c>
      <c r="K67" s="19" t="s">
        <v>257</v>
      </c>
      <c r="L67" s="19">
        <v>77</v>
      </c>
      <c r="M67" s="19">
        <v>110</v>
      </c>
      <c r="N67" s="19">
        <v>82.04</v>
      </c>
      <c r="O67" s="19" t="s">
        <v>159</v>
      </c>
      <c r="P67" s="19" t="s">
        <v>257</v>
      </c>
      <c r="Q67" s="19">
        <v>61</v>
      </c>
      <c r="R67" s="19">
        <v>59.96</v>
      </c>
      <c r="S67" s="19" t="s">
        <v>159</v>
      </c>
      <c r="T67" s="19" t="s">
        <v>257</v>
      </c>
    </row>
    <row r="68" spans="1:20" ht="15.75" customHeight="1" x14ac:dyDescent="0.35">
      <c r="A68" s="2">
        <v>1</v>
      </c>
      <c r="B68" s="2" t="b">
        <f t="shared" si="3"/>
        <v>1</v>
      </c>
      <c r="C68" s="2" t="b">
        <f t="shared" si="1"/>
        <v>0</v>
      </c>
      <c r="D68" s="13" t="b">
        <f t="shared" si="2"/>
        <v>0</v>
      </c>
      <c r="F68" s="3" t="s">
        <v>203</v>
      </c>
      <c r="G68" s="19">
        <v>9.99</v>
      </c>
      <c r="H68" s="19">
        <v>2628</v>
      </c>
      <c r="I68" s="19">
        <v>0.1</v>
      </c>
      <c r="J68" s="19">
        <v>5.6000000000000001E-2</v>
      </c>
      <c r="K68" s="19" t="s">
        <v>251</v>
      </c>
      <c r="L68" s="19">
        <v>91</v>
      </c>
      <c r="M68" s="19">
        <v>120</v>
      </c>
      <c r="N68" s="19">
        <v>23.61</v>
      </c>
      <c r="O68" s="19">
        <v>19.71</v>
      </c>
      <c r="P68" s="19" t="s">
        <v>251</v>
      </c>
      <c r="Q68" s="19">
        <v>65</v>
      </c>
      <c r="R68" s="19">
        <v>10.65</v>
      </c>
      <c r="S68" s="19">
        <v>11.29</v>
      </c>
      <c r="T68" s="19" t="s">
        <v>251</v>
      </c>
    </row>
    <row r="69" spans="1:20" ht="15.75" customHeight="1" x14ac:dyDescent="0.35">
      <c r="A69" s="2">
        <v>1</v>
      </c>
      <c r="B69" s="2" t="b">
        <f t="shared" si="3"/>
        <v>1</v>
      </c>
      <c r="C69" s="2" t="b">
        <f t="shared" si="1"/>
        <v>0</v>
      </c>
      <c r="D69" s="13" t="b">
        <f t="shared" si="2"/>
        <v>0</v>
      </c>
      <c r="F69" s="3" t="s">
        <v>205</v>
      </c>
      <c r="G69" s="19">
        <v>10.050000000000001</v>
      </c>
      <c r="H69" s="19">
        <v>1588</v>
      </c>
      <c r="I69" s="19">
        <v>0.06</v>
      </c>
      <c r="J69" s="19">
        <v>5.6000000000000001E-2</v>
      </c>
      <c r="K69" s="19" t="s">
        <v>251</v>
      </c>
      <c r="L69" s="19">
        <v>91</v>
      </c>
      <c r="M69" s="19">
        <v>126</v>
      </c>
      <c r="N69" s="19">
        <v>32.39</v>
      </c>
      <c r="O69" s="19">
        <v>30.84</v>
      </c>
      <c r="P69" s="19" t="s">
        <v>251</v>
      </c>
      <c r="Q69" s="19">
        <v>89</v>
      </c>
      <c r="R69" s="19">
        <v>17.7</v>
      </c>
      <c r="S69" s="19">
        <v>13.56</v>
      </c>
      <c r="T69" s="19" t="s">
        <v>251</v>
      </c>
    </row>
    <row r="70" spans="1:20" ht="15.75" customHeight="1" x14ac:dyDescent="0.35">
      <c r="A70" s="2">
        <v>1</v>
      </c>
      <c r="B70" s="2" t="b">
        <f t="shared" si="3"/>
        <v>1</v>
      </c>
      <c r="C70" s="2" t="b">
        <f t="shared" si="1"/>
        <v>1</v>
      </c>
      <c r="D70" s="13" t="b">
        <f t="shared" si="2"/>
        <v>0</v>
      </c>
      <c r="F70" s="3" t="s">
        <v>207</v>
      </c>
      <c r="G70" s="19">
        <v>10.119999999999999</v>
      </c>
      <c r="H70" s="19">
        <v>1566</v>
      </c>
      <c r="I70" s="19">
        <v>0.06</v>
      </c>
      <c r="J70" s="19">
        <v>4.2999999999999997E-2</v>
      </c>
      <c r="K70" s="19" t="s">
        <v>257</v>
      </c>
      <c r="L70" s="19">
        <v>105</v>
      </c>
      <c r="M70" s="19">
        <v>120</v>
      </c>
      <c r="N70" s="19">
        <v>45.28</v>
      </c>
      <c r="O70" s="19">
        <v>42.21</v>
      </c>
      <c r="P70" s="19" t="s">
        <v>251</v>
      </c>
      <c r="Q70" s="19">
        <v>119</v>
      </c>
      <c r="R70" s="19">
        <v>11.32</v>
      </c>
      <c r="S70" s="19" t="s">
        <v>159</v>
      </c>
      <c r="T70" s="19" t="s">
        <v>257</v>
      </c>
    </row>
    <row r="71" spans="1:20" ht="15.75" customHeight="1" x14ac:dyDescent="0.35">
      <c r="A71" s="2">
        <v>1</v>
      </c>
      <c r="B71" s="2" t="b">
        <f t="shared" si="3"/>
        <v>1</v>
      </c>
      <c r="C71" s="2" t="b">
        <f t="shared" si="1"/>
        <v>0</v>
      </c>
      <c r="D71" s="13" t="b">
        <f t="shared" si="2"/>
        <v>0</v>
      </c>
      <c r="F71" s="3" t="s">
        <v>208</v>
      </c>
      <c r="G71" s="19">
        <v>10.14</v>
      </c>
      <c r="H71" s="19">
        <v>2490</v>
      </c>
      <c r="I71" s="19">
        <v>0.09</v>
      </c>
      <c r="J71" s="19">
        <v>7.0000000000000007E-2</v>
      </c>
      <c r="K71" s="19" t="s">
        <v>251</v>
      </c>
      <c r="L71" s="19">
        <v>91</v>
      </c>
      <c r="M71" s="19">
        <v>126</v>
      </c>
      <c r="N71" s="19">
        <v>28.85</v>
      </c>
      <c r="O71" s="19">
        <v>31.3</v>
      </c>
      <c r="P71" s="19" t="s">
        <v>251</v>
      </c>
      <c r="Q71" s="19">
        <v>89</v>
      </c>
      <c r="R71" s="19">
        <v>11.12</v>
      </c>
      <c r="S71" s="19">
        <v>9.99</v>
      </c>
      <c r="T71" s="19" t="s">
        <v>251</v>
      </c>
    </row>
    <row r="72" spans="1:20" ht="15.75" customHeight="1" x14ac:dyDescent="0.35">
      <c r="A72" s="2">
        <v>1</v>
      </c>
      <c r="B72" s="2" t="b">
        <f t="shared" si="3"/>
        <v>1</v>
      </c>
      <c r="C72" s="2" t="b">
        <f t="shared" si="1"/>
        <v>0</v>
      </c>
      <c r="D72" s="13" t="b">
        <f t="shared" si="2"/>
        <v>0</v>
      </c>
      <c r="F72" s="3" t="s">
        <v>209</v>
      </c>
      <c r="G72" s="19">
        <v>10.34</v>
      </c>
      <c r="H72" s="19">
        <v>1364</v>
      </c>
      <c r="I72" s="19">
        <v>0.05</v>
      </c>
      <c r="J72" s="19">
        <v>4.3999999999999997E-2</v>
      </c>
      <c r="K72" s="19" t="s">
        <v>251</v>
      </c>
      <c r="L72" s="19">
        <v>119</v>
      </c>
      <c r="M72" s="19">
        <v>91</v>
      </c>
      <c r="N72" s="19">
        <v>73.86</v>
      </c>
      <c r="O72" s="19">
        <v>77.89</v>
      </c>
      <c r="P72" s="19" t="s">
        <v>251</v>
      </c>
      <c r="Q72" s="19">
        <v>134</v>
      </c>
      <c r="R72" s="19">
        <v>25.78</v>
      </c>
      <c r="S72" s="19">
        <v>27.36</v>
      </c>
      <c r="T72" s="19" t="s">
        <v>251</v>
      </c>
    </row>
    <row r="73" spans="1:20" ht="15.75" customHeight="1" x14ac:dyDescent="0.35">
      <c r="A73" s="2">
        <v>1</v>
      </c>
      <c r="B73" s="2" t="b">
        <f t="shared" si="3"/>
        <v>1</v>
      </c>
      <c r="C73" s="2" t="b">
        <f t="shared" si="1"/>
        <v>1</v>
      </c>
      <c r="D73" s="13" t="b">
        <f t="shared" si="2"/>
        <v>0</v>
      </c>
      <c r="F73" s="3" t="s">
        <v>210</v>
      </c>
      <c r="G73" s="19" t="s">
        <v>159</v>
      </c>
      <c r="H73" s="19" t="s">
        <v>159</v>
      </c>
      <c r="I73" s="19" t="s">
        <v>159</v>
      </c>
      <c r="J73" s="19" t="s">
        <v>159</v>
      </c>
      <c r="K73" s="19" t="s">
        <v>257</v>
      </c>
      <c r="L73" s="19">
        <v>167</v>
      </c>
      <c r="M73" s="19">
        <v>165</v>
      </c>
      <c r="N73" s="19">
        <v>79.430000000000007</v>
      </c>
      <c r="O73" s="19" t="s">
        <v>159</v>
      </c>
      <c r="P73" s="19" t="s">
        <v>257</v>
      </c>
      <c r="Q73" s="19">
        <v>169</v>
      </c>
      <c r="R73" s="19">
        <v>49.92</v>
      </c>
      <c r="S73" s="19" t="s">
        <v>159</v>
      </c>
      <c r="T73" s="19" t="s">
        <v>257</v>
      </c>
    </row>
    <row r="74" spans="1:20" ht="15.75" customHeight="1" x14ac:dyDescent="0.35">
      <c r="A74" s="2">
        <v>1</v>
      </c>
      <c r="B74" s="2" t="b">
        <f t="shared" si="3"/>
        <v>1</v>
      </c>
      <c r="C74" s="2" t="b">
        <f t="shared" si="1"/>
        <v>0</v>
      </c>
      <c r="D74" s="13" t="b">
        <f t="shared" si="2"/>
        <v>0</v>
      </c>
      <c r="F74" s="3" t="s">
        <v>212</v>
      </c>
      <c r="G74" s="19">
        <v>10.39</v>
      </c>
      <c r="H74" s="19">
        <v>1684</v>
      </c>
      <c r="I74" s="19">
        <v>0.06</v>
      </c>
      <c r="J74" s="19">
        <v>4.9000000000000002E-2</v>
      </c>
      <c r="K74" s="19" t="s">
        <v>251</v>
      </c>
      <c r="L74" s="19">
        <v>105</v>
      </c>
      <c r="M74" s="19">
        <v>120</v>
      </c>
      <c r="N74" s="19">
        <v>43.32</v>
      </c>
      <c r="O74" s="19">
        <v>48.19</v>
      </c>
      <c r="P74" s="19" t="s">
        <v>251</v>
      </c>
      <c r="Q74" s="19">
        <v>77</v>
      </c>
      <c r="R74" s="19">
        <v>11.63</v>
      </c>
      <c r="S74" s="19">
        <v>15.34</v>
      </c>
      <c r="T74" s="19" t="s">
        <v>251</v>
      </c>
    </row>
    <row r="75" spans="1:20" ht="15.75" customHeight="1" x14ac:dyDescent="0.35">
      <c r="A75" s="2">
        <v>1</v>
      </c>
      <c r="B75" s="2" t="b">
        <f t="shared" si="3"/>
        <v>1</v>
      </c>
      <c r="C75" s="2" t="b">
        <f t="shared" si="1"/>
        <v>0</v>
      </c>
      <c r="D75" s="13" t="b">
        <f t="shared" si="2"/>
        <v>0</v>
      </c>
      <c r="F75" s="3" t="s">
        <v>213</v>
      </c>
      <c r="G75" s="19">
        <v>10.5</v>
      </c>
      <c r="H75" s="19">
        <v>2457</v>
      </c>
      <c r="I75" s="19">
        <v>0.09</v>
      </c>
      <c r="J75" s="19">
        <v>5.1999999999999998E-2</v>
      </c>
      <c r="K75" s="19" t="s">
        <v>251</v>
      </c>
      <c r="L75" s="19">
        <v>105</v>
      </c>
      <c r="M75" s="19">
        <v>134</v>
      </c>
      <c r="N75" s="19">
        <v>19.690000000000001</v>
      </c>
      <c r="O75" s="19">
        <v>19.100000000000001</v>
      </c>
      <c r="P75" s="19" t="s">
        <v>251</v>
      </c>
      <c r="Q75" s="19">
        <v>91</v>
      </c>
      <c r="R75" s="19">
        <v>15.52</v>
      </c>
      <c r="S75" s="19">
        <v>18.25</v>
      </c>
      <c r="T75" s="19" t="s">
        <v>251</v>
      </c>
    </row>
    <row r="76" spans="1:20" ht="15.75" customHeight="1" x14ac:dyDescent="0.35">
      <c r="A76" s="2">
        <v>1</v>
      </c>
      <c r="B76" s="2" t="b">
        <f t="shared" si="3"/>
        <v>1</v>
      </c>
      <c r="C76" s="2" t="b">
        <f t="shared" si="1"/>
        <v>0</v>
      </c>
      <c r="D76" s="13" t="b">
        <f t="shared" si="2"/>
        <v>0</v>
      </c>
      <c r="F76" s="3" t="s">
        <v>215</v>
      </c>
      <c r="G76" s="19">
        <v>10.58</v>
      </c>
      <c r="H76" s="19">
        <v>1796</v>
      </c>
      <c r="I76" s="19">
        <v>7.0000000000000007E-2</v>
      </c>
      <c r="J76" s="19">
        <v>0.107</v>
      </c>
      <c r="K76" s="19" t="s">
        <v>251</v>
      </c>
      <c r="L76" s="19">
        <v>146</v>
      </c>
      <c r="M76" s="19">
        <v>148</v>
      </c>
      <c r="N76" s="19">
        <v>62.35</v>
      </c>
      <c r="O76" s="19">
        <v>62.76</v>
      </c>
      <c r="P76" s="19" t="s">
        <v>251</v>
      </c>
      <c r="Q76" s="19">
        <v>111</v>
      </c>
      <c r="R76" s="19">
        <v>46.79</v>
      </c>
      <c r="S76" s="19">
        <v>47.09</v>
      </c>
      <c r="T76" s="19" t="s">
        <v>251</v>
      </c>
    </row>
    <row r="77" spans="1:20" ht="15.75" customHeight="1" x14ac:dyDescent="0.35">
      <c r="A77" s="2">
        <v>1</v>
      </c>
      <c r="B77" s="2" t="b">
        <f t="shared" si="3"/>
        <v>1</v>
      </c>
      <c r="C77" s="2" t="b">
        <f t="shared" si="1"/>
        <v>0</v>
      </c>
      <c r="D77" s="13" t="b">
        <f t="shared" si="2"/>
        <v>0</v>
      </c>
      <c r="F77" s="3" t="s">
        <v>216</v>
      </c>
      <c r="G77" s="19">
        <v>10.61</v>
      </c>
      <c r="H77" s="19">
        <v>2183</v>
      </c>
      <c r="I77" s="19">
        <v>0.08</v>
      </c>
      <c r="J77" s="19">
        <v>5.8999999999999997E-2</v>
      </c>
      <c r="K77" s="19" t="s">
        <v>251</v>
      </c>
      <c r="L77" s="19">
        <v>119</v>
      </c>
      <c r="M77" s="19">
        <v>91</v>
      </c>
      <c r="N77" s="19">
        <v>28.73</v>
      </c>
      <c r="O77" s="19">
        <v>43.75</v>
      </c>
      <c r="P77" s="19" t="s">
        <v>251</v>
      </c>
      <c r="Q77" s="19">
        <v>134</v>
      </c>
      <c r="R77" s="19">
        <v>27.42</v>
      </c>
      <c r="S77" s="19">
        <v>21.51</v>
      </c>
      <c r="T77" s="19" t="s">
        <v>251</v>
      </c>
    </row>
    <row r="78" spans="1:20" ht="15.75" customHeight="1" x14ac:dyDescent="0.35">
      <c r="A78" s="2"/>
      <c r="B78" s="2" t="b">
        <f t="shared" si="3"/>
        <v>1</v>
      </c>
      <c r="C78" s="2" t="b">
        <f t="shared" si="1"/>
        <v>0</v>
      </c>
      <c r="D78" s="13" t="b">
        <f t="shared" si="2"/>
        <v>0</v>
      </c>
      <c r="F78" s="3" t="s">
        <v>17</v>
      </c>
      <c r="G78" s="19">
        <v>10.63</v>
      </c>
      <c r="H78" s="19">
        <v>189119</v>
      </c>
      <c r="I78" s="19">
        <v>6.91</v>
      </c>
      <c r="J78" s="19">
        <v>20</v>
      </c>
      <c r="K78" s="19" t="s">
        <v>251</v>
      </c>
      <c r="L78" s="19">
        <v>152</v>
      </c>
      <c r="M78" s="19">
        <v>115</v>
      </c>
      <c r="N78" s="19">
        <v>57.27</v>
      </c>
      <c r="O78" s="19">
        <v>69.73</v>
      </c>
      <c r="P78" s="19" t="s">
        <v>251</v>
      </c>
      <c r="Q78" s="19" t="s">
        <v>159</v>
      </c>
      <c r="R78" s="19" t="s">
        <v>159</v>
      </c>
      <c r="S78" s="19" t="s">
        <v>159</v>
      </c>
      <c r="T78" s="19" t="s">
        <v>159</v>
      </c>
    </row>
    <row r="79" spans="1:20" ht="15.75" customHeight="1" x14ac:dyDescent="0.35">
      <c r="A79" s="2">
        <v>1</v>
      </c>
      <c r="B79" s="2" t="b">
        <f t="shared" si="3"/>
        <v>1</v>
      </c>
      <c r="C79" s="2" t="b">
        <f t="shared" si="1"/>
        <v>1</v>
      </c>
      <c r="D79" s="13" t="b">
        <f t="shared" si="2"/>
        <v>0</v>
      </c>
      <c r="F79" s="3" t="s">
        <v>218</v>
      </c>
      <c r="G79" s="19">
        <v>10.65</v>
      </c>
      <c r="H79" s="19">
        <v>2255</v>
      </c>
      <c r="I79" s="19">
        <v>0.08</v>
      </c>
      <c r="J79" s="19">
        <v>0.14000000000000001</v>
      </c>
      <c r="K79" s="19" t="s">
        <v>257</v>
      </c>
      <c r="L79" s="19">
        <v>146</v>
      </c>
      <c r="M79" s="19">
        <v>148</v>
      </c>
      <c r="N79" s="19">
        <v>65.78</v>
      </c>
      <c r="O79" s="19">
        <v>75.14</v>
      </c>
      <c r="P79" s="19" t="s">
        <v>251</v>
      </c>
      <c r="Q79" s="19">
        <v>111</v>
      </c>
      <c r="R79" s="19">
        <v>48.88</v>
      </c>
      <c r="S79" s="19">
        <v>149.08000000000001</v>
      </c>
      <c r="T79" s="19" t="s">
        <v>257</v>
      </c>
    </row>
    <row r="80" spans="1:20" ht="15.75" customHeight="1" x14ac:dyDescent="0.35">
      <c r="A80" s="2">
        <v>1</v>
      </c>
      <c r="B80" s="2" t="b">
        <f t="shared" si="3"/>
        <v>1</v>
      </c>
      <c r="C80" s="2" t="b">
        <f t="shared" si="1"/>
        <v>0</v>
      </c>
      <c r="D80" s="13" t="b">
        <f t="shared" si="2"/>
        <v>0</v>
      </c>
      <c r="F80" s="3" t="s">
        <v>219</v>
      </c>
      <c r="G80" s="19">
        <v>10.89</v>
      </c>
      <c r="H80" s="19">
        <v>3068</v>
      </c>
      <c r="I80" s="19">
        <v>0.11</v>
      </c>
      <c r="J80" s="19">
        <v>8.4000000000000005E-2</v>
      </c>
      <c r="K80" s="19" t="s">
        <v>251</v>
      </c>
      <c r="L80" s="19">
        <v>91</v>
      </c>
      <c r="M80" s="19">
        <v>92</v>
      </c>
      <c r="N80" s="19">
        <v>52.68</v>
      </c>
      <c r="O80" s="19">
        <v>52.56</v>
      </c>
      <c r="P80" s="19" t="s">
        <v>251</v>
      </c>
      <c r="Q80" s="19">
        <v>134</v>
      </c>
      <c r="R80" s="19">
        <v>25.15</v>
      </c>
      <c r="S80" s="19">
        <v>23.99</v>
      </c>
      <c r="T80" s="19" t="s">
        <v>251</v>
      </c>
    </row>
    <row r="81" spans="1:20" ht="15.75" customHeight="1" x14ac:dyDescent="0.35">
      <c r="A81" s="2">
        <v>1</v>
      </c>
      <c r="B81" s="2" t="b">
        <f t="shared" si="3"/>
        <v>1</v>
      </c>
      <c r="C81" s="2" t="b">
        <f t="shared" si="1"/>
        <v>0</v>
      </c>
      <c r="D81" s="13" t="b">
        <f t="shared" si="2"/>
        <v>0</v>
      </c>
      <c r="F81" s="3" t="s">
        <v>220</v>
      </c>
      <c r="G81" s="19">
        <v>10.89</v>
      </c>
      <c r="H81" s="19">
        <v>1539</v>
      </c>
      <c r="I81" s="19">
        <v>0.06</v>
      </c>
      <c r="J81" s="19">
        <v>8.6999999999999994E-2</v>
      </c>
      <c r="K81" s="19" t="s">
        <v>251</v>
      </c>
      <c r="L81" s="19">
        <v>146</v>
      </c>
      <c r="M81" s="19">
        <v>148</v>
      </c>
      <c r="N81" s="19">
        <v>63.21</v>
      </c>
      <c r="O81" s="19">
        <v>69.14</v>
      </c>
      <c r="P81" s="19" t="s">
        <v>251</v>
      </c>
      <c r="Q81" s="19">
        <v>111</v>
      </c>
      <c r="R81" s="19">
        <v>47.82</v>
      </c>
      <c r="S81" s="19">
        <v>50.07</v>
      </c>
      <c r="T81" s="19" t="s">
        <v>251</v>
      </c>
    </row>
    <row r="82" spans="1:20" ht="15.75" customHeight="1" x14ac:dyDescent="0.35">
      <c r="A82" s="2">
        <v>1</v>
      </c>
      <c r="B82" s="2" t="b">
        <f t="shared" si="3"/>
        <v>1</v>
      </c>
      <c r="C82" s="2" t="b">
        <f t="shared" si="1"/>
        <v>1</v>
      </c>
      <c r="D82" s="13" t="b">
        <f t="shared" si="2"/>
        <v>0</v>
      </c>
      <c r="F82" s="3" t="s">
        <v>221</v>
      </c>
      <c r="G82" s="19" t="s">
        <v>159</v>
      </c>
      <c r="H82" s="19" t="s">
        <v>159</v>
      </c>
      <c r="I82" s="19" t="s">
        <v>159</v>
      </c>
      <c r="J82" s="19" t="s">
        <v>159</v>
      </c>
      <c r="K82" s="19" t="s">
        <v>257</v>
      </c>
      <c r="L82" s="19">
        <v>117</v>
      </c>
      <c r="M82" s="19">
        <v>119</v>
      </c>
      <c r="N82" s="19">
        <v>98.17</v>
      </c>
      <c r="O82" s="19" t="s">
        <v>159</v>
      </c>
      <c r="P82" s="19" t="s">
        <v>257</v>
      </c>
      <c r="Q82" s="19">
        <v>201</v>
      </c>
      <c r="R82" s="19">
        <v>70.13</v>
      </c>
      <c r="S82" s="19" t="s">
        <v>159</v>
      </c>
      <c r="T82" s="19" t="s">
        <v>257</v>
      </c>
    </row>
    <row r="83" spans="1:20" ht="15.75" customHeight="1" x14ac:dyDescent="0.35">
      <c r="A83" s="2">
        <v>1</v>
      </c>
      <c r="B83" s="2" t="b">
        <f t="shared" si="3"/>
        <v>1</v>
      </c>
      <c r="C83" s="2" t="b">
        <f t="shared" si="1"/>
        <v>1</v>
      </c>
      <c r="D83" s="13" t="b">
        <f t="shared" si="2"/>
        <v>0</v>
      </c>
      <c r="F83" s="3" t="s">
        <v>222</v>
      </c>
      <c r="G83" s="19">
        <v>11.41</v>
      </c>
      <c r="H83" s="19">
        <v>82</v>
      </c>
      <c r="I83" s="19">
        <v>0</v>
      </c>
      <c r="J83" s="19">
        <v>0.13500000000000001</v>
      </c>
      <c r="K83" s="19" t="s">
        <v>257</v>
      </c>
      <c r="L83" s="19">
        <v>157</v>
      </c>
      <c r="M83" s="19">
        <v>155</v>
      </c>
      <c r="N83" s="19">
        <v>82.38</v>
      </c>
      <c r="O83" s="19">
        <v>66.94</v>
      </c>
      <c r="P83" s="19" t="s">
        <v>251</v>
      </c>
      <c r="Q83" s="19">
        <v>75</v>
      </c>
      <c r="R83" s="19">
        <v>119.6</v>
      </c>
      <c r="S83" s="19" t="s">
        <v>159</v>
      </c>
      <c r="T83" s="19" t="s">
        <v>257</v>
      </c>
    </row>
    <row r="84" spans="1:20" ht="15.75" customHeight="1" x14ac:dyDescent="0.35">
      <c r="A84" s="2">
        <v>5</v>
      </c>
      <c r="B84" s="2" t="b">
        <f t="shared" si="3"/>
        <v>1</v>
      </c>
      <c r="C84" s="2" t="b">
        <f t="shared" si="1"/>
        <v>1</v>
      </c>
      <c r="D84" s="13" t="b">
        <f t="shared" si="2"/>
        <v>0</v>
      </c>
      <c r="F84" s="3" t="s">
        <v>223</v>
      </c>
      <c r="G84" s="19" t="s">
        <v>159</v>
      </c>
      <c r="H84" s="19" t="s">
        <v>159</v>
      </c>
      <c r="I84" s="19" t="s">
        <v>159</v>
      </c>
      <c r="J84" s="19" t="s">
        <v>159</v>
      </c>
      <c r="K84" s="19" t="s">
        <v>257</v>
      </c>
      <c r="L84" s="19">
        <v>77</v>
      </c>
      <c r="M84" s="19">
        <v>51</v>
      </c>
      <c r="N84" s="19">
        <v>45.98</v>
      </c>
      <c r="O84" s="19" t="s">
        <v>159</v>
      </c>
      <c r="P84" s="19" t="s">
        <v>257</v>
      </c>
      <c r="Q84" s="19">
        <v>123</v>
      </c>
      <c r="R84" s="19">
        <v>39.42</v>
      </c>
      <c r="S84" s="19" t="s">
        <v>159</v>
      </c>
      <c r="T84" s="19" t="s">
        <v>257</v>
      </c>
    </row>
    <row r="85" spans="1:20" ht="15.75" customHeight="1" x14ac:dyDescent="0.35">
      <c r="A85" s="2">
        <v>1</v>
      </c>
      <c r="B85" s="2" t="b">
        <f t="shared" si="3"/>
        <v>1</v>
      </c>
      <c r="C85" s="2" t="b">
        <f t="shared" si="1"/>
        <v>0</v>
      </c>
      <c r="D85" s="13" t="b">
        <f t="shared" si="2"/>
        <v>0</v>
      </c>
      <c r="F85" s="3" t="s">
        <v>224</v>
      </c>
      <c r="G85" s="19">
        <v>11.95</v>
      </c>
      <c r="H85" s="19">
        <v>2239</v>
      </c>
      <c r="I85" s="19">
        <v>0.08</v>
      </c>
      <c r="J85" s="19">
        <v>0.26400000000000001</v>
      </c>
      <c r="K85" s="19" t="s">
        <v>251</v>
      </c>
      <c r="L85" s="19">
        <v>180</v>
      </c>
      <c r="M85" s="19">
        <v>182</v>
      </c>
      <c r="N85" s="19">
        <v>93.45</v>
      </c>
      <c r="O85" s="19">
        <v>92.37</v>
      </c>
      <c r="P85" s="19" t="s">
        <v>251</v>
      </c>
      <c r="Q85" s="19">
        <v>145</v>
      </c>
      <c r="R85" s="19">
        <v>34.5</v>
      </c>
      <c r="S85" s="19">
        <v>35.58</v>
      </c>
      <c r="T85" s="19" t="s">
        <v>251</v>
      </c>
    </row>
    <row r="86" spans="1:20" ht="15.75" customHeight="1" x14ac:dyDescent="0.35">
      <c r="A86" s="2">
        <v>1</v>
      </c>
      <c r="B86" s="2" t="b">
        <f t="shared" si="3"/>
        <v>1</v>
      </c>
      <c r="C86" s="2" t="b">
        <f t="shared" si="1"/>
        <v>0</v>
      </c>
      <c r="D86" s="13" t="b">
        <f t="shared" si="2"/>
        <v>0</v>
      </c>
      <c r="F86" s="3" t="s">
        <v>225</v>
      </c>
      <c r="G86" s="19">
        <v>12.04</v>
      </c>
      <c r="H86" s="19">
        <v>505</v>
      </c>
      <c r="I86" s="19">
        <v>0.02</v>
      </c>
      <c r="J86" s="19">
        <v>0.125</v>
      </c>
      <c r="K86" s="19" t="s">
        <v>251</v>
      </c>
      <c r="L86" s="19">
        <v>225</v>
      </c>
      <c r="M86" s="19">
        <v>227</v>
      </c>
      <c r="N86" s="19">
        <v>63.25</v>
      </c>
      <c r="O86" s="19">
        <v>64.290000000000006</v>
      </c>
      <c r="P86" s="19" t="s">
        <v>251</v>
      </c>
      <c r="Q86" s="19">
        <v>223</v>
      </c>
      <c r="R86" s="19">
        <v>63.44</v>
      </c>
      <c r="S86" s="19">
        <v>60.81</v>
      </c>
      <c r="T86" s="19" t="s">
        <v>251</v>
      </c>
    </row>
    <row r="87" spans="1:20" ht="15.75" customHeight="1" x14ac:dyDescent="0.35">
      <c r="A87" s="2">
        <v>0.5</v>
      </c>
      <c r="B87" s="2" t="b">
        <f t="shared" si="3"/>
        <v>0</v>
      </c>
      <c r="C87" s="2" t="b">
        <f t="shared" si="1"/>
        <v>0</v>
      </c>
      <c r="D87" s="13" t="b">
        <f t="shared" si="2"/>
        <v>1</v>
      </c>
      <c r="F87" s="3" t="s">
        <v>226</v>
      </c>
      <c r="G87" s="19">
        <v>12.12</v>
      </c>
      <c r="H87" s="19">
        <v>7200</v>
      </c>
      <c r="I87" s="19">
        <v>0.26</v>
      </c>
      <c r="J87" s="19">
        <v>0.29699999999999999</v>
      </c>
      <c r="K87" s="19" t="s">
        <v>251</v>
      </c>
      <c r="L87" s="19">
        <v>128</v>
      </c>
      <c r="M87" s="19">
        <v>127</v>
      </c>
      <c r="N87" s="19">
        <v>13.17</v>
      </c>
      <c r="O87" s="19">
        <v>13.7</v>
      </c>
      <c r="P87" s="19" t="s">
        <v>251</v>
      </c>
      <c r="Q87" s="19">
        <v>129</v>
      </c>
      <c r="R87" s="19">
        <v>10.26</v>
      </c>
      <c r="S87" s="19">
        <v>9.7100000000000009</v>
      </c>
      <c r="T87" s="19" t="s">
        <v>251</v>
      </c>
    </row>
    <row r="88" spans="1:20" ht="15.75" customHeight="1" x14ac:dyDescent="0.35">
      <c r="A88" s="2">
        <v>1</v>
      </c>
      <c r="B88" s="2" t="b">
        <f t="shared" si="3"/>
        <v>1</v>
      </c>
      <c r="C88" s="2" t="b">
        <f t="shared" si="1"/>
        <v>0</v>
      </c>
      <c r="D88" s="13" t="b">
        <f t="shared" si="2"/>
        <v>0</v>
      </c>
      <c r="F88" s="3" t="s">
        <v>227</v>
      </c>
      <c r="G88" s="19">
        <v>12.25</v>
      </c>
      <c r="H88" s="19">
        <v>2723</v>
      </c>
      <c r="I88" s="19">
        <v>0.1</v>
      </c>
      <c r="J88" s="19">
        <v>0.32400000000000001</v>
      </c>
      <c r="K88" s="19" t="s">
        <v>251</v>
      </c>
      <c r="L88" s="19">
        <v>180</v>
      </c>
      <c r="M88" s="19">
        <v>182</v>
      </c>
      <c r="N88" s="19">
        <v>95.76</v>
      </c>
      <c r="O88" s="19">
        <v>97.71</v>
      </c>
      <c r="P88" s="19" t="s">
        <v>251</v>
      </c>
      <c r="Q88" s="19">
        <v>145</v>
      </c>
      <c r="R88" s="19">
        <v>36.700000000000003</v>
      </c>
      <c r="S88" s="19">
        <v>36.96</v>
      </c>
      <c r="T88" s="19" t="s">
        <v>251</v>
      </c>
    </row>
    <row r="89" spans="1:20" ht="15.75" customHeight="1" x14ac:dyDescent="0.35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ht="15.75" customHeight="1" x14ac:dyDescent="0.35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ht="15.75" customHeight="1" x14ac:dyDescent="0.35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ht="15.75" customHeight="1" x14ac:dyDescent="0.35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ht="15.75" customHeight="1" x14ac:dyDescent="0.35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ht="15.75" customHeight="1" x14ac:dyDescent="0.35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ht="15.75" customHeight="1" x14ac:dyDescent="0.3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ht="15.75" customHeight="1" x14ac:dyDescent="0.35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7:20" ht="15.75" customHeight="1" x14ac:dyDescent="0.35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7:20" ht="15.75" customHeight="1" x14ac:dyDescent="0.35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7:20" ht="15.75" customHeight="1" x14ac:dyDescent="0.35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7:20" ht="15.75" customHeight="1" x14ac:dyDescent="0.35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7:20" ht="15.75" customHeight="1" x14ac:dyDescent="0.35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7:20" ht="15.75" customHeight="1" x14ac:dyDescent="0.35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7:20" ht="15.75" customHeight="1" x14ac:dyDescent="0.35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7:20" ht="15.75" customHeight="1" x14ac:dyDescent="0.35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7:20" ht="15.75" customHeight="1" x14ac:dyDescent="0.3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7:20" ht="15.75" customHeight="1" x14ac:dyDescent="0.35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7:20" ht="15.75" customHeight="1" x14ac:dyDescent="0.35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7:20" ht="15.75" customHeight="1" x14ac:dyDescent="0.35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7:20" ht="15.75" customHeight="1" x14ac:dyDescent="0.35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7:20" ht="15.75" customHeight="1" x14ac:dyDescent="0.35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7:20" ht="15.75" customHeight="1" x14ac:dyDescent="0.35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7:20" ht="15.75" customHeight="1" x14ac:dyDescent="0.35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ht="15.75" customHeight="1" x14ac:dyDescent="0.35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ht="15.75" customHeight="1" x14ac:dyDescent="0.35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ht="15.75" customHeight="1" x14ac:dyDescent="0.3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ht="15.75" customHeight="1" x14ac:dyDescent="0.35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ht="15.75" customHeight="1" x14ac:dyDescent="0.35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ht="15.75" customHeight="1" x14ac:dyDescent="0.35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ht="15.75" customHeight="1" x14ac:dyDescent="0.35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ht="15.75" customHeight="1" x14ac:dyDescent="0.35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ht="15.75" customHeight="1" x14ac:dyDescent="0.35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ht="15.75" customHeight="1" x14ac:dyDescent="0.35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ht="15.75" customHeight="1" x14ac:dyDescent="0.35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ht="15.75" customHeight="1" x14ac:dyDescent="0.35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ht="15.75" customHeight="1" x14ac:dyDescent="0.3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ht="15.75" customHeight="1" x14ac:dyDescent="0.35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ht="15.75" customHeight="1" x14ac:dyDescent="0.35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ht="15.75" customHeight="1" x14ac:dyDescent="0.35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ht="15.75" customHeight="1" x14ac:dyDescent="0.35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ht="15.75" customHeight="1" x14ac:dyDescent="0.35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ht="15.75" customHeight="1" x14ac:dyDescent="0.35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ht="15.75" customHeight="1" x14ac:dyDescent="0.35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ht="15.75" customHeight="1" x14ac:dyDescent="0.35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ht="15.75" customHeight="1" x14ac:dyDescent="0.35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ht="15.75" customHeight="1" x14ac:dyDescent="0.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ht="15.75" customHeight="1" x14ac:dyDescent="0.35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ht="15.75" customHeight="1" x14ac:dyDescent="0.35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ht="15.75" customHeight="1" x14ac:dyDescent="0.35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ht="15.75" customHeight="1" x14ac:dyDescent="0.35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ht="15.75" customHeight="1" x14ac:dyDescent="0.35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ht="15.75" customHeight="1" x14ac:dyDescent="0.35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ht="15.75" customHeight="1" x14ac:dyDescent="0.35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ht="15.75" customHeight="1" x14ac:dyDescent="0.35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ht="15.75" customHeight="1" x14ac:dyDescent="0.35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ht="15.75" customHeight="1" x14ac:dyDescent="0.3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ht="15.75" customHeight="1" x14ac:dyDescent="0.35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ht="15.75" customHeight="1" x14ac:dyDescent="0.35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ht="15.75" customHeight="1" x14ac:dyDescent="0.35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ht="15.75" customHeight="1" x14ac:dyDescent="0.35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ht="15.75" customHeight="1" x14ac:dyDescent="0.35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ht="15.75" customHeight="1" x14ac:dyDescent="0.35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ht="15.75" customHeight="1" x14ac:dyDescent="0.35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ht="15.75" customHeight="1" x14ac:dyDescent="0.35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ht="15.75" customHeight="1" x14ac:dyDescent="0.35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ht="15.75" customHeight="1" x14ac:dyDescent="0.3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ht="15.75" customHeight="1" x14ac:dyDescent="0.35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ht="15.75" customHeight="1" x14ac:dyDescent="0.35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ht="15.75" customHeight="1" x14ac:dyDescent="0.35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ht="15.75" customHeight="1" x14ac:dyDescent="0.35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ht="15.75" customHeight="1" x14ac:dyDescent="0.35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7:20" ht="15.75" customHeight="1" x14ac:dyDescent="0.35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7:20" ht="15.75" customHeight="1" x14ac:dyDescent="0.35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7:20" ht="15.75" customHeight="1" x14ac:dyDescent="0.35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7:20" ht="15.75" customHeight="1" x14ac:dyDescent="0.35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7:20" ht="15.75" customHeight="1" x14ac:dyDescent="0.3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7:20" ht="15.75" customHeight="1" x14ac:dyDescent="0.35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7:20" ht="15.75" customHeight="1" x14ac:dyDescent="0.35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7:20" ht="15.75" customHeight="1" x14ac:dyDescent="0.35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7:20" ht="15.75" customHeight="1" x14ac:dyDescent="0.35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7:20" ht="15.75" customHeight="1" x14ac:dyDescent="0.35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7:20" ht="15.75" customHeight="1" x14ac:dyDescent="0.35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7:20" ht="15.75" customHeight="1" x14ac:dyDescent="0.35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7:20" ht="15.75" customHeight="1" x14ac:dyDescent="0.35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7:20" ht="15.75" customHeight="1" x14ac:dyDescent="0.35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7:20" ht="15.75" customHeight="1" x14ac:dyDescent="0.3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7:20" ht="15.75" customHeight="1" x14ac:dyDescent="0.35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7:20" ht="15.75" customHeight="1" x14ac:dyDescent="0.35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7:20" ht="15.75" customHeight="1" x14ac:dyDescent="0.35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7:20" ht="15.75" customHeight="1" x14ac:dyDescent="0.35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7:20" ht="15.75" customHeight="1" x14ac:dyDescent="0.35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7:20" ht="15.75" customHeight="1" x14ac:dyDescent="0.35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7:20" ht="15.75" customHeight="1" x14ac:dyDescent="0.35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7:20" ht="15.75" customHeight="1" x14ac:dyDescent="0.35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7:20" ht="15.75" customHeight="1" x14ac:dyDescent="0.35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7:20" ht="15.75" customHeight="1" x14ac:dyDescent="0.3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7:20" ht="15.75" customHeight="1" x14ac:dyDescent="0.35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7:20" ht="15.75" customHeight="1" x14ac:dyDescent="0.35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7:20" ht="15.75" customHeight="1" x14ac:dyDescent="0.35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7:20" ht="15.75" customHeight="1" x14ac:dyDescent="0.35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7:20" ht="15.75" customHeight="1" x14ac:dyDescent="0.35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7:20" ht="15.75" customHeight="1" x14ac:dyDescent="0.35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7:20" ht="15.75" customHeight="1" x14ac:dyDescent="0.35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7:20" ht="15.75" customHeight="1" x14ac:dyDescent="0.35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7:20" ht="15.75" customHeight="1" x14ac:dyDescent="0.35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7:20" ht="15.75" customHeight="1" x14ac:dyDescent="0.3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7:20" ht="15.75" customHeight="1" x14ac:dyDescent="0.35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7:20" ht="15.75" customHeight="1" x14ac:dyDescent="0.35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7:20" ht="15.75" customHeight="1" x14ac:dyDescent="0.35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7:20" ht="15.75" customHeight="1" x14ac:dyDescent="0.35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7:20" ht="15.75" customHeight="1" x14ac:dyDescent="0.35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7:20" ht="15.75" customHeight="1" x14ac:dyDescent="0.35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7:20" ht="15.75" customHeight="1" x14ac:dyDescent="0.35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7:20" ht="15.75" customHeight="1" x14ac:dyDescent="0.35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7:20" ht="15.75" customHeight="1" x14ac:dyDescent="0.35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7:20" ht="15.75" customHeight="1" x14ac:dyDescent="0.3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7:20" ht="15.75" customHeight="1" x14ac:dyDescent="0.35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7:20" ht="15.75" customHeight="1" x14ac:dyDescent="0.35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7:20" ht="15.75" customHeight="1" x14ac:dyDescent="0.35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7:20" ht="15.75" customHeight="1" x14ac:dyDescent="0.35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7:20" ht="15.75" customHeight="1" x14ac:dyDescent="0.35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7:20" ht="15.75" customHeight="1" x14ac:dyDescent="0.35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7:20" ht="15.75" customHeight="1" x14ac:dyDescent="0.35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7:20" ht="15.75" customHeight="1" x14ac:dyDescent="0.35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7:20" ht="15.75" customHeight="1" x14ac:dyDescent="0.35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7:20" ht="15.75" customHeight="1" x14ac:dyDescent="0.3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7:20" ht="15.75" customHeight="1" x14ac:dyDescent="0.35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7:20" ht="15.75" customHeight="1" x14ac:dyDescent="0.35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7:20" ht="15.75" customHeight="1" x14ac:dyDescent="0.35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7:20" ht="15.75" customHeight="1" x14ac:dyDescent="0.35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7:20" ht="15.75" customHeight="1" x14ac:dyDescent="0.35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7:20" ht="15.75" customHeight="1" x14ac:dyDescent="0.35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7:20" ht="15.75" customHeight="1" x14ac:dyDescent="0.35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7:20" ht="15.75" customHeight="1" x14ac:dyDescent="0.35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7:20" ht="15.75" customHeight="1" x14ac:dyDescent="0.35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7:20" ht="15.75" customHeight="1" x14ac:dyDescent="0.3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7:20" ht="15.75" customHeight="1" x14ac:dyDescent="0.35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7:20" ht="15.75" customHeight="1" x14ac:dyDescent="0.35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7:20" ht="15.75" customHeight="1" x14ac:dyDescent="0.35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7:20" ht="15.75" customHeight="1" x14ac:dyDescent="0.35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7:20" ht="15.75" customHeight="1" x14ac:dyDescent="0.35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7:20" ht="15.75" customHeight="1" x14ac:dyDescent="0.35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7:20" ht="15.75" customHeight="1" x14ac:dyDescent="0.35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7:20" ht="15.75" customHeight="1" x14ac:dyDescent="0.35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7:20" ht="15.75" customHeight="1" x14ac:dyDescent="0.35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7:20" ht="15.75" customHeight="1" x14ac:dyDescent="0.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7:20" ht="15.75" customHeight="1" x14ac:dyDescent="0.35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7:20" ht="15.75" customHeight="1" x14ac:dyDescent="0.35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7:20" ht="15.75" customHeight="1" x14ac:dyDescent="0.35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7:20" ht="15.75" customHeight="1" x14ac:dyDescent="0.35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7:20" ht="15.75" customHeight="1" x14ac:dyDescent="0.35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7:20" ht="15.75" customHeight="1" x14ac:dyDescent="0.35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7:20" ht="15.75" customHeight="1" x14ac:dyDescent="0.35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7:20" ht="15.75" customHeight="1" x14ac:dyDescent="0.35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7:20" ht="15.75" customHeight="1" x14ac:dyDescent="0.35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7:20" ht="15.75" customHeight="1" x14ac:dyDescent="0.3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7:20" ht="15.75" customHeight="1" x14ac:dyDescent="0.35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7:20" ht="15.75" customHeight="1" x14ac:dyDescent="0.35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7:20" ht="15.75" customHeight="1" x14ac:dyDescent="0.35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7:20" ht="15.75" customHeight="1" x14ac:dyDescent="0.35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7:20" ht="15.75" customHeight="1" x14ac:dyDescent="0.35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7:20" ht="15.75" customHeight="1" x14ac:dyDescent="0.35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7:20" ht="15.75" customHeight="1" x14ac:dyDescent="0.35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7:20" ht="15.75" customHeight="1" x14ac:dyDescent="0.35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7:20" ht="15.75" customHeight="1" x14ac:dyDescent="0.35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7:20" ht="15.75" customHeight="1" x14ac:dyDescent="0.3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7:20" ht="15.75" customHeight="1" x14ac:dyDescent="0.35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7:20" ht="15.75" customHeight="1" x14ac:dyDescent="0.35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7:20" ht="15.75" customHeight="1" x14ac:dyDescent="0.35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7:20" ht="15.75" customHeight="1" x14ac:dyDescent="0.35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7:20" ht="15.75" customHeight="1" x14ac:dyDescent="0.35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7:20" ht="15.75" customHeight="1" x14ac:dyDescent="0.35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7:20" ht="15.75" customHeight="1" x14ac:dyDescent="0.35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7:20" ht="15.75" customHeight="1" x14ac:dyDescent="0.35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7:20" ht="15.75" customHeight="1" x14ac:dyDescent="0.35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7:20" ht="15.75" customHeight="1" x14ac:dyDescent="0.3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7:20" ht="15.75" customHeight="1" x14ac:dyDescent="0.35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7:20" ht="15.75" customHeight="1" x14ac:dyDescent="0.35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7:20" ht="15.75" customHeight="1" x14ac:dyDescent="0.35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7:20" ht="15.75" customHeight="1" x14ac:dyDescent="0.35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7:20" ht="15.75" customHeight="1" x14ac:dyDescent="0.35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7:20" ht="15.75" customHeight="1" x14ac:dyDescent="0.35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7:20" ht="15.75" customHeight="1" x14ac:dyDescent="0.35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7:20" ht="15.75" customHeight="1" x14ac:dyDescent="0.35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7:20" ht="15.75" customHeight="1" x14ac:dyDescent="0.35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7:20" ht="15.75" customHeight="1" x14ac:dyDescent="0.3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7:20" ht="15.75" customHeight="1" x14ac:dyDescent="0.35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7:20" ht="15.75" customHeight="1" x14ac:dyDescent="0.35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7:20" ht="15.75" customHeight="1" x14ac:dyDescent="0.35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7:20" ht="15.75" customHeight="1" x14ac:dyDescent="0.35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7:20" ht="15.75" customHeight="1" x14ac:dyDescent="0.35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7:20" ht="15.75" customHeight="1" x14ac:dyDescent="0.35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7:20" ht="15.75" customHeight="1" x14ac:dyDescent="0.35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7:20" ht="15.75" customHeight="1" x14ac:dyDescent="0.35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7:20" ht="15.75" customHeight="1" x14ac:dyDescent="0.35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7:20" ht="15.75" customHeight="1" x14ac:dyDescent="0.3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7:20" ht="15.75" customHeight="1" x14ac:dyDescent="0.35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7:20" ht="15.75" customHeight="1" x14ac:dyDescent="0.35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7:20" ht="15.75" customHeight="1" x14ac:dyDescent="0.35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7:20" ht="15.75" customHeight="1" x14ac:dyDescent="0.35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7:20" ht="15.75" customHeight="1" x14ac:dyDescent="0.35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7:20" ht="15.75" customHeight="1" x14ac:dyDescent="0.35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7:20" ht="15.75" customHeight="1" x14ac:dyDescent="0.35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7:20" ht="15.75" customHeight="1" x14ac:dyDescent="0.35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7:20" ht="15.75" customHeight="1" x14ac:dyDescent="0.35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7:20" ht="15.75" customHeight="1" x14ac:dyDescent="0.3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7:20" ht="15.75" customHeight="1" x14ac:dyDescent="0.35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7:20" ht="15.75" customHeight="1" x14ac:dyDescent="0.35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7:20" ht="15.75" customHeight="1" x14ac:dyDescent="0.35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7:20" ht="15.75" customHeight="1" x14ac:dyDescent="0.35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7:20" ht="15.75" customHeight="1" x14ac:dyDescent="0.35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7:20" ht="15.75" customHeight="1" x14ac:dyDescent="0.35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7:20" ht="15.75" customHeight="1" x14ac:dyDescent="0.35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7:20" ht="15.75" customHeight="1" x14ac:dyDescent="0.35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7:20" ht="15.75" customHeight="1" x14ac:dyDescent="0.35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7:20" ht="15.75" customHeight="1" x14ac:dyDescent="0.3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7:20" ht="15.75" customHeight="1" x14ac:dyDescent="0.35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7:20" ht="15.75" customHeight="1" x14ac:dyDescent="0.35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7:20" ht="15.75" customHeight="1" x14ac:dyDescent="0.35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7:20" ht="15.75" customHeight="1" x14ac:dyDescent="0.35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7:20" ht="15.75" customHeight="1" x14ac:dyDescent="0.35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7:20" ht="15.75" customHeight="1" x14ac:dyDescent="0.35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7:20" ht="15.75" customHeight="1" x14ac:dyDescent="0.35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7:20" ht="15.75" customHeight="1" x14ac:dyDescent="0.35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7:20" ht="15.75" customHeight="1" x14ac:dyDescent="0.35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7:20" ht="15.75" customHeight="1" x14ac:dyDescent="0.3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7:20" ht="15.75" customHeight="1" x14ac:dyDescent="0.35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7:20" ht="15.75" customHeight="1" x14ac:dyDescent="0.35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7:20" ht="15.75" customHeight="1" x14ac:dyDescent="0.35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7:20" ht="15.75" customHeight="1" x14ac:dyDescent="0.35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7:20" ht="15.75" customHeight="1" x14ac:dyDescent="0.35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7:20" ht="15.75" customHeight="1" x14ac:dyDescent="0.35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7:20" ht="15.75" customHeight="1" x14ac:dyDescent="0.35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7:20" ht="15.75" customHeight="1" x14ac:dyDescent="0.35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7:20" ht="15.75" customHeight="1" x14ac:dyDescent="0.35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7:20" ht="15.75" customHeight="1" x14ac:dyDescent="0.3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7:20" ht="15.75" customHeight="1" x14ac:dyDescent="0.35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7:20" ht="15.75" customHeight="1" x14ac:dyDescent="0.35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7:20" ht="15.75" customHeight="1" x14ac:dyDescent="0.35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7:20" ht="15.75" customHeight="1" x14ac:dyDescent="0.35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7:20" ht="15.75" customHeight="1" x14ac:dyDescent="0.35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7:20" ht="15.75" customHeight="1" x14ac:dyDescent="0.35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7:20" ht="15.75" customHeight="1" x14ac:dyDescent="0.35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7:20" ht="15.75" customHeight="1" x14ac:dyDescent="0.35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7:20" ht="15.75" customHeight="1" x14ac:dyDescent="0.35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7:20" ht="15.75" customHeight="1" x14ac:dyDescent="0.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7:20" ht="15.75" customHeight="1" x14ac:dyDescent="0.35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7:20" ht="15.75" customHeight="1" x14ac:dyDescent="0.35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7:20" ht="15.75" customHeight="1" x14ac:dyDescent="0.35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7:20" ht="15.75" customHeight="1" x14ac:dyDescent="0.35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7:20" ht="15.75" customHeight="1" x14ac:dyDescent="0.35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7:20" ht="15.75" customHeight="1" x14ac:dyDescent="0.35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7:20" ht="15.75" customHeight="1" x14ac:dyDescent="0.35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7:20" ht="15.75" customHeight="1" x14ac:dyDescent="0.35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7:20" ht="15.75" customHeight="1" x14ac:dyDescent="0.35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7:20" ht="15.75" customHeight="1" x14ac:dyDescent="0.3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7:20" ht="15.75" customHeight="1" x14ac:dyDescent="0.35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7:20" ht="15.75" customHeight="1" x14ac:dyDescent="0.35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7:20" ht="15.75" customHeight="1" x14ac:dyDescent="0.35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7:20" ht="15.75" customHeight="1" x14ac:dyDescent="0.35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7:20" ht="15.75" customHeight="1" x14ac:dyDescent="0.35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7:20" ht="15.75" customHeight="1" x14ac:dyDescent="0.35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7:20" ht="15.75" customHeight="1" x14ac:dyDescent="0.35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7:20" ht="15.75" customHeight="1" x14ac:dyDescent="0.35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7:20" ht="15.75" customHeight="1" x14ac:dyDescent="0.35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7:20" ht="15.75" customHeight="1" x14ac:dyDescent="0.3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7:20" ht="15.75" customHeight="1" x14ac:dyDescent="0.35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7:20" ht="15.75" customHeight="1" x14ac:dyDescent="0.35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7:20" ht="15.75" customHeight="1" x14ac:dyDescent="0.35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7:20" ht="15.75" customHeight="1" x14ac:dyDescent="0.35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7:20" ht="15.75" customHeight="1" x14ac:dyDescent="0.35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7:20" ht="15.75" customHeight="1" x14ac:dyDescent="0.35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7:20" ht="15.75" customHeight="1" x14ac:dyDescent="0.35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7:20" ht="15.75" customHeight="1" x14ac:dyDescent="0.35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7:20" ht="15.75" customHeight="1" x14ac:dyDescent="0.35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7:20" ht="15.75" customHeight="1" x14ac:dyDescent="0.3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7:20" ht="15.75" customHeight="1" x14ac:dyDescent="0.35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7:20" ht="15.75" customHeight="1" x14ac:dyDescent="0.35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7:20" ht="15.75" customHeight="1" x14ac:dyDescent="0.35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7:20" ht="15.75" customHeight="1" x14ac:dyDescent="0.35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7:20" ht="15.75" customHeight="1" x14ac:dyDescent="0.35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7:20" ht="15.75" customHeight="1" x14ac:dyDescent="0.35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7:20" ht="15.75" customHeight="1" x14ac:dyDescent="0.35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7:20" ht="15.75" customHeight="1" x14ac:dyDescent="0.35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7:20" ht="15.75" customHeight="1" x14ac:dyDescent="0.35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7:20" ht="15.75" customHeight="1" x14ac:dyDescent="0.3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7:20" ht="15.75" customHeight="1" x14ac:dyDescent="0.35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7:20" ht="15.75" customHeight="1" x14ac:dyDescent="0.35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7:20" ht="15.75" customHeight="1" x14ac:dyDescent="0.35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7:20" ht="15.75" customHeight="1" x14ac:dyDescent="0.35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7:20" ht="15.75" customHeight="1" x14ac:dyDescent="0.35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7:20" ht="15.75" customHeight="1" x14ac:dyDescent="0.35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7:20" ht="15.75" customHeight="1" x14ac:dyDescent="0.35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7:20" ht="15.75" customHeight="1" x14ac:dyDescent="0.35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7:20" ht="15.75" customHeight="1" x14ac:dyDescent="0.35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7:20" ht="15.75" customHeight="1" x14ac:dyDescent="0.3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7:20" ht="15.75" customHeight="1" x14ac:dyDescent="0.35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7:20" ht="15.75" customHeight="1" x14ac:dyDescent="0.35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7:20" ht="15.75" customHeight="1" x14ac:dyDescent="0.35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7:20" ht="15.75" customHeight="1" x14ac:dyDescent="0.35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7:20" ht="15.75" customHeight="1" x14ac:dyDescent="0.35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7:20" ht="15.75" customHeight="1" x14ac:dyDescent="0.35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7:20" ht="15.75" customHeight="1" x14ac:dyDescent="0.35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7:20" ht="15.75" customHeight="1" x14ac:dyDescent="0.35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7:20" ht="15.75" customHeight="1" x14ac:dyDescent="0.35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7:20" ht="15.75" customHeight="1" x14ac:dyDescent="0.3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7:20" ht="15.75" customHeight="1" x14ac:dyDescent="0.35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7:20" ht="15.75" customHeight="1" x14ac:dyDescent="0.35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7:20" ht="15.75" customHeight="1" x14ac:dyDescent="0.35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7:20" ht="15.75" customHeight="1" x14ac:dyDescent="0.35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7:20" ht="15.75" customHeight="1" x14ac:dyDescent="0.35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7:20" ht="15.75" customHeight="1" x14ac:dyDescent="0.35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7:20" ht="15.75" customHeight="1" x14ac:dyDescent="0.35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7:20" ht="15.75" customHeight="1" x14ac:dyDescent="0.35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7:20" ht="15.75" customHeight="1" x14ac:dyDescent="0.35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7:20" ht="15.75" customHeight="1" x14ac:dyDescent="0.3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7:20" ht="15.75" customHeight="1" x14ac:dyDescent="0.35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7:20" ht="15.75" customHeight="1" x14ac:dyDescent="0.35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7:20" ht="15.75" customHeight="1" x14ac:dyDescent="0.35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7:20" ht="15.75" customHeight="1" x14ac:dyDescent="0.35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7:20" ht="15.75" customHeight="1" x14ac:dyDescent="0.35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7:20" ht="15.75" customHeight="1" x14ac:dyDescent="0.35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7:20" ht="15.75" customHeight="1" x14ac:dyDescent="0.35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7:20" ht="15.75" customHeight="1" x14ac:dyDescent="0.35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7:20" ht="15.75" customHeight="1" x14ac:dyDescent="0.35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7:20" ht="15.75" customHeight="1" x14ac:dyDescent="0.3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7:20" ht="15.75" customHeight="1" x14ac:dyDescent="0.35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7:20" ht="15.75" customHeight="1" x14ac:dyDescent="0.35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7:20" ht="15.75" customHeight="1" x14ac:dyDescent="0.35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7:20" ht="15.75" customHeight="1" x14ac:dyDescent="0.35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7:20" ht="15.75" customHeight="1" x14ac:dyDescent="0.35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7:20" ht="15.75" customHeight="1" x14ac:dyDescent="0.35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7:20" ht="15.75" customHeight="1" x14ac:dyDescent="0.35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7:20" ht="15.75" customHeight="1" x14ac:dyDescent="0.35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7:20" ht="15.75" customHeight="1" x14ac:dyDescent="0.35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7:20" ht="15.75" customHeight="1" x14ac:dyDescent="0.3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7:20" ht="15.75" customHeight="1" x14ac:dyDescent="0.35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7:20" ht="15.75" customHeight="1" x14ac:dyDescent="0.35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7:20" ht="15.75" customHeight="1" x14ac:dyDescent="0.35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7:20" ht="15.75" customHeight="1" x14ac:dyDescent="0.35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7:20" ht="15.75" customHeight="1" x14ac:dyDescent="0.35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7:20" ht="15.75" customHeight="1" x14ac:dyDescent="0.35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7:20" ht="15.75" customHeight="1" x14ac:dyDescent="0.35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7:20" ht="15.75" customHeight="1" x14ac:dyDescent="0.35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7:20" ht="15.75" customHeight="1" x14ac:dyDescent="0.35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7:20" ht="15.75" customHeight="1" x14ac:dyDescent="0.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7:20" ht="15.75" customHeight="1" x14ac:dyDescent="0.35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7:20" ht="15.75" customHeight="1" x14ac:dyDescent="0.35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7:20" ht="15.75" customHeight="1" x14ac:dyDescent="0.35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7:20" ht="15.75" customHeight="1" x14ac:dyDescent="0.35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7:20" ht="15.75" customHeight="1" x14ac:dyDescent="0.35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7:20" ht="15.75" customHeight="1" x14ac:dyDescent="0.35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7:20" ht="15.75" customHeight="1" x14ac:dyDescent="0.35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7:20" ht="15.75" customHeight="1" x14ac:dyDescent="0.35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7:20" ht="15.75" customHeight="1" x14ac:dyDescent="0.35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7:20" ht="15.75" customHeight="1" x14ac:dyDescent="0.3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7:20" ht="15.75" customHeight="1" x14ac:dyDescent="0.35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7:20" ht="15.75" customHeight="1" x14ac:dyDescent="0.35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7:20" ht="15.75" customHeight="1" x14ac:dyDescent="0.35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7:20" ht="15.75" customHeight="1" x14ac:dyDescent="0.35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7:20" ht="15.75" customHeight="1" x14ac:dyDescent="0.35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7:20" ht="15.75" customHeight="1" x14ac:dyDescent="0.35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7:20" ht="15.75" customHeight="1" x14ac:dyDescent="0.35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7:20" ht="15.75" customHeight="1" x14ac:dyDescent="0.35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7:20" ht="15.75" customHeight="1" x14ac:dyDescent="0.35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7:20" ht="15.75" customHeight="1" x14ac:dyDescent="0.3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7:20" ht="15.75" customHeight="1" x14ac:dyDescent="0.35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7:20" ht="15.75" customHeight="1" x14ac:dyDescent="0.35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7:20" ht="15.75" customHeight="1" x14ac:dyDescent="0.35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7:20" ht="15.75" customHeight="1" x14ac:dyDescent="0.35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7:20" ht="15.75" customHeight="1" x14ac:dyDescent="0.35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7:20" ht="15.75" customHeight="1" x14ac:dyDescent="0.35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7:20" ht="15.75" customHeight="1" x14ac:dyDescent="0.35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7:20" ht="15.75" customHeight="1" x14ac:dyDescent="0.35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7:20" ht="15.75" customHeight="1" x14ac:dyDescent="0.35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7:20" ht="15.75" customHeight="1" x14ac:dyDescent="0.3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7:20" ht="15.75" customHeight="1" x14ac:dyDescent="0.35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7:20" ht="15.75" customHeight="1" x14ac:dyDescent="0.35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7:20" ht="15.75" customHeight="1" x14ac:dyDescent="0.35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7:20" ht="15.75" customHeight="1" x14ac:dyDescent="0.35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7:20" ht="15.75" customHeight="1" x14ac:dyDescent="0.35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7:20" ht="15.75" customHeight="1" x14ac:dyDescent="0.35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7:20" ht="15.75" customHeight="1" x14ac:dyDescent="0.35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7:20" ht="15.75" customHeight="1" x14ac:dyDescent="0.35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7:20" ht="15.75" customHeight="1" x14ac:dyDescent="0.35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7:20" ht="15.75" customHeight="1" x14ac:dyDescent="0.3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7:20" ht="15.75" customHeight="1" x14ac:dyDescent="0.35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7:20" ht="15.75" customHeight="1" x14ac:dyDescent="0.35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7:20" ht="15.75" customHeight="1" x14ac:dyDescent="0.35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7:20" ht="15.75" customHeight="1" x14ac:dyDescent="0.35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7:20" ht="15.75" customHeight="1" x14ac:dyDescent="0.35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7:20" ht="15.75" customHeight="1" x14ac:dyDescent="0.35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7:20" ht="15.75" customHeight="1" x14ac:dyDescent="0.35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7:20" ht="15.75" customHeight="1" x14ac:dyDescent="0.35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7:20" ht="15.75" customHeight="1" x14ac:dyDescent="0.35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7:20" ht="15.75" customHeight="1" x14ac:dyDescent="0.3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7:20" ht="15.75" customHeight="1" x14ac:dyDescent="0.35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7:20" ht="15.75" customHeight="1" x14ac:dyDescent="0.35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7:20" ht="15.75" customHeight="1" x14ac:dyDescent="0.35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7:20" ht="15.75" customHeight="1" x14ac:dyDescent="0.35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7:20" ht="15.75" customHeight="1" x14ac:dyDescent="0.35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7:20" ht="15.75" customHeight="1" x14ac:dyDescent="0.35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7:20" ht="15.75" customHeight="1" x14ac:dyDescent="0.35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7:20" ht="15.75" customHeight="1" x14ac:dyDescent="0.35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7:20" ht="15.75" customHeight="1" x14ac:dyDescent="0.35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7:20" ht="15.75" customHeight="1" x14ac:dyDescent="0.3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7:20" ht="15.75" customHeight="1" x14ac:dyDescent="0.35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7:20" ht="15.75" customHeight="1" x14ac:dyDescent="0.35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7:20" ht="15.75" customHeight="1" x14ac:dyDescent="0.35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7:20" ht="15.75" customHeight="1" x14ac:dyDescent="0.35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7:20" ht="15.75" customHeight="1" x14ac:dyDescent="0.35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7:20" ht="15.75" customHeight="1" x14ac:dyDescent="0.35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7:20" ht="15.75" customHeight="1" x14ac:dyDescent="0.35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7:20" ht="15.75" customHeight="1" x14ac:dyDescent="0.35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7:20" ht="15.75" customHeight="1" x14ac:dyDescent="0.35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7:20" ht="15.75" customHeight="1" x14ac:dyDescent="0.3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7:20" ht="15.75" customHeight="1" x14ac:dyDescent="0.35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7:20" ht="15.75" customHeight="1" x14ac:dyDescent="0.35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7:20" ht="15.75" customHeight="1" x14ac:dyDescent="0.35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7:20" ht="15.75" customHeight="1" x14ac:dyDescent="0.35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7:20" ht="15.75" customHeight="1" x14ac:dyDescent="0.35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7:20" ht="15.75" customHeight="1" x14ac:dyDescent="0.35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7:20" ht="15.75" customHeight="1" x14ac:dyDescent="0.35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7:20" ht="15.75" customHeight="1" x14ac:dyDescent="0.35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7:20" ht="15.75" customHeight="1" x14ac:dyDescent="0.35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7:20" ht="15.75" customHeight="1" x14ac:dyDescent="0.3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7:20" ht="15.75" customHeight="1" x14ac:dyDescent="0.35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7:20" ht="15.75" customHeight="1" x14ac:dyDescent="0.35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7:20" ht="15.75" customHeight="1" x14ac:dyDescent="0.35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7:20" ht="15.75" customHeight="1" x14ac:dyDescent="0.35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7:20" ht="15.75" customHeight="1" x14ac:dyDescent="0.35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7:20" ht="15.75" customHeight="1" x14ac:dyDescent="0.35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7:20" ht="15.75" customHeight="1" x14ac:dyDescent="0.35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7:20" ht="15.75" customHeight="1" x14ac:dyDescent="0.35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7:20" ht="15.75" customHeight="1" x14ac:dyDescent="0.35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7:20" ht="15.75" customHeight="1" x14ac:dyDescent="0.3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7:20" ht="15.75" customHeight="1" x14ac:dyDescent="0.35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7:20" ht="15.75" customHeight="1" x14ac:dyDescent="0.35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7:20" ht="15.75" customHeight="1" x14ac:dyDescent="0.35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7:20" ht="15.75" customHeight="1" x14ac:dyDescent="0.35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7:20" ht="15.75" customHeight="1" x14ac:dyDescent="0.35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7:20" ht="15.75" customHeight="1" x14ac:dyDescent="0.35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7:20" ht="15.75" customHeight="1" x14ac:dyDescent="0.35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7:20" ht="15.75" customHeight="1" x14ac:dyDescent="0.35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7:20" ht="15.75" customHeight="1" x14ac:dyDescent="0.35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7:20" ht="15.75" customHeight="1" x14ac:dyDescent="0.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7:20" ht="15.75" customHeight="1" x14ac:dyDescent="0.35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7:20" ht="15.75" customHeight="1" x14ac:dyDescent="0.35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7:20" ht="15.75" customHeight="1" x14ac:dyDescent="0.35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7:20" ht="15.75" customHeight="1" x14ac:dyDescent="0.35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7:20" ht="15.75" customHeight="1" x14ac:dyDescent="0.35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7:20" ht="15.75" customHeight="1" x14ac:dyDescent="0.35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7:20" ht="15.75" customHeight="1" x14ac:dyDescent="0.35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7:20" ht="15.75" customHeight="1" x14ac:dyDescent="0.35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7:20" ht="15.75" customHeight="1" x14ac:dyDescent="0.35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7:20" ht="15.75" customHeight="1" x14ac:dyDescent="0.3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7:20" ht="15.75" customHeight="1" x14ac:dyDescent="0.35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7:20" ht="15.75" customHeight="1" x14ac:dyDescent="0.35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7:20" ht="15.75" customHeight="1" x14ac:dyDescent="0.35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7:20" ht="15.75" customHeight="1" x14ac:dyDescent="0.35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7:20" ht="15.75" customHeight="1" x14ac:dyDescent="0.35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7:20" ht="15.75" customHeight="1" x14ac:dyDescent="0.35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7:20" ht="15.75" customHeight="1" x14ac:dyDescent="0.35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7:20" ht="15.75" customHeight="1" x14ac:dyDescent="0.35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7:20" ht="15.75" customHeight="1" x14ac:dyDescent="0.35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7:20" ht="15.75" customHeight="1" x14ac:dyDescent="0.3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7:20" ht="15.75" customHeight="1" x14ac:dyDescent="0.35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7:20" ht="15.75" customHeight="1" x14ac:dyDescent="0.35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7:20" ht="15.75" customHeight="1" x14ac:dyDescent="0.35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7:20" ht="15.75" customHeight="1" x14ac:dyDescent="0.35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7:20" ht="15.75" customHeight="1" x14ac:dyDescent="0.35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7:20" ht="15.75" customHeight="1" x14ac:dyDescent="0.35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7:20" ht="15.75" customHeight="1" x14ac:dyDescent="0.35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7:20" ht="15.75" customHeight="1" x14ac:dyDescent="0.35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7:20" ht="15.75" customHeight="1" x14ac:dyDescent="0.35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7:20" ht="15.75" customHeight="1" x14ac:dyDescent="0.3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7:20" ht="15.75" customHeight="1" x14ac:dyDescent="0.35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7:20" ht="15.75" customHeight="1" x14ac:dyDescent="0.35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7:20" ht="15.75" customHeight="1" x14ac:dyDescent="0.35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7:20" ht="15.75" customHeight="1" x14ac:dyDescent="0.35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7:20" ht="15.75" customHeight="1" x14ac:dyDescent="0.35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7:20" ht="15.75" customHeight="1" x14ac:dyDescent="0.35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7:20" ht="15.75" customHeight="1" x14ac:dyDescent="0.35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7:20" ht="15.75" customHeight="1" x14ac:dyDescent="0.35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7:20" ht="15.75" customHeight="1" x14ac:dyDescent="0.35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7:20" ht="15.75" customHeight="1" x14ac:dyDescent="0.3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7:20" ht="15.75" customHeight="1" x14ac:dyDescent="0.35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7:20" ht="15.75" customHeight="1" x14ac:dyDescent="0.35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7:20" ht="15.75" customHeight="1" x14ac:dyDescent="0.35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7:20" ht="15.75" customHeight="1" x14ac:dyDescent="0.35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7:20" ht="15.75" customHeight="1" x14ac:dyDescent="0.35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7:20" ht="15.75" customHeight="1" x14ac:dyDescent="0.35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7:20" ht="15.75" customHeight="1" x14ac:dyDescent="0.35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7:20" ht="15.75" customHeight="1" x14ac:dyDescent="0.35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7:20" ht="15.75" customHeight="1" x14ac:dyDescent="0.35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7:20" ht="15.75" customHeight="1" x14ac:dyDescent="0.3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7:20" ht="15.75" customHeight="1" x14ac:dyDescent="0.35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7:20" ht="15.75" customHeight="1" x14ac:dyDescent="0.35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7:20" ht="15.75" customHeight="1" x14ac:dyDescent="0.35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7:20" ht="15.75" customHeight="1" x14ac:dyDescent="0.35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7:20" ht="15.75" customHeight="1" x14ac:dyDescent="0.35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7:20" ht="15.75" customHeight="1" x14ac:dyDescent="0.35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7:20" ht="15.75" customHeight="1" x14ac:dyDescent="0.35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7:20" ht="15.75" customHeight="1" x14ac:dyDescent="0.35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7:20" ht="15.75" customHeight="1" x14ac:dyDescent="0.35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7:20" ht="15.75" customHeight="1" x14ac:dyDescent="0.3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7:20" ht="15.75" customHeight="1" x14ac:dyDescent="0.35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7:20" ht="15.75" customHeight="1" x14ac:dyDescent="0.35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7:20" ht="15.75" customHeight="1" x14ac:dyDescent="0.35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7:20" ht="15.75" customHeight="1" x14ac:dyDescent="0.35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7:20" ht="15.75" customHeight="1" x14ac:dyDescent="0.35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7:20" ht="15.75" customHeight="1" x14ac:dyDescent="0.35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7:20" ht="15.75" customHeight="1" x14ac:dyDescent="0.35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7:20" ht="15.75" customHeight="1" x14ac:dyDescent="0.35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7:20" ht="15.75" customHeight="1" x14ac:dyDescent="0.35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7:20" ht="15.75" customHeight="1" x14ac:dyDescent="0.3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7:20" ht="15.75" customHeight="1" x14ac:dyDescent="0.35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7:20" ht="15.75" customHeight="1" x14ac:dyDescent="0.35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7:20" ht="15.75" customHeight="1" x14ac:dyDescent="0.35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7:20" ht="15.75" customHeight="1" x14ac:dyDescent="0.35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7:20" ht="15.75" customHeight="1" x14ac:dyDescent="0.35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7:20" ht="15.75" customHeight="1" x14ac:dyDescent="0.35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7:20" ht="15.75" customHeight="1" x14ac:dyDescent="0.35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7:20" ht="15.75" customHeight="1" x14ac:dyDescent="0.35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7:20" ht="15.75" customHeight="1" x14ac:dyDescent="0.35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7:20" ht="15.75" customHeight="1" x14ac:dyDescent="0.3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7:20" ht="15.75" customHeight="1" x14ac:dyDescent="0.35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7:20" ht="15.75" customHeight="1" x14ac:dyDescent="0.35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7:20" ht="15.75" customHeight="1" x14ac:dyDescent="0.35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7:20" ht="15.75" customHeight="1" x14ac:dyDescent="0.35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7:20" ht="15.75" customHeight="1" x14ac:dyDescent="0.35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7:20" ht="15.75" customHeight="1" x14ac:dyDescent="0.35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7:20" ht="15.75" customHeight="1" x14ac:dyDescent="0.35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7:20" ht="15.75" customHeight="1" x14ac:dyDescent="0.35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7:20" ht="15.75" customHeight="1" x14ac:dyDescent="0.35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7:20" ht="15.75" customHeight="1" x14ac:dyDescent="0.3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7:20" ht="15.75" customHeight="1" x14ac:dyDescent="0.35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7:20" ht="15.75" customHeight="1" x14ac:dyDescent="0.35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7:20" ht="15.75" customHeight="1" x14ac:dyDescent="0.35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7:20" ht="15.75" customHeight="1" x14ac:dyDescent="0.35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7:20" ht="15.75" customHeight="1" x14ac:dyDescent="0.35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7:20" ht="15.75" customHeight="1" x14ac:dyDescent="0.35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7:20" ht="15.75" customHeight="1" x14ac:dyDescent="0.35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7:20" ht="15.75" customHeight="1" x14ac:dyDescent="0.35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7:20" ht="15.75" customHeight="1" x14ac:dyDescent="0.35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7:20" ht="15.75" customHeight="1" x14ac:dyDescent="0.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7:20" ht="15.75" customHeight="1" x14ac:dyDescent="0.35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7:20" ht="15.75" customHeight="1" x14ac:dyDescent="0.35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7:20" ht="15.75" customHeight="1" x14ac:dyDescent="0.35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7:20" ht="15.75" customHeight="1" x14ac:dyDescent="0.35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7:20" ht="15.75" customHeight="1" x14ac:dyDescent="0.35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7:20" ht="15.75" customHeight="1" x14ac:dyDescent="0.35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7:20" ht="15.75" customHeight="1" x14ac:dyDescent="0.35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7:20" ht="15.75" customHeight="1" x14ac:dyDescent="0.35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7:20" ht="15.75" customHeight="1" x14ac:dyDescent="0.35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7:20" ht="15.75" customHeight="1" x14ac:dyDescent="0.3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7:20" ht="15.75" customHeight="1" x14ac:dyDescent="0.35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7:20" ht="15.75" customHeight="1" x14ac:dyDescent="0.35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7:20" ht="15.75" customHeight="1" x14ac:dyDescent="0.35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7:20" ht="15.75" customHeight="1" x14ac:dyDescent="0.35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7:20" ht="15.75" customHeight="1" x14ac:dyDescent="0.35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7:20" ht="15.75" customHeight="1" x14ac:dyDescent="0.35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7:20" ht="15.75" customHeight="1" x14ac:dyDescent="0.35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7:20" ht="15.75" customHeight="1" x14ac:dyDescent="0.35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7:20" ht="15.75" customHeight="1" x14ac:dyDescent="0.35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7:20" ht="15.75" customHeight="1" x14ac:dyDescent="0.3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7:20" ht="15.75" customHeight="1" x14ac:dyDescent="0.35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7:20" ht="15.75" customHeight="1" x14ac:dyDescent="0.35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7:20" ht="15.75" customHeight="1" x14ac:dyDescent="0.35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7:20" ht="15.75" customHeight="1" x14ac:dyDescent="0.35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7:20" ht="15.75" customHeight="1" x14ac:dyDescent="0.35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7:20" ht="15.75" customHeight="1" x14ac:dyDescent="0.35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7:20" ht="15.75" customHeight="1" x14ac:dyDescent="0.35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7:20" ht="15.75" customHeight="1" x14ac:dyDescent="0.35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7:20" ht="15.75" customHeight="1" x14ac:dyDescent="0.35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7:20" ht="15.75" customHeight="1" x14ac:dyDescent="0.3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7:20" ht="15.75" customHeight="1" x14ac:dyDescent="0.35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7:20" ht="15.75" customHeight="1" x14ac:dyDescent="0.35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7:20" ht="15.75" customHeight="1" x14ac:dyDescent="0.35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7:20" ht="15.75" customHeight="1" x14ac:dyDescent="0.35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7:20" ht="15.75" customHeight="1" x14ac:dyDescent="0.35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7:20" ht="15.75" customHeight="1" x14ac:dyDescent="0.35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7:20" ht="15.75" customHeight="1" x14ac:dyDescent="0.35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7:20" ht="15.75" customHeight="1" x14ac:dyDescent="0.35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7:20" ht="15.75" customHeight="1" x14ac:dyDescent="0.35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7:20" ht="15.75" customHeight="1" x14ac:dyDescent="0.3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7:20" ht="15.75" customHeight="1" x14ac:dyDescent="0.35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7:20" ht="15.75" customHeight="1" x14ac:dyDescent="0.35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7:20" ht="15.75" customHeight="1" x14ac:dyDescent="0.35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7:20" ht="15.75" customHeight="1" x14ac:dyDescent="0.35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7:20" ht="15.75" customHeight="1" x14ac:dyDescent="0.35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7:20" ht="15.75" customHeight="1" x14ac:dyDescent="0.35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7:20" ht="15.75" customHeight="1" x14ac:dyDescent="0.35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7:20" ht="15.75" customHeight="1" x14ac:dyDescent="0.35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7:20" ht="15.75" customHeight="1" x14ac:dyDescent="0.35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7:20" ht="15.75" customHeight="1" x14ac:dyDescent="0.3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7:20" ht="15.75" customHeight="1" x14ac:dyDescent="0.35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7:20" ht="15.75" customHeight="1" x14ac:dyDescent="0.35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7:20" ht="15.75" customHeight="1" x14ac:dyDescent="0.35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7:20" ht="15.75" customHeight="1" x14ac:dyDescent="0.35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7:20" ht="15.75" customHeight="1" x14ac:dyDescent="0.35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7:20" ht="15.75" customHeight="1" x14ac:dyDescent="0.35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7:20" ht="15.75" customHeight="1" x14ac:dyDescent="0.35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7:20" ht="15.75" customHeight="1" x14ac:dyDescent="0.35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7:20" ht="15.75" customHeight="1" x14ac:dyDescent="0.35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7:20" ht="15.75" customHeight="1" x14ac:dyDescent="0.3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7:20" ht="15.75" customHeight="1" x14ac:dyDescent="0.35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7:20" ht="15.75" customHeight="1" x14ac:dyDescent="0.35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7:20" ht="15.75" customHeight="1" x14ac:dyDescent="0.35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7:20" ht="15.75" customHeight="1" x14ac:dyDescent="0.35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7:20" ht="15.75" customHeight="1" x14ac:dyDescent="0.35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7:20" ht="15.75" customHeight="1" x14ac:dyDescent="0.35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7:20" ht="15.75" customHeight="1" x14ac:dyDescent="0.35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7:20" ht="15.75" customHeight="1" x14ac:dyDescent="0.35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7:20" ht="15.75" customHeight="1" x14ac:dyDescent="0.35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7:20" ht="15.75" customHeight="1" x14ac:dyDescent="0.3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7:20" ht="15.75" customHeight="1" x14ac:dyDescent="0.35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7:20" ht="15.75" customHeight="1" x14ac:dyDescent="0.35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7:20" ht="15.75" customHeight="1" x14ac:dyDescent="0.35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7:20" ht="15.75" customHeight="1" x14ac:dyDescent="0.35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7:20" ht="15.75" customHeight="1" x14ac:dyDescent="0.35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7:20" ht="15.75" customHeight="1" x14ac:dyDescent="0.35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7:20" ht="15.75" customHeight="1" x14ac:dyDescent="0.35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7:20" ht="15.75" customHeight="1" x14ac:dyDescent="0.35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7:20" ht="15.75" customHeight="1" x14ac:dyDescent="0.35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7:20" ht="15.75" customHeight="1" x14ac:dyDescent="0.3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7:20" ht="15.75" customHeight="1" x14ac:dyDescent="0.35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7:20" ht="15.75" customHeight="1" x14ac:dyDescent="0.35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7:20" ht="15.75" customHeight="1" x14ac:dyDescent="0.35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7:20" ht="15.75" customHeight="1" x14ac:dyDescent="0.35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7:20" ht="15.75" customHeight="1" x14ac:dyDescent="0.35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7:20" ht="15.75" customHeight="1" x14ac:dyDescent="0.35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7:20" ht="15.75" customHeight="1" x14ac:dyDescent="0.35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7:20" ht="15.75" customHeight="1" x14ac:dyDescent="0.35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7:20" ht="15.75" customHeight="1" x14ac:dyDescent="0.35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7:20" ht="15.75" customHeight="1" x14ac:dyDescent="0.3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7:20" ht="15.75" customHeight="1" x14ac:dyDescent="0.35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7:20" ht="15.75" customHeight="1" x14ac:dyDescent="0.35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7:20" ht="15.75" customHeight="1" x14ac:dyDescent="0.35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7:20" ht="15.75" customHeight="1" x14ac:dyDescent="0.35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7:20" ht="15.75" customHeight="1" x14ac:dyDescent="0.35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7:20" ht="15.75" customHeight="1" x14ac:dyDescent="0.35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7:20" ht="15.75" customHeight="1" x14ac:dyDescent="0.35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7:20" ht="15.75" customHeight="1" x14ac:dyDescent="0.35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7:20" ht="15.75" customHeight="1" x14ac:dyDescent="0.35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7:20" ht="15.75" customHeight="1" x14ac:dyDescent="0.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7:20" ht="15.75" customHeight="1" x14ac:dyDescent="0.35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7:20" ht="15.75" customHeight="1" x14ac:dyDescent="0.35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7:20" ht="15.75" customHeight="1" x14ac:dyDescent="0.35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7:20" ht="15.75" customHeight="1" x14ac:dyDescent="0.35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7:20" ht="15.75" customHeight="1" x14ac:dyDescent="0.35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7:20" ht="15.75" customHeight="1" x14ac:dyDescent="0.35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7:20" ht="15.75" customHeight="1" x14ac:dyDescent="0.35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7:20" ht="15.75" customHeight="1" x14ac:dyDescent="0.35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7:20" ht="15.75" customHeight="1" x14ac:dyDescent="0.35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7:20" ht="15.75" customHeight="1" x14ac:dyDescent="0.3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7:20" ht="15.75" customHeight="1" x14ac:dyDescent="0.35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7:20" ht="15.75" customHeight="1" x14ac:dyDescent="0.35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7:20" ht="15.75" customHeight="1" x14ac:dyDescent="0.35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7:20" ht="15.75" customHeight="1" x14ac:dyDescent="0.35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7:20" ht="15.75" customHeight="1" x14ac:dyDescent="0.35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7:20" ht="15.75" customHeight="1" x14ac:dyDescent="0.35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7:20" ht="15.75" customHeight="1" x14ac:dyDescent="0.35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7:20" ht="15.75" customHeight="1" x14ac:dyDescent="0.35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7:20" ht="15.75" customHeight="1" x14ac:dyDescent="0.35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7:20" ht="15.75" customHeight="1" x14ac:dyDescent="0.3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7:20" ht="15.75" customHeight="1" x14ac:dyDescent="0.35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7:20" ht="15.75" customHeight="1" x14ac:dyDescent="0.35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7:20" ht="15.75" customHeight="1" x14ac:dyDescent="0.35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7:20" ht="15.75" customHeight="1" x14ac:dyDescent="0.35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7:20" ht="15.75" customHeight="1" x14ac:dyDescent="0.35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7:20" ht="15.75" customHeight="1" x14ac:dyDescent="0.35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7:20" ht="15.75" customHeight="1" x14ac:dyDescent="0.35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7:20" ht="15.75" customHeight="1" x14ac:dyDescent="0.35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7:20" ht="15.75" customHeight="1" x14ac:dyDescent="0.35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7:20" ht="15.75" customHeight="1" x14ac:dyDescent="0.3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7:20" ht="15.75" customHeight="1" x14ac:dyDescent="0.35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7:20" ht="15.75" customHeight="1" x14ac:dyDescent="0.35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7:20" ht="15.75" customHeight="1" x14ac:dyDescent="0.35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7:20" ht="15.75" customHeight="1" x14ac:dyDescent="0.35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7:20" ht="15.75" customHeight="1" x14ac:dyDescent="0.35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7:20" ht="15.75" customHeight="1" x14ac:dyDescent="0.35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7:20" ht="15.75" customHeight="1" x14ac:dyDescent="0.35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7:20" ht="15.75" customHeight="1" x14ac:dyDescent="0.35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7:20" ht="15.75" customHeight="1" x14ac:dyDescent="0.35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7:20" ht="15.75" customHeight="1" x14ac:dyDescent="0.3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7:20" ht="15.75" customHeight="1" x14ac:dyDescent="0.35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7:20" ht="15.75" customHeight="1" x14ac:dyDescent="0.35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7:20" ht="15.75" customHeight="1" x14ac:dyDescent="0.35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7:20" ht="15.75" customHeight="1" x14ac:dyDescent="0.35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7:20" ht="15.75" customHeight="1" x14ac:dyDescent="0.35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7:20" ht="15.75" customHeight="1" x14ac:dyDescent="0.35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7:20" ht="15.75" customHeight="1" x14ac:dyDescent="0.35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7:20" ht="15.75" customHeight="1" x14ac:dyDescent="0.35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7:20" ht="15.75" customHeight="1" x14ac:dyDescent="0.35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7:20" ht="15.75" customHeight="1" x14ac:dyDescent="0.3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7:20" ht="15.75" customHeight="1" x14ac:dyDescent="0.35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7:20" ht="15.75" customHeight="1" x14ac:dyDescent="0.35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7:20" ht="15.75" customHeight="1" x14ac:dyDescent="0.35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7:20" ht="15.75" customHeight="1" x14ac:dyDescent="0.35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7:20" ht="15.75" customHeight="1" x14ac:dyDescent="0.35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7:20" ht="15.75" customHeight="1" x14ac:dyDescent="0.35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7:20" ht="15.75" customHeight="1" x14ac:dyDescent="0.35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7:20" ht="15.75" customHeight="1" x14ac:dyDescent="0.35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7:20" ht="15.75" customHeight="1" x14ac:dyDescent="0.35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7:20" ht="15.75" customHeight="1" x14ac:dyDescent="0.3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7:20" ht="15.75" customHeight="1" x14ac:dyDescent="0.35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7:20" ht="15.75" customHeight="1" x14ac:dyDescent="0.35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7:20" ht="15.75" customHeight="1" x14ac:dyDescent="0.35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7:20" ht="15.75" customHeight="1" x14ac:dyDescent="0.35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7:20" ht="15.75" customHeight="1" x14ac:dyDescent="0.35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7:20" ht="15.75" customHeight="1" x14ac:dyDescent="0.35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7:20" ht="15.75" customHeight="1" x14ac:dyDescent="0.35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7:20" ht="15.75" customHeight="1" x14ac:dyDescent="0.35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7:20" ht="15.75" customHeight="1" x14ac:dyDescent="0.35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7:20" ht="15.75" customHeight="1" x14ac:dyDescent="0.3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7:20" ht="15.75" customHeight="1" x14ac:dyDescent="0.35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7:20" ht="15.75" customHeight="1" x14ac:dyDescent="0.35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7:20" ht="15.75" customHeight="1" x14ac:dyDescent="0.35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7:20" ht="15.75" customHeight="1" x14ac:dyDescent="0.35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7:20" ht="15.75" customHeight="1" x14ac:dyDescent="0.35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7:20" ht="15.75" customHeight="1" x14ac:dyDescent="0.35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7:20" ht="15.75" customHeight="1" x14ac:dyDescent="0.35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7:20" ht="15.75" customHeight="1" x14ac:dyDescent="0.35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7:20" ht="15.75" customHeight="1" x14ac:dyDescent="0.35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7:20" ht="15.75" customHeight="1" x14ac:dyDescent="0.3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7:20" ht="15.75" customHeight="1" x14ac:dyDescent="0.35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7:20" ht="15.75" customHeight="1" x14ac:dyDescent="0.35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7:20" ht="15.75" customHeight="1" x14ac:dyDescent="0.35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7:20" ht="15.75" customHeight="1" x14ac:dyDescent="0.35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7:20" ht="15.75" customHeight="1" x14ac:dyDescent="0.35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7:20" ht="15.75" customHeight="1" x14ac:dyDescent="0.35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7:20" ht="15.75" customHeight="1" x14ac:dyDescent="0.35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7:20" ht="15.75" customHeight="1" x14ac:dyDescent="0.35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7:20" ht="15.75" customHeight="1" x14ac:dyDescent="0.35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7:20" ht="15.75" customHeight="1" x14ac:dyDescent="0.3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7:20" ht="15.75" customHeight="1" x14ac:dyDescent="0.35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7:20" ht="15.75" customHeight="1" x14ac:dyDescent="0.35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7:20" ht="15.75" customHeight="1" x14ac:dyDescent="0.35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7:20" ht="15.75" customHeight="1" x14ac:dyDescent="0.35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7:20" ht="15.75" customHeight="1" x14ac:dyDescent="0.35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7:20" ht="15.75" customHeight="1" x14ac:dyDescent="0.35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7:20" ht="15.75" customHeight="1" x14ac:dyDescent="0.35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7:20" ht="15.75" customHeight="1" x14ac:dyDescent="0.35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7:20" ht="15.75" customHeight="1" x14ac:dyDescent="0.35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7:20" ht="15.75" customHeight="1" x14ac:dyDescent="0.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7:20" ht="15.75" customHeight="1" x14ac:dyDescent="0.35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7:20" ht="15.75" customHeight="1" x14ac:dyDescent="0.35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7:20" ht="15.75" customHeight="1" x14ac:dyDescent="0.35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7:20" ht="15.75" customHeight="1" x14ac:dyDescent="0.35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7:20" ht="15.75" customHeight="1" x14ac:dyDescent="0.35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7:20" ht="15.75" customHeight="1" x14ac:dyDescent="0.35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7:20" ht="15.75" customHeight="1" x14ac:dyDescent="0.35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7:20" ht="15.75" customHeight="1" x14ac:dyDescent="0.35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7:20" ht="15.75" customHeight="1" x14ac:dyDescent="0.35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7:20" ht="15.75" customHeight="1" x14ac:dyDescent="0.3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7:20" ht="15.75" customHeight="1" x14ac:dyDescent="0.35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7:20" ht="15.75" customHeight="1" x14ac:dyDescent="0.35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7:20" ht="15.75" customHeight="1" x14ac:dyDescent="0.35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7:20" ht="15.75" customHeight="1" x14ac:dyDescent="0.35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7:20" ht="15.75" customHeight="1" x14ac:dyDescent="0.35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7:20" ht="15.75" customHeight="1" x14ac:dyDescent="0.35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7:20" ht="15.75" customHeight="1" x14ac:dyDescent="0.35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7:20" ht="15.75" customHeight="1" x14ac:dyDescent="0.35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7:20" ht="15.75" customHeight="1" x14ac:dyDescent="0.35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7:20" ht="15.75" customHeight="1" x14ac:dyDescent="0.3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7:20" ht="15.75" customHeight="1" x14ac:dyDescent="0.35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7:20" ht="15.75" customHeight="1" x14ac:dyDescent="0.35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7:20" ht="15.75" customHeight="1" x14ac:dyDescent="0.35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7:20" ht="15.75" customHeight="1" x14ac:dyDescent="0.35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7:20" ht="15.75" customHeight="1" x14ac:dyDescent="0.35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7:20" ht="15.75" customHeight="1" x14ac:dyDescent="0.35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7:20" ht="15.75" customHeight="1" x14ac:dyDescent="0.35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7:20" ht="15.75" customHeight="1" x14ac:dyDescent="0.35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7:20" ht="15.75" customHeight="1" x14ac:dyDescent="0.35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7:20" ht="15.75" customHeight="1" x14ac:dyDescent="0.3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7:20" ht="15.75" customHeight="1" x14ac:dyDescent="0.35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7:20" ht="15.75" customHeight="1" x14ac:dyDescent="0.35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7:20" ht="15.75" customHeight="1" x14ac:dyDescent="0.35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7:20" ht="15.75" customHeight="1" x14ac:dyDescent="0.35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7:20" ht="15.75" customHeight="1" x14ac:dyDescent="0.35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7:20" ht="15.75" customHeight="1" x14ac:dyDescent="0.35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7:20" ht="15.75" customHeight="1" x14ac:dyDescent="0.35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7:20" ht="15.75" customHeight="1" x14ac:dyDescent="0.35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7:20" ht="15.75" customHeight="1" x14ac:dyDescent="0.35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7:20" ht="15.75" customHeight="1" x14ac:dyDescent="0.3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7:20" ht="15.75" customHeight="1" x14ac:dyDescent="0.35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7:20" ht="15.75" customHeight="1" x14ac:dyDescent="0.35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7:20" ht="15.75" customHeight="1" x14ac:dyDescent="0.35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7:20" ht="15.75" customHeight="1" x14ac:dyDescent="0.35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7:20" ht="15.75" customHeight="1" x14ac:dyDescent="0.35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7:20" ht="15.75" customHeight="1" x14ac:dyDescent="0.35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7:20" ht="15.75" customHeight="1" x14ac:dyDescent="0.35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7:20" ht="15.75" customHeight="1" x14ac:dyDescent="0.35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7:20" ht="15.75" customHeight="1" x14ac:dyDescent="0.35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7:20" ht="15.75" customHeight="1" x14ac:dyDescent="0.3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7:20" ht="15.75" customHeight="1" x14ac:dyDescent="0.35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7:20" ht="15.75" customHeight="1" x14ac:dyDescent="0.35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7:20" ht="15.75" customHeight="1" x14ac:dyDescent="0.35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7:20" ht="15.75" customHeight="1" x14ac:dyDescent="0.35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7:20" ht="15.75" customHeight="1" x14ac:dyDescent="0.35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7:20" ht="15.75" customHeight="1" x14ac:dyDescent="0.35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7:20" ht="15.75" customHeight="1" x14ac:dyDescent="0.35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7:20" ht="15.75" customHeight="1" x14ac:dyDescent="0.35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7:20" ht="15.75" customHeight="1" x14ac:dyDescent="0.35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7:20" ht="15.75" customHeight="1" x14ac:dyDescent="0.3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7:20" ht="15.75" customHeight="1" x14ac:dyDescent="0.35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7:20" ht="15.75" customHeight="1" x14ac:dyDescent="0.35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7:20" ht="15.75" customHeight="1" x14ac:dyDescent="0.35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7:20" ht="15.75" customHeight="1" x14ac:dyDescent="0.35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7:20" ht="15.75" customHeight="1" x14ac:dyDescent="0.35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7:20" ht="15.75" customHeight="1" x14ac:dyDescent="0.35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7:20" ht="15.75" customHeight="1" x14ac:dyDescent="0.35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7:20" ht="15.75" customHeight="1" x14ac:dyDescent="0.35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7:20" ht="15.75" customHeight="1" x14ac:dyDescent="0.35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7:20" ht="15.75" customHeight="1" x14ac:dyDescent="0.3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7:20" ht="15.75" customHeight="1" x14ac:dyDescent="0.35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7:20" ht="15.75" customHeight="1" x14ac:dyDescent="0.35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7:20" ht="15.75" customHeight="1" x14ac:dyDescent="0.35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7:20" ht="15.75" customHeight="1" x14ac:dyDescent="0.35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7:20" ht="15.75" customHeight="1" x14ac:dyDescent="0.35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7:20" ht="15.75" customHeight="1" x14ac:dyDescent="0.35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7:20" ht="15.75" customHeight="1" x14ac:dyDescent="0.35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7:20" ht="15.75" customHeight="1" x14ac:dyDescent="0.35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7:20" ht="15.75" customHeight="1" x14ac:dyDescent="0.35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7:20" ht="15.75" customHeight="1" x14ac:dyDescent="0.3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7:20" ht="15.75" customHeight="1" x14ac:dyDescent="0.35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7:20" ht="15.75" customHeight="1" x14ac:dyDescent="0.35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7:20" ht="15.75" customHeight="1" x14ac:dyDescent="0.35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7:20" ht="15.75" customHeight="1" x14ac:dyDescent="0.35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7:20" ht="15.75" customHeight="1" x14ac:dyDescent="0.35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7:20" ht="15.75" customHeight="1" x14ac:dyDescent="0.35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7:20" ht="15.75" customHeight="1" x14ac:dyDescent="0.35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7:20" ht="15.75" customHeight="1" x14ac:dyDescent="0.35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7:20" ht="15.75" customHeight="1" x14ac:dyDescent="0.35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7:20" ht="15.75" customHeight="1" x14ac:dyDescent="0.3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7:20" ht="15.75" customHeight="1" x14ac:dyDescent="0.35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7:20" ht="15.75" customHeight="1" x14ac:dyDescent="0.35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7:20" ht="15.75" customHeight="1" x14ac:dyDescent="0.35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7:20" ht="15.75" customHeight="1" x14ac:dyDescent="0.35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7:20" ht="15.75" customHeight="1" x14ac:dyDescent="0.35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7:20" ht="15.75" customHeight="1" x14ac:dyDescent="0.35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7:20" ht="15.75" customHeight="1" x14ac:dyDescent="0.35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7:20" ht="15.75" customHeight="1" x14ac:dyDescent="0.35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7:20" ht="15.75" customHeight="1" x14ac:dyDescent="0.35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7:20" ht="15.75" customHeight="1" x14ac:dyDescent="0.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7:20" ht="15.75" customHeight="1" x14ac:dyDescent="0.35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7:20" ht="15.75" customHeight="1" x14ac:dyDescent="0.35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7:20" ht="15.75" customHeight="1" x14ac:dyDescent="0.35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7:20" ht="15.75" customHeight="1" x14ac:dyDescent="0.35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7:20" ht="15.75" customHeight="1" x14ac:dyDescent="0.35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7:20" ht="15.75" customHeight="1" x14ac:dyDescent="0.35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7:20" ht="15.75" customHeight="1" x14ac:dyDescent="0.35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7:20" ht="15.75" customHeight="1" x14ac:dyDescent="0.35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7:20" ht="15.75" customHeight="1" x14ac:dyDescent="0.35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7:20" ht="15.75" customHeight="1" x14ac:dyDescent="0.3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7:20" ht="15.75" customHeight="1" x14ac:dyDescent="0.35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r="947" spans="7:20" ht="15.75" customHeight="1" x14ac:dyDescent="0.35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r="948" spans="7:20" ht="15.75" customHeight="1" x14ac:dyDescent="0.35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r="949" spans="7:20" ht="15.75" customHeight="1" x14ac:dyDescent="0.35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r="950" spans="7:20" ht="15.75" customHeight="1" x14ac:dyDescent="0.35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r="951" spans="7:20" ht="15.75" customHeight="1" x14ac:dyDescent="0.35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r="952" spans="7:20" ht="15.75" customHeight="1" x14ac:dyDescent="0.35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r="953" spans="7:20" ht="15.75" customHeight="1" x14ac:dyDescent="0.35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r="954" spans="7:20" ht="15.75" customHeight="1" x14ac:dyDescent="0.35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r="955" spans="7:20" ht="15.75" customHeight="1" x14ac:dyDescent="0.3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r="956" spans="7:20" ht="15.75" customHeight="1" x14ac:dyDescent="0.35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r="957" spans="7:20" ht="15.75" customHeight="1" x14ac:dyDescent="0.35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r="958" spans="7:20" ht="15.75" customHeight="1" x14ac:dyDescent="0.35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r="959" spans="7:20" ht="15.75" customHeight="1" x14ac:dyDescent="0.35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r="960" spans="7:20" ht="15.75" customHeight="1" x14ac:dyDescent="0.35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r="961" spans="7:20" ht="15.75" customHeight="1" x14ac:dyDescent="0.35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r="962" spans="7:20" ht="15.75" customHeight="1" x14ac:dyDescent="0.35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r="963" spans="7:20" ht="15.75" customHeight="1" x14ac:dyDescent="0.35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r="964" spans="7:20" ht="15.75" customHeight="1" x14ac:dyDescent="0.35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r="965" spans="7:20" ht="15.75" customHeight="1" x14ac:dyDescent="0.3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r="966" spans="7:20" ht="15.75" customHeight="1" x14ac:dyDescent="0.35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r="967" spans="7:20" ht="15.75" customHeight="1" x14ac:dyDescent="0.35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r="968" spans="7:20" ht="15.75" customHeight="1" x14ac:dyDescent="0.35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r="969" spans="7:20" ht="15.75" customHeight="1" x14ac:dyDescent="0.35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r="970" spans="7:20" ht="15.75" customHeight="1" x14ac:dyDescent="0.35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r="971" spans="7:20" ht="15.75" customHeight="1" x14ac:dyDescent="0.35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r="972" spans="7:20" ht="15.75" customHeight="1" x14ac:dyDescent="0.35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r="973" spans="7:20" ht="15.75" customHeight="1" x14ac:dyDescent="0.35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r="974" spans="7:20" ht="15.75" customHeight="1" x14ac:dyDescent="0.35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r="975" spans="7:20" ht="15.75" customHeight="1" x14ac:dyDescent="0.3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r="976" spans="7:20" ht="15.75" customHeight="1" x14ac:dyDescent="0.35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r="977" spans="7:20" ht="15.75" customHeight="1" x14ac:dyDescent="0.35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r="978" spans="7:20" ht="15.75" customHeight="1" x14ac:dyDescent="0.35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r="979" spans="7:20" ht="15.75" customHeight="1" x14ac:dyDescent="0.35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r="980" spans="7:20" ht="15.75" customHeight="1" x14ac:dyDescent="0.35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r="981" spans="7:20" ht="15.75" customHeight="1" x14ac:dyDescent="0.35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r="982" spans="7:20" ht="15.75" customHeight="1" x14ac:dyDescent="0.35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r="983" spans="7:20" ht="15.75" customHeight="1" x14ac:dyDescent="0.35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r="984" spans="7:20" ht="15.75" customHeight="1" x14ac:dyDescent="0.35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r="985" spans="7:20" ht="15.75" customHeight="1" x14ac:dyDescent="0.3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r="986" spans="7:20" ht="15.75" customHeight="1" x14ac:dyDescent="0.35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r="987" spans="7:20" ht="15.75" customHeight="1" x14ac:dyDescent="0.35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r="988" spans="7:20" ht="15.75" customHeight="1" x14ac:dyDescent="0.35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r="989" spans="7:20" ht="15.75" customHeight="1" x14ac:dyDescent="0.35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r="990" spans="7:20" ht="15.75" customHeight="1" x14ac:dyDescent="0.35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r="991" spans="7:20" ht="15.75" customHeight="1" x14ac:dyDescent="0.35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r="992" spans="7:20" ht="15.75" customHeight="1" x14ac:dyDescent="0.35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r="993" spans="7:20" ht="15.75" customHeight="1" x14ac:dyDescent="0.35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r="994" spans="7:20" ht="15.75" customHeight="1" x14ac:dyDescent="0.35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r="995" spans="7:20" ht="15.75" customHeight="1" x14ac:dyDescent="0.3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r="996" spans="7:20" ht="15.75" customHeight="1" x14ac:dyDescent="0.35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r="997" spans="7:20" ht="15.75" customHeight="1" x14ac:dyDescent="0.35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r="998" spans="7:20" ht="15.75" customHeight="1" x14ac:dyDescent="0.35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r="999" spans="7:20" ht="15.75" customHeight="1" x14ac:dyDescent="0.35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r="1000" spans="7:20" ht="15.75" customHeight="1" x14ac:dyDescent="0.35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</sheetData>
  <conditionalFormatting sqref="B1:C1000 D3:E3">
    <cfRule type="cellIs" dxfId="7" priority="1" operator="equal">
      <formula>"FALSE"</formula>
    </cfRule>
  </conditionalFormatting>
  <conditionalFormatting sqref="D1:E1000">
    <cfRule type="cellIs" dxfId="6" priority="2" operator="equal">
      <formula>"TRUE"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4.453125" defaultRowHeight="15" customHeight="1" x14ac:dyDescent="0.35"/>
  <cols>
    <col min="1" max="1" width="4.7265625" customWidth="1"/>
    <col min="2" max="2" width="41.08984375" customWidth="1"/>
    <col min="3" max="5" width="19.7265625" customWidth="1"/>
    <col min="6" max="19" width="15.7265625" customWidth="1"/>
    <col min="20" max="31" width="9.08984375" customWidth="1"/>
  </cols>
  <sheetData>
    <row r="1" spans="1:31" ht="14.5" x14ac:dyDescent="0.35">
      <c r="A1" s="33"/>
      <c r="B1" s="14" t="s">
        <v>258</v>
      </c>
      <c r="C1" s="10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4.5" x14ac:dyDescent="0.35">
      <c r="A2" s="33"/>
      <c r="B2" s="18">
        <v>241010</v>
      </c>
      <c r="C2" s="10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5" x14ac:dyDescent="0.35">
      <c r="A3" s="33"/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4.5" x14ac:dyDescent="0.35">
      <c r="A4" s="33"/>
      <c r="B4" s="5" t="s">
        <v>0</v>
      </c>
      <c r="C4" s="8" t="s">
        <v>259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14.5" x14ac:dyDescent="0.35">
      <c r="A5" s="33"/>
      <c r="B5" s="5"/>
      <c r="C5" s="8" t="s">
        <v>119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14.5" x14ac:dyDescent="0.35">
      <c r="A6" s="33"/>
      <c r="B6" s="5" t="s">
        <v>4</v>
      </c>
      <c r="C6" s="19" t="s">
        <v>260</v>
      </c>
      <c r="D6" s="19" t="s">
        <v>261</v>
      </c>
      <c r="E6" s="19" t="s">
        <v>262</v>
      </c>
      <c r="F6" s="19" t="s">
        <v>263</v>
      </c>
      <c r="G6" s="19" t="s">
        <v>264</v>
      </c>
      <c r="H6" s="19" t="s">
        <v>265</v>
      </c>
      <c r="I6" s="19" t="s">
        <v>266</v>
      </c>
      <c r="J6" s="19" t="s">
        <v>267</v>
      </c>
      <c r="K6" s="19" t="s">
        <v>268</v>
      </c>
      <c r="L6" s="19" t="s">
        <v>269</v>
      </c>
      <c r="M6" s="19" t="s">
        <v>270</v>
      </c>
      <c r="N6" s="19" t="s">
        <v>271</v>
      </c>
      <c r="O6" s="19" t="s">
        <v>272</v>
      </c>
      <c r="P6" s="19" t="s">
        <v>273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14.5" x14ac:dyDescent="0.35">
      <c r="A7" s="33" t="s">
        <v>101</v>
      </c>
      <c r="B7" s="14" t="s">
        <v>111</v>
      </c>
      <c r="C7" s="19" t="s">
        <v>111</v>
      </c>
      <c r="D7" s="19" t="s">
        <v>111</v>
      </c>
      <c r="E7" s="19" t="s">
        <v>111</v>
      </c>
      <c r="F7" s="19" t="s">
        <v>111</v>
      </c>
      <c r="G7" s="19" t="s">
        <v>111</v>
      </c>
      <c r="H7" s="19" t="s">
        <v>111</v>
      </c>
      <c r="I7" s="19" t="s">
        <v>111</v>
      </c>
      <c r="J7" s="19" t="s">
        <v>111</v>
      </c>
      <c r="K7" s="19" t="s">
        <v>111</v>
      </c>
      <c r="L7" s="19" t="s">
        <v>111</v>
      </c>
      <c r="M7" s="19" t="s">
        <v>111</v>
      </c>
      <c r="N7" s="19" t="s">
        <v>111</v>
      </c>
      <c r="O7" s="19" t="s">
        <v>111</v>
      </c>
      <c r="P7" s="19" t="s">
        <v>111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ht="14.5" x14ac:dyDescent="0.35">
      <c r="A8" s="33">
        <v>1</v>
      </c>
      <c r="B8" s="3" t="s">
        <v>113</v>
      </c>
      <c r="C8" s="19" t="s">
        <v>136</v>
      </c>
      <c r="D8" s="19" t="s">
        <v>136</v>
      </c>
      <c r="E8" s="19" t="s">
        <v>136</v>
      </c>
      <c r="F8" s="19" t="s">
        <v>136</v>
      </c>
      <c r="G8" s="19" t="s">
        <v>136</v>
      </c>
      <c r="H8" s="19" t="s">
        <v>136</v>
      </c>
      <c r="I8" s="19" t="s">
        <v>136</v>
      </c>
      <c r="J8" s="19" t="s">
        <v>136</v>
      </c>
      <c r="K8" s="19" t="s">
        <v>136</v>
      </c>
      <c r="L8" s="19" t="s">
        <v>136</v>
      </c>
      <c r="M8" s="19" t="s">
        <v>136</v>
      </c>
      <c r="N8" s="19" t="s">
        <v>136</v>
      </c>
      <c r="O8" s="19" t="s">
        <v>136</v>
      </c>
      <c r="P8" s="19">
        <v>10.500400000000001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ht="14.5" x14ac:dyDescent="0.35">
      <c r="A9" s="33">
        <v>1</v>
      </c>
      <c r="B9" s="3" t="s">
        <v>121</v>
      </c>
      <c r="C9" s="19" t="s">
        <v>136</v>
      </c>
      <c r="D9" s="19" t="s">
        <v>136</v>
      </c>
      <c r="E9" s="19" t="s">
        <v>136</v>
      </c>
      <c r="F9" s="19" t="s">
        <v>136</v>
      </c>
      <c r="G9" s="19" t="s">
        <v>136</v>
      </c>
      <c r="H9" s="19" t="s">
        <v>136</v>
      </c>
      <c r="I9" s="19" t="s">
        <v>136</v>
      </c>
      <c r="J9" s="19" t="s">
        <v>136</v>
      </c>
      <c r="K9" s="19" t="s">
        <v>136</v>
      </c>
      <c r="L9" s="19" t="s">
        <v>136</v>
      </c>
      <c r="M9" s="19" t="s">
        <v>136</v>
      </c>
      <c r="N9" s="19" t="s">
        <v>136</v>
      </c>
      <c r="O9" s="19" t="s">
        <v>136</v>
      </c>
      <c r="P9" s="19">
        <v>10.353899999999999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ht="14.5" x14ac:dyDescent="0.35">
      <c r="A10" s="33">
        <v>1</v>
      </c>
      <c r="B10" s="3" t="s">
        <v>124</v>
      </c>
      <c r="C10" s="19">
        <v>0.20230000000000001</v>
      </c>
      <c r="D10" s="19">
        <v>0.18290000000000001</v>
      </c>
      <c r="E10" s="19">
        <v>0.1361</v>
      </c>
      <c r="F10" s="19">
        <v>0.16689999999999999</v>
      </c>
      <c r="G10" s="19">
        <v>0.14069999999999999</v>
      </c>
      <c r="H10" s="19">
        <v>0.13039999999999999</v>
      </c>
      <c r="I10" s="19">
        <v>0.1736</v>
      </c>
      <c r="J10" s="19">
        <v>0.1144</v>
      </c>
      <c r="K10" s="19">
        <v>0.1298</v>
      </c>
      <c r="L10" s="19">
        <v>0.12839999999999999</v>
      </c>
      <c r="M10" s="19">
        <v>0.14080000000000001</v>
      </c>
      <c r="N10" s="19">
        <v>0.1014</v>
      </c>
      <c r="O10" s="19">
        <v>0.1074</v>
      </c>
      <c r="P10" s="19">
        <v>16.955400000000001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14.5" x14ac:dyDescent="0.35">
      <c r="A11" s="33">
        <v>1</v>
      </c>
      <c r="B11" s="14" t="s">
        <v>128</v>
      </c>
      <c r="C11" s="19" t="s">
        <v>136</v>
      </c>
      <c r="D11" s="19" t="s">
        <v>136</v>
      </c>
      <c r="E11" s="19" t="s">
        <v>136</v>
      </c>
      <c r="F11" s="19" t="s">
        <v>136</v>
      </c>
      <c r="G11" s="19" t="s">
        <v>136</v>
      </c>
      <c r="H11" s="19" t="s">
        <v>136</v>
      </c>
      <c r="I11" s="19" t="s">
        <v>136</v>
      </c>
      <c r="J11" s="19" t="s">
        <v>136</v>
      </c>
      <c r="K11" s="19" t="s">
        <v>136</v>
      </c>
      <c r="L11" s="19" t="s">
        <v>136</v>
      </c>
      <c r="M11" s="19" t="s">
        <v>136</v>
      </c>
      <c r="N11" s="19" t="s">
        <v>136</v>
      </c>
      <c r="O11" s="19" t="s">
        <v>136</v>
      </c>
      <c r="P11" s="19">
        <v>10.8857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ht="14.5" x14ac:dyDescent="0.35">
      <c r="A12" s="33">
        <v>1</v>
      </c>
      <c r="B12" s="3" t="s">
        <v>129</v>
      </c>
      <c r="C12" s="19" t="s">
        <v>136</v>
      </c>
      <c r="D12" s="19" t="s">
        <v>136</v>
      </c>
      <c r="E12" s="19" t="s">
        <v>136</v>
      </c>
      <c r="F12" s="19" t="s">
        <v>136</v>
      </c>
      <c r="G12" s="19" t="s">
        <v>136</v>
      </c>
      <c r="H12" s="19" t="s">
        <v>136</v>
      </c>
      <c r="I12" s="19" t="s">
        <v>136</v>
      </c>
      <c r="J12" s="19" t="s">
        <v>136</v>
      </c>
      <c r="K12" s="19" t="s">
        <v>136</v>
      </c>
      <c r="L12" s="19" t="s">
        <v>136</v>
      </c>
      <c r="M12" s="19" t="s">
        <v>136</v>
      </c>
      <c r="N12" s="19" t="s">
        <v>136</v>
      </c>
      <c r="O12" s="19" t="s">
        <v>136</v>
      </c>
      <c r="P12" s="19">
        <v>10.8566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4.5" x14ac:dyDescent="0.35">
      <c r="A13" s="33">
        <v>1</v>
      </c>
      <c r="B13" s="3" t="s">
        <v>130</v>
      </c>
      <c r="C13" s="19" t="s">
        <v>136</v>
      </c>
      <c r="D13" s="19" t="s">
        <v>136</v>
      </c>
      <c r="E13" s="19" t="s">
        <v>136</v>
      </c>
      <c r="F13" s="19" t="s">
        <v>136</v>
      </c>
      <c r="G13" s="19" t="s">
        <v>136</v>
      </c>
      <c r="H13" s="19" t="s">
        <v>136</v>
      </c>
      <c r="I13" s="19" t="s">
        <v>136</v>
      </c>
      <c r="J13" s="19" t="s">
        <v>136</v>
      </c>
      <c r="K13" s="19" t="s">
        <v>136</v>
      </c>
      <c r="L13" s="19" t="s">
        <v>136</v>
      </c>
      <c r="M13" s="19" t="s">
        <v>136</v>
      </c>
      <c r="N13" s="19" t="s">
        <v>136</v>
      </c>
      <c r="O13" s="19" t="s">
        <v>136</v>
      </c>
      <c r="P13" s="19">
        <v>10.719200000000001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14.5" x14ac:dyDescent="0.35">
      <c r="A14" s="33">
        <v>1</v>
      </c>
      <c r="B14" s="3" t="s">
        <v>132</v>
      </c>
      <c r="C14" s="19" t="s">
        <v>136</v>
      </c>
      <c r="D14" s="19" t="s">
        <v>136</v>
      </c>
      <c r="E14" s="19" t="s">
        <v>136</v>
      </c>
      <c r="F14" s="19" t="s">
        <v>136</v>
      </c>
      <c r="G14" s="19" t="s">
        <v>136</v>
      </c>
      <c r="H14" s="19" t="s">
        <v>136</v>
      </c>
      <c r="I14" s="19" t="s">
        <v>136</v>
      </c>
      <c r="J14" s="19" t="s">
        <v>136</v>
      </c>
      <c r="K14" s="19" t="s">
        <v>136</v>
      </c>
      <c r="L14" s="19" t="s">
        <v>136</v>
      </c>
      <c r="M14" s="19" t="s">
        <v>136</v>
      </c>
      <c r="N14" s="19" t="s">
        <v>136</v>
      </c>
      <c r="O14" s="19" t="s">
        <v>136</v>
      </c>
      <c r="P14" s="19">
        <v>10.7098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4.5" x14ac:dyDescent="0.35">
      <c r="A15" s="34">
        <v>2</v>
      </c>
      <c r="B15" s="3" t="s">
        <v>134</v>
      </c>
      <c r="C15" s="19">
        <v>4.1417000000000002</v>
      </c>
      <c r="D15" s="19">
        <v>3.6436000000000002</v>
      </c>
      <c r="E15" s="19">
        <v>4.3601999999999999</v>
      </c>
      <c r="F15" s="19">
        <v>10.111599999999999</v>
      </c>
      <c r="G15" s="19">
        <v>11.161899999999999</v>
      </c>
      <c r="H15" s="19">
        <v>4.7537000000000003</v>
      </c>
      <c r="I15" s="19">
        <v>4.4188000000000001</v>
      </c>
      <c r="J15" s="19">
        <v>2.2075999999999998</v>
      </c>
      <c r="K15" s="19">
        <v>3.8371</v>
      </c>
      <c r="L15" s="19">
        <v>3.2564000000000002</v>
      </c>
      <c r="M15" s="19">
        <v>2.4201000000000001</v>
      </c>
      <c r="N15" s="19">
        <v>3.3250999999999999</v>
      </c>
      <c r="O15" s="19">
        <v>3.2825000000000002</v>
      </c>
      <c r="P15" s="19">
        <v>22.838799999999999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4.5" x14ac:dyDescent="0.35">
      <c r="A16" s="33">
        <v>1</v>
      </c>
      <c r="B16" s="3" t="s">
        <v>137</v>
      </c>
      <c r="C16" s="19">
        <v>0.30649999999999999</v>
      </c>
      <c r="D16" s="19">
        <v>0.1583</v>
      </c>
      <c r="E16" s="19" t="s">
        <v>136</v>
      </c>
      <c r="F16" s="19">
        <v>0.2142</v>
      </c>
      <c r="G16" s="19">
        <v>0.24079999999999999</v>
      </c>
      <c r="H16" s="19">
        <v>0.19800000000000001</v>
      </c>
      <c r="I16" s="19" t="s">
        <v>136</v>
      </c>
      <c r="J16" s="19">
        <v>0.16589999999999999</v>
      </c>
      <c r="K16" s="19">
        <v>0.15809999999999999</v>
      </c>
      <c r="L16" s="19">
        <v>0.14030000000000001</v>
      </c>
      <c r="M16" s="19">
        <v>0.18229999999999999</v>
      </c>
      <c r="N16" s="19">
        <v>0.1401</v>
      </c>
      <c r="O16" s="19">
        <v>0.183</v>
      </c>
      <c r="P16" s="19">
        <v>6.6691000000000003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4.5" x14ac:dyDescent="0.35">
      <c r="A17" s="33">
        <v>1</v>
      </c>
      <c r="B17" s="3" t="s">
        <v>138</v>
      </c>
      <c r="C17" s="19" t="s">
        <v>136</v>
      </c>
      <c r="D17" s="19" t="s">
        <v>136</v>
      </c>
      <c r="E17" s="19" t="s">
        <v>136</v>
      </c>
      <c r="F17" s="19" t="s">
        <v>136</v>
      </c>
      <c r="G17" s="19" t="s">
        <v>136</v>
      </c>
      <c r="H17" s="19" t="s">
        <v>136</v>
      </c>
      <c r="I17" s="19" t="s">
        <v>136</v>
      </c>
      <c r="J17" s="19" t="s">
        <v>136</v>
      </c>
      <c r="K17" s="19" t="s">
        <v>136</v>
      </c>
      <c r="L17" s="19" t="s">
        <v>136</v>
      </c>
      <c r="M17" s="19" t="s">
        <v>136</v>
      </c>
      <c r="N17" s="19" t="s">
        <v>136</v>
      </c>
      <c r="O17" s="19" t="s">
        <v>136</v>
      </c>
      <c r="P17" s="19">
        <v>10.0761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4.5" x14ac:dyDescent="0.35">
      <c r="A18" s="33">
        <v>1</v>
      </c>
      <c r="B18" s="3" t="s">
        <v>140</v>
      </c>
      <c r="C18" s="19" t="s">
        <v>136</v>
      </c>
      <c r="D18" s="19" t="s">
        <v>136</v>
      </c>
      <c r="E18" s="19" t="s">
        <v>136</v>
      </c>
      <c r="F18" s="19" t="s">
        <v>136</v>
      </c>
      <c r="G18" s="19" t="s">
        <v>136</v>
      </c>
      <c r="H18" s="19" t="s">
        <v>136</v>
      </c>
      <c r="I18" s="19" t="s">
        <v>136</v>
      </c>
      <c r="J18" s="19" t="s">
        <v>136</v>
      </c>
      <c r="K18" s="19" t="s">
        <v>136</v>
      </c>
      <c r="L18" s="19" t="s">
        <v>136</v>
      </c>
      <c r="M18" s="19" t="s">
        <v>136</v>
      </c>
      <c r="N18" s="19" t="s">
        <v>136</v>
      </c>
      <c r="O18" s="19" t="s">
        <v>136</v>
      </c>
      <c r="P18" s="19">
        <v>10.4725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4.5" x14ac:dyDescent="0.35">
      <c r="A19" s="33">
        <v>1</v>
      </c>
      <c r="B19" s="3" t="s">
        <v>142</v>
      </c>
      <c r="C19" s="19">
        <v>0.33229999999999998</v>
      </c>
      <c r="D19" s="19">
        <v>0.26729999999999998</v>
      </c>
      <c r="E19" s="19">
        <v>0.31940000000000002</v>
      </c>
      <c r="F19" s="19">
        <v>0.31940000000000002</v>
      </c>
      <c r="G19" s="19">
        <v>0.32140000000000002</v>
      </c>
      <c r="H19" s="19">
        <v>0.3085</v>
      </c>
      <c r="I19" s="19">
        <v>0.31990000000000002</v>
      </c>
      <c r="J19" s="19">
        <v>0.3347</v>
      </c>
      <c r="K19" s="19">
        <v>0.30449999999999999</v>
      </c>
      <c r="L19" s="19">
        <v>0.27100000000000002</v>
      </c>
      <c r="M19" s="19">
        <v>0.27439999999999998</v>
      </c>
      <c r="N19" s="19">
        <v>0.2828</v>
      </c>
      <c r="O19" s="19">
        <v>0.28389999999999999</v>
      </c>
      <c r="P19" s="19">
        <v>11.206799999999999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4.5" x14ac:dyDescent="0.35">
      <c r="A20" s="33">
        <v>1</v>
      </c>
      <c r="B20" s="3" t="s">
        <v>143</v>
      </c>
      <c r="C20" s="19">
        <v>3.8699999999999998E-2</v>
      </c>
      <c r="D20" s="19">
        <v>1.6199999999999999E-2</v>
      </c>
      <c r="E20" s="19" t="s">
        <v>136</v>
      </c>
      <c r="F20" s="19" t="s">
        <v>136</v>
      </c>
      <c r="G20" s="19" t="s">
        <v>136</v>
      </c>
      <c r="H20" s="19" t="s">
        <v>136</v>
      </c>
      <c r="I20" s="19" t="s">
        <v>136</v>
      </c>
      <c r="J20" s="19" t="s">
        <v>136</v>
      </c>
      <c r="K20" s="19" t="s">
        <v>136</v>
      </c>
      <c r="L20" s="19" t="s">
        <v>136</v>
      </c>
      <c r="M20" s="19" t="s">
        <v>136</v>
      </c>
      <c r="N20" s="19" t="s">
        <v>136</v>
      </c>
      <c r="O20" s="19" t="s">
        <v>136</v>
      </c>
      <c r="P20" s="19">
        <v>10.3786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5.75" customHeight="1" x14ac:dyDescent="0.35">
      <c r="A21" s="33">
        <v>1</v>
      </c>
      <c r="B21" s="3" t="s">
        <v>144</v>
      </c>
      <c r="C21" s="19" t="s">
        <v>136</v>
      </c>
      <c r="D21" s="19" t="s">
        <v>136</v>
      </c>
      <c r="E21" s="19" t="s">
        <v>136</v>
      </c>
      <c r="F21" s="19" t="s">
        <v>136</v>
      </c>
      <c r="G21" s="19" t="s">
        <v>136</v>
      </c>
      <c r="H21" s="19" t="s">
        <v>136</v>
      </c>
      <c r="I21" s="19" t="s">
        <v>136</v>
      </c>
      <c r="J21" s="19" t="s">
        <v>136</v>
      </c>
      <c r="K21" s="19" t="s">
        <v>136</v>
      </c>
      <c r="L21" s="19" t="s">
        <v>136</v>
      </c>
      <c r="M21" s="19" t="s">
        <v>136</v>
      </c>
      <c r="N21" s="19" t="s">
        <v>136</v>
      </c>
      <c r="O21" s="19" t="s">
        <v>136</v>
      </c>
      <c r="P21" s="19">
        <v>10.36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5.75" customHeight="1" x14ac:dyDescent="0.35">
      <c r="A22" s="33">
        <v>1</v>
      </c>
      <c r="B22" s="3" t="s">
        <v>145</v>
      </c>
      <c r="C22" s="19" t="s">
        <v>136</v>
      </c>
      <c r="D22" s="19" t="s">
        <v>136</v>
      </c>
      <c r="E22" s="19" t="s">
        <v>136</v>
      </c>
      <c r="F22" s="19" t="s">
        <v>136</v>
      </c>
      <c r="G22" s="19" t="s">
        <v>136</v>
      </c>
      <c r="H22" s="19" t="s">
        <v>136</v>
      </c>
      <c r="I22" s="19" t="s">
        <v>136</v>
      </c>
      <c r="J22" s="19" t="s">
        <v>136</v>
      </c>
      <c r="K22" s="19" t="s">
        <v>136</v>
      </c>
      <c r="L22" s="19" t="s">
        <v>136</v>
      </c>
      <c r="M22" s="19" t="s">
        <v>136</v>
      </c>
      <c r="N22" s="19" t="s">
        <v>136</v>
      </c>
      <c r="O22" s="19" t="s">
        <v>136</v>
      </c>
      <c r="P22" s="19">
        <v>10.5321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5.75" customHeight="1" x14ac:dyDescent="0.35">
      <c r="A23" s="33">
        <v>1</v>
      </c>
      <c r="B23" s="3" t="s">
        <v>146</v>
      </c>
      <c r="C23" s="19" t="s">
        <v>136</v>
      </c>
      <c r="D23" s="19" t="s">
        <v>136</v>
      </c>
      <c r="E23" s="19" t="s">
        <v>136</v>
      </c>
      <c r="F23" s="19" t="s">
        <v>136</v>
      </c>
      <c r="G23" s="19" t="s">
        <v>136</v>
      </c>
      <c r="H23" s="19" t="s">
        <v>136</v>
      </c>
      <c r="I23" s="19" t="s">
        <v>136</v>
      </c>
      <c r="J23" s="19" t="s">
        <v>136</v>
      </c>
      <c r="K23" s="19" t="s">
        <v>136</v>
      </c>
      <c r="L23" s="19" t="s">
        <v>136</v>
      </c>
      <c r="M23" s="19" t="s">
        <v>136</v>
      </c>
      <c r="N23" s="19" t="s">
        <v>136</v>
      </c>
      <c r="O23" s="19" t="s">
        <v>136</v>
      </c>
      <c r="P23" s="19">
        <v>7.7503000000000002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5.75" customHeight="1" x14ac:dyDescent="0.35">
      <c r="A24" s="33">
        <v>1</v>
      </c>
      <c r="B24" s="3" t="s">
        <v>148</v>
      </c>
      <c r="C24" s="19" t="s">
        <v>136</v>
      </c>
      <c r="D24" s="19">
        <v>9.4000000000000004E-3</v>
      </c>
      <c r="E24" s="19" t="s">
        <v>136</v>
      </c>
      <c r="F24" s="19" t="s">
        <v>136</v>
      </c>
      <c r="G24" s="19" t="s">
        <v>136</v>
      </c>
      <c r="H24" s="19" t="s">
        <v>136</v>
      </c>
      <c r="I24" s="19" t="s">
        <v>136</v>
      </c>
      <c r="J24" s="19" t="s">
        <v>136</v>
      </c>
      <c r="K24" s="19" t="s">
        <v>136</v>
      </c>
      <c r="L24" s="19" t="s">
        <v>136</v>
      </c>
      <c r="M24" s="19" t="s">
        <v>136</v>
      </c>
      <c r="N24" s="19" t="s">
        <v>136</v>
      </c>
      <c r="O24" s="19" t="s">
        <v>136</v>
      </c>
      <c r="P24" s="19">
        <v>10.243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5.75" customHeight="1" x14ac:dyDescent="0.35">
      <c r="A25" s="33">
        <v>4</v>
      </c>
      <c r="B25" s="3" t="s">
        <v>149</v>
      </c>
      <c r="C25" s="19">
        <v>8.0893999999999995</v>
      </c>
      <c r="D25" s="19">
        <v>6.8856000000000002</v>
      </c>
      <c r="E25" s="19">
        <v>7.8860999999999999</v>
      </c>
      <c r="F25" s="19">
        <v>2.1299000000000001</v>
      </c>
      <c r="G25" s="19" t="s">
        <v>136</v>
      </c>
      <c r="H25" s="19" t="s">
        <v>136</v>
      </c>
      <c r="I25" s="19" t="s">
        <v>136</v>
      </c>
      <c r="J25" s="19" t="s">
        <v>136</v>
      </c>
      <c r="K25" s="19" t="s">
        <v>136</v>
      </c>
      <c r="L25" s="19" t="s">
        <v>136</v>
      </c>
      <c r="M25" s="19" t="s">
        <v>136</v>
      </c>
      <c r="N25" s="19" t="s">
        <v>136</v>
      </c>
      <c r="O25" s="19" t="s">
        <v>136</v>
      </c>
      <c r="P25" s="19">
        <v>20.594100000000001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5.75" customHeight="1" x14ac:dyDescent="0.35">
      <c r="A26" s="33">
        <v>2</v>
      </c>
      <c r="B26" s="3" t="s">
        <v>150</v>
      </c>
      <c r="C26" s="19" t="s">
        <v>136</v>
      </c>
      <c r="D26" s="19" t="s">
        <v>136</v>
      </c>
      <c r="E26" s="19" t="s">
        <v>136</v>
      </c>
      <c r="F26" s="19" t="s">
        <v>136</v>
      </c>
      <c r="G26" s="19" t="s">
        <v>136</v>
      </c>
      <c r="H26" s="19" t="s">
        <v>136</v>
      </c>
      <c r="I26" s="19" t="s">
        <v>136</v>
      </c>
      <c r="J26" s="19" t="s">
        <v>136</v>
      </c>
      <c r="K26" s="19" t="s">
        <v>136</v>
      </c>
      <c r="L26" s="19" t="s">
        <v>136</v>
      </c>
      <c r="M26" s="19" t="s">
        <v>136</v>
      </c>
      <c r="N26" s="19" t="s">
        <v>136</v>
      </c>
      <c r="O26" s="19" t="s">
        <v>136</v>
      </c>
      <c r="P26" s="19">
        <v>10.4587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5.75" customHeight="1" x14ac:dyDescent="0.35">
      <c r="A27" s="34">
        <v>1</v>
      </c>
      <c r="B27" s="3" t="s">
        <v>152</v>
      </c>
      <c r="C27" s="19" t="s">
        <v>136</v>
      </c>
      <c r="D27" s="19" t="s">
        <v>136</v>
      </c>
      <c r="E27" s="19" t="s">
        <v>136</v>
      </c>
      <c r="F27" s="19" t="s">
        <v>136</v>
      </c>
      <c r="G27" s="19" t="s">
        <v>136</v>
      </c>
      <c r="H27" s="19" t="s">
        <v>136</v>
      </c>
      <c r="I27" s="19" t="s">
        <v>136</v>
      </c>
      <c r="J27" s="19" t="s">
        <v>136</v>
      </c>
      <c r="K27" s="19" t="s">
        <v>136</v>
      </c>
      <c r="L27" s="19" t="s">
        <v>136</v>
      </c>
      <c r="M27" s="19">
        <v>8.0699999999999994E-2</v>
      </c>
      <c r="N27" s="19">
        <v>2.3800000000000002E-2</v>
      </c>
      <c r="O27" s="19" t="s">
        <v>136</v>
      </c>
      <c r="P27" s="19">
        <v>10.6738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5.75" customHeight="1" x14ac:dyDescent="0.35">
      <c r="A28" s="33">
        <v>2</v>
      </c>
      <c r="B28" s="3" t="s">
        <v>151</v>
      </c>
      <c r="C28" s="19" t="s">
        <v>136</v>
      </c>
      <c r="D28" s="19" t="s">
        <v>136</v>
      </c>
      <c r="E28" s="19" t="s">
        <v>136</v>
      </c>
      <c r="F28" s="19" t="s">
        <v>136</v>
      </c>
      <c r="G28" s="19" t="s">
        <v>136</v>
      </c>
      <c r="H28" s="19" t="s">
        <v>136</v>
      </c>
      <c r="I28" s="19" t="s">
        <v>136</v>
      </c>
      <c r="J28" s="19" t="s">
        <v>136</v>
      </c>
      <c r="K28" s="19" t="s">
        <v>136</v>
      </c>
      <c r="L28" s="19" t="s">
        <v>136</v>
      </c>
      <c r="M28" s="19" t="s">
        <v>136</v>
      </c>
      <c r="N28" s="19" t="s">
        <v>136</v>
      </c>
      <c r="O28" s="19" t="s">
        <v>136</v>
      </c>
      <c r="P28" s="19">
        <v>10.419600000000001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5.75" customHeight="1" x14ac:dyDescent="0.35">
      <c r="A29" s="33">
        <v>1</v>
      </c>
      <c r="B29" s="3" t="s">
        <v>153</v>
      </c>
      <c r="C29" s="19" t="s">
        <v>136</v>
      </c>
      <c r="D29" s="19" t="s">
        <v>136</v>
      </c>
      <c r="E29" s="19" t="s">
        <v>136</v>
      </c>
      <c r="F29" s="19">
        <v>1.2285999999999999</v>
      </c>
      <c r="G29" s="19" t="s">
        <v>136</v>
      </c>
      <c r="H29" s="19" t="s">
        <v>136</v>
      </c>
      <c r="I29" s="19" t="s">
        <v>136</v>
      </c>
      <c r="J29" s="19" t="s">
        <v>136</v>
      </c>
      <c r="K29" s="19" t="s">
        <v>136</v>
      </c>
      <c r="L29" s="19" t="s">
        <v>136</v>
      </c>
      <c r="M29" s="19" t="s">
        <v>136</v>
      </c>
      <c r="N29" s="19" t="s">
        <v>136</v>
      </c>
      <c r="O29" s="19" t="s">
        <v>136</v>
      </c>
      <c r="P29" s="19">
        <v>10.3932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5.75" customHeight="1" x14ac:dyDescent="0.35">
      <c r="A30" s="33">
        <v>1</v>
      </c>
      <c r="B30" s="3" t="s">
        <v>154</v>
      </c>
      <c r="C30" s="19">
        <v>0.40710000000000002</v>
      </c>
      <c r="D30" s="19">
        <v>0.32669999999999999</v>
      </c>
      <c r="E30" s="19">
        <v>0.36280000000000001</v>
      </c>
      <c r="F30" s="19">
        <v>6.5080999999999998</v>
      </c>
      <c r="G30" s="19">
        <v>11.744199999999999</v>
      </c>
      <c r="H30" s="19">
        <v>5.2915000000000001</v>
      </c>
      <c r="I30" s="19">
        <v>8.2799999999999999E-2</v>
      </c>
      <c r="J30" s="19">
        <v>4.1477000000000004</v>
      </c>
      <c r="K30" s="19" t="s">
        <v>136</v>
      </c>
      <c r="L30" s="19">
        <v>0.37159999999999999</v>
      </c>
      <c r="M30" s="19">
        <v>0.3987</v>
      </c>
      <c r="N30" s="19">
        <v>6.0900000000000003E-2</v>
      </c>
      <c r="O30" s="19" t="s">
        <v>136</v>
      </c>
      <c r="P30" s="19">
        <v>10.472799999999999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5.75" customHeight="1" x14ac:dyDescent="0.35">
      <c r="A31" s="33">
        <v>1</v>
      </c>
      <c r="B31" s="3" t="s">
        <v>155</v>
      </c>
      <c r="C31" s="19" t="s">
        <v>136</v>
      </c>
      <c r="D31" s="19" t="s">
        <v>136</v>
      </c>
      <c r="E31" s="19" t="s">
        <v>136</v>
      </c>
      <c r="F31" s="19" t="s">
        <v>136</v>
      </c>
      <c r="G31" s="19" t="s">
        <v>136</v>
      </c>
      <c r="H31" s="19" t="s">
        <v>136</v>
      </c>
      <c r="I31" s="19" t="s">
        <v>136</v>
      </c>
      <c r="J31" s="19" t="s">
        <v>136</v>
      </c>
      <c r="K31" s="19" t="s">
        <v>136</v>
      </c>
      <c r="L31" s="19" t="s">
        <v>136</v>
      </c>
      <c r="M31" s="19" t="s">
        <v>136</v>
      </c>
      <c r="N31" s="19" t="s">
        <v>136</v>
      </c>
      <c r="O31" s="19" t="s">
        <v>136</v>
      </c>
      <c r="P31" s="19">
        <v>10.2553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5.75" customHeight="1" x14ac:dyDescent="0.35">
      <c r="A32" s="33" t="s">
        <v>159</v>
      </c>
      <c r="B32" s="3" t="s">
        <v>157</v>
      </c>
      <c r="C32" s="19">
        <v>22.4956</v>
      </c>
      <c r="D32" s="19">
        <v>20.413499999999999</v>
      </c>
      <c r="E32" s="19">
        <v>21.525500000000001</v>
      </c>
      <c r="F32" s="19">
        <v>21.734400000000001</v>
      </c>
      <c r="G32" s="19">
        <v>21.585599999999999</v>
      </c>
      <c r="H32" s="19">
        <v>20.4633</v>
      </c>
      <c r="I32" s="19">
        <v>20.645099999999999</v>
      </c>
      <c r="J32" s="19">
        <v>20.790400000000002</v>
      </c>
      <c r="K32" s="19">
        <v>20.151499999999999</v>
      </c>
      <c r="L32" s="19">
        <v>18.692299999999999</v>
      </c>
      <c r="M32" s="19">
        <v>19.257400000000001</v>
      </c>
      <c r="N32" s="19">
        <v>19.498799999999999</v>
      </c>
      <c r="O32" s="19">
        <v>19.841999999999999</v>
      </c>
      <c r="P32" s="19">
        <v>21.125800000000002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5.75" customHeight="1" x14ac:dyDescent="0.35">
      <c r="A33" s="33" t="s">
        <v>159</v>
      </c>
      <c r="B33" s="3" t="s">
        <v>14</v>
      </c>
      <c r="C33" s="19">
        <v>20</v>
      </c>
      <c r="D33" s="19">
        <v>20</v>
      </c>
      <c r="E33" s="19">
        <v>20</v>
      </c>
      <c r="F33" s="19">
        <v>20</v>
      </c>
      <c r="G33" s="19">
        <v>20</v>
      </c>
      <c r="H33" s="19">
        <v>20</v>
      </c>
      <c r="I33" s="19">
        <v>20</v>
      </c>
      <c r="J33" s="19">
        <v>20</v>
      </c>
      <c r="K33" s="19">
        <v>20</v>
      </c>
      <c r="L33" s="19">
        <v>20</v>
      </c>
      <c r="M33" s="19">
        <v>20</v>
      </c>
      <c r="N33" s="19">
        <v>20</v>
      </c>
      <c r="O33" s="19">
        <v>20</v>
      </c>
      <c r="P33" s="19">
        <v>20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5.75" customHeight="1" x14ac:dyDescent="0.35">
      <c r="A34" s="33">
        <v>1</v>
      </c>
      <c r="B34" s="3" t="s">
        <v>161</v>
      </c>
      <c r="C34" s="19" t="s">
        <v>136</v>
      </c>
      <c r="D34" s="19" t="s">
        <v>136</v>
      </c>
      <c r="E34" s="19" t="s">
        <v>136</v>
      </c>
      <c r="F34" s="19" t="s">
        <v>136</v>
      </c>
      <c r="G34" s="19" t="s">
        <v>136</v>
      </c>
      <c r="H34" s="19" t="s">
        <v>136</v>
      </c>
      <c r="I34" s="19" t="s">
        <v>136</v>
      </c>
      <c r="J34" s="19" t="s">
        <v>136</v>
      </c>
      <c r="K34" s="19" t="s">
        <v>136</v>
      </c>
      <c r="L34" s="19" t="s">
        <v>136</v>
      </c>
      <c r="M34" s="19" t="s">
        <v>136</v>
      </c>
      <c r="N34" s="19" t="s">
        <v>136</v>
      </c>
      <c r="O34" s="19" t="s">
        <v>136</v>
      </c>
      <c r="P34" s="19">
        <v>9.8216999999999999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5.75" customHeight="1" x14ac:dyDescent="0.35">
      <c r="A35" s="33">
        <v>1</v>
      </c>
      <c r="B35" s="14" t="s">
        <v>164</v>
      </c>
      <c r="C35" s="19" t="s">
        <v>136</v>
      </c>
      <c r="D35" s="19" t="s">
        <v>136</v>
      </c>
      <c r="E35" s="19" t="s">
        <v>136</v>
      </c>
      <c r="F35" s="19" t="s">
        <v>136</v>
      </c>
      <c r="G35" s="19" t="s">
        <v>136</v>
      </c>
      <c r="H35" s="19" t="s">
        <v>136</v>
      </c>
      <c r="I35" s="19" t="s">
        <v>136</v>
      </c>
      <c r="J35" s="19" t="s">
        <v>136</v>
      </c>
      <c r="K35" s="19" t="s">
        <v>136</v>
      </c>
      <c r="L35" s="19" t="s">
        <v>136</v>
      </c>
      <c r="M35" s="19" t="s">
        <v>136</v>
      </c>
      <c r="N35" s="19" t="s">
        <v>136</v>
      </c>
      <c r="O35" s="19" t="s">
        <v>136</v>
      </c>
      <c r="P35" s="19">
        <v>10.339700000000001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5.75" customHeight="1" x14ac:dyDescent="0.35">
      <c r="A36" s="33">
        <v>1</v>
      </c>
      <c r="B36" s="3" t="s">
        <v>165</v>
      </c>
      <c r="C36" s="19" t="s">
        <v>136</v>
      </c>
      <c r="D36" s="19" t="s">
        <v>136</v>
      </c>
      <c r="E36" s="19" t="s">
        <v>136</v>
      </c>
      <c r="F36" s="19" t="s">
        <v>136</v>
      </c>
      <c r="G36" s="19" t="s">
        <v>136</v>
      </c>
      <c r="H36" s="19" t="s">
        <v>136</v>
      </c>
      <c r="I36" s="19" t="s">
        <v>136</v>
      </c>
      <c r="J36" s="19" t="s">
        <v>136</v>
      </c>
      <c r="K36" s="19" t="s">
        <v>136</v>
      </c>
      <c r="L36" s="19" t="s">
        <v>136</v>
      </c>
      <c r="M36" s="19" t="s">
        <v>136</v>
      </c>
      <c r="N36" s="19" t="s">
        <v>136</v>
      </c>
      <c r="O36" s="19" t="s">
        <v>136</v>
      </c>
      <c r="P36" s="19">
        <v>10.0024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5.75" customHeight="1" x14ac:dyDescent="0.35">
      <c r="A37" s="33">
        <v>0.5</v>
      </c>
      <c r="B37" s="3" t="s">
        <v>166</v>
      </c>
      <c r="C37" s="19" t="s">
        <v>136</v>
      </c>
      <c r="D37" s="19" t="s">
        <v>136</v>
      </c>
      <c r="E37" s="19" t="s">
        <v>136</v>
      </c>
      <c r="F37" s="19" t="s">
        <v>136</v>
      </c>
      <c r="G37" s="19" t="s">
        <v>136</v>
      </c>
      <c r="H37" s="19" t="s">
        <v>136</v>
      </c>
      <c r="I37" s="19" t="s">
        <v>136</v>
      </c>
      <c r="J37" s="19" t="s">
        <v>136</v>
      </c>
      <c r="K37" s="19" t="s">
        <v>136</v>
      </c>
      <c r="L37" s="19" t="s">
        <v>136</v>
      </c>
      <c r="M37" s="19" t="s">
        <v>136</v>
      </c>
      <c r="N37" s="19" t="s">
        <v>136</v>
      </c>
      <c r="O37" s="19" t="s">
        <v>136</v>
      </c>
      <c r="P37" s="19">
        <v>9.8802000000000003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5.75" customHeight="1" x14ac:dyDescent="0.35">
      <c r="A38" s="33">
        <v>1</v>
      </c>
      <c r="B38" s="3" t="s">
        <v>167</v>
      </c>
      <c r="C38" s="19" t="s">
        <v>136</v>
      </c>
      <c r="D38" s="19" t="s">
        <v>136</v>
      </c>
      <c r="E38" s="19" t="s">
        <v>136</v>
      </c>
      <c r="F38" s="19" t="s">
        <v>136</v>
      </c>
      <c r="G38" s="19" t="s">
        <v>136</v>
      </c>
      <c r="H38" s="19" t="s">
        <v>136</v>
      </c>
      <c r="I38" s="19" t="s">
        <v>136</v>
      </c>
      <c r="J38" s="19" t="s">
        <v>136</v>
      </c>
      <c r="K38" s="19" t="s">
        <v>136</v>
      </c>
      <c r="L38" s="19" t="s">
        <v>136</v>
      </c>
      <c r="M38" s="19" t="s">
        <v>136</v>
      </c>
      <c r="N38" s="19" t="s">
        <v>136</v>
      </c>
      <c r="O38" s="19" t="s">
        <v>136</v>
      </c>
      <c r="P38" s="19">
        <v>10.8445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5.75" customHeight="1" x14ac:dyDescent="0.35">
      <c r="A39" s="33" t="s">
        <v>159</v>
      </c>
      <c r="B39" s="3" t="s">
        <v>15</v>
      </c>
      <c r="C39" s="19">
        <v>20</v>
      </c>
      <c r="D39" s="19">
        <v>20</v>
      </c>
      <c r="E39" s="19">
        <v>20</v>
      </c>
      <c r="F39" s="19">
        <v>20</v>
      </c>
      <c r="G39" s="19">
        <v>20</v>
      </c>
      <c r="H39" s="19">
        <v>20</v>
      </c>
      <c r="I39" s="19">
        <v>20</v>
      </c>
      <c r="J39" s="19">
        <v>20</v>
      </c>
      <c r="K39" s="19">
        <v>20</v>
      </c>
      <c r="L39" s="19">
        <v>20</v>
      </c>
      <c r="M39" s="19">
        <v>20</v>
      </c>
      <c r="N39" s="19">
        <v>20</v>
      </c>
      <c r="O39" s="19">
        <v>20</v>
      </c>
      <c r="P39" s="19">
        <v>20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5.75" customHeight="1" x14ac:dyDescent="0.35">
      <c r="A40" s="33">
        <v>1</v>
      </c>
      <c r="B40" s="3" t="s">
        <v>168</v>
      </c>
      <c r="C40" s="19" t="s">
        <v>136</v>
      </c>
      <c r="D40" s="19" t="s">
        <v>136</v>
      </c>
      <c r="E40" s="19" t="s">
        <v>136</v>
      </c>
      <c r="F40" s="19" t="s">
        <v>136</v>
      </c>
      <c r="G40" s="19">
        <v>1.2200000000000001E-2</v>
      </c>
      <c r="H40" s="19" t="s">
        <v>136</v>
      </c>
      <c r="I40" s="19">
        <v>2.4799999999999999E-2</v>
      </c>
      <c r="J40" s="19" t="s">
        <v>136</v>
      </c>
      <c r="K40" s="19" t="s">
        <v>136</v>
      </c>
      <c r="L40" s="19" t="s">
        <v>136</v>
      </c>
      <c r="M40" s="19" t="s">
        <v>136</v>
      </c>
      <c r="N40" s="19" t="s">
        <v>136</v>
      </c>
      <c r="O40" s="19" t="s">
        <v>136</v>
      </c>
      <c r="P40" s="19">
        <v>9.8000000000000007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5.75" customHeight="1" x14ac:dyDescent="0.35">
      <c r="A41" s="33">
        <v>1</v>
      </c>
      <c r="B41" s="3" t="s">
        <v>169</v>
      </c>
      <c r="C41" s="19" t="s">
        <v>136</v>
      </c>
      <c r="D41" s="19" t="s">
        <v>136</v>
      </c>
      <c r="E41" s="19" t="s">
        <v>136</v>
      </c>
      <c r="F41" s="19" t="s">
        <v>136</v>
      </c>
      <c r="G41" s="19" t="s">
        <v>136</v>
      </c>
      <c r="H41" s="19" t="s">
        <v>136</v>
      </c>
      <c r="I41" s="19" t="s">
        <v>136</v>
      </c>
      <c r="J41" s="19" t="s">
        <v>136</v>
      </c>
      <c r="K41" s="19" t="s">
        <v>136</v>
      </c>
      <c r="L41" s="19" t="s">
        <v>136</v>
      </c>
      <c r="M41" s="19" t="s">
        <v>136</v>
      </c>
      <c r="N41" s="19" t="s">
        <v>136</v>
      </c>
      <c r="O41" s="19" t="s">
        <v>136</v>
      </c>
      <c r="P41" s="19">
        <v>10.3177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5.75" customHeight="1" x14ac:dyDescent="0.35">
      <c r="A42" s="33">
        <v>1</v>
      </c>
      <c r="B42" s="3" t="s">
        <v>170</v>
      </c>
      <c r="C42" s="19" t="s">
        <v>136</v>
      </c>
      <c r="D42" s="19" t="s">
        <v>136</v>
      </c>
      <c r="E42" s="19" t="s">
        <v>136</v>
      </c>
      <c r="F42" s="19" t="s">
        <v>136</v>
      </c>
      <c r="G42" s="19" t="s">
        <v>136</v>
      </c>
      <c r="H42" s="19" t="s">
        <v>136</v>
      </c>
      <c r="I42" s="19" t="s">
        <v>136</v>
      </c>
      <c r="J42" s="19" t="s">
        <v>136</v>
      </c>
      <c r="K42" s="19" t="s">
        <v>136</v>
      </c>
      <c r="L42" s="19" t="s">
        <v>136</v>
      </c>
      <c r="M42" s="19">
        <v>0.308</v>
      </c>
      <c r="N42" s="19">
        <v>0.19550000000000001</v>
      </c>
      <c r="O42" s="19" t="s">
        <v>136</v>
      </c>
      <c r="P42" s="19">
        <v>10.3499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5.75" customHeight="1" x14ac:dyDescent="0.35">
      <c r="A43" s="33">
        <v>1</v>
      </c>
      <c r="B43" s="3" t="s">
        <v>171</v>
      </c>
      <c r="C43" s="19" t="s">
        <v>136</v>
      </c>
      <c r="D43" s="19" t="s">
        <v>136</v>
      </c>
      <c r="E43" s="19" t="s">
        <v>136</v>
      </c>
      <c r="F43" s="19" t="s">
        <v>136</v>
      </c>
      <c r="G43" s="19" t="s">
        <v>136</v>
      </c>
      <c r="H43" s="19" t="s">
        <v>136</v>
      </c>
      <c r="I43" s="19" t="s">
        <v>136</v>
      </c>
      <c r="J43" s="19" t="s">
        <v>136</v>
      </c>
      <c r="K43" s="19" t="s">
        <v>136</v>
      </c>
      <c r="L43" s="19" t="s">
        <v>136</v>
      </c>
      <c r="M43" s="19" t="s">
        <v>136</v>
      </c>
      <c r="N43" s="19" t="s">
        <v>136</v>
      </c>
      <c r="O43" s="19" t="s">
        <v>136</v>
      </c>
      <c r="P43" s="19">
        <v>10.068899999999999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5.75" customHeight="1" x14ac:dyDescent="0.35">
      <c r="A44" s="33">
        <v>1</v>
      </c>
      <c r="B44" s="3" t="s">
        <v>172</v>
      </c>
      <c r="C44" s="19" t="s">
        <v>136</v>
      </c>
      <c r="D44" s="19" t="s">
        <v>136</v>
      </c>
      <c r="E44" s="19" t="s">
        <v>136</v>
      </c>
      <c r="F44" s="19">
        <v>6.9409000000000001</v>
      </c>
      <c r="G44" s="19">
        <v>12.464499999999999</v>
      </c>
      <c r="H44" s="19">
        <v>2.0701999999999998</v>
      </c>
      <c r="I44" s="19">
        <v>0.24279999999999999</v>
      </c>
      <c r="J44" s="19">
        <v>0.60540000000000005</v>
      </c>
      <c r="K44" s="19" t="s">
        <v>136</v>
      </c>
      <c r="L44" s="19">
        <v>0.85309999999999997</v>
      </c>
      <c r="M44" s="19">
        <v>0.72929999999999995</v>
      </c>
      <c r="N44" s="19">
        <v>0.19339999999999999</v>
      </c>
      <c r="O44" s="19">
        <v>7.3499999999999996E-2</v>
      </c>
      <c r="P44" s="19">
        <v>10.670199999999999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5.75" customHeight="1" x14ac:dyDescent="0.35">
      <c r="A45" s="33">
        <v>5</v>
      </c>
      <c r="B45" s="3" t="s">
        <v>173</v>
      </c>
      <c r="C45" s="19" t="s">
        <v>136</v>
      </c>
      <c r="D45" s="19" t="s">
        <v>136</v>
      </c>
      <c r="E45" s="19" t="s">
        <v>136</v>
      </c>
      <c r="F45" s="19" t="s">
        <v>136</v>
      </c>
      <c r="G45" s="19" t="s">
        <v>136</v>
      </c>
      <c r="H45" s="19" t="s">
        <v>136</v>
      </c>
      <c r="I45" s="19" t="s">
        <v>136</v>
      </c>
      <c r="J45" s="19" t="s">
        <v>136</v>
      </c>
      <c r="K45" s="19" t="s">
        <v>136</v>
      </c>
      <c r="L45" s="19" t="s">
        <v>136</v>
      </c>
      <c r="M45" s="19" t="s">
        <v>136</v>
      </c>
      <c r="N45" s="19" t="s">
        <v>136</v>
      </c>
      <c r="O45" s="19" t="s">
        <v>136</v>
      </c>
      <c r="P45" s="19">
        <v>10.723699999999999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5.75" customHeight="1" x14ac:dyDescent="0.35">
      <c r="A46" s="33">
        <v>1</v>
      </c>
      <c r="B46" s="3" t="s">
        <v>174</v>
      </c>
      <c r="C46" s="19" t="s">
        <v>136</v>
      </c>
      <c r="D46" s="19" t="s">
        <v>136</v>
      </c>
      <c r="E46" s="19" t="s">
        <v>136</v>
      </c>
      <c r="F46" s="19" t="s">
        <v>136</v>
      </c>
      <c r="G46" s="19" t="s">
        <v>136</v>
      </c>
      <c r="H46" s="19" t="s">
        <v>136</v>
      </c>
      <c r="I46" s="19" t="s">
        <v>136</v>
      </c>
      <c r="J46" s="19" t="s">
        <v>136</v>
      </c>
      <c r="K46" s="19" t="s">
        <v>136</v>
      </c>
      <c r="L46" s="19" t="s">
        <v>136</v>
      </c>
      <c r="M46" s="19" t="s">
        <v>136</v>
      </c>
      <c r="N46" s="19" t="s">
        <v>136</v>
      </c>
      <c r="O46" s="19" t="s">
        <v>136</v>
      </c>
      <c r="P46" s="19">
        <v>9.6317000000000004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5.75" customHeight="1" x14ac:dyDescent="0.35">
      <c r="A47" s="33">
        <v>2</v>
      </c>
      <c r="B47" s="3" t="s">
        <v>175</v>
      </c>
      <c r="C47" s="19" t="s">
        <v>136</v>
      </c>
      <c r="D47" s="19" t="s">
        <v>136</v>
      </c>
      <c r="E47" s="19" t="s">
        <v>136</v>
      </c>
      <c r="F47" s="19" t="s">
        <v>136</v>
      </c>
      <c r="G47" s="19" t="s">
        <v>136</v>
      </c>
      <c r="H47" s="19" t="s">
        <v>136</v>
      </c>
      <c r="I47" s="19" t="s">
        <v>136</v>
      </c>
      <c r="J47" s="19" t="s">
        <v>136</v>
      </c>
      <c r="K47" s="19" t="s">
        <v>136</v>
      </c>
      <c r="L47" s="19" t="s">
        <v>136</v>
      </c>
      <c r="M47" s="19" t="s">
        <v>136</v>
      </c>
      <c r="N47" s="19" t="s">
        <v>136</v>
      </c>
      <c r="O47" s="19" t="s">
        <v>136</v>
      </c>
      <c r="P47" s="19">
        <v>20.2164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5.75" customHeight="1" x14ac:dyDescent="0.35">
      <c r="A48" s="33" t="s">
        <v>159</v>
      </c>
      <c r="B48" s="3" t="s">
        <v>177</v>
      </c>
      <c r="C48" s="19">
        <v>19.736799999999999</v>
      </c>
      <c r="D48" s="19">
        <v>19.461600000000001</v>
      </c>
      <c r="E48" s="19">
        <v>19.7545</v>
      </c>
      <c r="F48" s="19">
        <v>20.138300000000001</v>
      </c>
      <c r="G48" s="19">
        <v>19.751000000000001</v>
      </c>
      <c r="H48" s="19">
        <v>20.0703</v>
      </c>
      <c r="I48" s="19">
        <v>19.5914</v>
      </c>
      <c r="J48" s="19">
        <v>19.306799999999999</v>
      </c>
      <c r="K48" s="19">
        <v>19.8034</v>
      </c>
      <c r="L48" s="19">
        <v>19.8994</v>
      </c>
      <c r="M48" s="19">
        <v>18.715599999999998</v>
      </c>
      <c r="N48" s="19">
        <v>19.1388</v>
      </c>
      <c r="O48" s="19">
        <v>18.8108</v>
      </c>
      <c r="P48" s="19">
        <v>19.293500000000002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5.75" customHeight="1" x14ac:dyDescent="0.35">
      <c r="A49" s="33">
        <v>0.5</v>
      </c>
      <c r="B49" s="3" t="s">
        <v>178</v>
      </c>
      <c r="C49" s="19" t="s">
        <v>136</v>
      </c>
      <c r="D49" s="19" t="s">
        <v>136</v>
      </c>
      <c r="E49" s="19" t="s">
        <v>136</v>
      </c>
      <c r="F49" s="19" t="s">
        <v>136</v>
      </c>
      <c r="G49" s="19" t="s">
        <v>136</v>
      </c>
      <c r="H49" s="19" t="s">
        <v>136</v>
      </c>
      <c r="I49" s="19" t="s">
        <v>136</v>
      </c>
      <c r="J49" s="19" t="s">
        <v>136</v>
      </c>
      <c r="K49" s="19" t="s">
        <v>136</v>
      </c>
      <c r="L49" s="19" t="s">
        <v>136</v>
      </c>
      <c r="M49" s="19" t="s">
        <v>136</v>
      </c>
      <c r="N49" s="19" t="s">
        <v>136</v>
      </c>
      <c r="O49" s="19" t="s">
        <v>136</v>
      </c>
      <c r="P49" s="19">
        <v>8.0457000000000001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5.75" customHeight="1" x14ac:dyDescent="0.35">
      <c r="A50" s="33">
        <v>1</v>
      </c>
      <c r="B50" s="3" t="s">
        <v>180</v>
      </c>
      <c r="C50" s="19" t="s">
        <v>136</v>
      </c>
      <c r="D50" s="19" t="s">
        <v>136</v>
      </c>
      <c r="E50" s="19" t="s">
        <v>136</v>
      </c>
      <c r="F50" s="19" t="s">
        <v>136</v>
      </c>
      <c r="G50" s="19" t="s">
        <v>136</v>
      </c>
      <c r="H50" s="19" t="s">
        <v>136</v>
      </c>
      <c r="I50" s="19" t="s">
        <v>136</v>
      </c>
      <c r="J50" s="19" t="s">
        <v>136</v>
      </c>
      <c r="K50" s="19" t="s">
        <v>136</v>
      </c>
      <c r="L50" s="19" t="s">
        <v>136</v>
      </c>
      <c r="M50" s="19" t="s">
        <v>136</v>
      </c>
      <c r="N50" s="19" t="s">
        <v>136</v>
      </c>
      <c r="O50" s="19" t="s">
        <v>136</v>
      </c>
      <c r="P50" s="19">
        <v>9.5474999999999994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5.75" customHeight="1" x14ac:dyDescent="0.35">
      <c r="A51" s="33">
        <v>1</v>
      </c>
      <c r="B51" s="3" t="s">
        <v>181</v>
      </c>
      <c r="C51" s="19" t="s">
        <v>136</v>
      </c>
      <c r="D51" s="19" t="s">
        <v>136</v>
      </c>
      <c r="E51" s="19" t="s">
        <v>136</v>
      </c>
      <c r="F51" s="19" t="s">
        <v>136</v>
      </c>
      <c r="G51" s="19" t="s">
        <v>136</v>
      </c>
      <c r="H51" s="19" t="s">
        <v>136</v>
      </c>
      <c r="I51" s="19" t="s">
        <v>136</v>
      </c>
      <c r="J51" s="19" t="s">
        <v>136</v>
      </c>
      <c r="K51" s="19" t="s">
        <v>136</v>
      </c>
      <c r="L51" s="19" t="s">
        <v>136</v>
      </c>
      <c r="M51" s="19" t="s">
        <v>136</v>
      </c>
      <c r="N51" s="19" t="s">
        <v>136</v>
      </c>
      <c r="O51" s="19" t="s">
        <v>136</v>
      </c>
      <c r="P51" s="19">
        <v>10.1577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5.75" customHeight="1" x14ac:dyDescent="0.35">
      <c r="A52" s="33">
        <v>1</v>
      </c>
      <c r="B52" s="3" t="s">
        <v>182</v>
      </c>
      <c r="C52" s="19" t="s">
        <v>136</v>
      </c>
      <c r="D52" s="19" t="s">
        <v>136</v>
      </c>
      <c r="E52" s="19" t="s">
        <v>136</v>
      </c>
      <c r="F52" s="19" t="s">
        <v>136</v>
      </c>
      <c r="G52" s="19" t="s">
        <v>136</v>
      </c>
      <c r="H52" s="19" t="s">
        <v>136</v>
      </c>
      <c r="I52" s="19" t="s">
        <v>136</v>
      </c>
      <c r="J52" s="19" t="s">
        <v>136</v>
      </c>
      <c r="K52" s="19" t="s">
        <v>136</v>
      </c>
      <c r="L52" s="19" t="s">
        <v>136</v>
      </c>
      <c r="M52" s="19" t="s">
        <v>136</v>
      </c>
      <c r="N52" s="19" t="s">
        <v>136</v>
      </c>
      <c r="O52" s="19" t="s">
        <v>136</v>
      </c>
      <c r="P52" s="19">
        <v>10.121600000000001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5.75" customHeight="1" x14ac:dyDescent="0.35">
      <c r="A53" s="33">
        <v>1</v>
      </c>
      <c r="B53" s="3" t="s">
        <v>183</v>
      </c>
      <c r="C53" s="19">
        <v>2.5600000000000001E-2</v>
      </c>
      <c r="D53" s="19">
        <v>1.49E-2</v>
      </c>
      <c r="E53" s="19">
        <v>1.2500000000000001E-2</v>
      </c>
      <c r="F53" s="19">
        <v>1.12E-2</v>
      </c>
      <c r="G53" s="19">
        <v>1.12E-2</v>
      </c>
      <c r="H53" s="19" t="s">
        <v>136</v>
      </c>
      <c r="I53" s="19" t="s">
        <v>136</v>
      </c>
      <c r="J53" s="19" t="s">
        <v>136</v>
      </c>
      <c r="K53" s="19" t="s">
        <v>136</v>
      </c>
      <c r="L53" s="19" t="s">
        <v>136</v>
      </c>
      <c r="M53" s="19" t="s">
        <v>136</v>
      </c>
      <c r="N53" s="19" t="s">
        <v>136</v>
      </c>
      <c r="O53" s="19">
        <v>3.8999999999999998E-3</v>
      </c>
      <c r="P53" s="19">
        <v>10.3612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5.75" customHeight="1" x14ac:dyDescent="0.35">
      <c r="A54" s="33">
        <v>1</v>
      </c>
      <c r="B54" s="3" t="s">
        <v>184</v>
      </c>
      <c r="C54" s="19" t="s">
        <v>136</v>
      </c>
      <c r="D54" s="19" t="s">
        <v>136</v>
      </c>
      <c r="E54" s="19" t="s">
        <v>136</v>
      </c>
      <c r="F54" s="19" t="s">
        <v>136</v>
      </c>
      <c r="G54" s="19" t="s">
        <v>136</v>
      </c>
      <c r="H54" s="19" t="s">
        <v>136</v>
      </c>
      <c r="I54" s="19" t="s">
        <v>136</v>
      </c>
      <c r="J54" s="19" t="s">
        <v>136</v>
      </c>
      <c r="K54" s="19" t="s">
        <v>136</v>
      </c>
      <c r="L54" s="19" t="s">
        <v>136</v>
      </c>
      <c r="M54" s="19" t="s">
        <v>136</v>
      </c>
      <c r="N54" s="19" t="s">
        <v>136</v>
      </c>
      <c r="O54" s="19" t="s">
        <v>136</v>
      </c>
      <c r="P54" s="19">
        <v>10.1402</v>
      </c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5.75" customHeight="1" x14ac:dyDescent="0.35">
      <c r="A55" s="33">
        <v>2</v>
      </c>
      <c r="B55" s="3" t="s">
        <v>185</v>
      </c>
      <c r="C55" s="19">
        <v>1.6302000000000001</v>
      </c>
      <c r="D55" s="19">
        <v>1.4672000000000001</v>
      </c>
      <c r="E55" s="19">
        <v>1.6042000000000001</v>
      </c>
      <c r="F55" s="19" t="s">
        <v>136</v>
      </c>
      <c r="G55" s="19" t="s">
        <v>136</v>
      </c>
      <c r="H55" s="19" t="s">
        <v>136</v>
      </c>
      <c r="I55" s="19" t="s">
        <v>136</v>
      </c>
      <c r="J55" s="19" t="s">
        <v>136</v>
      </c>
      <c r="K55" s="19" t="s">
        <v>136</v>
      </c>
      <c r="L55" s="19" t="s">
        <v>136</v>
      </c>
      <c r="M55" s="19" t="s">
        <v>136</v>
      </c>
      <c r="N55" s="19" t="s">
        <v>136</v>
      </c>
      <c r="O55" s="19" t="s">
        <v>136</v>
      </c>
      <c r="P55" s="19">
        <v>19.8964</v>
      </c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5.75" customHeight="1" x14ac:dyDescent="0.35">
      <c r="A56" s="33">
        <v>1</v>
      </c>
      <c r="B56" s="3" t="s">
        <v>186</v>
      </c>
      <c r="C56" s="19" t="s">
        <v>136</v>
      </c>
      <c r="D56" s="19" t="s">
        <v>136</v>
      </c>
      <c r="E56" s="19" t="s">
        <v>136</v>
      </c>
      <c r="F56" s="19">
        <v>6.2522000000000002</v>
      </c>
      <c r="G56" s="19">
        <v>10.581099999999999</v>
      </c>
      <c r="H56" s="19">
        <v>0.29909999999999998</v>
      </c>
      <c r="I56" s="19">
        <v>1.0390999999999999</v>
      </c>
      <c r="J56" s="19">
        <v>0.14860000000000001</v>
      </c>
      <c r="K56" s="19" t="s">
        <v>136</v>
      </c>
      <c r="L56" s="19">
        <v>1.851</v>
      </c>
      <c r="M56" s="19">
        <v>1.3120000000000001</v>
      </c>
      <c r="N56" s="19">
        <v>0.71879999999999999</v>
      </c>
      <c r="O56" s="19">
        <v>0.25409999999999999</v>
      </c>
      <c r="P56" s="19">
        <v>9.8080999999999996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5.75" customHeight="1" x14ac:dyDescent="0.35">
      <c r="A57" s="33">
        <v>1</v>
      </c>
      <c r="B57" s="3" t="s">
        <v>187</v>
      </c>
      <c r="C57" s="19" t="s">
        <v>136</v>
      </c>
      <c r="D57" s="19" t="s">
        <v>136</v>
      </c>
      <c r="E57" s="19" t="s">
        <v>136</v>
      </c>
      <c r="F57" s="19" t="s">
        <v>136</v>
      </c>
      <c r="G57" s="19" t="s">
        <v>136</v>
      </c>
      <c r="H57" s="19" t="s">
        <v>136</v>
      </c>
      <c r="I57" s="19" t="s">
        <v>136</v>
      </c>
      <c r="J57" s="19" t="s">
        <v>136</v>
      </c>
      <c r="K57" s="19" t="s">
        <v>136</v>
      </c>
      <c r="L57" s="19" t="s">
        <v>136</v>
      </c>
      <c r="M57" s="19" t="s">
        <v>136</v>
      </c>
      <c r="N57" s="19" t="s">
        <v>136</v>
      </c>
      <c r="O57" s="19" t="s">
        <v>136</v>
      </c>
      <c r="P57" s="19">
        <v>10.380699999999999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5.75" customHeight="1" x14ac:dyDescent="0.35">
      <c r="A58" s="33" t="s">
        <v>159</v>
      </c>
      <c r="B58" s="3" t="s">
        <v>16</v>
      </c>
      <c r="C58" s="19">
        <v>20</v>
      </c>
      <c r="D58" s="19">
        <v>20</v>
      </c>
      <c r="E58" s="19">
        <v>20</v>
      </c>
      <c r="F58" s="19">
        <v>20</v>
      </c>
      <c r="G58" s="19">
        <v>20</v>
      </c>
      <c r="H58" s="19">
        <v>20</v>
      </c>
      <c r="I58" s="19">
        <v>20</v>
      </c>
      <c r="J58" s="19">
        <v>20</v>
      </c>
      <c r="K58" s="19">
        <v>20</v>
      </c>
      <c r="L58" s="19">
        <v>20</v>
      </c>
      <c r="M58" s="19">
        <v>20</v>
      </c>
      <c r="N58" s="19">
        <v>20</v>
      </c>
      <c r="O58" s="19">
        <v>20</v>
      </c>
      <c r="P58" s="19">
        <v>20</v>
      </c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5.75" customHeight="1" x14ac:dyDescent="0.35">
      <c r="A59" s="33">
        <v>1</v>
      </c>
      <c r="B59" s="3" t="s">
        <v>189</v>
      </c>
      <c r="C59" s="19" t="s">
        <v>136</v>
      </c>
      <c r="D59" s="19" t="s">
        <v>136</v>
      </c>
      <c r="E59" s="19" t="s">
        <v>136</v>
      </c>
      <c r="F59" s="19" t="s">
        <v>136</v>
      </c>
      <c r="G59" s="19" t="s">
        <v>136</v>
      </c>
      <c r="H59" s="19" t="s">
        <v>136</v>
      </c>
      <c r="I59" s="19" t="s">
        <v>136</v>
      </c>
      <c r="J59" s="19" t="s">
        <v>136</v>
      </c>
      <c r="K59" s="19" t="s">
        <v>136</v>
      </c>
      <c r="L59" s="19" t="s">
        <v>136</v>
      </c>
      <c r="M59" s="19" t="s">
        <v>136</v>
      </c>
      <c r="N59" s="19" t="s">
        <v>136</v>
      </c>
      <c r="O59" s="19" t="s">
        <v>136</v>
      </c>
      <c r="P59" s="19">
        <v>10.2751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5.75" customHeight="1" x14ac:dyDescent="0.35">
      <c r="A60" s="33">
        <v>1</v>
      </c>
      <c r="B60" s="3" t="s">
        <v>190</v>
      </c>
      <c r="C60" s="19" t="s">
        <v>136</v>
      </c>
      <c r="D60" s="19" t="s">
        <v>136</v>
      </c>
      <c r="E60" s="19" t="s">
        <v>136</v>
      </c>
      <c r="F60" s="19" t="s">
        <v>136</v>
      </c>
      <c r="G60" s="19" t="s">
        <v>136</v>
      </c>
      <c r="H60" s="19" t="s">
        <v>136</v>
      </c>
      <c r="I60" s="19" t="s">
        <v>136</v>
      </c>
      <c r="J60" s="19" t="s">
        <v>136</v>
      </c>
      <c r="K60" s="19" t="s">
        <v>136</v>
      </c>
      <c r="L60" s="19" t="s">
        <v>136</v>
      </c>
      <c r="M60" s="19" t="s">
        <v>136</v>
      </c>
      <c r="N60" s="19" t="s">
        <v>136</v>
      </c>
      <c r="O60" s="19" t="s">
        <v>136</v>
      </c>
      <c r="P60" s="19">
        <v>9.7011000000000003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5.75" customHeight="1" x14ac:dyDescent="0.35">
      <c r="A61" s="33">
        <v>0.5</v>
      </c>
      <c r="B61" s="3" t="s">
        <v>191</v>
      </c>
      <c r="C61" s="19" t="s">
        <v>136</v>
      </c>
      <c r="D61" s="19" t="s">
        <v>136</v>
      </c>
      <c r="E61" s="19" t="s">
        <v>136</v>
      </c>
      <c r="F61" s="19" t="s">
        <v>136</v>
      </c>
      <c r="G61" s="19" t="s">
        <v>136</v>
      </c>
      <c r="H61" s="19" t="s">
        <v>136</v>
      </c>
      <c r="I61" s="19" t="s">
        <v>136</v>
      </c>
      <c r="J61" s="19" t="s">
        <v>136</v>
      </c>
      <c r="K61" s="19" t="s">
        <v>136</v>
      </c>
      <c r="L61" s="19" t="s">
        <v>136</v>
      </c>
      <c r="M61" s="19" t="s">
        <v>136</v>
      </c>
      <c r="N61" s="19" t="s">
        <v>136</v>
      </c>
      <c r="O61" s="19" t="s">
        <v>136</v>
      </c>
      <c r="P61" s="19">
        <v>9.3476999999999997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5.75" customHeight="1" x14ac:dyDescent="0.35">
      <c r="A62" s="33">
        <v>1</v>
      </c>
      <c r="B62" s="3" t="s">
        <v>192</v>
      </c>
      <c r="C62" s="19">
        <v>4.0300000000000002E-2</v>
      </c>
      <c r="D62" s="19">
        <v>2.58E-2</v>
      </c>
      <c r="E62" s="19" t="s">
        <v>136</v>
      </c>
      <c r="F62" s="19" t="s">
        <v>136</v>
      </c>
      <c r="G62" s="19">
        <v>2.6599999999999999E-2</v>
      </c>
      <c r="H62" s="19" t="s">
        <v>136</v>
      </c>
      <c r="I62" s="19">
        <v>1.4200000000000001E-2</v>
      </c>
      <c r="J62" s="19" t="s">
        <v>136</v>
      </c>
      <c r="K62" s="19" t="s">
        <v>136</v>
      </c>
      <c r="L62" s="19" t="s">
        <v>136</v>
      </c>
      <c r="M62" s="19" t="s">
        <v>136</v>
      </c>
      <c r="N62" s="19" t="s">
        <v>136</v>
      </c>
      <c r="O62" s="19" t="s">
        <v>136</v>
      </c>
      <c r="P62" s="19">
        <v>18.904199999999999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5.75" customHeight="1" x14ac:dyDescent="0.35">
      <c r="A63" s="33">
        <v>0.5</v>
      </c>
      <c r="B63" s="3" t="s">
        <v>193</v>
      </c>
      <c r="C63" s="19" t="s">
        <v>136</v>
      </c>
      <c r="D63" s="19" t="s">
        <v>136</v>
      </c>
      <c r="E63" s="19" t="s">
        <v>136</v>
      </c>
      <c r="F63" s="19" t="s">
        <v>136</v>
      </c>
      <c r="G63" s="19" t="s">
        <v>136</v>
      </c>
      <c r="H63" s="19" t="s">
        <v>136</v>
      </c>
      <c r="I63" s="19" t="s">
        <v>136</v>
      </c>
      <c r="J63" s="19" t="s">
        <v>136</v>
      </c>
      <c r="K63" s="19" t="s">
        <v>136</v>
      </c>
      <c r="L63" s="19" t="s">
        <v>136</v>
      </c>
      <c r="M63" s="19" t="s">
        <v>136</v>
      </c>
      <c r="N63" s="19" t="s">
        <v>136</v>
      </c>
      <c r="O63" s="19" t="s">
        <v>136</v>
      </c>
      <c r="P63" s="19">
        <v>9.8364999999999991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5.75" customHeight="1" x14ac:dyDescent="0.35">
      <c r="A64" s="33">
        <v>0.5</v>
      </c>
      <c r="B64" s="3" t="s">
        <v>194</v>
      </c>
      <c r="C64" s="19">
        <v>2.1899999999999999E-2</v>
      </c>
      <c r="D64" s="19" t="s">
        <v>136</v>
      </c>
      <c r="E64" s="19" t="s">
        <v>136</v>
      </c>
      <c r="F64" s="19" t="s">
        <v>136</v>
      </c>
      <c r="G64" s="19" t="s">
        <v>136</v>
      </c>
      <c r="H64" s="19" t="s">
        <v>136</v>
      </c>
      <c r="I64" s="19" t="s">
        <v>136</v>
      </c>
      <c r="J64" s="19" t="s">
        <v>136</v>
      </c>
      <c r="K64" s="19" t="s">
        <v>136</v>
      </c>
      <c r="L64" s="19" t="s">
        <v>136</v>
      </c>
      <c r="M64" s="19" t="s">
        <v>136</v>
      </c>
      <c r="N64" s="19" t="s">
        <v>136</v>
      </c>
      <c r="O64" s="19" t="s">
        <v>136</v>
      </c>
      <c r="P64" s="19">
        <v>9.6309000000000005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5.75" customHeight="1" x14ac:dyDescent="0.35">
      <c r="A65" s="33">
        <v>1</v>
      </c>
      <c r="B65" s="3" t="s">
        <v>195</v>
      </c>
      <c r="C65" s="19">
        <v>2.3099999999999999E-2</v>
      </c>
      <c r="D65" s="19">
        <v>1.4500000000000001E-2</v>
      </c>
      <c r="E65" s="19" t="s">
        <v>136</v>
      </c>
      <c r="F65" s="19">
        <v>1.5555000000000001</v>
      </c>
      <c r="G65" s="19">
        <v>2.6770999999999998</v>
      </c>
      <c r="H65" s="19">
        <v>2.76E-2</v>
      </c>
      <c r="I65" s="19">
        <v>3.9714</v>
      </c>
      <c r="J65" s="19">
        <v>3.7400000000000003E-2</v>
      </c>
      <c r="K65" s="19">
        <v>0.3034</v>
      </c>
      <c r="L65" s="19">
        <v>2.3946000000000001</v>
      </c>
      <c r="M65" s="19">
        <v>1.4838</v>
      </c>
      <c r="N65" s="19">
        <v>1.4973000000000001</v>
      </c>
      <c r="O65" s="19">
        <v>0.87960000000000005</v>
      </c>
      <c r="P65" s="19">
        <v>9.9748999999999999</v>
      </c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5.75" customHeight="1" x14ac:dyDescent="0.35">
      <c r="A66" s="33">
        <v>1</v>
      </c>
      <c r="B66" s="3" t="s">
        <v>197</v>
      </c>
      <c r="C66" s="19" t="s">
        <v>136</v>
      </c>
      <c r="D66" s="19" t="s">
        <v>136</v>
      </c>
      <c r="E66" s="19" t="s">
        <v>136</v>
      </c>
      <c r="F66" s="19" t="s">
        <v>136</v>
      </c>
      <c r="G66" s="19" t="s">
        <v>136</v>
      </c>
      <c r="H66" s="19" t="s">
        <v>136</v>
      </c>
      <c r="I66" s="19" t="s">
        <v>136</v>
      </c>
      <c r="J66" s="19" t="s">
        <v>136</v>
      </c>
      <c r="K66" s="19" t="s">
        <v>136</v>
      </c>
      <c r="L66" s="19" t="s">
        <v>136</v>
      </c>
      <c r="M66" s="19" t="s">
        <v>136</v>
      </c>
      <c r="N66" s="19" t="s">
        <v>136</v>
      </c>
      <c r="O66" s="19" t="s">
        <v>136</v>
      </c>
      <c r="P66" s="19">
        <v>9.2812999999999999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5.75" customHeight="1" x14ac:dyDescent="0.35">
      <c r="A67" s="33" t="s">
        <v>159</v>
      </c>
      <c r="B67" s="3" t="s">
        <v>198</v>
      </c>
      <c r="C67" s="19">
        <v>20.770600000000002</v>
      </c>
      <c r="D67" s="19">
        <v>20.810300000000002</v>
      </c>
      <c r="E67" s="19">
        <v>21.278600000000001</v>
      </c>
      <c r="F67" s="19">
        <v>20.881</v>
      </c>
      <c r="G67" s="19">
        <v>21.084800000000001</v>
      </c>
      <c r="H67" s="19">
        <v>20.951899999999998</v>
      </c>
      <c r="I67" s="19">
        <v>19.777999999999999</v>
      </c>
      <c r="J67" s="19">
        <v>20.4175</v>
      </c>
      <c r="K67" s="19">
        <v>20.674199999999999</v>
      </c>
      <c r="L67" s="19">
        <v>20.5075</v>
      </c>
      <c r="M67" s="19">
        <v>19.994800000000001</v>
      </c>
      <c r="N67" s="19">
        <v>20.471299999999999</v>
      </c>
      <c r="O67" s="19">
        <v>20.280899999999999</v>
      </c>
      <c r="P67" s="19">
        <v>19.556899999999999</v>
      </c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5.75" customHeight="1" x14ac:dyDescent="0.35">
      <c r="A68" s="33">
        <v>1</v>
      </c>
      <c r="B68" s="3" t="s">
        <v>199</v>
      </c>
      <c r="C68" s="19">
        <v>5.3400000000000003E-2</v>
      </c>
      <c r="D68" s="19">
        <v>2.7300000000000001E-2</v>
      </c>
      <c r="E68" s="19">
        <v>2.8000000000000001E-2</v>
      </c>
      <c r="F68" s="19">
        <v>2.6499999999999999E-2</v>
      </c>
      <c r="G68" s="19">
        <v>1.67E-2</v>
      </c>
      <c r="H68" s="19" t="s">
        <v>136</v>
      </c>
      <c r="I68" s="19" t="s">
        <v>136</v>
      </c>
      <c r="J68" s="19" t="s">
        <v>136</v>
      </c>
      <c r="K68" s="19" t="s">
        <v>136</v>
      </c>
      <c r="L68" s="19">
        <v>9.9000000000000008E-3</v>
      </c>
      <c r="M68" s="19" t="s">
        <v>136</v>
      </c>
      <c r="N68" s="19" t="s">
        <v>136</v>
      </c>
      <c r="O68" s="19" t="s">
        <v>136</v>
      </c>
      <c r="P68" s="19">
        <v>9.8267000000000007</v>
      </c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5.75" customHeight="1" x14ac:dyDescent="0.35">
      <c r="A69" s="33">
        <v>1</v>
      </c>
      <c r="B69" s="3" t="s">
        <v>200</v>
      </c>
      <c r="C69" s="19" t="s">
        <v>136</v>
      </c>
      <c r="D69" s="19" t="s">
        <v>136</v>
      </c>
      <c r="E69" s="19" t="s">
        <v>136</v>
      </c>
      <c r="F69" s="19" t="s">
        <v>136</v>
      </c>
      <c r="G69" s="19" t="s">
        <v>136</v>
      </c>
      <c r="H69" s="19" t="s">
        <v>136</v>
      </c>
      <c r="I69" s="19" t="s">
        <v>136</v>
      </c>
      <c r="J69" s="19" t="s">
        <v>136</v>
      </c>
      <c r="K69" s="19" t="s">
        <v>136</v>
      </c>
      <c r="L69" s="19" t="s">
        <v>136</v>
      </c>
      <c r="M69" s="19" t="s">
        <v>136</v>
      </c>
      <c r="N69" s="19" t="s">
        <v>136</v>
      </c>
      <c r="O69" s="19" t="s">
        <v>136</v>
      </c>
      <c r="P69" s="19">
        <v>9.6494999999999997</v>
      </c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5.75" customHeight="1" x14ac:dyDescent="0.35">
      <c r="A70" s="33">
        <v>1</v>
      </c>
      <c r="B70" s="3" t="s">
        <v>201</v>
      </c>
      <c r="C70" s="19" t="s">
        <v>136</v>
      </c>
      <c r="D70" s="19" t="s">
        <v>136</v>
      </c>
      <c r="E70" s="19" t="s">
        <v>136</v>
      </c>
      <c r="F70" s="19" t="s">
        <v>136</v>
      </c>
      <c r="G70" s="19" t="s">
        <v>136</v>
      </c>
      <c r="H70" s="19" t="s">
        <v>136</v>
      </c>
      <c r="I70" s="19" t="s">
        <v>136</v>
      </c>
      <c r="J70" s="19" t="s">
        <v>136</v>
      </c>
      <c r="K70" s="19" t="s">
        <v>136</v>
      </c>
      <c r="L70" s="19" t="s">
        <v>136</v>
      </c>
      <c r="M70" s="19" t="s">
        <v>136</v>
      </c>
      <c r="N70" s="19" t="s">
        <v>136</v>
      </c>
      <c r="O70" s="19" t="s">
        <v>136</v>
      </c>
      <c r="P70" s="19">
        <v>10.0091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5.75" customHeight="1" x14ac:dyDescent="0.35">
      <c r="A71" s="33">
        <v>1</v>
      </c>
      <c r="B71" s="3" t="s">
        <v>202</v>
      </c>
      <c r="C71" s="19" t="s">
        <v>136</v>
      </c>
      <c r="D71" s="19" t="s">
        <v>136</v>
      </c>
      <c r="E71" s="19" t="s">
        <v>136</v>
      </c>
      <c r="F71" s="19" t="s">
        <v>136</v>
      </c>
      <c r="G71" s="19" t="s">
        <v>136</v>
      </c>
      <c r="H71" s="19" t="s">
        <v>136</v>
      </c>
      <c r="I71" s="19" t="s">
        <v>136</v>
      </c>
      <c r="J71" s="19" t="s">
        <v>136</v>
      </c>
      <c r="K71" s="19" t="s">
        <v>136</v>
      </c>
      <c r="L71" s="19" t="s">
        <v>136</v>
      </c>
      <c r="M71" s="19" t="s">
        <v>136</v>
      </c>
      <c r="N71" s="19" t="s">
        <v>136</v>
      </c>
      <c r="O71" s="19" t="s">
        <v>136</v>
      </c>
      <c r="P71" s="19">
        <v>9.9024999999999999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5.75" customHeight="1" x14ac:dyDescent="0.35">
      <c r="A72" s="33">
        <v>1</v>
      </c>
      <c r="B72" s="3" t="s">
        <v>203</v>
      </c>
      <c r="C72" s="19">
        <v>3.4000000000000002E-2</v>
      </c>
      <c r="D72" s="19" t="s">
        <v>136</v>
      </c>
      <c r="E72" s="19" t="s">
        <v>136</v>
      </c>
      <c r="F72" s="19" t="s">
        <v>136</v>
      </c>
      <c r="G72" s="19" t="s">
        <v>136</v>
      </c>
      <c r="H72" s="19" t="s">
        <v>136</v>
      </c>
      <c r="I72" s="19" t="s">
        <v>136</v>
      </c>
      <c r="J72" s="19" t="s">
        <v>136</v>
      </c>
      <c r="K72" s="19" t="s">
        <v>136</v>
      </c>
      <c r="L72" s="19" t="s">
        <v>136</v>
      </c>
      <c r="M72" s="19" t="s">
        <v>136</v>
      </c>
      <c r="N72" s="19" t="s">
        <v>136</v>
      </c>
      <c r="O72" s="19" t="s">
        <v>136</v>
      </c>
      <c r="P72" s="19">
        <v>9.4312000000000005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5.75" customHeight="1" x14ac:dyDescent="0.35">
      <c r="A73" s="33">
        <v>1</v>
      </c>
      <c r="B73" s="3" t="s">
        <v>205</v>
      </c>
      <c r="C73" s="19" t="s">
        <v>136</v>
      </c>
      <c r="D73" s="19" t="s">
        <v>136</v>
      </c>
      <c r="E73" s="19">
        <v>1.6500000000000001E-2</v>
      </c>
      <c r="F73" s="19" t="s">
        <v>136</v>
      </c>
      <c r="G73" s="19" t="s">
        <v>136</v>
      </c>
      <c r="H73" s="19">
        <v>1.04E-2</v>
      </c>
      <c r="I73" s="19" t="s">
        <v>136</v>
      </c>
      <c r="J73" s="19" t="s">
        <v>136</v>
      </c>
      <c r="K73" s="19" t="s">
        <v>136</v>
      </c>
      <c r="L73" s="19" t="s">
        <v>136</v>
      </c>
      <c r="M73" s="19" t="s">
        <v>136</v>
      </c>
      <c r="N73" s="19" t="s">
        <v>136</v>
      </c>
      <c r="O73" s="19" t="s">
        <v>136</v>
      </c>
      <c r="P73" s="19">
        <v>9.6312999999999995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5.75" customHeight="1" x14ac:dyDescent="0.35">
      <c r="A74" s="33">
        <v>1</v>
      </c>
      <c r="B74" s="3" t="s">
        <v>207</v>
      </c>
      <c r="C74" s="19" t="s">
        <v>136</v>
      </c>
      <c r="D74" s="19" t="s">
        <v>136</v>
      </c>
      <c r="E74" s="19" t="s">
        <v>136</v>
      </c>
      <c r="F74" s="19" t="s">
        <v>136</v>
      </c>
      <c r="G74" s="19" t="s">
        <v>136</v>
      </c>
      <c r="H74" s="19" t="s">
        <v>136</v>
      </c>
      <c r="I74" s="19" t="s">
        <v>136</v>
      </c>
      <c r="J74" s="19" t="s">
        <v>136</v>
      </c>
      <c r="K74" s="19" t="s">
        <v>136</v>
      </c>
      <c r="L74" s="19" t="s">
        <v>136</v>
      </c>
      <c r="M74" s="19" t="s">
        <v>136</v>
      </c>
      <c r="N74" s="19" t="s">
        <v>136</v>
      </c>
      <c r="O74" s="19" t="s">
        <v>136</v>
      </c>
      <c r="P74" s="19">
        <v>9.2998999999999992</v>
      </c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5.75" customHeight="1" x14ac:dyDescent="0.35">
      <c r="A75" s="33">
        <v>1</v>
      </c>
      <c r="B75" s="3" t="s">
        <v>208</v>
      </c>
      <c r="C75" s="19">
        <v>4.2900000000000001E-2</v>
      </c>
      <c r="D75" s="19" t="s">
        <v>136</v>
      </c>
      <c r="E75" s="19">
        <v>2.41E-2</v>
      </c>
      <c r="F75" s="19" t="s">
        <v>136</v>
      </c>
      <c r="G75" s="19" t="s">
        <v>136</v>
      </c>
      <c r="H75" s="19" t="s">
        <v>136</v>
      </c>
      <c r="I75" s="19" t="s">
        <v>136</v>
      </c>
      <c r="J75" s="19">
        <v>1.01E-2</v>
      </c>
      <c r="K75" s="19" t="s">
        <v>136</v>
      </c>
      <c r="L75" s="19" t="s">
        <v>136</v>
      </c>
      <c r="M75" s="19" t="s">
        <v>136</v>
      </c>
      <c r="N75" s="19" t="s">
        <v>136</v>
      </c>
      <c r="O75" s="19" t="s">
        <v>136</v>
      </c>
      <c r="P75" s="19">
        <v>9.0815000000000001</v>
      </c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5.75" customHeight="1" x14ac:dyDescent="0.35">
      <c r="A76" s="33">
        <v>1</v>
      </c>
      <c r="B76" s="3" t="s">
        <v>209</v>
      </c>
      <c r="C76" s="19">
        <v>2.3599999999999999E-2</v>
      </c>
      <c r="D76" s="19" t="s">
        <v>136</v>
      </c>
      <c r="E76" s="19">
        <v>1.0699999999999999E-2</v>
      </c>
      <c r="F76" s="19" t="s">
        <v>136</v>
      </c>
      <c r="G76" s="19" t="s">
        <v>136</v>
      </c>
      <c r="H76" s="19" t="s">
        <v>136</v>
      </c>
      <c r="I76" s="19" t="s">
        <v>136</v>
      </c>
      <c r="J76" s="19" t="s">
        <v>136</v>
      </c>
      <c r="K76" s="19" t="s">
        <v>136</v>
      </c>
      <c r="L76" s="19" t="s">
        <v>136</v>
      </c>
      <c r="M76" s="19" t="s">
        <v>136</v>
      </c>
      <c r="N76" s="19" t="s">
        <v>136</v>
      </c>
      <c r="O76" s="19" t="s">
        <v>136</v>
      </c>
      <c r="P76" s="19">
        <v>9.5936000000000003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5.75" customHeight="1" x14ac:dyDescent="0.35">
      <c r="A77" s="33">
        <v>1</v>
      </c>
      <c r="B77" s="3" t="s">
        <v>210</v>
      </c>
      <c r="C77" s="19" t="s">
        <v>136</v>
      </c>
      <c r="D77" s="19" t="s">
        <v>136</v>
      </c>
      <c r="E77" s="19" t="s">
        <v>136</v>
      </c>
      <c r="F77" s="19" t="s">
        <v>136</v>
      </c>
      <c r="G77" s="19" t="s">
        <v>136</v>
      </c>
      <c r="H77" s="19" t="s">
        <v>136</v>
      </c>
      <c r="I77" s="19" t="s">
        <v>136</v>
      </c>
      <c r="J77" s="19" t="s">
        <v>136</v>
      </c>
      <c r="K77" s="19" t="s">
        <v>136</v>
      </c>
      <c r="L77" s="19" t="s">
        <v>136</v>
      </c>
      <c r="M77" s="19" t="s">
        <v>136</v>
      </c>
      <c r="N77" s="19" t="s">
        <v>136</v>
      </c>
      <c r="O77" s="19" t="s">
        <v>136</v>
      </c>
      <c r="P77" s="19">
        <v>9.5684000000000005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5.75" customHeight="1" x14ac:dyDescent="0.35">
      <c r="A78" s="33">
        <v>1</v>
      </c>
      <c r="B78" s="3" t="s">
        <v>212</v>
      </c>
      <c r="C78" s="19" t="s">
        <v>136</v>
      </c>
      <c r="D78" s="19" t="s">
        <v>136</v>
      </c>
      <c r="E78" s="19" t="s">
        <v>136</v>
      </c>
      <c r="F78" s="19" t="s">
        <v>136</v>
      </c>
      <c r="G78" s="19" t="s">
        <v>136</v>
      </c>
      <c r="H78" s="19" t="s">
        <v>136</v>
      </c>
      <c r="I78" s="19" t="s">
        <v>136</v>
      </c>
      <c r="J78" s="19" t="s">
        <v>136</v>
      </c>
      <c r="K78" s="19" t="s">
        <v>136</v>
      </c>
      <c r="L78" s="19" t="s">
        <v>136</v>
      </c>
      <c r="M78" s="19" t="s">
        <v>136</v>
      </c>
      <c r="N78" s="19" t="s">
        <v>136</v>
      </c>
      <c r="O78" s="19" t="s">
        <v>136</v>
      </c>
      <c r="P78" s="19">
        <v>9.5823999999999998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5.75" customHeight="1" x14ac:dyDescent="0.35">
      <c r="A79" s="33">
        <v>1</v>
      </c>
      <c r="B79" s="3" t="s">
        <v>213</v>
      </c>
      <c r="C79" s="19" t="s">
        <v>136</v>
      </c>
      <c r="D79" s="19" t="s">
        <v>136</v>
      </c>
      <c r="E79" s="19" t="s">
        <v>136</v>
      </c>
      <c r="F79" s="19" t="s">
        <v>136</v>
      </c>
      <c r="G79" s="19" t="s">
        <v>136</v>
      </c>
      <c r="H79" s="19" t="s">
        <v>136</v>
      </c>
      <c r="I79" s="19" t="s">
        <v>136</v>
      </c>
      <c r="J79" s="19" t="s">
        <v>136</v>
      </c>
      <c r="K79" s="19" t="s">
        <v>136</v>
      </c>
      <c r="L79" s="19" t="s">
        <v>136</v>
      </c>
      <c r="M79" s="19" t="s">
        <v>136</v>
      </c>
      <c r="N79" s="19" t="s">
        <v>136</v>
      </c>
      <c r="O79" s="19" t="s">
        <v>136</v>
      </c>
      <c r="P79" s="19">
        <v>9.3214000000000006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5.75" customHeight="1" x14ac:dyDescent="0.35">
      <c r="A80" s="33">
        <v>1</v>
      </c>
      <c r="B80" s="3" t="s">
        <v>215</v>
      </c>
      <c r="C80" s="19">
        <v>6.6900000000000001E-2</v>
      </c>
      <c r="D80" s="19">
        <v>4.48E-2</v>
      </c>
      <c r="E80" s="19">
        <v>3.61E-2</v>
      </c>
      <c r="F80" s="19">
        <v>3.1699999999999999E-2</v>
      </c>
      <c r="G80" s="19">
        <v>2.7E-2</v>
      </c>
      <c r="H80" s="19">
        <v>1.9699999999999999E-2</v>
      </c>
      <c r="I80" s="19" t="s">
        <v>136</v>
      </c>
      <c r="J80" s="19">
        <v>1.5900000000000001E-2</v>
      </c>
      <c r="K80" s="19">
        <v>1.6799999999999999E-2</v>
      </c>
      <c r="L80" s="19">
        <v>1.2E-2</v>
      </c>
      <c r="M80" s="19">
        <v>1.12E-2</v>
      </c>
      <c r="N80" s="19">
        <v>7.9000000000000008E-3</v>
      </c>
      <c r="O80" s="19">
        <v>8.5000000000000006E-3</v>
      </c>
      <c r="P80" s="19">
        <v>9.5588999999999995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5.75" customHeight="1" x14ac:dyDescent="0.35">
      <c r="A81" s="33">
        <v>1</v>
      </c>
      <c r="B81" s="3" t="s">
        <v>216</v>
      </c>
      <c r="C81" s="19" t="s">
        <v>136</v>
      </c>
      <c r="D81" s="19">
        <v>1.7899999999999999E-2</v>
      </c>
      <c r="E81" s="19" t="s">
        <v>136</v>
      </c>
      <c r="F81" s="19" t="s">
        <v>136</v>
      </c>
      <c r="G81" s="19" t="s">
        <v>136</v>
      </c>
      <c r="H81" s="19" t="s">
        <v>136</v>
      </c>
      <c r="I81" s="19" t="s">
        <v>136</v>
      </c>
      <c r="J81" s="19" t="s">
        <v>136</v>
      </c>
      <c r="K81" s="19" t="s">
        <v>136</v>
      </c>
      <c r="L81" s="19" t="s">
        <v>136</v>
      </c>
      <c r="M81" s="19" t="s">
        <v>136</v>
      </c>
      <c r="N81" s="19" t="s">
        <v>136</v>
      </c>
      <c r="O81" s="19" t="s">
        <v>136</v>
      </c>
      <c r="P81" s="19">
        <v>9.0534999999999997</v>
      </c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5.75" customHeight="1" x14ac:dyDescent="0.35">
      <c r="A82" s="33" t="s">
        <v>159</v>
      </c>
      <c r="B82" s="3" t="s">
        <v>17</v>
      </c>
      <c r="C82" s="19">
        <v>20</v>
      </c>
      <c r="D82" s="19">
        <v>20</v>
      </c>
      <c r="E82" s="19">
        <v>20</v>
      </c>
      <c r="F82" s="19">
        <v>20</v>
      </c>
      <c r="G82" s="19">
        <v>20</v>
      </c>
      <c r="H82" s="19">
        <v>20</v>
      </c>
      <c r="I82" s="19">
        <v>20</v>
      </c>
      <c r="J82" s="19">
        <v>20</v>
      </c>
      <c r="K82" s="19">
        <v>20</v>
      </c>
      <c r="L82" s="19">
        <v>20</v>
      </c>
      <c r="M82" s="19">
        <v>20</v>
      </c>
      <c r="N82" s="19">
        <v>20</v>
      </c>
      <c r="O82" s="19">
        <v>20</v>
      </c>
      <c r="P82" s="19">
        <v>20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5.75" customHeight="1" x14ac:dyDescent="0.35">
      <c r="A83" s="33">
        <v>1</v>
      </c>
      <c r="B83" s="3" t="s">
        <v>218</v>
      </c>
      <c r="C83" s="19" t="s">
        <v>136</v>
      </c>
      <c r="D83" s="19" t="s">
        <v>136</v>
      </c>
      <c r="E83" s="19" t="s">
        <v>136</v>
      </c>
      <c r="F83" s="19" t="s">
        <v>136</v>
      </c>
      <c r="G83" s="19" t="s">
        <v>136</v>
      </c>
      <c r="H83" s="19" t="s">
        <v>136</v>
      </c>
      <c r="I83" s="19" t="s">
        <v>136</v>
      </c>
      <c r="J83" s="19" t="s">
        <v>136</v>
      </c>
      <c r="K83" s="19" t="s">
        <v>136</v>
      </c>
      <c r="L83" s="19" t="s">
        <v>136</v>
      </c>
      <c r="M83" s="19" t="s">
        <v>136</v>
      </c>
      <c r="N83" s="19" t="s">
        <v>136</v>
      </c>
      <c r="O83" s="19" t="s">
        <v>136</v>
      </c>
      <c r="P83" s="19">
        <v>9.9656000000000002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5.75" customHeight="1" x14ac:dyDescent="0.35">
      <c r="A84" s="33">
        <v>1</v>
      </c>
      <c r="B84" s="3" t="s">
        <v>219</v>
      </c>
      <c r="C84" s="19">
        <v>5.9700000000000003E-2</v>
      </c>
      <c r="D84" s="19">
        <v>3.5499999999999997E-2</v>
      </c>
      <c r="E84" s="19">
        <v>2.8899999999999999E-2</v>
      </c>
      <c r="F84" s="19">
        <v>2.5600000000000001E-2</v>
      </c>
      <c r="G84" s="19">
        <v>2.2100000000000002E-2</v>
      </c>
      <c r="H84" s="19">
        <v>1.6299999999999999E-2</v>
      </c>
      <c r="I84" s="19">
        <v>1.3899999999999999E-2</v>
      </c>
      <c r="J84" s="19">
        <v>1.2999999999999999E-2</v>
      </c>
      <c r="K84" s="19">
        <v>1.0500000000000001E-2</v>
      </c>
      <c r="L84" s="19">
        <v>8.3999999999999995E-3</v>
      </c>
      <c r="M84" s="19">
        <v>9.1000000000000004E-3</v>
      </c>
      <c r="N84" s="19">
        <v>8.6E-3</v>
      </c>
      <c r="O84" s="19">
        <v>8.6E-3</v>
      </c>
      <c r="P84" s="19">
        <v>8.5425000000000004</v>
      </c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5.75" customHeight="1" x14ac:dyDescent="0.35">
      <c r="A85" s="33">
        <v>1</v>
      </c>
      <c r="B85" s="3" t="s">
        <v>220</v>
      </c>
      <c r="C85" s="19">
        <v>6.2199999999999998E-2</v>
      </c>
      <c r="D85" s="19">
        <v>3.6600000000000001E-2</v>
      </c>
      <c r="E85" s="19">
        <v>2.9499999999999998E-2</v>
      </c>
      <c r="F85" s="19">
        <v>2.5999999999999999E-2</v>
      </c>
      <c r="G85" s="19">
        <v>2.41E-2</v>
      </c>
      <c r="H85" s="19">
        <v>1.7500000000000002E-2</v>
      </c>
      <c r="I85" s="19">
        <v>1.7399999999999999E-2</v>
      </c>
      <c r="J85" s="19">
        <v>1.49E-2</v>
      </c>
      <c r="K85" s="19">
        <v>1.3299999999999999E-2</v>
      </c>
      <c r="L85" s="19">
        <v>1.1900000000000001E-2</v>
      </c>
      <c r="M85" s="19">
        <v>9.1999999999999998E-3</v>
      </c>
      <c r="N85" s="19">
        <v>1.0200000000000001E-2</v>
      </c>
      <c r="O85" s="19">
        <v>6.7999999999999996E-3</v>
      </c>
      <c r="P85" s="19">
        <v>9.4959000000000007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5.75" customHeight="1" x14ac:dyDescent="0.35">
      <c r="A86" s="33">
        <v>1</v>
      </c>
      <c r="B86" s="3" t="s">
        <v>221</v>
      </c>
      <c r="C86" s="19" t="s">
        <v>136</v>
      </c>
      <c r="D86" s="19" t="s">
        <v>136</v>
      </c>
      <c r="E86" s="19" t="s">
        <v>136</v>
      </c>
      <c r="F86" s="19" t="s">
        <v>136</v>
      </c>
      <c r="G86" s="19" t="s">
        <v>136</v>
      </c>
      <c r="H86" s="19" t="s">
        <v>136</v>
      </c>
      <c r="I86" s="19" t="s">
        <v>136</v>
      </c>
      <c r="J86" s="19" t="s">
        <v>136</v>
      </c>
      <c r="K86" s="19" t="s">
        <v>136</v>
      </c>
      <c r="L86" s="19" t="s">
        <v>136</v>
      </c>
      <c r="M86" s="19" t="s">
        <v>136</v>
      </c>
      <c r="N86" s="19" t="s">
        <v>136</v>
      </c>
      <c r="O86" s="19" t="s">
        <v>136</v>
      </c>
      <c r="P86" s="19">
        <v>10.0282</v>
      </c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5.75" customHeight="1" x14ac:dyDescent="0.35">
      <c r="A87" s="33">
        <v>1</v>
      </c>
      <c r="B87" s="3" t="s">
        <v>222</v>
      </c>
      <c r="C87" s="19" t="s">
        <v>136</v>
      </c>
      <c r="D87" s="19" t="s">
        <v>136</v>
      </c>
      <c r="E87" s="19" t="s">
        <v>136</v>
      </c>
      <c r="F87" s="19" t="s">
        <v>136</v>
      </c>
      <c r="G87" s="19" t="s">
        <v>136</v>
      </c>
      <c r="H87" s="19" t="s">
        <v>136</v>
      </c>
      <c r="I87" s="19" t="s">
        <v>136</v>
      </c>
      <c r="J87" s="19" t="s">
        <v>136</v>
      </c>
      <c r="K87" s="19" t="s">
        <v>136</v>
      </c>
      <c r="L87" s="19" t="s">
        <v>136</v>
      </c>
      <c r="M87" s="19" t="s">
        <v>136</v>
      </c>
      <c r="N87" s="19" t="s">
        <v>136</v>
      </c>
      <c r="O87" s="19" t="s">
        <v>136</v>
      </c>
      <c r="P87" s="19">
        <v>10.178900000000001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5.75" customHeight="1" x14ac:dyDescent="0.35">
      <c r="A88" s="33">
        <v>5</v>
      </c>
      <c r="B88" s="3" t="s">
        <v>223</v>
      </c>
      <c r="C88" s="19" t="s">
        <v>136</v>
      </c>
      <c r="D88" s="19" t="s">
        <v>136</v>
      </c>
      <c r="E88" s="19" t="s">
        <v>136</v>
      </c>
      <c r="F88" s="19" t="s">
        <v>136</v>
      </c>
      <c r="G88" s="19" t="s">
        <v>136</v>
      </c>
      <c r="H88" s="19" t="s">
        <v>136</v>
      </c>
      <c r="I88" s="19" t="s">
        <v>136</v>
      </c>
      <c r="J88" s="19" t="s">
        <v>136</v>
      </c>
      <c r="K88" s="19" t="s">
        <v>136</v>
      </c>
      <c r="L88" s="19" t="s">
        <v>136</v>
      </c>
      <c r="M88" s="19" t="s">
        <v>136</v>
      </c>
      <c r="N88" s="19" t="s">
        <v>136</v>
      </c>
      <c r="O88" s="19" t="s">
        <v>136</v>
      </c>
      <c r="P88" s="19">
        <v>10.1089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5.75" customHeight="1" x14ac:dyDescent="0.35">
      <c r="A89" s="33">
        <v>1</v>
      </c>
      <c r="B89" s="3" t="s">
        <v>224</v>
      </c>
      <c r="C89" s="19">
        <v>0.14929999999999999</v>
      </c>
      <c r="D89" s="19">
        <v>8.2299999999999998E-2</v>
      </c>
      <c r="E89" s="19">
        <v>8.5800000000000001E-2</v>
      </c>
      <c r="F89" s="19">
        <v>6.5500000000000003E-2</v>
      </c>
      <c r="G89" s="19">
        <v>5.5100000000000003E-2</v>
      </c>
      <c r="H89" s="19">
        <v>4.6300000000000001E-2</v>
      </c>
      <c r="I89" s="19">
        <v>3.6999999999999998E-2</v>
      </c>
      <c r="J89" s="19">
        <v>2.8500000000000001E-2</v>
      </c>
      <c r="K89" s="19">
        <v>2.64E-2</v>
      </c>
      <c r="L89" s="19">
        <v>2.4E-2</v>
      </c>
      <c r="M89" s="19">
        <v>2.3400000000000001E-2</v>
      </c>
      <c r="N89" s="19">
        <v>2.18E-2</v>
      </c>
      <c r="O89" s="19">
        <v>1.44E-2</v>
      </c>
      <c r="P89" s="19">
        <v>9.8219999999999992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5.75" customHeight="1" x14ac:dyDescent="0.35">
      <c r="A90" s="33">
        <v>1</v>
      </c>
      <c r="B90" s="3" t="s">
        <v>225</v>
      </c>
      <c r="C90" s="19">
        <v>7.3599999999999999E-2</v>
      </c>
      <c r="D90" s="19">
        <v>3.4099999999999998E-2</v>
      </c>
      <c r="E90" s="19">
        <v>2.8199999999999999E-2</v>
      </c>
      <c r="F90" s="19">
        <v>3.1099999999999999E-2</v>
      </c>
      <c r="G90" s="19">
        <v>2.29E-2</v>
      </c>
      <c r="H90" s="19">
        <v>1.7600000000000001E-2</v>
      </c>
      <c r="I90" s="19" t="s">
        <v>136</v>
      </c>
      <c r="J90" s="19">
        <v>1.1299999999999999E-2</v>
      </c>
      <c r="K90" s="19" t="s">
        <v>136</v>
      </c>
      <c r="L90" s="19" t="s">
        <v>136</v>
      </c>
      <c r="M90" s="19" t="s">
        <v>136</v>
      </c>
      <c r="N90" s="19" t="s">
        <v>136</v>
      </c>
      <c r="O90" s="19">
        <v>7.6E-3</v>
      </c>
      <c r="P90" s="19">
        <v>8.8402999999999992</v>
      </c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5.75" customHeight="1" x14ac:dyDescent="0.35">
      <c r="A91" s="33">
        <v>0.5</v>
      </c>
      <c r="B91" s="3" t="s">
        <v>226</v>
      </c>
      <c r="C91" s="19">
        <v>0.1472</v>
      </c>
      <c r="D91" s="19">
        <v>7.2099999999999997E-2</v>
      </c>
      <c r="E91" s="19">
        <v>6.6299999999999998E-2</v>
      </c>
      <c r="F91" s="19">
        <v>5.4199999999999998E-2</v>
      </c>
      <c r="G91" s="19" t="s">
        <v>136</v>
      </c>
      <c r="H91" s="19">
        <v>3.7199999999999997E-2</v>
      </c>
      <c r="I91" s="19" t="s">
        <v>136</v>
      </c>
      <c r="J91" s="19">
        <v>2.3E-2</v>
      </c>
      <c r="K91" s="19" t="s">
        <v>136</v>
      </c>
      <c r="L91" s="19">
        <v>1.8800000000000001E-2</v>
      </c>
      <c r="M91" s="19" t="s">
        <v>136</v>
      </c>
      <c r="N91" s="19" t="s">
        <v>136</v>
      </c>
      <c r="O91" s="19" t="s">
        <v>136</v>
      </c>
      <c r="P91" s="19">
        <v>9.6891999999999996</v>
      </c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5.75" customHeight="1" x14ac:dyDescent="0.35">
      <c r="A92" s="33">
        <v>1</v>
      </c>
      <c r="B92" s="3" t="s">
        <v>227</v>
      </c>
      <c r="C92" s="19">
        <v>0.14799999999999999</v>
      </c>
      <c r="D92" s="19">
        <v>8.1600000000000006E-2</v>
      </c>
      <c r="E92" s="19">
        <v>8.1199999999999994E-2</v>
      </c>
      <c r="F92" s="19">
        <v>5.0999999999999997E-2</v>
      </c>
      <c r="G92" s="19">
        <v>4.3200000000000002E-2</v>
      </c>
      <c r="H92" s="19" t="s">
        <v>136</v>
      </c>
      <c r="I92" s="19">
        <v>3.39E-2</v>
      </c>
      <c r="J92" s="19">
        <v>2.5000000000000001E-2</v>
      </c>
      <c r="K92" s="19">
        <v>2.4400000000000002E-2</v>
      </c>
      <c r="L92" s="19">
        <v>1.9199999999999998E-2</v>
      </c>
      <c r="M92" s="19">
        <v>1.6500000000000001E-2</v>
      </c>
      <c r="N92" s="19" t="s">
        <v>136</v>
      </c>
      <c r="O92" s="19">
        <v>1.37E-2</v>
      </c>
      <c r="P92" s="19">
        <v>9.7047000000000008</v>
      </c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5.75" customHeight="1" x14ac:dyDescent="0.35">
      <c r="A93" s="33"/>
      <c r="B93" s="3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5.75" customHeight="1" x14ac:dyDescent="0.35">
      <c r="A94" s="33"/>
      <c r="B94" s="5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5.75" customHeight="1" x14ac:dyDescent="0.35">
      <c r="A95" s="33"/>
      <c r="B95" s="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5.75" customHeight="1" x14ac:dyDescent="0.35">
      <c r="A96" s="33"/>
      <c r="B96" s="5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5.75" customHeight="1" x14ac:dyDescent="0.35">
      <c r="A97" s="33"/>
      <c r="B97" s="5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5.75" customHeight="1" x14ac:dyDescent="0.35">
      <c r="A98" s="33"/>
      <c r="B98" s="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5.75" customHeight="1" x14ac:dyDescent="0.35">
      <c r="A99" s="33"/>
      <c r="B99" s="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5.75" customHeight="1" x14ac:dyDescent="0.35">
      <c r="A100" s="33"/>
      <c r="B100" s="5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5.75" customHeight="1" x14ac:dyDescent="0.35">
      <c r="A101" s="33"/>
      <c r="B101" s="5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5.75" customHeight="1" x14ac:dyDescent="0.35">
      <c r="A102" s="33"/>
      <c r="B102" s="5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5.75" customHeight="1" x14ac:dyDescent="0.35">
      <c r="A103" s="33"/>
      <c r="B103" s="5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5.75" customHeight="1" x14ac:dyDescent="0.35">
      <c r="A104" s="33"/>
      <c r="B104" s="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5.75" customHeight="1" x14ac:dyDescent="0.35">
      <c r="A105" s="33"/>
      <c r="B105" s="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5.75" customHeight="1" x14ac:dyDescent="0.35">
      <c r="A106" s="33"/>
      <c r="B106" s="5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5.75" customHeight="1" x14ac:dyDescent="0.35">
      <c r="A107" s="33"/>
      <c r="B107" s="5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5.75" customHeight="1" x14ac:dyDescent="0.35">
      <c r="A108" s="33"/>
      <c r="B108" s="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5.75" customHeight="1" x14ac:dyDescent="0.35">
      <c r="A109" s="33"/>
      <c r="B109" s="5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5.75" customHeight="1" x14ac:dyDescent="0.35">
      <c r="A110" s="33"/>
      <c r="B110" s="5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5.75" customHeight="1" x14ac:dyDescent="0.35">
      <c r="A111" s="33"/>
      <c r="B111" s="5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5.75" customHeight="1" x14ac:dyDescent="0.35">
      <c r="A112" s="33"/>
      <c r="B112" s="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5.75" customHeight="1" x14ac:dyDescent="0.35">
      <c r="A113" s="33"/>
      <c r="B113" s="5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5.75" customHeight="1" x14ac:dyDescent="0.35">
      <c r="A114" s="33"/>
      <c r="B114" s="5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5.75" customHeight="1" x14ac:dyDescent="0.35">
      <c r="A115" s="33"/>
      <c r="B115" s="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5.75" customHeight="1" x14ac:dyDescent="0.35">
      <c r="A116" s="33"/>
      <c r="B116" s="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5.75" customHeight="1" x14ac:dyDescent="0.35">
      <c r="A117" s="33"/>
      <c r="B117" s="5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5.75" customHeight="1" x14ac:dyDescent="0.35">
      <c r="A118" s="33"/>
      <c r="B118" s="5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5.75" customHeight="1" x14ac:dyDescent="0.35">
      <c r="A119" s="33"/>
      <c r="B119" s="5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5.75" customHeight="1" x14ac:dyDescent="0.35">
      <c r="A120" s="33"/>
      <c r="B120" s="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5.75" customHeight="1" x14ac:dyDescent="0.35">
      <c r="A121" s="33"/>
      <c r="B121" s="5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5.75" customHeight="1" x14ac:dyDescent="0.35">
      <c r="A122" s="33"/>
      <c r="B122" s="5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5.75" customHeight="1" x14ac:dyDescent="0.35">
      <c r="A123" s="33"/>
      <c r="B123" s="5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5.75" customHeight="1" x14ac:dyDescent="0.35">
      <c r="A124" s="33"/>
      <c r="B124" s="5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5.75" customHeight="1" x14ac:dyDescent="0.35">
      <c r="A125" s="33"/>
      <c r="B125" s="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5.75" customHeight="1" x14ac:dyDescent="0.35">
      <c r="A126" s="33"/>
      <c r="B126" s="5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5.75" customHeight="1" x14ac:dyDescent="0.35">
      <c r="A127" s="33"/>
      <c r="B127" s="5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5.75" customHeight="1" x14ac:dyDescent="0.35">
      <c r="A128" s="33"/>
      <c r="B128" s="5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5.75" customHeight="1" x14ac:dyDescent="0.35">
      <c r="A129" s="33"/>
      <c r="B129" s="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5.75" customHeight="1" x14ac:dyDescent="0.35">
      <c r="A130" s="33"/>
      <c r="B130" s="5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5.75" customHeight="1" x14ac:dyDescent="0.35">
      <c r="A131" s="33"/>
      <c r="B131" s="5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5.75" customHeight="1" x14ac:dyDescent="0.35">
      <c r="A132" s="33"/>
      <c r="B132" s="5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5.75" customHeight="1" x14ac:dyDescent="0.35">
      <c r="A133" s="33"/>
      <c r="B133" s="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5.75" customHeight="1" x14ac:dyDescent="0.35">
      <c r="A134" s="33"/>
      <c r="B134" s="5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5.75" customHeight="1" x14ac:dyDescent="0.35">
      <c r="A135" s="33"/>
      <c r="B135" s="5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5.75" customHeight="1" x14ac:dyDescent="0.35">
      <c r="A136" s="33"/>
      <c r="B136" s="5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5.75" customHeight="1" x14ac:dyDescent="0.35">
      <c r="A137" s="33"/>
      <c r="B137" s="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5.75" customHeight="1" x14ac:dyDescent="0.35">
      <c r="A138" s="33"/>
      <c r="B138" s="5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5.75" customHeight="1" x14ac:dyDescent="0.35">
      <c r="A139" s="33"/>
      <c r="B139" s="5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5.75" customHeight="1" x14ac:dyDescent="0.35">
      <c r="A140" s="33"/>
      <c r="B140" s="5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5.75" customHeight="1" x14ac:dyDescent="0.35">
      <c r="A141" s="33"/>
      <c r="B141" s="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5.75" customHeight="1" x14ac:dyDescent="0.35">
      <c r="A142" s="33"/>
      <c r="B142" s="5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5.75" customHeight="1" x14ac:dyDescent="0.35">
      <c r="A143" s="33"/>
      <c r="B143" s="5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5.75" customHeight="1" x14ac:dyDescent="0.35">
      <c r="A144" s="33"/>
      <c r="B144" s="5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5.75" customHeight="1" x14ac:dyDescent="0.35">
      <c r="A145" s="33"/>
      <c r="B145" s="5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5.75" customHeight="1" x14ac:dyDescent="0.35">
      <c r="A146" s="33"/>
      <c r="B146" s="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5.75" customHeight="1" x14ac:dyDescent="0.35">
      <c r="A147" s="33"/>
      <c r="B147" s="5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5.75" customHeight="1" x14ac:dyDescent="0.35">
      <c r="A148" s="33"/>
      <c r="B148" s="5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5.75" customHeight="1" x14ac:dyDescent="0.35">
      <c r="A149" s="33"/>
      <c r="B149" s="5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customHeight="1" x14ac:dyDescent="0.35">
      <c r="A150" s="33"/>
      <c r="B150" s="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5.75" customHeight="1" x14ac:dyDescent="0.35">
      <c r="A151" s="33"/>
      <c r="B151" s="5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5.75" customHeight="1" x14ac:dyDescent="0.35">
      <c r="A152" s="33"/>
      <c r="B152" s="5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5.75" customHeight="1" x14ac:dyDescent="0.35">
      <c r="A153" s="33"/>
      <c r="B153" s="5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5.75" customHeight="1" x14ac:dyDescent="0.35">
      <c r="A154" s="33"/>
      <c r="B154" s="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5.75" customHeight="1" x14ac:dyDescent="0.35">
      <c r="A155" s="33"/>
      <c r="B155" s="5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5.75" customHeight="1" x14ac:dyDescent="0.35">
      <c r="A156" s="33"/>
      <c r="B156" s="5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5.75" customHeight="1" x14ac:dyDescent="0.35">
      <c r="A157" s="33"/>
      <c r="B157" s="5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5.75" customHeight="1" x14ac:dyDescent="0.35">
      <c r="A158" s="33"/>
      <c r="B158" s="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5.75" customHeight="1" x14ac:dyDescent="0.35">
      <c r="A159" s="33"/>
      <c r="B159" s="5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5.75" customHeight="1" x14ac:dyDescent="0.35">
      <c r="A160" s="33"/>
      <c r="B160" s="5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5.75" customHeight="1" x14ac:dyDescent="0.35">
      <c r="A161" s="33"/>
      <c r="B161" s="5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5.75" customHeight="1" x14ac:dyDescent="0.35">
      <c r="A162" s="33"/>
      <c r="B162" s="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5.75" customHeight="1" x14ac:dyDescent="0.35">
      <c r="A163" s="33"/>
      <c r="B163" s="5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5.75" customHeight="1" x14ac:dyDescent="0.35">
      <c r="A164" s="33"/>
      <c r="B164" s="5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5.75" customHeight="1" x14ac:dyDescent="0.35">
      <c r="A165" s="33"/>
      <c r="B165" s="5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5.75" customHeight="1" x14ac:dyDescent="0.35">
      <c r="A166" s="33"/>
      <c r="B166" s="5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5.75" customHeight="1" x14ac:dyDescent="0.35">
      <c r="A167" s="33"/>
      <c r="B167" s="5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5.75" customHeight="1" x14ac:dyDescent="0.35">
      <c r="A168" s="33"/>
      <c r="B168" s="5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5.75" customHeight="1" x14ac:dyDescent="0.35">
      <c r="A169" s="33"/>
      <c r="B169" s="5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5.75" customHeight="1" x14ac:dyDescent="0.35">
      <c r="A170" s="33"/>
      <c r="B170" s="5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5.75" customHeight="1" x14ac:dyDescent="0.35">
      <c r="A171" s="33"/>
      <c r="B171" s="5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5.75" customHeight="1" x14ac:dyDescent="0.35">
      <c r="A172" s="33"/>
      <c r="B172" s="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5.75" customHeight="1" x14ac:dyDescent="0.35">
      <c r="A173" s="33"/>
      <c r="B173" s="5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5.75" customHeight="1" x14ac:dyDescent="0.35">
      <c r="A174" s="33"/>
      <c r="B174" s="5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customHeight="1" x14ac:dyDescent="0.35">
      <c r="A175" s="33"/>
      <c r="B175" s="5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5.75" customHeight="1" x14ac:dyDescent="0.35">
      <c r="A176" s="33"/>
      <c r="B176" s="5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5.75" customHeight="1" x14ac:dyDescent="0.35">
      <c r="A177" s="33"/>
      <c r="B177" s="5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5.75" customHeight="1" x14ac:dyDescent="0.35">
      <c r="A178" s="33"/>
      <c r="B178" s="5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5.75" customHeight="1" x14ac:dyDescent="0.35">
      <c r="A179" s="33"/>
      <c r="B179" s="5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5.75" customHeight="1" x14ac:dyDescent="0.35">
      <c r="A180" s="33"/>
      <c r="B180" s="5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5.75" customHeight="1" x14ac:dyDescent="0.35">
      <c r="A181" s="33"/>
      <c r="B181" s="5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5.75" customHeight="1" x14ac:dyDescent="0.35">
      <c r="A182" s="33"/>
      <c r="B182" s="5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5.75" customHeight="1" x14ac:dyDescent="0.35">
      <c r="A183" s="33"/>
      <c r="B183" s="5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5.75" customHeight="1" x14ac:dyDescent="0.35">
      <c r="A184" s="33"/>
      <c r="B184" s="5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5.75" customHeight="1" x14ac:dyDescent="0.35">
      <c r="A185" s="33"/>
      <c r="B185" s="5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5.75" customHeight="1" x14ac:dyDescent="0.35">
      <c r="A186" s="33"/>
      <c r="B186" s="5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5.75" customHeight="1" x14ac:dyDescent="0.35">
      <c r="A187" s="33"/>
      <c r="B187" s="5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5.75" customHeight="1" x14ac:dyDescent="0.35">
      <c r="A188" s="33"/>
      <c r="B188" s="5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5.75" customHeight="1" x14ac:dyDescent="0.35">
      <c r="A189" s="33"/>
      <c r="B189" s="5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5.75" customHeight="1" x14ac:dyDescent="0.35">
      <c r="A190" s="33"/>
      <c r="B190" s="5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5.75" customHeight="1" x14ac:dyDescent="0.35">
      <c r="A191" s="33"/>
      <c r="B191" s="5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5.75" customHeight="1" x14ac:dyDescent="0.35">
      <c r="A192" s="33"/>
      <c r="B192" s="5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5.75" customHeight="1" x14ac:dyDescent="0.35">
      <c r="A193" s="33"/>
      <c r="B193" s="5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5.75" customHeight="1" x14ac:dyDescent="0.35">
      <c r="A194" s="33"/>
      <c r="B194" s="5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5.75" customHeight="1" x14ac:dyDescent="0.35">
      <c r="A195" s="33"/>
      <c r="B195" s="5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5.75" customHeight="1" x14ac:dyDescent="0.35">
      <c r="A196" s="33"/>
      <c r="B196" s="5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5.75" customHeight="1" x14ac:dyDescent="0.35">
      <c r="A197" s="33"/>
      <c r="B197" s="5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5.75" customHeight="1" x14ac:dyDescent="0.35">
      <c r="A198" s="33"/>
      <c r="B198" s="5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5.75" customHeight="1" x14ac:dyDescent="0.35">
      <c r="A199" s="33"/>
      <c r="B199" s="5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5.75" customHeight="1" x14ac:dyDescent="0.35">
      <c r="A200" s="33"/>
      <c r="B200" s="5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5.75" customHeight="1" x14ac:dyDescent="0.35">
      <c r="A201" s="33"/>
      <c r="B201" s="5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5.75" customHeight="1" x14ac:dyDescent="0.35">
      <c r="A202" s="33"/>
      <c r="B202" s="5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5.75" customHeight="1" x14ac:dyDescent="0.35">
      <c r="A203" s="33"/>
      <c r="B203" s="5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5.75" customHeight="1" x14ac:dyDescent="0.35">
      <c r="A204" s="33"/>
      <c r="B204" s="5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5.75" customHeight="1" x14ac:dyDescent="0.35">
      <c r="A205" s="33"/>
      <c r="B205" s="5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5.75" customHeight="1" x14ac:dyDescent="0.35">
      <c r="A206" s="33"/>
      <c r="B206" s="5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5.75" customHeight="1" x14ac:dyDescent="0.35">
      <c r="A207" s="33"/>
      <c r="B207" s="5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5.75" customHeight="1" x14ac:dyDescent="0.35">
      <c r="A208" s="33"/>
      <c r="B208" s="5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5.75" customHeight="1" x14ac:dyDescent="0.35">
      <c r="A209" s="33"/>
      <c r="B209" s="5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5.75" customHeight="1" x14ac:dyDescent="0.35">
      <c r="A210" s="33"/>
      <c r="B210" s="5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5.75" customHeight="1" x14ac:dyDescent="0.35">
      <c r="A211" s="33"/>
      <c r="B211" s="5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5.75" customHeight="1" x14ac:dyDescent="0.35">
      <c r="A212" s="33"/>
      <c r="B212" s="5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5.75" customHeight="1" x14ac:dyDescent="0.35">
      <c r="A213" s="33"/>
      <c r="B213" s="5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5.75" customHeight="1" x14ac:dyDescent="0.35">
      <c r="A214" s="33"/>
      <c r="B214" s="5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5.75" customHeight="1" x14ac:dyDescent="0.35">
      <c r="A215" s="33"/>
      <c r="B215" s="5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5.75" customHeight="1" x14ac:dyDescent="0.35">
      <c r="A216" s="33"/>
      <c r="B216" s="5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5.75" customHeight="1" x14ac:dyDescent="0.35">
      <c r="A217" s="33"/>
      <c r="B217" s="5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5.75" customHeight="1" x14ac:dyDescent="0.35">
      <c r="A218" s="33"/>
      <c r="B218" s="5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5.75" customHeight="1" x14ac:dyDescent="0.35">
      <c r="A219" s="33"/>
      <c r="B219" s="5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5.75" customHeight="1" x14ac:dyDescent="0.35">
      <c r="A220" s="33"/>
      <c r="B220" s="5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5.75" customHeight="1" x14ac:dyDescent="0.35">
      <c r="A221" s="33"/>
      <c r="B221" s="5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5.75" customHeight="1" x14ac:dyDescent="0.35">
      <c r="A222" s="33"/>
      <c r="B222" s="5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5.75" customHeight="1" x14ac:dyDescent="0.35">
      <c r="A223" s="33"/>
      <c r="B223" s="5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5.75" customHeight="1" x14ac:dyDescent="0.35">
      <c r="A224" s="33"/>
      <c r="B224" s="5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5.75" customHeight="1" x14ac:dyDescent="0.35">
      <c r="A225" s="33"/>
      <c r="B225" s="5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5.75" customHeight="1" x14ac:dyDescent="0.35">
      <c r="A226" s="33"/>
      <c r="B226" s="5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5.75" customHeight="1" x14ac:dyDescent="0.35">
      <c r="A227" s="33"/>
      <c r="B227" s="5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5.75" customHeight="1" x14ac:dyDescent="0.35">
      <c r="A228" s="33"/>
      <c r="B228" s="5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5.75" customHeight="1" x14ac:dyDescent="0.35">
      <c r="A229" s="33"/>
      <c r="B229" s="5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5.75" customHeight="1" x14ac:dyDescent="0.35">
      <c r="A230" s="33"/>
      <c r="B230" s="5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5.75" customHeight="1" x14ac:dyDescent="0.35">
      <c r="A231" s="33"/>
      <c r="B231" s="5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5.75" customHeight="1" x14ac:dyDescent="0.35">
      <c r="A232" s="33"/>
      <c r="B232" s="5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5.75" customHeight="1" x14ac:dyDescent="0.35">
      <c r="A233" s="33"/>
      <c r="B233" s="5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5.75" customHeight="1" x14ac:dyDescent="0.35">
      <c r="A234" s="33"/>
      <c r="B234" s="5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5.75" customHeight="1" x14ac:dyDescent="0.35">
      <c r="A235" s="33"/>
      <c r="B235" s="5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5.75" customHeight="1" x14ac:dyDescent="0.35">
      <c r="A236" s="33"/>
      <c r="B236" s="5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5.75" customHeight="1" x14ac:dyDescent="0.35">
      <c r="A237" s="33"/>
      <c r="B237" s="5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5.75" customHeight="1" x14ac:dyDescent="0.35">
      <c r="A238" s="33"/>
      <c r="B238" s="5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5.75" customHeight="1" x14ac:dyDescent="0.35">
      <c r="A239" s="33"/>
      <c r="B239" s="5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5.75" customHeight="1" x14ac:dyDescent="0.35">
      <c r="A240" s="33"/>
      <c r="B240" s="5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5.75" customHeight="1" x14ac:dyDescent="0.35">
      <c r="A241" s="33"/>
      <c r="B241" s="5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5.75" customHeight="1" x14ac:dyDescent="0.35">
      <c r="A242" s="33"/>
      <c r="B242" s="5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5.75" customHeight="1" x14ac:dyDescent="0.35">
      <c r="A243" s="33"/>
      <c r="B243" s="5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5.75" customHeight="1" x14ac:dyDescent="0.35">
      <c r="A244" s="33"/>
      <c r="B244" s="5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5.75" customHeight="1" x14ac:dyDescent="0.35">
      <c r="A245" s="33"/>
      <c r="B245" s="5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5.75" customHeight="1" x14ac:dyDescent="0.35">
      <c r="A246" s="33"/>
      <c r="B246" s="5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5.75" customHeight="1" x14ac:dyDescent="0.35">
      <c r="A247" s="33"/>
      <c r="B247" s="5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5.75" customHeight="1" x14ac:dyDescent="0.35">
      <c r="A248" s="33"/>
      <c r="B248" s="5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5.75" customHeight="1" x14ac:dyDescent="0.35">
      <c r="A249" s="33"/>
      <c r="B249" s="5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5.75" customHeight="1" x14ac:dyDescent="0.35">
      <c r="A250" s="33"/>
      <c r="B250" s="5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5.75" customHeight="1" x14ac:dyDescent="0.35">
      <c r="A251" s="33"/>
      <c r="B251" s="5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5.75" customHeight="1" x14ac:dyDescent="0.35">
      <c r="A252" s="33"/>
      <c r="B252" s="5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5.75" customHeight="1" x14ac:dyDescent="0.35">
      <c r="A253" s="33"/>
      <c r="B253" s="5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5.75" customHeight="1" x14ac:dyDescent="0.35">
      <c r="A254" s="33"/>
      <c r="B254" s="5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5.75" customHeight="1" x14ac:dyDescent="0.35">
      <c r="A255" s="33"/>
      <c r="B255" s="5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5.75" customHeight="1" x14ac:dyDescent="0.35">
      <c r="A256" s="33"/>
      <c r="B256" s="5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5.75" customHeight="1" x14ac:dyDescent="0.35">
      <c r="A257" s="33"/>
      <c r="B257" s="5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5.75" customHeight="1" x14ac:dyDescent="0.35">
      <c r="A258" s="33"/>
      <c r="B258" s="5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5.75" customHeight="1" x14ac:dyDescent="0.35">
      <c r="A259" s="33"/>
      <c r="B259" s="5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5.75" customHeight="1" x14ac:dyDescent="0.35">
      <c r="A260" s="33"/>
      <c r="B260" s="5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5.75" customHeight="1" x14ac:dyDescent="0.35">
      <c r="A261" s="33"/>
      <c r="B261" s="5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5.75" customHeight="1" x14ac:dyDescent="0.35">
      <c r="A262" s="33"/>
      <c r="B262" s="5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5.75" customHeight="1" x14ac:dyDescent="0.35">
      <c r="A263" s="33"/>
      <c r="B263" s="5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5.75" customHeight="1" x14ac:dyDescent="0.35">
      <c r="A264" s="33"/>
      <c r="B264" s="5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5.75" customHeight="1" x14ac:dyDescent="0.35">
      <c r="A265" s="33"/>
      <c r="B265" s="5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5.75" customHeight="1" x14ac:dyDescent="0.35">
      <c r="A266" s="33"/>
      <c r="B266" s="5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5.75" customHeight="1" x14ac:dyDescent="0.35">
      <c r="A267" s="33"/>
      <c r="B267" s="5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5.75" customHeight="1" x14ac:dyDescent="0.35">
      <c r="A268" s="33"/>
      <c r="B268" s="5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5.75" customHeight="1" x14ac:dyDescent="0.35">
      <c r="A269" s="33"/>
      <c r="B269" s="5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5.75" customHeight="1" x14ac:dyDescent="0.35">
      <c r="A270" s="33"/>
      <c r="B270" s="5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5.75" customHeight="1" x14ac:dyDescent="0.35">
      <c r="A271" s="33"/>
      <c r="B271" s="5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5.75" customHeight="1" x14ac:dyDescent="0.35">
      <c r="A272" s="33"/>
      <c r="B272" s="5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5.75" customHeight="1" x14ac:dyDescent="0.35">
      <c r="A273" s="33"/>
      <c r="B273" s="5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5.75" customHeight="1" x14ac:dyDescent="0.35">
      <c r="A274" s="33"/>
      <c r="B274" s="5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5.75" customHeight="1" x14ac:dyDescent="0.35">
      <c r="A275" s="33"/>
      <c r="B275" s="5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5.75" customHeight="1" x14ac:dyDescent="0.35">
      <c r="A276" s="33"/>
      <c r="B276" s="5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5.75" customHeight="1" x14ac:dyDescent="0.35">
      <c r="A277" s="33"/>
      <c r="B277" s="5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5.75" customHeight="1" x14ac:dyDescent="0.35">
      <c r="A278" s="33"/>
      <c r="B278" s="5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5.75" customHeight="1" x14ac:dyDescent="0.35">
      <c r="A279" s="33"/>
      <c r="B279" s="5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5.75" customHeight="1" x14ac:dyDescent="0.35">
      <c r="A280" s="33"/>
      <c r="B280" s="5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5.75" customHeight="1" x14ac:dyDescent="0.35">
      <c r="A281" s="33"/>
      <c r="B281" s="5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5.75" customHeight="1" x14ac:dyDescent="0.35">
      <c r="A282" s="33"/>
      <c r="B282" s="5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5.75" customHeight="1" x14ac:dyDescent="0.35">
      <c r="A283" s="33"/>
      <c r="B283" s="5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5.75" customHeight="1" x14ac:dyDescent="0.35">
      <c r="A284" s="33"/>
      <c r="B284" s="5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5.75" customHeight="1" x14ac:dyDescent="0.35">
      <c r="A285" s="33"/>
      <c r="B285" s="5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5.75" customHeight="1" x14ac:dyDescent="0.35">
      <c r="A286" s="33"/>
      <c r="B286" s="5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5.75" customHeight="1" x14ac:dyDescent="0.35">
      <c r="A287" s="33"/>
      <c r="B287" s="5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5.75" customHeight="1" x14ac:dyDescent="0.35">
      <c r="A288" s="33"/>
      <c r="B288" s="5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5.75" customHeight="1" x14ac:dyDescent="0.35">
      <c r="A289" s="33"/>
      <c r="B289" s="5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5.75" customHeight="1" x14ac:dyDescent="0.35">
      <c r="A290" s="33"/>
      <c r="B290" s="5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5.75" customHeight="1" x14ac:dyDescent="0.35">
      <c r="A291" s="33"/>
      <c r="B291" s="5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5.75" customHeight="1" x14ac:dyDescent="0.35">
      <c r="A292" s="33"/>
      <c r="B292" s="5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5.75" customHeight="1" x14ac:dyDescent="0.35">
      <c r="A293" s="33"/>
      <c r="B293" s="5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5.75" customHeight="1" x14ac:dyDescent="0.35">
      <c r="A294" s="33"/>
      <c r="B294" s="5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5.75" customHeight="1" x14ac:dyDescent="0.35">
      <c r="A295" s="33"/>
      <c r="B295" s="5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5.75" customHeight="1" x14ac:dyDescent="0.35">
      <c r="A296" s="33"/>
      <c r="B296" s="5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5.75" customHeight="1" x14ac:dyDescent="0.35">
      <c r="A297" s="33"/>
      <c r="B297" s="5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5.75" customHeight="1" x14ac:dyDescent="0.35">
      <c r="A298" s="33"/>
      <c r="B298" s="5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5.75" customHeight="1" x14ac:dyDescent="0.35">
      <c r="A299" s="33"/>
      <c r="B299" s="5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5.75" customHeight="1" x14ac:dyDescent="0.35">
      <c r="A300" s="33"/>
      <c r="B300" s="5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5.75" customHeight="1" x14ac:dyDescent="0.35">
      <c r="A301" s="33"/>
      <c r="B301" s="5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5.75" customHeight="1" x14ac:dyDescent="0.35">
      <c r="A302" s="33"/>
      <c r="B302" s="5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5.75" customHeight="1" x14ac:dyDescent="0.35">
      <c r="A303" s="33"/>
      <c r="B303" s="5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5.75" customHeight="1" x14ac:dyDescent="0.35">
      <c r="A304" s="33"/>
      <c r="B304" s="5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5.75" customHeight="1" x14ac:dyDescent="0.35">
      <c r="A305" s="33"/>
      <c r="B305" s="5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5.75" customHeight="1" x14ac:dyDescent="0.35">
      <c r="A306" s="33"/>
      <c r="B306" s="5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5.75" customHeight="1" x14ac:dyDescent="0.35">
      <c r="A307" s="33"/>
      <c r="B307" s="5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5.75" customHeight="1" x14ac:dyDescent="0.35">
      <c r="A308" s="33"/>
      <c r="B308" s="5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5.75" customHeight="1" x14ac:dyDescent="0.35">
      <c r="A309" s="33"/>
      <c r="B309" s="5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5.75" customHeight="1" x14ac:dyDescent="0.35">
      <c r="A310" s="33"/>
      <c r="B310" s="5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5.75" customHeight="1" x14ac:dyDescent="0.35">
      <c r="A311" s="33"/>
      <c r="B311" s="5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5.75" customHeight="1" x14ac:dyDescent="0.35">
      <c r="A312" s="33"/>
      <c r="B312" s="5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5.75" customHeight="1" x14ac:dyDescent="0.35">
      <c r="A313" s="33"/>
      <c r="B313" s="5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5.75" customHeight="1" x14ac:dyDescent="0.35">
      <c r="A314" s="33"/>
      <c r="B314" s="5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5.75" customHeight="1" x14ac:dyDescent="0.35">
      <c r="A315" s="33"/>
      <c r="B315" s="5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5.75" customHeight="1" x14ac:dyDescent="0.35">
      <c r="A316" s="33"/>
      <c r="B316" s="5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5.75" customHeight="1" x14ac:dyDescent="0.35">
      <c r="A317" s="33"/>
      <c r="B317" s="5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5.75" customHeight="1" x14ac:dyDescent="0.35">
      <c r="A318" s="33"/>
      <c r="B318" s="5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5.75" customHeight="1" x14ac:dyDescent="0.35">
      <c r="A319" s="33"/>
      <c r="B319" s="5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5.75" customHeight="1" x14ac:dyDescent="0.35">
      <c r="A320" s="33"/>
      <c r="B320" s="5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5.75" customHeight="1" x14ac:dyDescent="0.35">
      <c r="A321" s="33"/>
      <c r="B321" s="5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5.75" customHeight="1" x14ac:dyDescent="0.35">
      <c r="A322" s="33"/>
      <c r="B322" s="5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5.75" customHeight="1" x14ac:dyDescent="0.35">
      <c r="A323" s="33"/>
      <c r="B323" s="5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5.75" customHeight="1" x14ac:dyDescent="0.35">
      <c r="A324" s="33"/>
      <c r="B324" s="5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5.75" customHeight="1" x14ac:dyDescent="0.35">
      <c r="A325" s="33"/>
      <c r="B325" s="5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5.75" customHeight="1" x14ac:dyDescent="0.35">
      <c r="A326" s="33"/>
      <c r="B326" s="5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5.75" customHeight="1" x14ac:dyDescent="0.35">
      <c r="A327" s="33"/>
      <c r="B327" s="5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5.75" customHeight="1" x14ac:dyDescent="0.35">
      <c r="A328" s="33"/>
      <c r="B328" s="5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5.75" customHeight="1" x14ac:dyDescent="0.35">
      <c r="A329" s="33"/>
      <c r="B329" s="5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5.75" customHeight="1" x14ac:dyDescent="0.35">
      <c r="A330" s="33"/>
      <c r="B330" s="5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5.75" customHeight="1" x14ac:dyDescent="0.35">
      <c r="A331" s="33"/>
      <c r="B331" s="5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5.75" customHeight="1" x14ac:dyDescent="0.35">
      <c r="A332" s="33"/>
      <c r="B332" s="5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5.75" customHeight="1" x14ac:dyDescent="0.35">
      <c r="A333" s="33"/>
      <c r="B333" s="5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5.75" customHeight="1" x14ac:dyDescent="0.35">
      <c r="A334" s="33"/>
      <c r="B334" s="5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5.75" customHeight="1" x14ac:dyDescent="0.35">
      <c r="A335" s="33"/>
      <c r="B335" s="5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5.75" customHeight="1" x14ac:dyDescent="0.35">
      <c r="A336" s="33"/>
      <c r="B336" s="5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5.75" customHeight="1" x14ac:dyDescent="0.35">
      <c r="A337" s="33"/>
      <c r="B337" s="5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5.75" customHeight="1" x14ac:dyDescent="0.35">
      <c r="A338" s="33"/>
      <c r="B338" s="5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5.75" customHeight="1" x14ac:dyDescent="0.35">
      <c r="A339" s="33"/>
      <c r="B339" s="5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5.75" customHeight="1" x14ac:dyDescent="0.35">
      <c r="A340" s="33"/>
      <c r="B340" s="5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5.75" customHeight="1" x14ac:dyDescent="0.35">
      <c r="A341" s="33"/>
      <c r="B341" s="5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5.75" customHeight="1" x14ac:dyDescent="0.35">
      <c r="A342" s="33"/>
      <c r="B342" s="5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5.75" customHeight="1" x14ac:dyDescent="0.35">
      <c r="A343" s="33"/>
      <c r="B343" s="5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5.75" customHeight="1" x14ac:dyDescent="0.35">
      <c r="A344" s="33"/>
      <c r="B344" s="5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5.75" customHeight="1" x14ac:dyDescent="0.35">
      <c r="A345" s="33"/>
      <c r="B345" s="5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5.75" customHeight="1" x14ac:dyDescent="0.35">
      <c r="A346" s="33"/>
      <c r="B346" s="5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5.75" customHeight="1" x14ac:dyDescent="0.35">
      <c r="A347" s="33"/>
      <c r="B347" s="5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5.75" customHeight="1" x14ac:dyDescent="0.35">
      <c r="A348" s="33"/>
      <c r="B348" s="5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5.75" customHeight="1" x14ac:dyDescent="0.35">
      <c r="A349" s="33"/>
      <c r="B349" s="5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5.75" customHeight="1" x14ac:dyDescent="0.35">
      <c r="A350" s="33"/>
      <c r="B350" s="5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5.75" customHeight="1" x14ac:dyDescent="0.35">
      <c r="A351" s="33"/>
      <c r="B351" s="5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5.75" customHeight="1" x14ac:dyDescent="0.35">
      <c r="A352" s="33"/>
      <c r="B352" s="5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5.75" customHeight="1" x14ac:dyDescent="0.35">
      <c r="A353" s="33"/>
      <c r="B353" s="5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5.75" customHeight="1" x14ac:dyDescent="0.35">
      <c r="A354" s="33"/>
      <c r="B354" s="5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5.75" customHeight="1" x14ac:dyDescent="0.35">
      <c r="A355" s="33"/>
      <c r="B355" s="5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5.75" customHeight="1" x14ac:dyDescent="0.35">
      <c r="A356" s="33"/>
      <c r="B356" s="5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5.75" customHeight="1" x14ac:dyDescent="0.35">
      <c r="A357" s="33"/>
      <c r="B357" s="5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5.75" customHeight="1" x14ac:dyDescent="0.35">
      <c r="A358" s="33"/>
      <c r="B358" s="5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5.75" customHeight="1" x14ac:dyDescent="0.35">
      <c r="A359" s="33"/>
      <c r="B359" s="5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5.75" customHeight="1" x14ac:dyDescent="0.35">
      <c r="A360" s="33"/>
      <c r="B360" s="5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5.75" customHeight="1" x14ac:dyDescent="0.35">
      <c r="A361" s="33"/>
      <c r="B361" s="5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5.75" customHeight="1" x14ac:dyDescent="0.35">
      <c r="A362" s="33"/>
      <c r="B362" s="5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5.75" customHeight="1" x14ac:dyDescent="0.35">
      <c r="A363" s="33"/>
      <c r="B363" s="5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5.75" customHeight="1" x14ac:dyDescent="0.35">
      <c r="A364" s="33"/>
      <c r="B364" s="5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5.75" customHeight="1" x14ac:dyDescent="0.35">
      <c r="A365" s="33"/>
      <c r="B365" s="5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5.75" customHeight="1" x14ac:dyDescent="0.35">
      <c r="A366" s="33"/>
      <c r="B366" s="5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5.75" customHeight="1" x14ac:dyDescent="0.35">
      <c r="A367" s="33"/>
      <c r="B367" s="5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5.75" customHeight="1" x14ac:dyDescent="0.35">
      <c r="A368" s="33"/>
      <c r="B368" s="5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5.75" customHeight="1" x14ac:dyDescent="0.35">
      <c r="A369" s="33"/>
      <c r="B369" s="5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5.75" customHeight="1" x14ac:dyDescent="0.35">
      <c r="A370" s="33"/>
      <c r="B370" s="5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5.75" customHeight="1" x14ac:dyDescent="0.35">
      <c r="A371" s="33"/>
      <c r="B371" s="5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5.75" customHeight="1" x14ac:dyDescent="0.35">
      <c r="A372" s="33"/>
      <c r="B372" s="5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5.75" customHeight="1" x14ac:dyDescent="0.35">
      <c r="A373" s="33"/>
      <c r="B373" s="5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5.75" customHeight="1" x14ac:dyDescent="0.35">
      <c r="A374" s="33"/>
      <c r="B374" s="5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5.75" customHeight="1" x14ac:dyDescent="0.35">
      <c r="A375" s="33"/>
      <c r="B375" s="5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5.75" customHeight="1" x14ac:dyDescent="0.35">
      <c r="A376" s="33"/>
      <c r="B376" s="5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5.75" customHeight="1" x14ac:dyDescent="0.35">
      <c r="A377" s="33"/>
      <c r="B377" s="5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5.75" customHeight="1" x14ac:dyDescent="0.35">
      <c r="A378" s="33"/>
      <c r="B378" s="5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5.75" customHeight="1" x14ac:dyDescent="0.35">
      <c r="A379" s="33"/>
      <c r="B379" s="5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5.75" customHeight="1" x14ac:dyDescent="0.35">
      <c r="A380" s="33"/>
      <c r="B380" s="5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5.75" customHeight="1" x14ac:dyDescent="0.35">
      <c r="A381" s="33"/>
      <c r="B381" s="5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5.75" customHeight="1" x14ac:dyDescent="0.35">
      <c r="A382" s="33"/>
      <c r="B382" s="5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5.75" customHeight="1" x14ac:dyDescent="0.35">
      <c r="A383" s="33"/>
      <c r="B383" s="5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5.75" customHeight="1" x14ac:dyDescent="0.35">
      <c r="A384" s="33"/>
      <c r="B384" s="5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5.75" customHeight="1" x14ac:dyDescent="0.35">
      <c r="A385" s="33"/>
      <c r="B385" s="5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5.75" customHeight="1" x14ac:dyDescent="0.35">
      <c r="A386" s="33"/>
      <c r="B386" s="5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5.75" customHeight="1" x14ac:dyDescent="0.35">
      <c r="A387" s="33"/>
      <c r="B387" s="5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5.75" customHeight="1" x14ac:dyDescent="0.35">
      <c r="A388" s="33"/>
      <c r="B388" s="5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5.75" customHeight="1" x14ac:dyDescent="0.35">
      <c r="A389" s="33"/>
      <c r="B389" s="5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5.75" customHeight="1" x14ac:dyDescent="0.35">
      <c r="A390" s="33"/>
      <c r="B390" s="5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5.75" customHeight="1" x14ac:dyDescent="0.35">
      <c r="A391" s="33"/>
      <c r="B391" s="5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5.75" customHeight="1" x14ac:dyDescent="0.35">
      <c r="A392" s="33"/>
      <c r="B392" s="5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5.75" customHeight="1" x14ac:dyDescent="0.35">
      <c r="A393" s="33"/>
      <c r="B393" s="5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5.75" customHeight="1" x14ac:dyDescent="0.35">
      <c r="A394" s="33"/>
      <c r="B394" s="5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5.75" customHeight="1" x14ac:dyDescent="0.35">
      <c r="A395" s="33"/>
      <c r="B395" s="5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5.75" customHeight="1" x14ac:dyDescent="0.35">
      <c r="A396" s="33"/>
      <c r="B396" s="5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5.75" customHeight="1" x14ac:dyDescent="0.35">
      <c r="A397" s="33"/>
      <c r="B397" s="5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5.75" customHeight="1" x14ac:dyDescent="0.35">
      <c r="A398" s="33"/>
      <c r="B398" s="5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5.75" customHeight="1" x14ac:dyDescent="0.35">
      <c r="A399" s="33"/>
      <c r="B399" s="5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5.75" customHeight="1" x14ac:dyDescent="0.35">
      <c r="A400" s="33"/>
      <c r="B400" s="5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5.75" customHeight="1" x14ac:dyDescent="0.35">
      <c r="A401" s="33"/>
      <c r="B401" s="5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5.75" customHeight="1" x14ac:dyDescent="0.35">
      <c r="A402" s="33"/>
      <c r="B402" s="5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5.75" customHeight="1" x14ac:dyDescent="0.35">
      <c r="A403" s="33"/>
      <c r="B403" s="5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5.75" customHeight="1" x14ac:dyDescent="0.35">
      <c r="A404" s="33"/>
      <c r="B404" s="5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5.75" customHeight="1" x14ac:dyDescent="0.35">
      <c r="A405" s="33"/>
      <c r="B405" s="5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5.75" customHeight="1" x14ac:dyDescent="0.35">
      <c r="A406" s="33"/>
      <c r="B406" s="5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5.75" customHeight="1" x14ac:dyDescent="0.35">
      <c r="A407" s="33"/>
      <c r="B407" s="5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5.75" customHeight="1" x14ac:dyDescent="0.35">
      <c r="A408" s="33"/>
      <c r="B408" s="5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5.75" customHeight="1" x14ac:dyDescent="0.35">
      <c r="A409" s="33"/>
      <c r="B409" s="5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5.75" customHeight="1" x14ac:dyDescent="0.35">
      <c r="A410" s="33"/>
      <c r="B410" s="5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5.75" customHeight="1" x14ac:dyDescent="0.35">
      <c r="A411" s="33"/>
      <c r="B411" s="5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5.75" customHeight="1" x14ac:dyDescent="0.35">
      <c r="A412" s="33"/>
      <c r="B412" s="5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5.75" customHeight="1" x14ac:dyDescent="0.35">
      <c r="A413" s="33"/>
      <c r="B413" s="5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5.75" customHeight="1" x14ac:dyDescent="0.35">
      <c r="A414" s="33"/>
      <c r="B414" s="5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5.75" customHeight="1" x14ac:dyDescent="0.35">
      <c r="A415" s="33"/>
      <c r="B415" s="5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5.75" customHeight="1" x14ac:dyDescent="0.35">
      <c r="A416" s="33"/>
      <c r="B416" s="5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5.75" customHeight="1" x14ac:dyDescent="0.35">
      <c r="A417" s="33"/>
      <c r="B417" s="5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5.75" customHeight="1" x14ac:dyDescent="0.35">
      <c r="A418" s="33"/>
      <c r="B418" s="5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5.75" customHeight="1" x14ac:dyDescent="0.35">
      <c r="A419" s="33"/>
      <c r="B419" s="5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5.75" customHeight="1" x14ac:dyDescent="0.35">
      <c r="A420" s="33"/>
      <c r="B420" s="5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5.75" customHeight="1" x14ac:dyDescent="0.35">
      <c r="A421" s="33"/>
      <c r="B421" s="5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5.75" customHeight="1" x14ac:dyDescent="0.35">
      <c r="A422" s="33"/>
      <c r="B422" s="5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5.75" customHeight="1" x14ac:dyDescent="0.35">
      <c r="A423" s="33"/>
      <c r="B423" s="5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5.75" customHeight="1" x14ac:dyDescent="0.35">
      <c r="A424" s="33"/>
      <c r="B424" s="5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5.75" customHeight="1" x14ac:dyDescent="0.35">
      <c r="A425" s="33"/>
      <c r="B425" s="5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5.75" customHeight="1" x14ac:dyDescent="0.35">
      <c r="A426" s="33"/>
      <c r="B426" s="5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5.75" customHeight="1" x14ac:dyDescent="0.35">
      <c r="A427" s="33"/>
      <c r="B427" s="5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5.75" customHeight="1" x14ac:dyDescent="0.35">
      <c r="A428" s="33"/>
      <c r="B428" s="5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5.75" customHeight="1" x14ac:dyDescent="0.35">
      <c r="A429" s="33"/>
      <c r="B429" s="5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5.75" customHeight="1" x14ac:dyDescent="0.35">
      <c r="A430" s="33"/>
      <c r="B430" s="5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5.75" customHeight="1" x14ac:dyDescent="0.35">
      <c r="A431" s="33"/>
      <c r="B431" s="5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5.75" customHeight="1" x14ac:dyDescent="0.35">
      <c r="A432" s="33"/>
      <c r="B432" s="5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5.75" customHeight="1" x14ac:dyDescent="0.35">
      <c r="A433" s="33"/>
      <c r="B433" s="5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5.75" customHeight="1" x14ac:dyDescent="0.35">
      <c r="A434" s="33"/>
      <c r="B434" s="5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5.75" customHeight="1" x14ac:dyDescent="0.35">
      <c r="A435" s="33"/>
      <c r="B435" s="5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5.75" customHeight="1" x14ac:dyDescent="0.35">
      <c r="A436" s="33"/>
      <c r="B436" s="5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5.75" customHeight="1" x14ac:dyDescent="0.35">
      <c r="A437" s="33"/>
      <c r="B437" s="5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5.75" customHeight="1" x14ac:dyDescent="0.35">
      <c r="A438" s="33"/>
      <c r="B438" s="5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5.75" customHeight="1" x14ac:dyDescent="0.35">
      <c r="A439" s="33"/>
      <c r="B439" s="5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5.75" customHeight="1" x14ac:dyDescent="0.35">
      <c r="A440" s="33"/>
      <c r="B440" s="5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5.75" customHeight="1" x14ac:dyDescent="0.35">
      <c r="A441" s="33"/>
      <c r="B441" s="5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5.75" customHeight="1" x14ac:dyDescent="0.35">
      <c r="A442" s="33"/>
      <c r="B442" s="5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5.75" customHeight="1" x14ac:dyDescent="0.35">
      <c r="A443" s="33"/>
      <c r="B443" s="5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5.75" customHeight="1" x14ac:dyDescent="0.35">
      <c r="A444" s="33"/>
      <c r="B444" s="5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5.75" customHeight="1" x14ac:dyDescent="0.35">
      <c r="A445" s="33"/>
      <c r="B445" s="5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5.75" customHeight="1" x14ac:dyDescent="0.35">
      <c r="A446" s="33"/>
      <c r="B446" s="5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5.75" customHeight="1" x14ac:dyDescent="0.35">
      <c r="A447" s="33"/>
      <c r="B447" s="5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5.75" customHeight="1" x14ac:dyDescent="0.35">
      <c r="A448" s="33"/>
      <c r="B448" s="5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5.75" customHeight="1" x14ac:dyDescent="0.35">
      <c r="A449" s="33"/>
      <c r="B449" s="5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5.75" customHeight="1" x14ac:dyDescent="0.35">
      <c r="A450" s="33"/>
      <c r="B450" s="5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5.75" customHeight="1" x14ac:dyDescent="0.35">
      <c r="A451" s="33"/>
      <c r="B451" s="5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5.75" customHeight="1" x14ac:dyDescent="0.35">
      <c r="A452" s="33"/>
      <c r="B452" s="5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5.75" customHeight="1" x14ac:dyDescent="0.35">
      <c r="A453" s="33"/>
      <c r="B453" s="5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5.75" customHeight="1" x14ac:dyDescent="0.35">
      <c r="A454" s="33"/>
      <c r="B454" s="5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5.75" customHeight="1" x14ac:dyDescent="0.35">
      <c r="A455" s="33"/>
      <c r="B455" s="5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5.75" customHeight="1" x14ac:dyDescent="0.35">
      <c r="A456" s="33"/>
      <c r="B456" s="5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5.75" customHeight="1" x14ac:dyDescent="0.35">
      <c r="A457" s="33"/>
      <c r="B457" s="5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5.75" customHeight="1" x14ac:dyDescent="0.35">
      <c r="A458" s="33"/>
      <c r="B458" s="5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5.75" customHeight="1" x14ac:dyDescent="0.35">
      <c r="A459" s="33"/>
      <c r="B459" s="5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5.75" customHeight="1" x14ac:dyDescent="0.35">
      <c r="A460" s="33"/>
      <c r="B460" s="5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5.75" customHeight="1" x14ac:dyDescent="0.35">
      <c r="A461" s="33"/>
      <c r="B461" s="5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5.75" customHeight="1" x14ac:dyDescent="0.35">
      <c r="A462" s="33"/>
      <c r="B462" s="5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5.75" customHeight="1" x14ac:dyDescent="0.35">
      <c r="A463" s="33"/>
      <c r="B463" s="5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5.75" customHeight="1" x14ac:dyDescent="0.35">
      <c r="A464" s="33"/>
      <c r="B464" s="5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5.75" customHeight="1" x14ac:dyDescent="0.35">
      <c r="A465" s="33"/>
      <c r="B465" s="5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5.75" customHeight="1" x14ac:dyDescent="0.35">
      <c r="A466" s="33"/>
      <c r="B466" s="5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5.75" customHeight="1" x14ac:dyDescent="0.35">
      <c r="A467" s="33"/>
      <c r="B467" s="5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5.75" customHeight="1" x14ac:dyDescent="0.35">
      <c r="A468" s="33"/>
      <c r="B468" s="5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5.75" customHeight="1" x14ac:dyDescent="0.35">
      <c r="A469" s="33"/>
      <c r="B469" s="5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5.75" customHeight="1" x14ac:dyDescent="0.35">
      <c r="A470" s="33"/>
      <c r="B470" s="5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5.75" customHeight="1" x14ac:dyDescent="0.35">
      <c r="A471" s="33"/>
      <c r="B471" s="5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5.75" customHeight="1" x14ac:dyDescent="0.35">
      <c r="A472" s="33"/>
      <c r="B472" s="5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5.75" customHeight="1" x14ac:dyDescent="0.35">
      <c r="A473" s="33"/>
      <c r="B473" s="5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5.75" customHeight="1" x14ac:dyDescent="0.35">
      <c r="A474" s="33"/>
      <c r="B474" s="5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5.75" customHeight="1" x14ac:dyDescent="0.35">
      <c r="A475" s="33"/>
      <c r="B475" s="5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5.75" customHeight="1" x14ac:dyDescent="0.35">
      <c r="A476" s="33"/>
      <c r="B476" s="5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5.75" customHeight="1" x14ac:dyDescent="0.35">
      <c r="A477" s="33"/>
      <c r="B477" s="5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5.75" customHeight="1" x14ac:dyDescent="0.35">
      <c r="A478" s="33"/>
      <c r="B478" s="5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5.75" customHeight="1" x14ac:dyDescent="0.35">
      <c r="A479" s="33"/>
      <c r="B479" s="5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5.75" customHeight="1" x14ac:dyDescent="0.35">
      <c r="A480" s="33"/>
      <c r="B480" s="5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5.75" customHeight="1" x14ac:dyDescent="0.35">
      <c r="A481" s="33"/>
      <c r="B481" s="5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5.75" customHeight="1" x14ac:dyDescent="0.35">
      <c r="A482" s="33"/>
      <c r="B482" s="5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5.75" customHeight="1" x14ac:dyDescent="0.35">
      <c r="A483" s="33"/>
      <c r="B483" s="5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5.75" customHeight="1" x14ac:dyDescent="0.35">
      <c r="A484" s="33"/>
      <c r="B484" s="5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5.75" customHeight="1" x14ac:dyDescent="0.35">
      <c r="A485" s="33"/>
      <c r="B485" s="5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5.75" customHeight="1" x14ac:dyDescent="0.35">
      <c r="A486" s="33"/>
      <c r="B486" s="5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5.75" customHeight="1" x14ac:dyDescent="0.35">
      <c r="A487" s="33"/>
      <c r="B487" s="5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5.75" customHeight="1" x14ac:dyDescent="0.35">
      <c r="A488" s="33"/>
      <c r="B488" s="5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5.75" customHeight="1" x14ac:dyDescent="0.35">
      <c r="A489" s="33"/>
      <c r="B489" s="5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5.75" customHeight="1" x14ac:dyDescent="0.35">
      <c r="A490" s="33"/>
      <c r="B490" s="5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5.75" customHeight="1" x14ac:dyDescent="0.35">
      <c r="A491" s="33"/>
      <c r="B491" s="5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5.75" customHeight="1" x14ac:dyDescent="0.35">
      <c r="A492" s="33"/>
      <c r="B492" s="5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5.75" customHeight="1" x14ac:dyDescent="0.35">
      <c r="A493" s="33"/>
      <c r="B493" s="5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5.75" customHeight="1" x14ac:dyDescent="0.35">
      <c r="A494" s="33"/>
      <c r="B494" s="5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5.75" customHeight="1" x14ac:dyDescent="0.35">
      <c r="A495" s="33"/>
      <c r="B495" s="5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5.75" customHeight="1" x14ac:dyDescent="0.35">
      <c r="A496" s="33"/>
      <c r="B496" s="5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5.75" customHeight="1" x14ac:dyDescent="0.35">
      <c r="A497" s="33"/>
      <c r="B497" s="5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5.75" customHeight="1" x14ac:dyDescent="0.35">
      <c r="A498" s="33"/>
      <c r="B498" s="5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5.75" customHeight="1" x14ac:dyDescent="0.35">
      <c r="A499" s="33"/>
      <c r="B499" s="5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5.75" customHeight="1" x14ac:dyDescent="0.35">
      <c r="A500" s="33"/>
      <c r="B500" s="5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5.75" customHeight="1" x14ac:dyDescent="0.35">
      <c r="A501" s="33"/>
      <c r="B501" s="5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5.75" customHeight="1" x14ac:dyDescent="0.35">
      <c r="A502" s="33"/>
      <c r="B502" s="5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5.75" customHeight="1" x14ac:dyDescent="0.35">
      <c r="A503" s="33"/>
      <c r="B503" s="5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5.75" customHeight="1" x14ac:dyDescent="0.35">
      <c r="A504" s="33"/>
      <c r="B504" s="5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5.75" customHeight="1" x14ac:dyDescent="0.35">
      <c r="A505" s="33"/>
      <c r="B505" s="5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5.75" customHeight="1" x14ac:dyDescent="0.35">
      <c r="A506" s="33"/>
      <c r="B506" s="5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5.75" customHeight="1" x14ac:dyDescent="0.35">
      <c r="A507" s="33"/>
      <c r="B507" s="5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5.75" customHeight="1" x14ac:dyDescent="0.35">
      <c r="A508" s="33"/>
      <c r="B508" s="5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5.75" customHeight="1" x14ac:dyDescent="0.35">
      <c r="A509" s="33"/>
      <c r="B509" s="5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5.75" customHeight="1" x14ac:dyDescent="0.35">
      <c r="A510" s="33"/>
      <c r="B510" s="5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5.75" customHeight="1" x14ac:dyDescent="0.35">
      <c r="A511" s="33"/>
      <c r="B511" s="5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5.75" customHeight="1" x14ac:dyDescent="0.35">
      <c r="A512" s="33"/>
      <c r="B512" s="5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5.75" customHeight="1" x14ac:dyDescent="0.35">
      <c r="A513" s="33"/>
      <c r="B513" s="5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5.75" customHeight="1" x14ac:dyDescent="0.35">
      <c r="A514" s="33"/>
      <c r="B514" s="5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5.75" customHeight="1" x14ac:dyDescent="0.35">
      <c r="A515" s="33"/>
      <c r="B515" s="5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5.75" customHeight="1" x14ac:dyDescent="0.35">
      <c r="A516" s="33"/>
      <c r="B516" s="5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5.75" customHeight="1" x14ac:dyDescent="0.35">
      <c r="A517" s="33"/>
      <c r="B517" s="5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5.75" customHeight="1" x14ac:dyDescent="0.35">
      <c r="A518" s="33"/>
      <c r="B518" s="5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5.75" customHeight="1" x14ac:dyDescent="0.35">
      <c r="A519" s="33"/>
      <c r="B519" s="5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5.75" customHeight="1" x14ac:dyDescent="0.35">
      <c r="A520" s="33"/>
      <c r="B520" s="5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5.75" customHeight="1" x14ac:dyDescent="0.35">
      <c r="A521" s="33"/>
      <c r="B521" s="5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5.75" customHeight="1" x14ac:dyDescent="0.35">
      <c r="A522" s="33"/>
      <c r="B522" s="5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5.75" customHeight="1" x14ac:dyDescent="0.35">
      <c r="A523" s="33"/>
      <c r="B523" s="5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5.75" customHeight="1" x14ac:dyDescent="0.35">
      <c r="A524" s="33"/>
      <c r="B524" s="5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5.75" customHeight="1" x14ac:dyDescent="0.35">
      <c r="A525" s="33"/>
      <c r="B525" s="5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5.75" customHeight="1" x14ac:dyDescent="0.35">
      <c r="A526" s="33"/>
      <c r="B526" s="5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5.75" customHeight="1" x14ac:dyDescent="0.35">
      <c r="A527" s="33"/>
      <c r="B527" s="5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5.75" customHeight="1" x14ac:dyDescent="0.35">
      <c r="A528" s="33"/>
      <c r="B528" s="5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5.75" customHeight="1" x14ac:dyDescent="0.35">
      <c r="A529" s="33"/>
      <c r="B529" s="5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5.75" customHeight="1" x14ac:dyDescent="0.35">
      <c r="A530" s="33"/>
      <c r="B530" s="5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5.75" customHeight="1" x14ac:dyDescent="0.35">
      <c r="A531" s="33"/>
      <c r="B531" s="5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5.75" customHeight="1" x14ac:dyDescent="0.35">
      <c r="A532" s="33"/>
      <c r="B532" s="5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5.75" customHeight="1" x14ac:dyDescent="0.35">
      <c r="A533" s="33"/>
      <c r="B533" s="5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5.75" customHeight="1" x14ac:dyDescent="0.35">
      <c r="A534" s="33"/>
      <c r="B534" s="5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5.75" customHeight="1" x14ac:dyDescent="0.35">
      <c r="A535" s="33"/>
      <c r="B535" s="5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5.75" customHeight="1" x14ac:dyDescent="0.35">
      <c r="A536" s="33"/>
      <c r="B536" s="5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5.75" customHeight="1" x14ac:dyDescent="0.35">
      <c r="A537" s="33"/>
      <c r="B537" s="5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5.75" customHeight="1" x14ac:dyDescent="0.35">
      <c r="A538" s="33"/>
      <c r="B538" s="5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5.75" customHeight="1" x14ac:dyDescent="0.35">
      <c r="A539" s="33"/>
      <c r="B539" s="5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5.75" customHeight="1" x14ac:dyDescent="0.35">
      <c r="A540" s="33"/>
      <c r="B540" s="5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5.75" customHeight="1" x14ac:dyDescent="0.35">
      <c r="A541" s="33"/>
      <c r="B541" s="5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5.75" customHeight="1" x14ac:dyDescent="0.35">
      <c r="A542" s="33"/>
      <c r="B542" s="5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5.75" customHeight="1" x14ac:dyDescent="0.35">
      <c r="A543" s="33"/>
      <c r="B543" s="5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5.75" customHeight="1" x14ac:dyDescent="0.35">
      <c r="A544" s="33"/>
      <c r="B544" s="5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5.75" customHeight="1" x14ac:dyDescent="0.35">
      <c r="A545" s="33"/>
      <c r="B545" s="5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5.75" customHeight="1" x14ac:dyDescent="0.35">
      <c r="A546" s="33"/>
      <c r="B546" s="5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5.75" customHeight="1" x14ac:dyDescent="0.35">
      <c r="A547" s="33"/>
      <c r="B547" s="5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5.75" customHeight="1" x14ac:dyDescent="0.35">
      <c r="A548" s="33"/>
      <c r="B548" s="5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5.75" customHeight="1" x14ac:dyDescent="0.35">
      <c r="A549" s="33"/>
      <c r="B549" s="5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5.75" customHeight="1" x14ac:dyDescent="0.35">
      <c r="A550" s="33"/>
      <c r="B550" s="5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5.75" customHeight="1" x14ac:dyDescent="0.35">
      <c r="A551" s="33"/>
      <c r="B551" s="5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5.75" customHeight="1" x14ac:dyDescent="0.35">
      <c r="A552" s="33"/>
      <c r="B552" s="5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5.75" customHeight="1" x14ac:dyDescent="0.35">
      <c r="A553" s="33"/>
      <c r="B553" s="5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5.75" customHeight="1" x14ac:dyDescent="0.35">
      <c r="A554" s="33"/>
      <c r="B554" s="5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5.75" customHeight="1" x14ac:dyDescent="0.35">
      <c r="A555" s="33"/>
      <c r="B555" s="5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5.75" customHeight="1" x14ac:dyDescent="0.35">
      <c r="A556" s="33"/>
      <c r="B556" s="5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5.75" customHeight="1" x14ac:dyDescent="0.35">
      <c r="A557" s="33"/>
      <c r="B557" s="5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5.75" customHeight="1" x14ac:dyDescent="0.35">
      <c r="A558" s="33"/>
      <c r="B558" s="5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5.75" customHeight="1" x14ac:dyDescent="0.35">
      <c r="A559" s="33"/>
      <c r="B559" s="5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5.75" customHeight="1" x14ac:dyDescent="0.35">
      <c r="A560" s="33"/>
      <c r="B560" s="5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5.75" customHeight="1" x14ac:dyDescent="0.35">
      <c r="A561" s="33"/>
      <c r="B561" s="5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5.75" customHeight="1" x14ac:dyDescent="0.35">
      <c r="A562" s="33"/>
      <c r="B562" s="5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5.75" customHeight="1" x14ac:dyDescent="0.35">
      <c r="A563" s="33"/>
      <c r="B563" s="5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5.75" customHeight="1" x14ac:dyDescent="0.35">
      <c r="A564" s="33"/>
      <c r="B564" s="5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5.75" customHeight="1" x14ac:dyDescent="0.35">
      <c r="A565" s="33"/>
      <c r="B565" s="5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5.75" customHeight="1" x14ac:dyDescent="0.35">
      <c r="A566" s="33"/>
      <c r="B566" s="5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5.75" customHeight="1" x14ac:dyDescent="0.35">
      <c r="A567" s="33"/>
      <c r="B567" s="5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5.75" customHeight="1" x14ac:dyDescent="0.35">
      <c r="A568" s="33"/>
      <c r="B568" s="5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5.75" customHeight="1" x14ac:dyDescent="0.35">
      <c r="A569" s="33"/>
      <c r="B569" s="5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5.75" customHeight="1" x14ac:dyDescent="0.35">
      <c r="A570" s="33"/>
      <c r="B570" s="5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5.75" customHeight="1" x14ac:dyDescent="0.35">
      <c r="A571" s="33"/>
      <c r="B571" s="5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5.75" customHeight="1" x14ac:dyDescent="0.35">
      <c r="A572" s="33"/>
      <c r="B572" s="5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5.75" customHeight="1" x14ac:dyDescent="0.35">
      <c r="A573" s="33"/>
      <c r="B573" s="5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5.75" customHeight="1" x14ac:dyDescent="0.35">
      <c r="A574" s="33"/>
      <c r="B574" s="5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5.75" customHeight="1" x14ac:dyDescent="0.35">
      <c r="A575" s="33"/>
      <c r="B575" s="5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5.75" customHeight="1" x14ac:dyDescent="0.35">
      <c r="A576" s="33"/>
      <c r="B576" s="5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5.75" customHeight="1" x14ac:dyDescent="0.35">
      <c r="A577" s="33"/>
      <c r="B577" s="5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5.75" customHeight="1" x14ac:dyDescent="0.35">
      <c r="A578" s="33"/>
      <c r="B578" s="5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5.75" customHeight="1" x14ac:dyDescent="0.35">
      <c r="A579" s="33"/>
      <c r="B579" s="5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5.75" customHeight="1" x14ac:dyDescent="0.35">
      <c r="A580" s="33"/>
      <c r="B580" s="5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5.75" customHeight="1" x14ac:dyDescent="0.35">
      <c r="A581" s="33"/>
      <c r="B581" s="5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5.75" customHeight="1" x14ac:dyDescent="0.35">
      <c r="A582" s="33"/>
      <c r="B582" s="5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5.75" customHeight="1" x14ac:dyDescent="0.35">
      <c r="A583" s="33"/>
      <c r="B583" s="5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5.75" customHeight="1" x14ac:dyDescent="0.35">
      <c r="A584" s="33"/>
      <c r="B584" s="5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5.75" customHeight="1" x14ac:dyDescent="0.35">
      <c r="A585" s="33"/>
      <c r="B585" s="5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5.75" customHeight="1" x14ac:dyDescent="0.35">
      <c r="A586" s="33"/>
      <c r="B586" s="5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5.75" customHeight="1" x14ac:dyDescent="0.35">
      <c r="A587" s="33"/>
      <c r="B587" s="5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5.75" customHeight="1" x14ac:dyDescent="0.35">
      <c r="A588" s="33"/>
      <c r="B588" s="5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5.75" customHeight="1" x14ac:dyDescent="0.35">
      <c r="A589" s="33"/>
      <c r="B589" s="5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5.75" customHeight="1" x14ac:dyDescent="0.35">
      <c r="A590" s="33"/>
      <c r="B590" s="5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5.75" customHeight="1" x14ac:dyDescent="0.35">
      <c r="A591" s="33"/>
      <c r="B591" s="5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5.75" customHeight="1" x14ac:dyDescent="0.35">
      <c r="A592" s="33"/>
      <c r="B592" s="5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5.75" customHeight="1" x14ac:dyDescent="0.35">
      <c r="A593" s="33"/>
      <c r="B593" s="5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5.75" customHeight="1" x14ac:dyDescent="0.35">
      <c r="A594" s="33"/>
      <c r="B594" s="5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5.75" customHeight="1" x14ac:dyDescent="0.35">
      <c r="A595" s="33"/>
      <c r="B595" s="5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5.75" customHeight="1" x14ac:dyDescent="0.35">
      <c r="A596" s="33"/>
      <c r="B596" s="5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5.75" customHeight="1" x14ac:dyDescent="0.35">
      <c r="A597" s="33"/>
      <c r="B597" s="5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5.75" customHeight="1" x14ac:dyDescent="0.35">
      <c r="A598" s="33"/>
      <c r="B598" s="5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5.75" customHeight="1" x14ac:dyDescent="0.35">
      <c r="A599" s="33"/>
      <c r="B599" s="5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5.75" customHeight="1" x14ac:dyDescent="0.35">
      <c r="A600" s="33"/>
      <c r="B600" s="5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5.75" customHeight="1" x14ac:dyDescent="0.35">
      <c r="A601" s="33"/>
      <c r="B601" s="5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5.75" customHeight="1" x14ac:dyDescent="0.35">
      <c r="A602" s="33"/>
      <c r="B602" s="5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5.75" customHeight="1" x14ac:dyDescent="0.35">
      <c r="A603" s="33"/>
      <c r="B603" s="5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5.75" customHeight="1" x14ac:dyDescent="0.35">
      <c r="A604" s="33"/>
      <c r="B604" s="5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5.75" customHeight="1" x14ac:dyDescent="0.35">
      <c r="A605" s="33"/>
      <c r="B605" s="5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5.75" customHeight="1" x14ac:dyDescent="0.35">
      <c r="A606" s="33"/>
      <c r="B606" s="5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5.75" customHeight="1" x14ac:dyDescent="0.35">
      <c r="A607" s="33"/>
      <c r="B607" s="5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5.75" customHeight="1" x14ac:dyDescent="0.35">
      <c r="A608" s="33"/>
      <c r="B608" s="5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5.75" customHeight="1" x14ac:dyDescent="0.35">
      <c r="A609" s="33"/>
      <c r="B609" s="5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5.75" customHeight="1" x14ac:dyDescent="0.35">
      <c r="A610" s="33"/>
      <c r="B610" s="5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5.75" customHeight="1" x14ac:dyDescent="0.35">
      <c r="A611" s="33"/>
      <c r="B611" s="5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5.75" customHeight="1" x14ac:dyDescent="0.35">
      <c r="A612" s="33"/>
      <c r="B612" s="5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5.75" customHeight="1" x14ac:dyDescent="0.35">
      <c r="A613" s="33"/>
      <c r="B613" s="5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5.75" customHeight="1" x14ac:dyDescent="0.35">
      <c r="A614" s="33"/>
      <c r="B614" s="5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5.75" customHeight="1" x14ac:dyDescent="0.35">
      <c r="A615" s="33"/>
      <c r="B615" s="5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5.75" customHeight="1" x14ac:dyDescent="0.35">
      <c r="A616" s="33"/>
      <c r="B616" s="5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5.75" customHeight="1" x14ac:dyDescent="0.35">
      <c r="A617" s="33"/>
      <c r="B617" s="5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5.75" customHeight="1" x14ac:dyDescent="0.35">
      <c r="A618" s="33"/>
      <c r="B618" s="5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5.75" customHeight="1" x14ac:dyDescent="0.35">
      <c r="A619" s="33"/>
      <c r="B619" s="5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5.75" customHeight="1" x14ac:dyDescent="0.35">
      <c r="A620" s="33"/>
      <c r="B620" s="5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5.75" customHeight="1" x14ac:dyDescent="0.35">
      <c r="A621" s="33"/>
      <c r="B621" s="5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5.75" customHeight="1" x14ac:dyDescent="0.35">
      <c r="A622" s="33"/>
      <c r="B622" s="5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5.75" customHeight="1" x14ac:dyDescent="0.35">
      <c r="A623" s="33"/>
      <c r="B623" s="5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5.75" customHeight="1" x14ac:dyDescent="0.35">
      <c r="A624" s="33"/>
      <c r="B624" s="5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5.75" customHeight="1" x14ac:dyDescent="0.35">
      <c r="A625" s="33"/>
      <c r="B625" s="5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5.75" customHeight="1" x14ac:dyDescent="0.35">
      <c r="A626" s="33"/>
      <c r="B626" s="5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5.75" customHeight="1" x14ac:dyDescent="0.35">
      <c r="A627" s="33"/>
      <c r="B627" s="5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5.75" customHeight="1" x14ac:dyDescent="0.35">
      <c r="A628" s="33"/>
      <c r="B628" s="5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5.75" customHeight="1" x14ac:dyDescent="0.35">
      <c r="A629" s="33"/>
      <c r="B629" s="5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5.75" customHeight="1" x14ac:dyDescent="0.35">
      <c r="A630" s="33"/>
      <c r="B630" s="5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5.75" customHeight="1" x14ac:dyDescent="0.35">
      <c r="A631" s="33"/>
      <c r="B631" s="5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5.75" customHeight="1" x14ac:dyDescent="0.35">
      <c r="A632" s="33"/>
      <c r="B632" s="5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5.75" customHeight="1" x14ac:dyDescent="0.35">
      <c r="A633" s="33"/>
      <c r="B633" s="5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5.75" customHeight="1" x14ac:dyDescent="0.35">
      <c r="A634" s="33"/>
      <c r="B634" s="5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5.75" customHeight="1" x14ac:dyDescent="0.35">
      <c r="A635" s="33"/>
      <c r="B635" s="5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5.75" customHeight="1" x14ac:dyDescent="0.35">
      <c r="A636" s="33"/>
      <c r="B636" s="5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5.75" customHeight="1" x14ac:dyDescent="0.35">
      <c r="A637" s="33"/>
      <c r="B637" s="5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5.75" customHeight="1" x14ac:dyDescent="0.35">
      <c r="A638" s="33"/>
      <c r="B638" s="5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5.75" customHeight="1" x14ac:dyDescent="0.35">
      <c r="A639" s="33"/>
      <c r="B639" s="5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5.75" customHeight="1" x14ac:dyDescent="0.35">
      <c r="A640" s="33"/>
      <c r="B640" s="5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5.75" customHeight="1" x14ac:dyDescent="0.35">
      <c r="A641" s="33"/>
      <c r="B641" s="5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5.75" customHeight="1" x14ac:dyDescent="0.35">
      <c r="A642" s="33"/>
      <c r="B642" s="5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5.75" customHeight="1" x14ac:dyDescent="0.35">
      <c r="A643" s="33"/>
      <c r="B643" s="5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5.75" customHeight="1" x14ac:dyDescent="0.35">
      <c r="A644" s="33"/>
      <c r="B644" s="5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5.75" customHeight="1" x14ac:dyDescent="0.35">
      <c r="A645" s="33"/>
      <c r="B645" s="5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5.75" customHeight="1" x14ac:dyDescent="0.35">
      <c r="A646" s="33"/>
      <c r="B646" s="5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5.75" customHeight="1" x14ac:dyDescent="0.35">
      <c r="A647" s="33"/>
      <c r="B647" s="5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5.75" customHeight="1" x14ac:dyDescent="0.35">
      <c r="A648" s="33"/>
      <c r="B648" s="5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5.75" customHeight="1" x14ac:dyDescent="0.35">
      <c r="A649" s="33"/>
      <c r="B649" s="5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5.75" customHeight="1" x14ac:dyDescent="0.35">
      <c r="A650" s="33"/>
      <c r="B650" s="5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5.75" customHeight="1" x14ac:dyDescent="0.35">
      <c r="A651" s="33"/>
      <c r="B651" s="5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5.75" customHeight="1" x14ac:dyDescent="0.35">
      <c r="A652" s="33"/>
      <c r="B652" s="5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5.75" customHeight="1" x14ac:dyDescent="0.35">
      <c r="A653" s="33"/>
      <c r="B653" s="5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5.75" customHeight="1" x14ac:dyDescent="0.35">
      <c r="A654" s="33"/>
      <c r="B654" s="5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5.75" customHeight="1" x14ac:dyDescent="0.35">
      <c r="A655" s="33"/>
      <c r="B655" s="5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5.75" customHeight="1" x14ac:dyDescent="0.35">
      <c r="A656" s="33"/>
      <c r="B656" s="5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5.75" customHeight="1" x14ac:dyDescent="0.35">
      <c r="A657" s="33"/>
      <c r="B657" s="5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5.75" customHeight="1" x14ac:dyDescent="0.35">
      <c r="A658" s="33"/>
      <c r="B658" s="5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5.75" customHeight="1" x14ac:dyDescent="0.35">
      <c r="A659" s="33"/>
      <c r="B659" s="5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5.75" customHeight="1" x14ac:dyDescent="0.35">
      <c r="A660" s="33"/>
      <c r="B660" s="5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5.75" customHeight="1" x14ac:dyDescent="0.35">
      <c r="A661" s="33"/>
      <c r="B661" s="5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5.75" customHeight="1" x14ac:dyDescent="0.35">
      <c r="A662" s="33"/>
      <c r="B662" s="5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5.75" customHeight="1" x14ac:dyDescent="0.35">
      <c r="A663" s="33"/>
      <c r="B663" s="5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5.75" customHeight="1" x14ac:dyDescent="0.35">
      <c r="A664" s="33"/>
      <c r="B664" s="5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5.75" customHeight="1" x14ac:dyDescent="0.35">
      <c r="A665" s="33"/>
      <c r="B665" s="5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5.75" customHeight="1" x14ac:dyDescent="0.35">
      <c r="A666" s="33"/>
      <c r="B666" s="5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5.75" customHeight="1" x14ac:dyDescent="0.35">
      <c r="A667" s="33"/>
      <c r="B667" s="5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5.75" customHeight="1" x14ac:dyDescent="0.35">
      <c r="A668" s="33"/>
      <c r="B668" s="5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5.75" customHeight="1" x14ac:dyDescent="0.35">
      <c r="A669" s="33"/>
      <c r="B669" s="5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5.75" customHeight="1" x14ac:dyDescent="0.35">
      <c r="A670" s="33"/>
      <c r="B670" s="5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5.75" customHeight="1" x14ac:dyDescent="0.35">
      <c r="A671" s="33"/>
      <c r="B671" s="5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5.75" customHeight="1" x14ac:dyDescent="0.35">
      <c r="A672" s="33"/>
      <c r="B672" s="5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5.75" customHeight="1" x14ac:dyDescent="0.35">
      <c r="A673" s="33"/>
      <c r="B673" s="5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5.75" customHeight="1" x14ac:dyDescent="0.35">
      <c r="A674" s="33"/>
      <c r="B674" s="5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5.75" customHeight="1" x14ac:dyDescent="0.35">
      <c r="A675" s="33"/>
      <c r="B675" s="5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5.75" customHeight="1" x14ac:dyDescent="0.35">
      <c r="A676" s="33"/>
      <c r="B676" s="5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5.75" customHeight="1" x14ac:dyDescent="0.35">
      <c r="A677" s="33"/>
      <c r="B677" s="5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5.75" customHeight="1" x14ac:dyDescent="0.35">
      <c r="A678" s="33"/>
      <c r="B678" s="5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5.75" customHeight="1" x14ac:dyDescent="0.35">
      <c r="A679" s="33"/>
      <c r="B679" s="5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5.75" customHeight="1" x14ac:dyDescent="0.35">
      <c r="A680" s="33"/>
      <c r="B680" s="5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5.75" customHeight="1" x14ac:dyDescent="0.35">
      <c r="A681" s="33"/>
      <c r="B681" s="5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5.75" customHeight="1" x14ac:dyDescent="0.35">
      <c r="A682" s="33"/>
      <c r="B682" s="5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5.75" customHeight="1" x14ac:dyDescent="0.35">
      <c r="A683" s="33"/>
      <c r="B683" s="5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5.75" customHeight="1" x14ac:dyDescent="0.35">
      <c r="A684" s="33"/>
      <c r="B684" s="5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5.75" customHeight="1" x14ac:dyDescent="0.35">
      <c r="A685" s="33"/>
      <c r="B685" s="5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5.75" customHeight="1" x14ac:dyDescent="0.35">
      <c r="A686" s="33"/>
      <c r="B686" s="5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5.75" customHeight="1" x14ac:dyDescent="0.35">
      <c r="A687" s="33"/>
      <c r="B687" s="5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5.75" customHeight="1" x14ac:dyDescent="0.35">
      <c r="A688" s="33"/>
      <c r="B688" s="5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5.75" customHeight="1" x14ac:dyDescent="0.35">
      <c r="A689" s="33"/>
      <c r="B689" s="5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5.75" customHeight="1" x14ac:dyDescent="0.35">
      <c r="A690" s="33"/>
      <c r="B690" s="5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5.75" customHeight="1" x14ac:dyDescent="0.35">
      <c r="A691" s="33"/>
      <c r="B691" s="5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5.75" customHeight="1" x14ac:dyDescent="0.35">
      <c r="A692" s="33"/>
      <c r="B692" s="5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5.75" customHeight="1" x14ac:dyDescent="0.35">
      <c r="A693" s="33"/>
      <c r="B693" s="5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5.75" customHeight="1" x14ac:dyDescent="0.35">
      <c r="A694" s="33"/>
      <c r="B694" s="5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5.75" customHeight="1" x14ac:dyDescent="0.35">
      <c r="A695" s="33"/>
      <c r="B695" s="5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5.75" customHeight="1" x14ac:dyDescent="0.35">
      <c r="A696" s="33"/>
      <c r="B696" s="5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5.75" customHeight="1" x14ac:dyDescent="0.35">
      <c r="A697" s="33"/>
      <c r="B697" s="5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5.75" customHeight="1" x14ac:dyDescent="0.35">
      <c r="A698" s="33"/>
      <c r="B698" s="5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5.75" customHeight="1" x14ac:dyDescent="0.35">
      <c r="A699" s="33"/>
      <c r="B699" s="5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5.75" customHeight="1" x14ac:dyDescent="0.35">
      <c r="A700" s="33"/>
      <c r="B700" s="5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5.75" customHeight="1" x14ac:dyDescent="0.35">
      <c r="A701" s="33"/>
      <c r="B701" s="5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5.75" customHeight="1" x14ac:dyDescent="0.35">
      <c r="A702" s="33"/>
      <c r="B702" s="5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5.75" customHeight="1" x14ac:dyDescent="0.35">
      <c r="A703" s="33"/>
      <c r="B703" s="5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5.75" customHeight="1" x14ac:dyDescent="0.35">
      <c r="A704" s="33"/>
      <c r="B704" s="5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5.75" customHeight="1" x14ac:dyDescent="0.35">
      <c r="A705" s="33"/>
      <c r="B705" s="5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5.75" customHeight="1" x14ac:dyDescent="0.35">
      <c r="A706" s="33"/>
      <c r="B706" s="5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5.75" customHeight="1" x14ac:dyDescent="0.35">
      <c r="A707" s="33"/>
      <c r="B707" s="5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5.75" customHeight="1" x14ac:dyDescent="0.35">
      <c r="A708" s="33"/>
      <c r="B708" s="5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5.75" customHeight="1" x14ac:dyDescent="0.35">
      <c r="A709" s="33"/>
      <c r="B709" s="5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5.75" customHeight="1" x14ac:dyDescent="0.35">
      <c r="A710" s="33"/>
      <c r="B710" s="5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5.75" customHeight="1" x14ac:dyDescent="0.35">
      <c r="A711" s="33"/>
      <c r="B711" s="5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5.75" customHeight="1" x14ac:dyDescent="0.35">
      <c r="A712" s="33"/>
      <c r="B712" s="5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5.75" customHeight="1" x14ac:dyDescent="0.35">
      <c r="A713" s="33"/>
      <c r="B713" s="5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5.75" customHeight="1" x14ac:dyDescent="0.35">
      <c r="A714" s="33"/>
      <c r="B714" s="5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5.75" customHeight="1" x14ac:dyDescent="0.35">
      <c r="A715" s="33"/>
      <c r="B715" s="5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5.75" customHeight="1" x14ac:dyDescent="0.35">
      <c r="A716" s="33"/>
      <c r="B716" s="5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5.75" customHeight="1" x14ac:dyDescent="0.35">
      <c r="A717" s="33"/>
      <c r="B717" s="5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5.75" customHeight="1" x14ac:dyDescent="0.35">
      <c r="A718" s="33"/>
      <c r="B718" s="5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5.75" customHeight="1" x14ac:dyDescent="0.35">
      <c r="A719" s="33"/>
      <c r="B719" s="5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5.75" customHeight="1" x14ac:dyDescent="0.35">
      <c r="A720" s="33"/>
      <c r="B720" s="5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5.75" customHeight="1" x14ac:dyDescent="0.35">
      <c r="A721" s="33"/>
      <c r="B721" s="5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5.75" customHeight="1" x14ac:dyDescent="0.35">
      <c r="A722" s="33"/>
      <c r="B722" s="5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5.75" customHeight="1" x14ac:dyDescent="0.35">
      <c r="A723" s="33"/>
      <c r="B723" s="5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5.75" customHeight="1" x14ac:dyDescent="0.35">
      <c r="A724" s="33"/>
      <c r="B724" s="5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5.75" customHeight="1" x14ac:dyDescent="0.35">
      <c r="A725" s="33"/>
      <c r="B725" s="5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5.75" customHeight="1" x14ac:dyDescent="0.35">
      <c r="A726" s="33"/>
      <c r="B726" s="5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5.75" customHeight="1" x14ac:dyDescent="0.35">
      <c r="A727" s="33"/>
      <c r="B727" s="5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5.75" customHeight="1" x14ac:dyDescent="0.35">
      <c r="A728" s="33"/>
      <c r="B728" s="5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5.75" customHeight="1" x14ac:dyDescent="0.35">
      <c r="A729" s="33"/>
      <c r="B729" s="5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5.75" customHeight="1" x14ac:dyDescent="0.35">
      <c r="A730" s="33"/>
      <c r="B730" s="5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5.75" customHeight="1" x14ac:dyDescent="0.35">
      <c r="A731" s="33"/>
      <c r="B731" s="5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5.75" customHeight="1" x14ac:dyDescent="0.35">
      <c r="A732" s="33"/>
      <c r="B732" s="5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5.75" customHeight="1" x14ac:dyDescent="0.35">
      <c r="A733" s="33"/>
      <c r="B733" s="5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5.75" customHeight="1" x14ac:dyDescent="0.35">
      <c r="A734" s="33"/>
      <c r="B734" s="5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5.75" customHeight="1" x14ac:dyDescent="0.35">
      <c r="A735" s="33"/>
      <c r="B735" s="5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5.75" customHeight="1" x14ac:dyDescent="0.35">
      <c r="A736" s="33"/>
      <c r="B736" s="5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5.75" customHeight="1" x14ac:dyDescent="0.35">
      <c r="A737" s="33"/>
      <c r="B737" s="5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5.75" customHeight="1" x14ac:dyDescent="0.35">
      <c r="A738" s="33"/>
      <c r="B738" s="5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5.75" customHeight="1" x14ac:dyDescent="0.35">
      <c r="A739" s="33"/>
      <c r="B739" s="5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5.75" customHeight="1" x14ac:dyDescent="0.35">
      <c r="A740" s="33"/>
      <c r="B740" s="5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5.75" customHeight="1" x14ac:dyDescent="0.35">
      <c r="A741" s="33"/>
      <c r="B741" s="5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5.75" customHeight="1" x14ac:dyDescent="0.35">
      <c r="A742" s="33"/>
      <c r="B742" s="5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5.75" customHeight="1" x14ac:dyDescent="0.35">
      <c r="A743" s="33"/>
      <c r="B743" s="5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5.75" customHeight="1" x14ac:dyDescent="0.35">
      <c r="A744" s="33"/>
      <c r="B744" s="5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5.75" customHeight="1" x14ac:dyDescent="0.35">
      <c r="A745" s="33"/>
      <c r="B745" s="5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5.75" customHeight="1" x14ac:dyDescent="0.35">
      <c r="A746" s="33"/>
      <c r="B746" s="5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5.75" customHeight="1" x14ac:dyDescent="0.35">
      <c r="A747" s="33"/>
      <c r="B747" s="5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5.75" customHeight="1" x14ac:dyDescent="0.35">
      <c r="A748" s="33"/>
      <c r="B748" s="5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5.75" customHeight="1" x14ac:dyDescent="0.35">
      <c r="A749" s="33"/>
      <c r="B749" s="5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5.75" customHeight="1" x14ac:dyDescent="0.35">
      <c r="A750" s="33"/>
      <c r="B750" s="5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5.75" customHeight="1" x14ac:dyDescent="0.35">
      <c r="A751" s="33"/>
      <c r="B751" s="5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5.75" customHeight="1" x14ac:dyDescent="0.35">
      <c r="A752" s="33"/>
      <c r="B752" s="5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5.75" customHeight="1" x14ac:dyDescent="0.35">
      <c r="A753" s="33"/>
      <c r="B753" s="5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5.75" customHeight="1" x14ac:dyDescent="0.35">
      <c r="A754" s="33"/>
      <c r="B754" s="5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5.75" customHeight="1" x14ac:dyDescent="0.35">
      <c r="A755" s="33"/>
      <c r="B755" s="5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5.75" customHeight="1" x14ac:dyDescent="0.35">
      <c r="A756" s="33"/>
      <c r="B756" s="5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5.75" customHeight="1" x14ac:dyDescent="0.35">
      <c r="A757" s="33"/>
      <c r="B757" s="5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5.75" customHeight="1" x14ac:dyDescent="0.35">
      <c r="A758" s="33"/>
      <c r="B758" s="5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5.75" customHeight="1" x14ac:dyDescent="0.35">
      <c r="A759" s="33"/>
      <c r="B759" s="5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5.75" customHeight="1" x14ac:dyDescent="0.35">
      <c r="A760" s="33"/>
      <c r="B760" s="5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5.75" customHeight="1" x14ac:dyDescent="0.35">
      <c r="A761" s="33"/>
      <c r="B761" s="5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5.75" customHeight="1" x14ac:dyDescent="0.35">
      <c r="A762" s="33"/>
      <c r="B762" s="5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5.75" customHeight="1" x14ac:dyDescent="0.35">
      <c r="A763" s="33"/>
      <c r="B763" s="5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5.75" customHeight="1" x14ac:dyDescent="0.35">
      <c r="A764" s="33"/>
      <c r="B764" s="5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5.75" customHeight="1" x14ac:dyDescent="0.35">
      <c r="A765" s="33"/>
      <c r="B765" s="5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5.75" customHeight="1" x14ac:dyDescent="0.35">
      <c r="A766" s="33"/>
      <c r="B766" s="5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5.75" customHeight="1" x14ac:dyDescent="0.35">
      <c r="A767" s="33"/>
      <c r="B767" s="5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5.75" customHeight="1" x14ac:dyDescent="0.35">
      <c r="A768" s="33"/>
      <c r="B768" s="5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5.75" customHeight="1" x14ac:dyDescent="0.35">
      <c r="A769" s="33"/>
      <c r="B769" s="5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5.75" customHeight="1" x14ac:dyDescent="0.35">
      <c r="A770" s="33"/>
      <c r="B770" s="5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5.75" customHeight="1" x14ac:dyDescent="0.35">
      <c r="A771" s="33"/>
      <c r="B771" s="5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5.75" customHeight="1" x14ac:dyDescent="0.35">
      <c r="A772" s="33"/>
      <c r="B772" s="5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5.75" customHeight="1" x14ac:dyDescent="0.35">
      <c r="A773" s="33"/>
      <c r="B773" s="5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5.75" customHeight="1" x14ac:dyDescent="0.35">
      <c r="A774" s="33"/>
      <c r="B774" s="5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5.75" customHeight="1" x14ac:dyDescent="0.35">
      <c r="A775" s="33"/>
      <c r="B775" s="5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5.75" customHeight="1" x14ac:dyDescent="0.35">
      <c r="A776" s="33"/>
      <c r="B776" s="5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5.75" customHeight="1" x14ac:dyDescent="0.35">
      <c r="A777" s="33"/>
      <c r="B777" s="5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5.75" customHeight="1" x14ac:dyDescent="0.35">
      <c r="A778" s="33"/>
      <c r="B778" s="5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5.75" customHeight="1" x14ac:dyDescent="0.35">
      <c r="A779" s="33"/>
      <c r="B779" s="5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5.75" customHeight="1" x14ac:dyDescent="0.35">
      <c r="A780" s="33"/>
      <c r="B780" s="5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5.75" customHeight="1" x14ac:dyDescent="0.35">
      <c r="A781" s="33"/>
      <c r="B781" s="5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5.75" customHeight="1" x14ac:dyDescent="0.35">
      <c r="A782" s="33"/>
      <c r="B782" s="5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5.75" customHeight="1" x14ac:dyDescent="0.35">
      <c r="A783" s="33"/>
      <c r="B783" s="5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5.75" customHeight="1" x14ac:dyDescent="0.35">
      <c r="A784" s="33"/>
      <c r="B784" s="5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5.75" customHeight="1" x14ac:dyDescent="0.35">
      <c r="A785" s="33"/>
      <c r="B785" s="5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5.75" customHeight="1" x14ac:dyDescent="0.35">
      <c r="A786" s="33"/>
      <c r="B786" s="5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5.75" customHeight="1" x14ac:dyDescent="0.35">
      <c r="A787" s="33"/>
      <c r="B787" s="5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5.75" customHeight="1" x14ac:dyDescent="0.35">
      <c r="A788" s="33"/>
      <c r="B788" s="5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5.75" customHeight="1" x14ac:dyDescent="0.35">
      <c r="A789" s="33"/>
      <c r="B789" s="5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5.75" customHeight="1" x14ac:dyDescent="0.35">
      <c r="A790" s="33"/>
      <c r="B790" s="5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5.75" customHeight="1" x14ac:dyDescent="0.35">
      <c r="A791" s="33"/>
      <c r="B791" s="5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5.75" customHeight="1" x14ac:dyDescent="0.35">
      <c r="A792" s="33"/>
      <c r="B792" s="5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5.75" customHeight="1" x14ac:dyDescent="0.35">
      <c r="A793" s="33"/>
      <c r="B793" s="5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5.75" customHeight="1" x14ac:dyDescent="0.35">
      <c r="A794" s="33"/>
      <c r="B794" s="5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5.75" customHeight="1" x14ac:dyDescent="0.35">
      <c r="A795" s="33"/>
      <c r="B795" s="5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5.75" customHeight="1" x14ac:dyDescent="0.35">
      <c r="A796" s="33"/>
      <c r="B796" s="5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5.75" customHeight="1" x14ac:dyDescent="0.35">
      <c r="A797" s="33"/>
      <c r="B797" s="5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5.75" customHeight="1" x14ac:dyDescent="0.35">
      <c r="A798" s="33"/>
      <c r="B798" s="5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5.75" customHeight="1" x14ac:dyDescent="0.35">
      <c r="A799" s="33"/>
      <c r="B799" s="5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5.75" customHeight="1" x14ac:dyDescent="0.35">
      <c r="A800" s="33"/>
      <c r="B800" s="5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5.75" customHeight="1" x14ac:dyDescent="0.35">
      <c r="A801" s="33"/>
      <c r="B801" s="5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5.75" customHeight="1" x14ac:dyDescent="0.35">
      <c r="A802" s="33"/>
      <c r="B802" s="5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5.75" customHeight="1" x14ac:dyDescent="0.35">
      <c r="A803" s="33"/>
      <c r="B803" s="5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5.75" customHeight="1" x14ac:dyDescent="0.35">
      <c r="A804" s="33"/>
      <c r="B804" s="5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5.75" customHeight="1" x14ac:dyDescent="0.35">
      <c r="A805" s="33"/>
      <c r="B805" s="5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5.75" customHeight="1" x14ac:dyDescent="0.35">
      <c r="A806" s="33"/>
      <c r="B806" s="5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5.75" customHeight="1" x14ac:dyDescent="0.35">
      <c r="A807" s="33"/>
      <c r="B807" s="5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5.75" customHeight="1" x14ac:dyDescent="0.35">
      <c r="A808" s="33"/>
      <c r="B808" s="5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5.75" customHeight="1" x14ac:dyDescent="0.35">
      <c r="A809" s="33"/>
      <c r="B809" s="5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5.75" customHeight="1" x14ac:dyDescent="0.35">
      <c r="A810" s="33"/>
      <c r="B810" s="5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5.75" customHeight="1" x14ac:dyDescent="0.35">
      <c r="A811" s="33"/>
      <c r="B811" s="5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5.75" customHeight="1" x14ac:dyDescent="0.35">
      <c r="A812" s="33"/>
      <c r="B812" s="5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5.75" customHeight="1" x14ac:dyDescent="0.35">
      <c r="A813" s="33"/>
      <c r="B813" s="5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5.75" customHeight="1" x14ac:dyDescent="0.35">
      <c r="A814" s="33"/>
      <c r="B814" s="5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5.75" customHeight="1" x14ac:dyDescent="0.35">
      <c r="A815" s="33"/>
      <c r="B815" s="5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5.75" customHeight="1" x14ac:dyDescent="0.35">
      <c r="A816" s="33"/>
      <c r="B816" s="5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5.75" customHeight="1" x14ac:dyDescent="0.35">
      <c r="A817" s="33"/>
      <c r="B817" s="5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5.75" customHeight="1" x14ac:dyDescent="0.35">
      <c r="A818" s="33"/>
      <c r="B818" s="5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5.75" customHeight="1" x14ac:dyDescent="0.35">
      <c r="A819" s="33"/>
      <c r="B819" s="5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5.75" customHeight="1" x14ac:dyDescent="0.35">
      <c r="A820" s="33"/>
      <c r="B820" s="5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5.75" customHeight="1" x14ac:dyDescent="0.35">
      <c r="A821" s="33"/>
      <c r="B821" s="5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5.75" customHeight="1" x14ac:dyDescent="0.35">
      <c r="A822" s="33"/>
      <c r="B822" s="5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5.75" customHeight="1" x14ac:dyDescent="0.35">
      <c r="A823" s="33"/>
      <c r="B823" s="5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5.75" customHeight="1" x14ac:dyDescent="0.35">
      <c r="A824" s="33"/>
      <c r="B824" s="5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5.75" customHeight="1" x14ac:dyDescent="0.35">
      <c r="A825" s="33"/>
      <c r="B825" s="5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5.75" customHeight="1" x14ac:dyDescent="0.35">
      <c r="A826" s="33"/>
      <c r="B826" s="5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5.75" customHeight="1" x14ac:dyDescent="0.35">
      <c r="A827" s="33"/>
      <c r="B827" s="5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5.75" customHeight="1" x14ac:dyDescent="0.35">
      <c r="A828" s="33"/>
      <c r="B828" s="5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5.75" customHeight="1" x14ac:dyDescent="0.35">
      <c r="A829" s="33"/>
      <c r="B829" s="5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5.75" customHeight="1" x14ac:dyDescent="0.35">
      <c r="A830" s="33"/>
      <c r="B830" s="5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5.75" customHeight="1" x14ac:dyDescent="0.35">
      <c r="A831" s="33"/>
      <c r="B831" s="5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5.75" customHeight="1" x14ac:dyDescent="0.35">
      <c r="A832" s="33"/>
      <c r="B832" s="5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5.75" customHeight="1" x14ac:dyDescent="0.35">
      <c r="A833" s="33"/>
      <c r="B833" s="5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5.75" customHeight="1" x14ac:dyDescent="0.35">
      <c r="A834" s="33"/>
      <c r="B834" s="5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5.75" customHeight="1" x14ac:dyDescent="0.35">
      <c r="A835" s="33"/>
      <c r="B835" s="5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5.75" customHeight="1" x14ac:dyDescent="0.35">
      <c r="A836" s="33"/>
      <c r="B836" s="5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5.75" customHeight="1" x14ac:dyDescent="0.35">
      <c r="A837" s="33"/>
      <c r="B837" s="5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5.75" customHeight="1" x14ac:dyDescent="0.35">
      <c r="A838" s="33"/>
      <c r="B838" s="5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5.75" customHeight="1" x14ac:dyDescent="0.35">
      <c r="A839" s="33"/>
      <c r="B839" s="5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5.75" customHeight="1" x14ac:dyDescent="0.35">
      <c r="A840" s="33"/>
      <c r="B840" s="5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5.75" customHeight="1" x14ac:dyDescent="0.35">
      <c r="A841" s="33"/>
      <c r="B841" s="5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5.75" customHeight="1" x14ac:dyDescent="0.35">
      <c r="A842" s="33"/>
      <c r="B842" s="5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5.75" customHeight="1" x14ac:dyDescent="0.35">
      <c r="A843" s="33"/>
      <c r="B843" s="5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5.75" customHeight="1" x14ac:dyDescent="0.35">
      <c r="A844" s="33"/>
      <c r="B844" s="5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5.75" customHeight="1" x14ac:dyDescent="0.35">
      <c r="A845" s="33"/>
      <c r="B845" s="5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5.75" customHeight="1" x14ac:dyDescent="0.35">
      <c r="A846" s="33"/>
      <c r="B846" s="5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5.75" customHeight="1" x14ac:dyDescent="0.35">
      <c r="A847" s="33"/>
      <c r="B847" s="5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5.75" customHeight="1" x14ac:dyDescent="0.35">
      <c r="A848" s="33"/>
      <c r="B848" s="5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5.75" customHeight="1" x14ac:dyDescent="0.35">
      <c r="A849" s="33"/>
      <c r="B849" s="5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5.75" customHeight="1" x14ac:dyDescent="0.35">
      <c r="A850" s="33"/>
      <c r="B850" s="5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5.75" customHeight="1" x14ac:dyDescent="0.35">
      <c r="A851" s="33"/>
      <c r="B851" s="5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5.75" customHeight="1" x14ac:dyDescent="0.35">
      <c r="A852" s="33"/>
      <c r="B852" s="5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5.75" customHeight="1" x14ac:dyDescent="0.35">
      <c r="A853" s="33"/>
      <c r="B853" s="5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5.75" customHeight="1" x14ac:dyDescent="0.35">
      <c r="A854" s="33"/>
      <c r="B854" s="5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5.75" customHeight="1" x14ac:dyDescent="0.35">
      <c r="A855" s="33"/>
      <c r="B855" s="5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5.75" customHeight="1" x14ac:dyDescent="0.35">
      <c r="A856" s="33"/>
      <c r="B856" s="5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5.75" customHeight="1" x14ac:dyDescent="0.35">
      <c r="A857" s="33"/>
      <c r="B857" s="5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5.75" customHeight="1" x14ac:dyDescent="0.35">
      <c r="A858" s="33"/>
      <c r="B858" s="5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5.75" customHeight="1" x14ac:dyDescent="0.35">
      <c r="A859" s="33"/>
      <c r="B859" s="5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5.75" customHeight="1" x14ac:dyDescent="0.35">
      <c r="A860" s="33"/>
      <c r="B860" s="5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5.75" customHeight="1" x14ac:dyDescent="0.35">
      <c r="A861" s="33"/>
      <c r="B861" s="5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5.75" customHeight="1" x14ac:dyDescent="0.35">
      <c r="A862" s="33"/>
      <c r="B862" s="5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5.75" customHeight="1" x14ac:dyDescent="0.35">
      <c r="A863" s="33"/>
      <c r="B863" s="5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5.75" customHeight="1" x14ac:dyDescent="0.35">
      <c r="A864" s="33"/>
      <c r="B864" s="5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5.75" customHeight="1" x14ac:dyDescent="0.35">
      <c r="A865" s="33"/>
      <c r="B865" s="5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5.75" customHeight="1" x14ac:dyDescent="0.35">
      <c r="A866" s="33"/>
      <c r="B866" s="5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5.75" customHeight="1" x14ac:dyDescent="0.35">
      <c r="A867" s="33"/>
      <c r="B867" s="5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5.75" customHeight="1" x14ac:dyDescent="0.35">
      <c r="A868" s="33"/>
      <c r="B868" s="5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5.75" customHeight="1" x14ac:dyDescent="0.35">
      <c r="A869" s="33"/>
      <c r="B869" s="5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5.75" customHeight="1" x14ac:dyDescent="0.35">
      <c r="A870" s="33"/>
      <c r="B870" s="5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5.75" customHeight="1" x14ac:dyDescent="0.35">
      <c r="A871" s="33"/>
      <c r="B871" s="5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5.75" customHeight="1" x14ac:dyDescent="0.35">
      <c r="A872" s="33"/>
      <c r="B872" s="5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5.75" customHeight="1" x14ac:dyDescent="0.35">
      <c r="A873" s="33"/>
      <c r="B873" s="5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5.75" customHeight="1" x14ac:dyDescent="0.35">
      <c r="A874" s="33"/>
      <c r="B874" s="5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5.75" customHeight="1" x14ac:dyDescent="0.35">
      <c r="A875" s="33"/>
      <c r="B875" s="5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5.75" customHeight="1" x14ac:dyDescent="0.35">
      <c r="A876" s="33"/>
      <c r="B876" s="5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5.75" customHeight="1" x14ac:dyDescent="0.35">
      <c r="A877" s="33"/>
      <c r="B877" s="5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5.75" customHeight="1" x14ac:dyDescent="0.35">
      <c r="A878" s="33"/>
      <c r="B878" s="5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5.75" customHeight="1" x14ac:dyDescent="0.35">
      <c r="A879" s="33"/>
      <c r="B879" s="5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5.75" customHeight="1" x14ac:dyDescent="0.35">
      <c r="A880" s="33"/>
      <c r="B880" s="5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5.75" customHeight="1" x14ac:dyDescent="0.35">
      <c r="A881" s="33"/>
      <c r="B881" s="5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5.75" customHeight="1" x14ac:dyDescent="0.35">
      <c r="A882" s="33"/>
      <c r="B882" s="5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5.75" customHeight="1" x14ac:dyDescent="0.35">
      <c r="A883" s="33"/>
      <c r="B883" s="5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5.75" customHeight="1" x14ac:dyDescent="0.35">
      <c r="A884" s="33"/>
      <c r="B884" s="5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5.75" customHeight="1" x14ac:dyDescent="0.35">
      <c r="A885" s="33"/>
      <c r="B885" s="5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5.75" customHeight="1" x14ac:dyDescent="0.35">
      <c r="A886" s="33"/>
      <c r="B886" s="5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5.75" customHeight="1" x14ac:dyDescent="0.35">
      <c r="A887" s="33"/>
      <c r="B887" s="5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5.75" customHeight="1" x14ac:dyDescent="0.35">
      <c r="A888" s="33"/>
      <c r="B888" s="5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5.75" customHeight="1" x14ac:dyDescent="0.35">
      <c r="A889" s="33"/>
      <c r="B889" s="5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35">
      <c r="A890" s="33"/>
      <c r="B890" s="5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t="15.75" customHeight="1" x14ac:dyDescent="0.35">
      <c r="A891" s="33"/>
      <c r="B891" s="5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t="15.75" customHeight="1" x14ac:dyDescent="0.35">
      <c r="A892" s="33"/>
      <c r="B892" s="5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t="15.75" customHeight="1" x14ac:dyDescent="0.35">
      <c r="A893" s="33"/>
      <c r="B893" s="5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t="15.75" customHeight="1" x14ac:dyDescent="0.35">
      <c r="A894" s="33"/>
      <c r="B894" s="5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t="15.75" customHeight="1" x14ac:dyDescent="0.35">
      <c r="A895" s="33"/>
      <c r="B895" s="5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t="15.75" customHeight="1" x14ac:dyDescent="0.35">
      <c r="A896" s="33"/>
      <c r="B896" s="5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t="15.75" customHeight="1" x14ac:dyDescent="0.35">
      <c r="A897" s="33"/>
      <c r="B897" s="5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t="15.75" customHeight="1" x14ac:dyDescent="0.35">
      <c r="A898" s="33"/>
      <c r="B898" s="5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t="15.75" customHeight="1" x14ac:dyDescent="0.35">
      <c r="A899" s="33"/>
      <c r="B899" s="5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t="15.75" customHeight="1" x14ac:dyDescent="0.35">
      <c r="A900" s="33"/>
      <c r="B900" s="5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t="15.75" customHeight="1" x14ac:dyDescent="0.35">
      <c r="A901" s="33"/>
      <c r="B901" s="5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t="15.75" customHeight="1" x14ac:dyDescent="0.35">
      <c r="A902" s="33"/>
      <c r="B902" s="5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t="15.75" customHeight="1" x14ac:dyDescent="0.35">
      <c r="A903" s="33"/>
      <c r="B903" s="5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t="15.75" customHeight="1" x14ac:dyDescent="0.35">
      <c r="A904" s="33"/>
      <c r="B904" s="5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t="15.75" customHeight="1" x14ac:dyDescent="0.35">
      <c r="A905" s="33"/>
      <c r="B905" s="5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t="15.75" customHeight="1" x14ac:dyDescent="0.35">
      <c r="A906" s="33"/>
      <c r="B906" s="5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t="15.75" customHeight="1" x14ac:dyDescent="0.35">
      <c r="A907" s="33"/>
      <c r="B907" s="5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t="15.75" customHeight="1" x14ac:dyDescent="0.35">
      <c r="A908" s="33"/>
      <c r="B908" s="5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t="15.75" customHeight="1" x14ac:dyDescent="0.35">
      <c r="A909" s="33"/>
      <c r="B909" s="5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t="15.75" customHeight="1" x14ac:dyDescent="0.35">
      <c r="A910" s="33"/>
      <c r="B910" s="5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t="15.75" customHeight="1" x14ac:dyDescent="0.35">
      <c r="A911" s="33"/>
      <c r="B911" s="5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t="15.75" customHeight="1" x14ac:dyDescent="0.35">
      <c r="A912" s="33"/>
      <c r="B912" s="5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t="15.75" customHeight="1" x14ac:dyDescent="0.35">
      <c r="A913" s="33"/>
      <c r="B913" s="5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t="15.75" customHeight="1" x14ac:dyDescent="0.35">
      <c r="A914" s="33"/>
      <c r="B914" s="5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t="15.75" customHeight="1" x14ac:dyDescent="0.35">
      <c r="A915" s="33"/>
      <c r="B915" s="5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t="15.75" customHeight="1" x14ac:dyDescent="0.35">
      <c r="A916" s="33"/>
      <c r="B916" s="5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t="15.75" customHeight="1" x14ac:dyDescent="0.35">
      <c r="A917" s="33"/>
      <c r="B917" s="5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t="15.75" customHeight="1" x14ac:dyDescent="0.35">
      <c r="A918" s="33"/>
      <c r="B918" s="5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t="15.75" customHeight="1" x14ac:dyDescent="0.35">
      <c r="A919" s="33"/>
      <c r="B919" s="5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t="15.75" customHeight="1" x14ac:dyDescent="0.35">
      <c r="A920" s="33"/>
      <c r="B920" s="5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t="15.75" customHeight="1" x14ac:dyDescent="0.35">
      <c r="A921" s="33"/>
      <c r="B921" s="5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t="15.75" customHeight="1" x14ac:dyDescent="0.35">
      <c r="A922" s="33"/>
      <c r="B922" s="5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t="15.75" customHeight="1" x14ac:dyDescent="0.35">
      <c r="A923" s="33"/>
      <c r="B923" s="5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t="15.75" customHeight="1" x14ac:dyDescent="0.35">
      <c r="A924" s="33"/>
      <c r="B924" s="5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t="15.75" customHeight="1" x14ac:dyDescent="0.35">
      <c r="A925" s="33"/>
      <c r="B925" s="5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t="15.75" customHeight="1" x14ac:dyDescent="0.35">
      <c r="A926" s="33"/>
      <c r="B926" s="5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t="15.75" customHeight="1" x14ac:dyDescent="0.35">
      <c r="A927" s="33"/>
      <c r="B927" s="5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t="15.75" customHeight="1" x14ac:dyDescent="0.35">
      <c r="A928" s="33"/>
      <c r="B928" s="5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t="15.75" customHeight="1" x14ac:dyDescent="0.35">
      <c r="A929" s="33"/>
      <c r="B929" s="5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t="15.75" customHeight="1" x14ac:dyDescent="0.35">
      <c r="A930" s="33"/>
      <c r="B930" s="5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t="15.75" customHeight="1" x14ac:dyDescent="0.35">
      <c r="A931" s="33"/>
      <c r="B931" s="5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t="15.75" customHeight="1" x14ac:dyDescent="0.35">
      <c r="A932" s="33"/>
      <c r="B932" s="5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t="15.75" customHeight="1" x14ac:dyDescent="0.35">
      <c r="A933" s="33"/>
      <c r="B933" s="5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t="15.75" customHeight="1" x14ac:dyDescent="0.35">
      <c r="A934" s="33"/>
      <c r="B934" s="5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t="15.75" customHeight="1" x14ac:dyDescent="0.35">
      <c r="A935" s="33"/>
      <c r="B935" s="5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t="15.75" customHeight="1" x14ac:dyDescent="0.35">
      <c r="A936" s="33"/>
      <c r="B936" s="5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t="15.75" customHeight="1" x14ac:dyDescent="0.35">
      <c r="A937" s="33"/>
      <c r="B937" s="5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t="15.75" customHeight="1" x14ac:dyDescent="0.35">
      <c r="A938" s="33"/>
      <c r="B938" s="5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t="15.75" customHeight="1" x14ac:dyDescent="0.35">
      <c r="A939" s="33"/>
      <c r="B939" s="5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t="15.75" customHeight="1" x14ac:dyDescent="0.35">
      <c r="A940" s="33"/>
      <c r="B940" s="5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t="15.75" customHeight="1" x14ac:dyDescent="0.35">
      <c r="A941" s="33"/>
      <c r="B941" s="5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t="15.75" customHeight="1" x14ac:dyDescent="0.35">
      <c r="A942" s="33"/>
      <c r="B942" s="5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t="15.75" customHeight="1" x14ac:dyDescent="0.35">
      <c r="A943" s="33"/>
      <c r="B943" s="5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t="15.75" customHeight="1" x14ac:dyDescent="0.35">
      <c r="A944" s="33"/>
      <c r="B944" s="5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t="15.75" customHeight="1" x14ac:dyDescent="0.35">
      <c r="A945" s="33"/>
      <c r="B945" s="5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t="15.75" customHeight="1" x14ac:dyDescent="0.35">
      <c r="A946" s="33"/>
      <c r="B946" s="5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t="15.75" customHeight="1" x14ac:dyDescent="0.35">
      <c r="A947" s="33"/>
      <c r="B947" s="5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t="15.75" customHeight="1" x14ac:dyDescent="0.35">
      <c r="A948" s="33"/>
      <c r="B948" s="5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t="15.75" customHeight="1" x14ac:dyDescent="0.35">
      <c r="A949" s="33"/>
      <c r="B949" s="5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t="15.75" customHeight="1" x14ac:dyDescent="0.35">
      <c r="A950" s="33"/>
      <c r="B950" s="5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t="15.75" customHeight="1" x14ac:dyDescent="0.35">
      <c r="A951" s="33"/>
      <c r="B951" s="5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t="15.75" customHeight="1" x14ac:dyDescent="0.35">
      <c r="A952" s="33"/>
      <c r="B952" s="5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t="15.75" customHeight="1" x14ac:dyDescent="0.35">
      <c r="A953" s="33"/>
      <c r="B953" s="5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t="15.75" customHeight="1" x14ac:dyDescent="0.35">
      <c r="A954" s="33"/>
      <c r="B954" s="5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t="15.75" customHeight="1" x14ac:dyDescent="0.35">
      <c r="A955" s="33"/>
      <c r="B955" s="5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t="15.75" customHeight="1" x14ac:dyDescent="0.35">
      <c r="A956" s="33"/>
      <c r="B956" s="5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t="15.75" customHeight="1" x14ac:dyDescent="0.35">
      <c r="A957" s="33"/>
      <c r="B957" s="5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t="15.75" customHeight="1" x14ac:dyDescent="0.35">
      <c r="A958" s="33"/>
      <c r="B958" s="5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t="15.75" customHeight="1" x14ac:dyDescent="0.35">
      <c r="A959" s="33"/>
      <c r="B959" s="5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t="15.75" customHeight="1" x14ac:dyDescent="0.35">
      <c r="A960" s="33"/>
      <c r="B960" s="5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t="15.75" customHeight="1" x14ac:dyDescent="0.35">
      <c r="A961" s="33"/>
      <c r="B961" s="5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t="15.75" customHeight="1" x14ac:dyDescent="0.35">
      <c r="A962" s="33"/>
      <c r="B962" s="5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t="15.75" customHeight="1" x14ac:dyDescent="0.35">
      <c r="A963" s="33"/>
      <c r="B963" s="5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t="15.75" customHeight="1" x14ac:dyDescent="0.35">
      <c r="A964" s="33"/>
      <c r="B964" s="5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t="15.75" customHeight="1" x14ac:dyDescent="0.35">
      <c r="A965" s="33"/>
      <c r="B965" s="5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t="15.75" customHeight="1" x14ac:dyDescent="0.35">
      <c r="A966" s="33"/>
      <c r="B966" s="5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t="15.75" customHeight="1" x14ac:dyDescent="0.35">
      <c r="A967" s="33"/>
      <c r="B967" s="5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t="15.75" customHeight="1" x14ac:dyDescent="0.35">
      <c r="A968" s="33"/>
      <c r="B968" s="5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t="15.75" customHeight="1" x14ac:dyDescent="0.35">
      <c r="A969" s="33"/>
      <c r="B969" s="5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t="15.75" customHeight="1" x14ac:dyDescent="0.35">
      <c r="A970" s="33"/>
      <c r="B970" s="5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t="15.75" customHeight="1" x14ac:dyDescent="0.35">
      <c r="A971" s="33"/>
      <c r="B971" s="5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t="15.75" customHeight="1" x14ac:dyDescent="0.35">
      <c r="A972" s="33"/>
      <c r="B972" s="5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t="15.75" customHeight="1" x14ac:dyDescent="0.35">
      <c r="A973" s="33"/>
      <c r="B973" s="5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t="15.75" customHeight="1" x14ac:dyDescent="0.35">
      <c r="A974" s="33"/>
      <c r="B974" s="5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t="15.75" customHeight="1" x14ac:dyDescent="0.35">
      <c r="A975" s="33"/>
      <c r="B975" s="5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t="15.75" customHeight="1" x14ac:dyDescent="0.35">
      <c r="A976" s="33"/>
      <c r="B976" s="5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t="15.75" customHeight="1" x14ac:dyDescent="0.35">
      <c r="A977" s="33"/>
      <c r="B977" s="5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t="15.75" customHeight="1" x14ac:dyDescent="0.35">
      <c r="A978" s="33"/>
      <c r="B978" s="5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t="15.75" customHeight="1" x14ac:dyDescent="0.35">
      <c r="A979" s="33"/>
      <c r="B979" s="5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t="15.75" customHeight="1" x14ac:dyDescent="0.35">
      <c r="A980" s="33"/>
      <c r="B980" s="5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t="15.75" customHeight="1" x14ac:dyDescent="0.35">
      <c r="A981" s="33"/>
      <c r="B981" s="5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t="15.75" customHeight="1" x14ac:dyDescent="0.35">
      <c r="A982" s="33"/>
      <c r="B982" s="5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t="15.75" customHeight="1" x14ac:dyDescent="0.35">
      <c r="A983" s="33"/>
      <c r="B983" s="5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t="15.75" customHeight="1" x14ac:dyDescent="0.35">
      <c r="A984" s="33"/>
      <c r="B984" s="5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t="15.75" customHeight="1" x14ac:dyDescent="0.35">
      <c r="A985" s="33"/>
      <c r="B985" s="5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t="15.75" customHeight="1" x14ac:dyDescent="0.35">
      <c r="A986" s="33"/>
      <c r="B986" s="5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t="15.75" customHeight="1" x14ac:dyDescent="0.35">
      <c r="A987" s="33"/>
      <c r="B987" s="5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t="15.75" customHeight="1" x14ac:dyDescent="0.35">
      <c r="A988" s="33"/>
      <c r="B988" s="5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t="15.75" customHeight="1" x14ac:dyDescent="0.35">
      <c r="A989" s="33"/>
      <c r="B989" s="5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t="15.75" customHeight="1" x14ac:dyDescent="0.35">
      <c r="A990" s="33"/>
      <c r="B990" s="5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ht="15.75" customHeight="1" x14ac:dyDescent="0.35">
      <c r="A991" s="33"/>
      <c r="B991" s="5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ht="15.75" customHeight="1" x14ac:dyDescent="0.35">
      <c r="A992" s="33"/>
      <c r="B992" s="5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ht="15.75" customHeight="1" x14ac:dyDescent="0.35">
      <c r="A993" s="33"/>
      <c r="B993" s="5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t="15.75" customHeight="1" x14ac:dyDescent="0.35">
      <c r="A994" s="33"/>
      <c r="B994" s="5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t="15.75" customHeight="1" x14ac:dyDescent="0.35">
      <c r="A995" s="33"/>
      <c r="B995" s="5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ht="15.75" customHeight="1" x14ac:dyDescent="0.35">
      <c r="A996" s="33"/>
      <c r="B996" s="5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ht="15.75" customHeight="1" x14ac:dyDescent="0.35">
      <c r="A997" s="33"/>
      <c r="B997" s="5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ht="15.75" customHeight="1" x14ac:dyDescent="0.35">
      <c r="A998" s="33"/>
      <c r="B998" s="5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t="15.75" customHeight="1" x14ac:dyDescent="0.35">
      <c r="A999" s="33"/>
      <c r="B999" s="5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t="15.75" customHeight="1" x14ac:dyDescent="0.35">
      <c r="A1000" s="33"/>
      <c r="B1000" s="5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</sheetData>
  <conditionalFormatting sqref="C8:V92">
    <cfRule type="cellIs" dxfId="5" priority="1" operator="equal">
      <formula>"n.a./n.r."</formula>
    </cfRule>
  </conditionalFormatting>
  <conditionalFormatting sqref="C8:O92">
    <cfRule type="cellIs" dxfId="4" priority="2" stopIfTrue="1" operator="equal">
      <formula>20</formula>
    </cfRule>
  </conditionalFormatting>
  <conditionalFormatting sqref="C8:V92">
    <cfRule type="expression" dxfId="3" priority="3">
      <formula>C8&gt;=$A8</formula>
    </cfRule>
  </conditionalFormatting>
  <conditionalFormatting sqref="C8:V92">
    <cfRule type="expression" dxfId="2" priority="4">
      <formula>C8&lt;$A8</formula>
    </cfRule>
  </conditionalFormatting>
  <conditionalFormatting sqref="A8:A92">
    <cfRule type="cellIs" dxfId="1" priority="5" operator="greaterThan">
      <formula>1</formula>
    </cfRule>
  </conditionalFormatting>
  <conditionalFormatting sqref="A8:A92">
    <cfRule type="cellIs" dxfId="0" priority="6" operator="lessThan">
      <formula>1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1"/>
  <sheetViews>
    <sheetView workbookViewId="0"/>
  </sheetViews>
  <sheetFormatPr defaultColWidth="14.453125" defaultRowHeight="15" customHeight="1" x14ac:dyDescent="0.35"/>
  <cols>
    <col min="1" max="1" width="18.26953125" customWidth="1"/>
    <col min="2" max="2" width="5.26953125" customWidth="1"/>
    <col min="3" max="3" width="9" customWidth="1"/>
    <col min="4" max="4" width="6.54296875" customWidth="1"/>
    <col min="5" max="5" width="24.26953125" customWidth="1"/>
    <col min="6" max="6" width="7.7265625" customWidth="1"/>
    <col min="7" max="7" width="7.26953125" customWidth="1"/>
    <col min="8" max="8" width="25.81640625" customWidth="1"/>
    <col min="9" max="9" width="7.7265625" customWidth="1"/>
    <col min="10" max="10" width="6.81640625" customWidth="1"/>
    <col min="11" max="11" width="26.26953125" customWidth="1"/>
    <col min="12" max="12" width="7.7265625" customWidth="1"/>
    <col min="13" max="13" width="11.26953125" customWidth="1"/>
    <col min="14" max="14" width="13.26953125" customWidth="1"/>
    <col min="15" max="15" width="8.7265625" customWidth="1"/>
    <col min="16" max="16" width="27.26953125" customWidth="1"/>
    <col min="17" max="17" width="6" customWidth="1"/>
    <col min="18" max="26" width="8.7265625" customWidth="1"/>
  </cols>
  <sheetData>
    <row r="1" spans="1:18" ht="14.5" x14ac:dyDescent="0.35">
      <c r="A1" s="36"/>
      <c r="B1" s="2" t="s">
        <v>274</v>
      </c>
      <c r="C1" s="8" t="s">
        <v>81</v>
      </c>
      <c r="D1" s="8" t="s">
        <v>275</v>
      </c>
      <c r="E1" s="8" t="s">
        <v>276</v>
      </c>
      <c r="F1" s="2" t="s">
        <v>277</v>
      </c>
      <c r="G1" s="2" t="s">
        <v>278</v>
      </c>
      <c r="H1" s="2" t="s">
        <v>279</v>
      </c>
      <c r="I1" s="2" t="s">
        <v>277</v>
      </c>
      <c r="J1" s="2" t="s">
        <v>280</v>
      </c>
      <c r="K1" s="2" t="s">
        <v>276</v>
      </c>
      <c r="L1" s="2" t="s">
        <v>277</v>
      </c>
      <c r="M1" s="6" t="s">
        <v>116</v>
      </c>
      <c r="N1" s="6" t="s">
        <v>281</v>
      </c>
      <c r="P1" s="10" t="s">
        <v>282</v>
      </c>
      <c r="Q1" s="2" t="s">
        <v>94</v>
      </c>
      <c r="R1" s="2" t="s">
        <v>116</v>
      </c>
    </row>
    <row r="2" spans="1:18" ht="14.5" x14ac:dyDescent="0.35">
      <c r="A2" s="36"/>
      <c r="B2" s="10" t="s">
        <v>283</v>
      </c>
      <c r="C2" s="2" t="s">
        <v>88</v>
      </c>
      <c r="D2" s="2" t="s">
        <v>284</v>
      </c>
      <c r="G2" s="2" t="s">
        <v>284</v>
      </c>
      <c r="J2" s="2" t="s">
        <v>284</v>
      </c>
      <c r="M2" s="6" t="s">
        <v>2</v>
      </c>
      <c r="N2" s="6" t="s">
        <v>285</v>
      </c>
      <c r="P2" s="2" t="s">
        <v>14</v>
      </c>
    </row>
    <row r="3" spans="1:18" ht="14.5" x14ac:dyDescent="0.35">
      <c r="A3" s="36" t="s">
        <v>286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13</v>
      </c>
      <c r="M3" s="6"/>
      <c r="N3" s="6" t="s">
        <v>287</v>
      </c>
      <c r="P3" s="2" t="s">
        <v>15</v>
      </c>
    </row>
    <row r="4" spans="1:18" ht="14.5" x14ac:dyDescent="0.35">
      <c r="A4" s="37" t="s">
        <v>260</v>
      </c>
      <c r="B4" s="32">
        <v>14</v>
      </c>
      <c r="C4" s="32">
        <v>9.39</v>
      </c>
      <c r="D4" s="32">
        <v>841</v>
      </c>
      <c r="E4" s="32" t="s">
        <v>288</v>
      </c>
      <c r="F4" s="32" t="s">
        <v>289</v>
      </c>
      <c r="G4" s="32">
        <v>819</v>
      </c>
      <c r="H4" s="32" t="s">
        <v>288</v>
      </c>
      <c r="I4" s="32" t="s">
        <v>289</v>
      </c>
      <c r="J4" s="32">
        <v>811</v>
      </c>
      <c r="K4" s="32" t="s">
        <v>288</v>
      </c>
      <c r="L4" s="32" t="s">
        <v>290</v>
      </c>
      <c r="M4" s="38">
        <v>40833.379000000001</v>
      </c>
      <c r="N4" s="7">
        <f t="shared" ref="N4:N9" si="0">M4/R$4*20</f>
        <v>0.73346677623749923</v>
      </c>
      <c r="P4" s="2" t="s">
        <v>16</v>
      </c>
      <c r="Q4" s="32">
        <v>8.89</v>
      </c>
      <c r="R4" s="32">
        <v>1113435</v>
      </c>
    </row>
    <row r="5" spans="1:18" ht="14.5" x14ac:dyDescent="0.35">
      <c r="A5" s="37" t="s">
        <v>260</v>
      </c>
      <c r="B5" s="32">
        <v>15</v>
      </c>
      <c r="C5" s="32">
        <v>9.44</v>
      </c>
      <c r="D5" s="32">
        <v>789</v>
      </c>
      <c r="E5" s="32" t="s">
        <v>291</v>
      </c>
      <c r="F5" s="32" t="s">
        <v>290</v>
      </c>
      <c r="G5" s="32">
        <v>779</v>
      </c>
      <c r="H5" s="32" t="s">
        <v>292</v>
      </c>
      <c r="I5" s="32" t="s">
        <v>289</v>
      </c>
      <c r="J5" s="32">
        <v>777</v>
      </c>
      <c r="K5" s="32" t="s">
        <v>292</v>
      </c>
      <c r="L5" s="32" t="s">
        <v>289</v>
      </c>
      <c r="M5" s="38">
        <v>24627.503000000001</v>
      </c>
      <c r="N5" s="7">
        <f t="shared" si="0"/>
        <v>0.44236983748490033</v>
      </c>
      <c r="P5" s="2" t="s">
        <v>17</v>
      </c>
    </row>
    <row r="6" spans="1:18" ht="14.5" x14ac:dyDescent="0.35">
      <c r="A6" s="37" t="s">
        <v>261</v>
      </c>
      <c r="B6" s="32">
        <v>13</v>
      </c>
      <c r="C6" s="32">
        <v>9.39</v>
      </c>
      <c r="D6" s="32">
        <v>847</v>
      </c>
      <c r="E6" s="32" t="s">
        <v>288</v>
      </c>
      <c r="F6" s="32" t="s">
        <v>289</v>
      </c>
      <c r="G6" s="32">
        <v>824</v>
      </c>
      <c r="H6" s="32" t="s">
        <v>288</v>
      </c>
      <c r="I6" s="32" t="s">
        <v>289</v>
      </c>
      <c r="J6" s="32">
        <v>812</v>
      </c>
      <c r="K6" s="32" t="s">
        <v>288</v>
      </c>
      <c r="L6" s="32" t="s">
        <v>290</v>
      </c>
      <c r="M6" s="38">
        <v>39740.237999999998</v>
      </c>
      <c r="N6" s="7">
        <f t="shared" si="0"/>
        <v>0.71383130582386933</v>
      </c>
    </row>
    <row r="7" spans="1:18" ht="14.5" x14ac:dyDescent="0.35">
      <c r="A7" s="37" t="s">
        <v>261</v>
      </c>
      <c r="B7" s="32">
        <v>14</v>
      </c>
      <c r="C7" s="32">
        <v>9.44</v>
      </c>
      <c r="D7" s="32">
        <v>793</v>
      </c>
      <c r="E7" s="32" t="s">
        <v>292</v>
      </c>
      <c r="F7" s="32" t="s">
        <v>289</v>
      </c>
      <c r="G7" s="32">
        <v>778</v>
      </c>
      <c r="H7" s="32" t="s">
        <v>292</v>
      </c>
      <c r="I7" s="32" t="s">
        <v>289</v>
      </c>
      <c r="J7" s="32">
        <v>769</v>
      </c>
      <c r="K7" s="32" t="s">
        <v>291</v>
      </c>
      <c r="L7" s="32" t="s">
        <v>289</v>
      </c>
      <c r="M7" s="38">
        <v>23979.539000000001</v>
      </c>
      <c r="N7" s="7">
        <f t="shared" si="0"/>
        <v>0.4307308284722503</v>
      </c>
    </row>
    <row r="8" spans="1:18" ht="14.5" x14ac:dyDescent="0.35">
      <c r="A8" s="37" t="s">
        <v>262</v>
      </c>
      <c r="B8" s="32">
        <v>13</v>
      </c>
      <c r="C8" s="32">
        <v>9.3800000000000008</v>
      </c>
      <c r="D8" s="32">
        <v>820</v>
      </c>
      <c r="E8" s="32" t="s">
        <v>288</v>
      </c>
      <c r="F8" s="32" t="s">
        <v>289</v>
      </c>
      <c r="G8" s="32">
        <v>820</v>
      </c>
      <c r="H8" s="32" t="s">
        <v>288</v>
      </c>
      <c r="I8" s="32" t="s">
        <v>289</v>
      </c>
      <c r="J8" s="32">
        <v>792</v>
      </c>
      <c r="K8" s="32" t="s">
        <v>288</v>
      </c>
      <c r="L8" s="32" t="s">
        <v>290</v>
      </c>
      <c r="M8" s="38">
        <v>38565.821000000004</v>
      </c>
      <c r="N8" s="7">
        <f t="shared" si="0"/>
        <v>0.69273592082160163</v>
      </c>
    </row>
    <row r="9" spans="1:18" ht="14.5" x14ac:dyDescent="0.35">
      <c r="A9" s="37" t="s">
        <v>262</v>
      </c>
      <c r="B9" s="32">
        <v>14</v>
      </c>
      <c r="C9" s="32">
        <v>9.43</v>
      </c>
      <c r="D9" s="32">
        <v>795</v>
      </c>
      <c r="E9" s="32" t="s">
        <v>292</v>
      </c>
      <c r="F9" s="32" t="s">
        <v>289</v>
      </c>
      <c r="G9" s="32">
        <v>778</v>
      </c>
      <c r="H9" s="32" t="s">
        <v>292</v>
      </c>
      <c r="I9" s="32" t="s">
        <v>290</v>
      </c>
      <c r="J9" s="32">
        <v>775</v>
      </c>
      <c r="K9" s="32" t="s">
        <v>292</v>
      </c>
      <c r="L9" s="32" t="s">
        <v>289</v>
      </c>
      <c r="M9" s="38">
        <v>23221.897000000001</v>
      </c>
      <c r="N9" s="7">
        <f t="shared" si="0"/>
        <v>0.41712173588938739</v>
      </c>
    </row>
    <row r="10" spans="1:18" ht="14.5" x14ac:dyDescent="0.35">
      <c r="A10" s="36"/>
      <c r="M10" s="6"/>
      <c r="N10" s="7"/>
    </row>
    <row r="11" spans="1:18" ht="14.5" x14ac:dyDescent="0.35">
      <c r="A11" s="36"/>
      <c r="M11" s="6"/>
      <c r="N11" s="7"/>
    </row>
    <row r="12" spans="1:18" ht="14.5" x14ac:dyDescent="0.35">
      <c r="A12" s="36"/>
      <c r="M12" s="6"/>
      <c r="N12" s="7"/>
    </row>
    <row r="13" spans="1:18" ht="14.5" x14ac:dyDescent="0.35">
      <c r="A13" s="36"/>
      <c r="M13" s="6"/>
      <c r="N13" s="7"/>
    </row>
    <row r="14" spans="1:18" ht="14.5" x14ac:dyDescent="0.35">
      <c r="A14" s="36"/>
      <c r="M14" s="6"/>
      <c r="N14" s="6"/>
    </row>
    <row r="15" spans="1:18" ht="14.5" x14ac:dyDescent="0.35">
      <c r="A15" s="10"/>
      <c r="M15" s="6"/>
      <c r="N15" s="6"/>
    </row>
    <row r="16" spans="1:18" ht="14.5" x14ac:dyDescent="0.35">
      <c r="A16" s="36"/>
      <c r="M16" s="6"/>
      <c r="N16" s="6"/>
    </row>
    <row r="17" spans="1:14" ht="14.5" x14ac:dyDescent="0.35">
      <c r="A17" s="36"/>
      <c r="M17" s="6"/>
      <c r="N17" s="6"/>
    </row>
    <row r="18" spans="1:14" ht="14.5" x14ac:dyDescent="0.35">
      <c r="A18" s="36"/>
      <c r="M18" s="6"/>
      <c r="N18" s="6"/>
    </row>
    <row r="19" spans="1:14" ht="14.5" x14ac:dyDescent="0.35">
      <c r="A19" s="36"/>
      <c r="M19" s="6"/>
      <c r="N19" s="6"/>
    </row>
    <row r="20" spans="1:14" ht="14.5" x14ac:dyDescent="0.35">
      <c r="A20" s="36"/>
      <c r="M20" s="6"/>
      <c r="N20" s="6"/>
    </row>
    <row r="21" spans="1:14" ht="14.5" x14ac:dyDescent="0.35">
      <c r="A21" s="36"/>
      <c r="M21" s="6"/>
      <c r="N21" s="6"/>
    </row>
    <row r="22" spans="1:14" ht="15.75" customHeight="1" x14ac:dyDescent="0.35">
      <c r="A22" s="36"/>
      <c r="M22" s="6"/>
      <c r="N22" s="6"/>
    </row>
    <row r="23" spans="1:14" ht="15.75" customHeight="1" x14ac:dyDescent="0.35">
      <c r="A23" s="36"/>
      <c r="M23" s="6"/>
      <c r="N23" s="6"/>
    </row>
    <row r="24" spans="1:14" ht="15.75" customHeight="1" x14ac:dyDescent="0.35">
      <c r="A24" s="36"/>
      <c r="M24" s="6"/>
      <c r="N24" s="6"/>
    </row>
    <row r="25" spans="1:14" ht="15.75" customHeight="1" x14ac:dyDescent="0.35">
      <c r="A25" s="36"/>
      <c r="M25" s="6"/>
      <c r="N25" s="6"/>
    </row>
    <row r="26" spans="1:14" ht="15.75" customHeight="1" x14ac:dyDescent="0.35">
      <c r="A26" s="36"/>
      <c r="M26" s="6"/>
      <c r="N26" s="6"/>
    </row>
    <row r="27" spans="1:14" ht="15.75" customHeight="1" x14ac:dyDescent="0.35">
      <c r="A27" s="36"/>
      <c r="M27" s="6"/>
      <c r="N27" s="6"/>
    </row>
    <row r="28" spans="1:14" ht="15.75" customHeight="1" x14ac:dyDescent="0.35">
      <c r="A28" s="36"/>
      <c r="M28" s="6"/>
      <c r="N28" s="6"/>
    </row>
    <row r="29" spans="1:14" ht="15.75" customHeight="1" x14ac:dyDescent="0.35">
      <c r="A29" s="36"/>
      <c r="M29" s="6"/>
      <c r="N29" s="6"/>
    </row>
    <row r="30" spans="1:14" ht="15.75" customHeight="1" x14ac:dyDescent="0.35">
      <c r="A30" s="36"/>
      <c r="M30" s="6"/>
      <c r="N30" s="6"/>
    </row>
    <row r="31" spans="1:14" ht="15.75" customHeight="1" x14ac:dyDescent="0.35">
      <c r="A31" s="36"/>
      <c r="M31" s="6"/>
      <c r="N31" s="6"/>
    </row>
    <row r="32" spans="1:14" ht="15.75" customHeight="1" x14ac:dyDescent="0.35">
      <c r="A32" s="36"/>
      <c r="M32" s="6"/>
      <c r="N32" s="6"/>
    </row>
    <row r="33" spans="1:14" ht="15.75" customHeight="1" x14ac:dyDescent="0.35">
      <c r="A33" s="36"/>
      <c r="M33" s="6"/>
      <c r="N33" s="6"/>
    </row>
    <row r="34" spans="1:14" ht="15.75" customHeight="1" x14ac:dyDescent="0.35">
      <c r="A34" s="36"/>
      <c r="M34" s="6"/>
      <c r="N34" s="6"/>
    </row>
    <row r="35" spans="1:14" ht="15.75" customHeight="1" x14ac:dyDescent="0.35">
      <c r="A35" s="36"/>
      <c r="M35" s="6"/>
      <c r="N35" s="6"/>
    </row>
    <row r="36" spans="1:14" ht="15.75" customHeight="1" x14ac:dyDescent="0.35">
      <c r="A36" s="36"/>
      <c r="M36" s="6"/>
      <c r="N36" s="6"/>
    </row>
    <row r="37" spans="1:14" ht="15.75" customHeight="1" x14ac:dyDescent="0.35">
      <c r="A37" s="36"/>
      <c r="M37" s="6"/>
      <c r="N37" s="6"/>
    </row>
    <row r="38" spans="1:14" ht="15.75" customHeight="1" x14ac:dyDescent="0.35">
      <c r="A38" s="36"/>
      <c r="M38" s="6"/>
      <c r="N38" s="6"/>
    </row>
    <row r="39" spans="1:14" ht="15.75" customHeight="1" x14ac:dyDescent="0.35">
      <c r="A39" s="36"/>
      <c r="M39" s="6"/>
      <c r="N39" s="6"/>
    </row>
    <row r="40" spans="1:14" ht="15.75" customHeight="1" x14ac:dyDescent="0.35">
      <c r="A40" s="36"/>
      <c r="M40" s="6"/>
      <c r="N40" s="6"/>
    </row>
    <row r="41" spans="1:14" ht="15.75" customHeight="1" x14ac:dyDescent="0.35">
      <c r="A41" s="36"/>
      <c r="M41" s="6"/>
      <c r="N41" s="6"/>
    </row>
    <row r="42" spans="1:14" ht="15.75" customHeight="1" x14ac:dyDescent="0.35">
      <c r="A42" s="36"/>
      <c r="M42" s="6"/>
      <c r="N42" s="6"/>
    </row>
    <row r="43" spans="1:14" ht="15.75" customHeight="1" x14ac:dyDescent="0.35">
      <c r="A43" s="36"/>
      <c r="M43" s="6"/>
      <c r="N43" s="6"/>
    </row>
    <row r="44" spans="1:14" ht="15.75" customHeight="1" x14ac:dyDescent="0.35">
      <c r="A44" s="36"/>
      <c r="M44" s="6"/>
      <c r="N44" s="6"/>
    </row>
    <row r="45" spans="1:14" ht="15.75" customHeight="1" x14ac:dyDescent="0.35">
      <c r="A45" s="36"/>
      <c r="M45" s="6"/>
      <c r="N45" s="6"/>
    </row>
    <row r="46" spans="1:14" ht="15.75" customHeight="1" x14ac:dyDescent="0.35">
      <c r="A46" s="36"/>
      <c r="M46" s="6"/>
      <c r="N46" s="6"/>
    </row>
    <row r="47" spans="1:14" ht="15.75" customHeight="1" x14ac:dyDescent="0.35">
      <c r="A47" s="36"/>
      <c r="M47" s="6"/>
      <c r="N47" s="6"/>
    </row>
    <row r="48" spans="1:14" ht="15.75" customHeight="1" x14ac:dyDescent="0.35">
      <c r="A48" s="36"/>
      <c r="M48" s="6"/>
      <c r="N48" s="6"/>
    </row>
    <row r="49" spans="1:14" ht="15.75" customHeight="1" x14ac:dyDescent="0.35">
      <c r="A49" s="36"/>
      <c r="M49" s="6"/>
      <c r="N49" s="6"/>
    </row>
    <row r="50" spans="1:14" ht="15.75" customHeight="1" x14ac:dyDescent="0.35">
      <c r="A50" s="36"/>
      <c r="M50" s="6"/>
      <c r="N50" s="6"/>
    </row>
    <row r="51" spans="1:14" ht="15.75" customHeight="1" x14ac:dyDescent="0.35">
      <c r="A51" s="36"/>
      <c r="M51" s="6"/>
      <c r="N51" s="6"/>
    </row>
    <row r="52" spans="1:14" ht="15.75" customHeight="1" x14ac:dyDescent="0.35">
      <c r="A52" s="36"/>
      <c r="M52" s="6"/>
      <c r="N52" s="6"/>
    </row>
    <row r="53" spans="1:14" ht="15.75" customHeight="1" x14ac:dyDescent="0.35">
      <c r="A53" s="36"/>
      <c r="M53" s="6"/>
      <c r="N53" s="6"/>
    </row>
    <row r="54" spans="1:14" ht="15.75" customHeight="1" x14ac:dyDescent="0.35">
      <c r="A54" s="36"/>
      <c r="M54" s="6"/>
      <c r="N54" s="6"/>
    </row>
    <row r="55" spans="1:14" ht="15.75" customHeight="1" x14ac:dyDescent="0.35">
      <c r="A55" s="36"/>
      <c r="M55" s="6"/>
      <c r="N55" s="6"/>
    </row>
    <row r="56" spans="1:14" ht="15.75" customHeight="1" x14ac:dyDescent="0.35">
      <c r="A56" s="36"/>
      <c r="M56" s="6"/>
      <c r="N56" s="6"/>
    </row>
    <row r="57" spans="1:14" ht="15.75" customHeight="1" x14ac:dyDescent="0.35">
      <c r="A57" s="36"/>
      <c r="M57" s="6"/>
      <c r="N57" s="6"/>
    </row>
    <row r="58" spans="1:14" ht="15.75" customHeight="1" x14ac:dyDescent="0.35">
      <c r="A58" s="36"/>
      <c r="M58" s="6"/>
      <c r="N58" s="6"/>
    </row>
    <row r="59" spans="1:14" ht="15.75" customHeight="1" x14ac:dyDescent="0.35">
      <c r="A59" s="36"/>
      <c r="M59" s="6"/>
      <c r="N59" s="6"/>
    </row>
    <row r="60" spans="1:14" ht="15.75" customHeight="1" x14ac:dyDescent="0.35">
      <c r="A60" s="36"/>
      <c r="M60" s="6"/>
      <c r="N60" s="6"/>
    </row>
    <row r="61" spans="1:14" ht="15.75" customHeight="1" x14ac:dyDescent="0.35">
      <c r="A61" s="36"/>
      <c r="M61" s="6"/>
      <c r="N61" s="6"/>
    </row>
    <row r="62" spans="1:14" ht="15.75" customHeight="1" x14ac:dyDescent="0.35">
      <c r="A62" s="36"/>
      <c r="M62" s="6"/>
      <c r="N62" s="6"/>
    </row>
    <row r="63" spans="1:14" ht="15.75" customHeight="1" x14ac:dyDescent="0.35">
      <c r="A63" s="36"/>
      <c r="M63" s="6"/>
      <c r="N63" s="6"/>
    </row>
    <row r="64" spans="1:14" ht="15.75" customHeight="1" x14ac:dyDescent="0.35">
      <c r="A64" s="36"/>
      <c r="M64" s="6"/>
      <c r="N64" s="6"/>
    </row>
    <row r="65" spans="1:14" ht="15.75" customHeight="1" x14ac:dyDescent="0.35">
      <c r="A65" s="36"/>
      <c r="M65" s="6"/>
      <c r="N65" s="6"/>
    </row>
    <row r="66" spans="1:14" ht="15.75" customHeight="1" x14ac:dyDescent="0.35">
      <c r="A66" s="36"/>
      <c r="M66" s="6"/>
      <c r="N66" s="6"/>
    </row>
    <row r="67" spans="1:14" ht="15.75" customHeight="1" x14ac:dyDescent="0.35">
      <c r="A67" s="36"/>
      <c r="M67" s="6"/>
      <c r="N67" s="6"/>
    </row>
    <row r="68" spans="1:14" ht="15.75" customHeight="1" x14ac:dyDescent="0.35">
      <c r="A68" s="36"/>
      <c r="M68" s="6"/>
      <c r="N68" s="6"/>
    </row>
    <row r="69" spans="1:14" ht="15.75" customHeight="1" x14ac:dyDescent="0.35">
      <c r="A69" s="36"/>
      <c r="M69" s="6"/>
      <c r="N69" s="6"/>
    </row>
    <row r="70" spans="1:14" ht="15.75" customHeight="1" x14ac:dyDescent="0.35">
      <c r="A70" s="36"/>
      <c r="M70" s="6"/>
      <c r="N70" s="6"/>
    </row>
    <row r="71" spans="1:14" ht="15.75" customHeight="1" x14ac:dyDescent="0.35">
      <c r="A71" s="36"/>
      <c r="M71" s="6"/>
      <c r="N71" s="6"/>
    </row>
    <row r="72" spans="1:14" ht="15.75" customHeight="1" x14ac:dyDescent="0.35">
      <c r="A72" s="36"/>
      <c r="M72" s="6"/>
      <c r="N72" s="6"/>
    </row>
    <row r="73" spans="1:14" ht="15.75" customHeight="1" x14ac:dyDescent="0.35">
      <c r="A73" s="36"/>
      <c r="M73" s="6"/>
      <c r="N73" s="6"/>
    </row>
    <row r="74" spans="1:14" ht="15.75" customHeight="1" x14ac:dyDescent="0.35">
      <c r="A74" s="36"/>
      <c r="M74" s="6"/>
      <c r="N74" s="6"/>
    </row>
    <row r="75" spans="1:14" ht="15.75" customHeight="1" x14ac:dyDescent="0.35">
      <c r="A75" s="36"/>
      <c r="M75" s="6"/>
      <c r="N75" s="6"/>
    </row>
    <row r="76" spans="1:14" ht="15.75" customHeight="1" x14ac:dyDescent="0.35">
      <c r="A76" s="36"/>
      <c r="M76" s="6"/>
      <c r="N76" s="6"/>
    </row>
    <row r="77" spans="1:14" ht="15.75" customHeight="1" x14ac:dyDescent="0.35">
      <c r="A77" s="36"/>
      <c r="M77" s="6"/>
      <c r="N77" s="6"/>
    </row>
    <row r="78" spans="1:14" ht="15.75" customHeight="1" x14ac:dyDescent="0.35">
      <c r="A78" s="36"/>
      <c r="M78" s="6"/>
      <c r="N78" s="6"/>
    </row>
    <row r="79" spans="1:14" ht="15.75" customHeight="1" x14ac:dyDescent="0.35">
      <c r="A79" s="36"/>
      <c r="M79" s="6"/>
      <c r="N79" s="6"/>
    </row>
    <row r="80" spans="1:14" ht="15.75" customHeight="1" x14ac:dyDescent="0.35">
      <c r="A80" s="36"/>
      <c r="M80" s="6"/>
      <c r="N80" s="6"/>
    </row>
    <row r="81" spans="1:14" ht="15.75" customHeight="1" x14ac:dyDescent="0.35">
      <c r="A81" s="36"/>
      <c r="M81" s="6"/>
      <c r="N81" s="6"/>
    </row>
    <row r="82" spans="1:14" ht="15.75" customHeight="1" x14ac:dyDescent="0.35">
      <c r="A82" s="36"/>
      <c r="M82" s="6"/>
      <c r="N82" s="6"/>
    </row>
    <row r="83" spans="1:14" ht="15.75" customHeight="1" x14ac:dyDescent="0.35">
      <c r="A83" s="36"/>
      <c r="M83" s="6"/>
      <c r="N83" s="6"/>
    </row>
    <row r="84" spans="1:14" ht="15.75" customHeight="1" x14ac:dyDescent="0.35">
      <c r="A84" s="36"/>
      <c r="M84" s="6"/>
      <c r="N84" s="6"/>
    </row>
    <row r="85" spans="1:14" ht="15.75" customHeight="1" x14ac:dyDescent="0.35">
      <c r="A85" s="36"/>
      <c r="M85" s="6"/>
      <c r="N85" s="6"/>
    </row>
    <row r="86" spans="1:14" ht="15.75" customHeight="1" x14ac:dyDescent="0.35">
      <c r="A86" s="36"/>
      <c r="M86" s="6"/>
      <c r="N86" s="6"/>
    </row>
    <row r="87" spans="1:14" ht="15.75" customHeight="1" x14ac:dyDescent="0.35">
      <c r="A87" s="36"/>
      <c r="M87" s="6"/>
      <c r="N87" s="6"/>
    </row>
    <row r="88" spans="1:14" ht="15.75" customHeight="1" x14ac:dyDescent="0.35">
      <c r="A88" s="36"/>
      <c r="M88" s="6"/>
      <c r="N88" s="6"/>
    </row>
    <row r="89" spans="1:14" ht="15.75" customHeight="1" x14ac:dyDescent="0.35">
      <c r="A89" s="36"/>
      <c r="M89" s="6"/>
      <c r="N89" s="6"/>
    </row>
    <row r="90" spans="1:14" ht="15.75" customHeight="1" x14ac:dyDescent="0.35">
      <c r="A90" s="36"/>
      <c r="M90" s="6"/>
      <c r="N90" s="6"/>
    </row>
    <row r="91" spans="1:14" ht="15.75" customHeight="1" x14ac:dyDescent="0.35">
      <c r="A91" s="36"/>
      <c r="M91" s="6"/>
      <c r="N91" s="6"/>
    </row>
    <row r="92" spans="1:14" ht="15.75" customHeight="1" x14ac:dyDescent="0.35">
      <c r="A92" s="36"/>
      <c r="M92" s="6"/>
      <c r="N92" s="6"/>
    </row>
    <row r="93" spans="1:14" ht="15.75" customHeight="1" x14ac:dyDescent="0.35">
      <c r="A93" s="36"/>
      <c r="M93" s="6"/>
      <c r="N93" s="6"/>
    </row>
    <row r="94" spans="1:14" ht="15.75" customHeight="1" x14ac:dyDescent="0.35">
      <c r="A94" s="36"/>
      <c r="M94" s="6"/>
      <c r="N94" s="6"/>
    </row>
    <row r="95" spans="1:14" ht="15.75" customHeight="1" x14ac:dyDescent="0.35">
      <c r="A95" s="36"/>
      <c r="M95" s="6"/>
      <c r="N95" s="6"/>
    </row>
    <row r="96" spans="1:14" ht="15.75" customHeight="1" x14ac:dyDescent="0.35">
      <c r="A96" s="36"/>
      <c r="M96" s="6"/>
      <c r="N96" s="6"/>
    </row>
    <row r="97" spans="1:14" ht="15.75" customHeight="1" x14ac:dyDescent="0.35">
      <c r="A97" s="36"/>
      <c r="M97" s="6"/>
      <c r="N97" s="6"/>
    </row>
    <row r="98" spans="1:14" ht="15.75" customHeight="1" x14ac:dyDescent="0.35">
      <c r="A98" s="36"/>
      <c r="M98" s="6"/>
      <c r="N98" s="6"/>
    </row>
    <row r="99" spans="1:14" ht="15.75" customHeight="1" x14ac:dyDescent="0.35">
      <c r="A99" s="36"/>
      <c r="M99" s="6"/>
      <c r="N99" s="6"/>
    </row>
    <row r="100" spans="1:14" ht="15.75" customHeight="1" x14ac:dyDescent="0.35">
      <c r="A100" s="36"/>
      <c r="M100" s="6"/>
      <c r="N100" s="6"/>
    </row>
    <row r="101" spans="1:14" ht="15.75" customHeight="1" x14ac:dyDescent="0.35">
      <c r="A101" s="36"/>
      <c r="M101" s="6"/>
      <c r="N101" s="6"/>
    </row>
    <row r="102" spans="1:14" ht="15.75" customHeight="1" x14ac:dyDescent="0.35">
      <c r="A102" s="36"/>
      <c r="M102" s="6"/>
      <c r="N102" s="6"/>
    </row>
    <row r="103" spans="1:14" ht="15.75" customHeight="1" x14ac:dyDescent="0.35">
      <c r="A103" s="36"/>
      <c r="M103" s="6"/>
      <c r="N103" s="6"/>
    </row>
    <row r="104" spans="1:14" ht="15.75" customHeight="1" x14ac:dyDescent="0.35">
      <c r="A104" s="36"/>
      <c r="M104" s="6"/>
      <c r="N104" s="6"/>
    </row>
    <row r="105" spans="1:14" ht="15.75" customHeight="1" x14ac:dyDescent="0.35">
      <c r="A105" s="36"/>
      <c r="M105" s="6"/>
      <c r="N105" s="6"/>
    </row>
    <row r="106" spans="1:14" ht="15.75" customHeight="1" x14ac:dyDescent="0.35">
      <c r="A106" s="36"/>
      <c r="M106" s="6"/>
      <c r="N106" s="6"/>
    </row>
    <row r="107" spans="1:14" ht="15.75" customHeight="1" x14ac:dyDescent="0.35">
      <c r="A107" s="36"/>
      <c r="M107" s="6"/>
      <c r="N107" s="6"/>
    </row>
    <row r="108" spans="1:14" ht="15.75" customHeight="1" x14ac:dyDescent="0.35">
      <c r="A108" s="36"/>
      <c r="M108" s="6"/>
      <c r="N108" s="6"/>
    </row>
    <row r="109" spans="1:14" ht="15.75" customHeight="1" x14ac:dyDescent="0.35">
      <c r="A109" s="36"/>
      <c r="M109" s="6"/>
      <c r="N109" s="6"/>
    </row>
    <row r="110" spans="1:14" ht="15.75" customHeight="1" x14ac:dyDescent="0.35">
      <c r="A110" s="36"/>
      <c r="M110" s="6"/>
      <c r="N110" s="6"/>
    </row>
    <row r="111" spans="1:14" ht="15.75" customHeight="1" x14ac:dyDescent="0.35">
      <c r="A111" s="36"/>
      <c r="M111" s="6"/>
      <c r="N111" s="6"/>
    </row>
    <row r="112" spans="1:14" ht="15.75" customHeight="1" x14ac:dyDescent="0.35">
      <c r="A112" s="36"/>
      <c r="M112" s="6"/>
      <c r="N112" s="6"/>
    </row>
    <row r="113" spans="1:14" ht="15.75" customHeight="1" x14ac:dyDescent="0.35">
      <c r="A113" s="36"/>
      <c r="M113" s="6"/>
      <c r="N113" s="6"/>
    </row>
    <row r="114" spans="1:14" ht="15.75" customHeight="1" x14ac:dyDescent="0.35">
      <c r="A114" s="36"/>
      <c r="M114" s="6"/>
      <c r="N114" s="6"/>
    </row>
    <row r="115" spans="1:14" ht="15.75" customHeight="1" x14ac:dyDescent="0.35">
      <c r="A115" s="36"/>
      <c r="M115" s="6"/>
      <c r="N115" s="6"/>
    </row>
    <row r="116" spans="1:14" ht="15.75" customHeight="1" x14ac:dyDescent="0.35">
      <c r="A116" s="36"/>
      <c r="M116" s="6"/>
      <c r="N116" s="6"/>
    </row>
    <row r="117" spans="1:14" ht="15.75" customHeight="1" x14ac:dyDescent="0.35">
      <c r="A117" s="36"/>
      <c r="M117" s="6"/>
      <c r="N117" s="6"/>
    </row>
    <row r="118" spans="1:14" ht="15.75" customHeight="1" x14ac:dyDescent="0.35">
      <c r="A118" s="36"/>
      <c r="M118" s="6"/>
      <c r="N118" s="6"/>
    </row>
    <row r="119" spans="1:14" ht="15.75" customHeight="1" x14ac:dyDescent="0.35">
      <c r="A119" s="36"/>
      <c r="M119" s="6"/>
      <c r="N119" s="6"/>
    </row>
    <row r="120" spans="1:14" ht="15.75" customHeight="1" x14ac:dyDescent="0.35">
      <c r="A120" s="36"/>
      <c r="M120" s="6"/>
      <c r="N120" s="6"/>
    </row>
    <row r="121" spans="1:14" ht="15.75" customHeight="1" x14ac:dyDescent="0.35">
      <c r="A121" s="36"/>
      <c r="M121" s="6"/>
      <c r="N121" s="6"/>
    </row>
    <row r="122" spans="1:14" ht="15.75" customHeight="1" x14ac:dyDescent="0.35">
      <c r="A122" s="36"/>
      <c r="M122" s="6"/>
      <c r="N122" s="6"/>
    </row>
    <row r="123" spans="1:14" ht="15.75" customHeight="1" x14ac:dyDescent="0.35">
      <c r="A123" s="36"/>
      <c r="M123" s="6"/>
      <c r="N123" s="6"/>
    </row>
    <row r="124" spans="1:14" ht="15.75" customHeight="1" x14ac:dyDescent="0.35">
      <c r="A124" s="36"/>
      <c r="M124" s="6"/>
      <c r="N124" s="6"/>
    </row>
    <row r="125" spans="1:14" ht="15.75" customHeight="1" x14ac:dyDescent="0.35">
      <c r="A125" s="36"/>
      <c r="M125" s="6"/>
      <c r="N125" s="6"/>
    </row>
    <row r="126" spans="1:14" ht="15.75" customHeight="1" x14ac:dyDescent="0.35">
      <c r="A126" s="36"/>
      <c r="M126" s="6"/>
      <c r="N126" s="6"/>
    </row>
    <row r="127" spans="1:14" ht="15.75" customHeight="1" x14ac:dyDescent="0.35">
      <c r="A127" s="36"/>
      <c r="M127" s="6"/>
      <c r="N127" s="6"/>
    </row>
    <row r="128" spans="1:14" ht="15.75" customHeight="1" x14ac:dyDescent="0.35">
      <c r="A128" s="36"/>
      <c r="M128" s="6"/>
      <c r="N128" s="6"/>
    </row>
    <row r="129" spans="1:14" ht="15.75" customHeight="1" x14ac:dyDescent="0.35">
      <c r="A129" s="36"/>
      <c r="M129" s="6"/>
      <c r="N129" s="6"/>
    </row>
    <row r="130" spans="1:14" ht="15.75" customHeight="1" x14ac:dyDescent="0.35">
      <c r="A130" s="36"/>
      <c r="M130" s="6"/>
      <c r="N130" s="6"/>
    </row>
    <row r="131" spans="1:14" ht="15.75" customHeight="1" x14ac:dyDescent="0.35">
      <c r="A131" s="36"/>
      <c r="M131" s="6"/>
      <c r="N131" s="6"/>
    </row>
    <row r="132" spans="1:14" ht="15.75" customHeight="1" x14ac:dyDescent="0.35">
      <c r="A132" s="36"/>
      <c r="M132" s="6"/>
      <c r="N132" s="6"/>
    </row>
    <row r="133" spans="1:14" ht="15.75" customHeight="1" x14ac:dyDescent="0.35">
      <c r="A133" s="36"/>
      <c r="M133" s="6"/>
      <c r="N133" s="6"/>
    </row>
    <row r="134" spans="1:14" ht="15.75" customHeight="1" x14ac:dyDescent="0.35">
      <c r="A134" s="36"/>
      <c r="M134" s="6"/>
      <c r="N134" s="6"/>
    </row>
    <row r="135" spans="1:14" ht="15.75" customHeight="1" x14ac:dyDescent="0.35">
      <c r="A135" s="36"/>
      <c r="M135" s="6"/>
      <c r="N135" s="6"/>
    </row>
    <row r="136" spans="1:14" ht="15.75" customHeight="1" x14ac:dyDescent="0.35">
      <c r="A136" s="36"/>
      <c r="M136" s="6"/>
      <c r="N136" s="6"/>
    </row>
    <row r="137" spans="1:14" ht="15.75" customHeight="1" x14ac:dyDescent="0.35">
      <c r="A137" s="36"/>
      <c r="M137" s="6"/>
      <c r="N137" s="6"/>
    </row>
    <row r="138" spans="1:14" ht="15.75" customHeight="1" x14ac:dyDescent="0.35">
      <c r="A138" s="36"/>
      <c r="M138" s="6"/>
      <c r="N138" s="6"/>
    </row>
    <row r="139" spans="1:14" ht="15.75" customHeight="1" x14ac:dyDescent="0.35">
      <c r="A139" s="36"/>
      <c r="M139" s="6"/>
      <c r="N139" s="6"/>
    </row>
    <row r="140" spans="1:14" ht="15.75" customHeight="1" x14ac:dyDescent="0.35">
      <c r="A140" s="36"/>
      <c r="M140" s="6"/>
      <c r="N140" s="6"/>
    </row>
    <row r="141" spans="1:14" ht="15.75" customHeight="1" x14ac:dyDescent="0.35">
      <c r="A141" s="36"/>
      <c r="M141" s="6"/>
      <c r="N141" s="6"/>
    </row>
    <row r="142" spans="1:14" ht="15.75" customHeight="1" x14ac:dyDescent="0.35">
      <c r="A142" s="36"/>
      <c r="M142" s="6"/>
      <c r="N142" s="6"/>
    </row>
    <row r="143" spans="1:14" ht="15.75" customHeight="1" x14ac:dyDescent="0.35">
      <c r="A143" s="36"/>
      <c r="M143" s="6"/>
      <c r="N143" s="6"/>
    </row>
    <row r="144" spans="1:14" ht="15.75" customHeight="1" x14ac:dyDescent="0.35">
      <c r="A144" s="36"/>
      <c r="M144" s="6"/>
      <c r="N144" s="6"/>
    </row>
    <row r="145" spans="1:14" ht="15.75" customHeight="1" x14ac:dyDescent="0.35">
      <c r="A145" s="36"/>
      <c r="M145" s="6"/>
      <c r="N145" s="6"/>
    </row>
    <row r="146" spans="1:14" ht="15.75" customHeight="1" x14ac:dyDescent="0.35">
      <c r="A146" s="36"/>
      <c r="M146" s="6"/>
      <c r="N146" s="6"/>
    </row>
    <row r="147" spans="1:14" ht="15.75" customHeight="1" x14ac:dyDescent="0.35">
      <c r="A147" s="36"/>
      <c r="M147" s="6"/>
      <c r="N147" s="6"/>
    </row>
    <row r="148" spans="1:14" ht="15.75" customHeight="1" x14ac:dyDescent="0.35">
      <c r="A148" s="36"/>
      <c r="M148" s="6"/>
      <c r="N148" s="6"/>
    </row>
    <row r="149" spans="1:14" ht="15.75" customHeight="1" x14ac:dyDescent="0.35">
      <c r="A149" s="36"/>
      <c r="M149" s="6"/>
      <c r="N149" s="6"/>
    </row>
    <row r="150" spans="1:14" ht="15.75" customHeight="1" x14ac:dyDescent="0.35">
      <c r="A150" s="36"/>
      <c r="M150" s="6"/>
      <c r="N150" s="6"/>
    </row>
    <row r="151" spans="1:14" ht="15.75" customHeight="1" x14ac:dyDescent="0.35">
      <c r="A151" s="36"/>
      <c r="M151" s="6"/>
      <c r="N151" s="6"/>
    </row>
    <row r="152" spans="1:14" ht="15.75" customHeight="1" x14ac:dyDescent="0.35">
      <c r="A152" s="36"/>
      <c r="M152" s="6"/>
      <c r="N152" s="6"/>
    </row>
    <row r="153" spans="1:14" ht="15.75" customHeight="1" x14ac:dyDescent="0.35">
      <c r="A153" s="36"/>
      <c r="M153" s="6"/>
      <c r="N153" s="6"/>
    </row>
    <row r="154" spans="1:14" ht="15.75" customHeight="1" x14ac:dyDescent="0.35">
      <c r="A154" s="36"/>
      <c r="M154" s="6"/>
      <c r="N154" s="6"/>
    </row>
    <row r="155" spans="1:14" ht="15.75" customHeight="1" x14ac:dyDescent="0.35">
      <c r="A155" s="36"/>
      <c r="M155" s="6"/>
      <c r="N155" s="6"/>
    </row>
    <row r="156" spans="1:14" ht="15.75" customHeight="1" x14ac:dyDescent="0.35">
      <c r="A156" s="36"/>
      <c r="M156" s="6"/>
      <c r="N156" s="6"/>
    </row>
    <row r="157" spans="1:14" ht="15.75" customHeight="1" x14ac:dyDescent="0.35">
      <c r="A157" s="36"/>
      <c r="M157" s="6"/>
      <c r="N157" s="6"/>
    </row>
    <row r="158" spans="1:14" ht="15.75" customHeight="1" x14ac:dyDescent="0.35">
      <c r="A158" s="36"/>
      <c r="M158" s="6"/>
      <c r="N158" s="6"/>
    </row>
    <row r="159" spans="1:14" ht="15.75" customHeight="1" x14ac:dyDescent="0.35">
      <c r="A159" s="36"/>
      <c r="M159" s="6"/>
      <c r="N159" s="6"/>
    </row>
    <row r="160" spans="1:14" ht="15.75" customHeight="1" x14ac:dyDescent="0.35">
      <c r="A160" s="36"/>
      <c r="M160" s="6"/>
      <c r="N160" s="6"/>
    </row>
    <row r="161" spans="1:14" ht="15.75" customHeight="1" x14ac:dyDescent="0.35">
      <c r="A161" s="36"/>
      <c r="M161" s="6"/>
      <c r="N161" s="6"/>
    </row>
    <row r="162" spans="1:14" ht="15.75" customHeight="1" x14ac:dyDescent="0.35">
      <c r="A162" s="36"/>
      <c r="M162" s="6"/>
      <c r="N162" s="6"/>
    </row>
    <row r="163" spans="1:14" ht="15.75" customHeight="1" x14ac:dyDescent="0.35">
      <c r="A163" s="36"/>
      <c r="M163" s="6"/>
      <c r="N163" s="6"/>
    </row>
    <row r="164" spans="1:14" ht="15.75" customHeight="1" x14ac:dyDescent="0.35">
      <c r="A164" s="36"/>
      <c r="M164" s="6"/>
      <c r="N164" s="6"/>
    </row>
    <row r="165" spans="1:14" ht="15.75" customHeight="1" x14ac:dyDescent="0.35">
      <c r="A165" s="36"/>
      <c r="M165" s="6"/>
      <c r="N165" s="6"/>
    </row>
    <row r="166" spans="1:14" ht="15.75" customHeight="1" x14ac:dyDescent="0.35">
      <c r="A166" s="36"/>
      <c r="M166" s="6"/>
      <c r="N166" s="6"/>
    </row>
    <row r="167" spans="1:14" ht="15.75" customHeight="1" x14ac:dyDescent="0.35">
      <c r="A167" s="36"/>
      <c r="M167" s="6"/>
      <c r="N167" s="6"/>
    </row>
    <row r="168" spans="1:14" ht="15.75" customHeight="1" x14ac:dyDescent="0.35">
      <c r="A168" s="36"/>
      <c r="M168" s="6"/>
      <c r="N168" s="6"/>
    </row>
    <row r="169" spans="1:14" ht="15.75" customHeight="1" x14ac:dyDescent="0.35">
      <c r="A169" s="36"/>
      <c r="M169" s="6"/>
      <c r="N169" s="6"/>
    </row>
    <row r="170" spans="1:14" ht="15.75" customHeight="1" x14ac:dyDescent="0.35">
      <c r="A170" s="36"/>
      <c r="M170" s="6"/>
      <c r="N170" s="6"/>
    </row>
    <row r="171" spans="1:14" ht="15.75" customHeight="1" x14ac:dyDescent="0.35">
      <c r="A171" s="36"/>
      <c r="M171" s="6"/>
      <c r="N171" s="6"/>
    </row>
    <row r="172" spans="1:14" ht="15.75" customHeight="1" x14ac:dyDescent="0.35">
      <c r="A172" s="36"/>
      <c r="M172" s="6"/>
      <c r="N172" s="6"/>
    </row>
    <row r="173" spans="1:14" ht="15.75" customHeight="1" x14ac:dyDescent="0.35">
      <c r="A173" s="36"/>
      <c r="M173" s="6"/>
      <c r="N173" s="6"/>
    </row>
    <row r="174" spans="1:14" ht="15.75" customHeight="1" x14ac:dyDescent="0.35">
      <c r="A174" s="36"/>
      <c r="M174" s="6"/>
      <c r="N174" s="6"/>
    </row>
    <row r="175" spans="1:14" ht="15.75" customHeight="1" x14ac:dyDescent="0.35">
      <c r="A175" s="36"/>
      <c r="M175" s="6"/>
      <c r="N175" s="6"/>
    </row>
    <row r="176" spans="1:14" ht="15.75" customHeight="1" x14ac:dyDescent="0.35">
      <c r="A176" s="36"/>
      <c r="M176" s="6"/>
      <c r="N176" s="6"/>
    </row>
    <row r="177" spans="1:14" ht="15.75" customHeight="1" x14ac:dyDescent="0.35">
      <c r="A177" s="36"/>
      <c r="M177" s="6"/>
      <c r="N177" s="6"/>
    </row>
    <row r="178" spans="1:14" ht="15.75" customHeight="1" x14ac:dyDescent="0.35">
      <c r="A178" s="36"/>
      <c r="M178" s="6"/>
      <c r="N178" s="6"/>
    </row>
    <row r="179" spans="1:14" ht="15.75" customHeight="1" x14ac:dyDescent="0.35">
      <c r="A179" s="36"/>
      <c r="M179" s="6"/>
      <c r="N179" s="6"/>
    </row>
    <row r="180" spans="1:14" ht="15.75" customHeight="1" x14ac:dyDescent="0.35">
      <c r="A180" s="36"/>
      <c r="M180" s="6"/>
      <c r="N180" s="6"/>
    </row>
    <row r="181" spans="1:14" ht="15.75" customHeight="1" x14ac:dyDescent="0.35">
      <c r="A181" s="36"/>
      <c r="M181" s="6"/>
      <c r="N181" s="6"/>
    </row>
    <row r="182" spans="1:14" ht="15.75" customHeight="1" x14ac:dyDescent="0.35">
      <c r="A182" s="36"/>
      <c r="M182" s="6"/>
      <c r="N182" s="6"/>
    </row>
    <row r="183" spans="1:14" ht="15.75" customHeight="1" x14ac:dyDescent="0.35">
      <c r="A183" s="36"/>
      <c r="M183" s="6"/>
      <c r="N183" s="6"/>
    </row>
    <row r="184" spans="1:14" ht="15.75" customHeight="1" x14ac:dyDescent="0.35">
      <c r="A184" s="36"/>
      <c r="M184" s="6"/>
      <c r="N184" s="6"/>
    </row>
    <row r="185" spans="1:14" ht="15.75" customHeight="1" x14ac:dyDescent="0.35">
      <c r="A185" s="36"/>
      <c r="M185" s="6"/>
      <c r="N185" s="6"/>
    </row>
    <row r="186" spans="1:14" ht="15.75" customHeight="1" x14ac:dyDescent="0.35">
      <c r="A186" s="36"/>
      <c r="M186" s="6"/>
      <c r="N186" s="6"/>
    </row>
    <row r="187" spans="1:14" ht="15.75" customHeight="1" x14ac:dyDescent="0.35">
      <c r="A187" s="36"/>
      <c r="M187" s="6"/>
      <c r="N187" s="6"/>
    </row>
    <row r="188" spans="1:14" ht="15.75" customHeight="1" x14ac:dyDescent="0.35">
      <c r="A188" s="36"/>
      <c r="M188" s="6"/>
      <c r="N188" s="6"/>
    </row>
    <row r="189" spans="1:14" ht="15.75" customHeight="1" x14ac:dyDescent="0.35">
      <c r="A189" s="36"/>
      <c r="M189" s="6"/>
      <c r="N189" s="6"/>
    </row>
    <row r="190" spans="1:14" ht="15.75" customHeight="1" x14ac:dyDescent="0.35">
      <c r="A190" s="36"/>
      <c r="M190" s="6"/>
      <c r="N190" s="6"/>
    </row>
    <row r="191" spans="1:14" ht="15.75" customHeight="1" x14ac:dyDescent="0.35">
      <c r="A191" s="36"/>
      <c r="M191" s="6"/>
      <c r="N191" s="6"/>
    </row>
    <row r="192" spans="1:14" ht="15.75" customHeight="1" x14ac:dyDescent="0.35">
      <c r="A192" s="36"/>
      <c r="M192" s="6"/>
      <c r="N192" s="6"/>
    </row>
    <row r="193" spans="1:14" ht="15.75" customHeight="1" x14ac:dyDescent="0.35">
      <c r="A193" s="36"/>
      <c r="M193" s="6"/>
      <c r="N193" s="6"/>
    </row>
    <row r="194" spans="1:14" ht="15.75" customHeight="1" x14ac:dyDescent="0.35">
      <c r="A194" s="36"/>
      <c r="M194" s="6"/>
      <c r="N194" s="6"/>
    </row>
    <row r="195" spans="1:14" ht="15.75" customHeight="1" x14ac:dyDescent="0.35">
      <c r="A195" s="36"/>
      <c r="M195" s="6"/>
      <c r="N195" s="6"/>
    </row>
    <row r="196" spans="1:14" ht="15.75" customHeight="1" x14ac:dyDescent="0.35">
      <c r="A196" s="36"/>
      <c r="M196" s="6"/>
      <c r="N196" s="6"/>
    </row>
    <row r="197" spans="1:14" ht="15.75" customHeight="1" x14ac:dyDescent="0.35">
      <c r="A197" s="36"/>
      <c r="M197" s="6"/>
      <c r="N197" s="6"/>
    </row>
    <row r="198" spans="1:14" ht="15.75" customHeight="1" x14ac:dyDescent="0.35">
      <c r="A198" s="36"/>
      <c r="M198" s="6"/>
      <c r="N198" s="6"/>
    </row>
    <row r="199" spans="1:14" ht="15.75" customHeight="1" x14ac:dyDescent="0.35">
      <c r="A199" s="36"/>
      <c r="M199" s="6"/>
      <c r="N199" s="6"/>
    </row>
    <row r="200" spans="1:14" ht="15.75" customHeight="1" x14ac:dyDescent="0.35">
      <c r="A200" s="36"/>
      <c r="M200" s="6"/>
      <c r="N200" s="6"/>
    </row>
    <row r="201" spans="1:14" ht="15.75" customHeight="1" x14ac:dyDescent="0.35">
      <c r="A201" s="36"/>
      <c r="M201" s="6"/>
      <c r="N201" s="6"/>
    </row>
    <row r="202" spans="1:14" ht="15.75" customHeight="1" x14ac:dyDescent="0.35">
      <c r="A202" s="36"/>
      <c r="M202" s="6"/>
      <c r="N202" s="6"/>
    </row>
    <row r="203" spans="1:14" ht="15.75" customHeight="1" x14ac:dyDescent="0.35">
      <c r="A203" s="36"/>
      <c r="M203" s="6"/>
      <c r="N203" s="6"/>
    </row>
    <row r="204" spans="1:14" ht="15.75" customHeight="1" x14ac:dyDescent="0.35">
      <c r="A204" s="36"/>
      <c r="M204" s="6"/>
      <c r="N204" s="6"/>
    </row>
    <row r="205" spans="1:14" ht="15.75" customHeight="1" x14ac:dyDescent="0.35">
      <c r="A205" s="36"/>
      <c r="M205" s="6"/>
      <c r="N205" s="6"/>
    </row>
    <row r="206" spans="1:14" ht="15.75" customHeight="1" x14ac:dyDescent="0.35">
      <c r="A206" s="36"/>
      <c r="M206" s="6"/>
      <c r="N206" s="6"/>
    </row>
    <row r="207" spans="1:14" ht="15.75" customHeight="1" x14ac:dyDescent="0.35">
      <c r="A207" s="36"/>
      <c r="M207" s="6"/>
      <c r="N207" s="6"/>
    </row>
    <row r="208" spans="1:14" ht="15.75" customHeight="1" x14ac:dyDescent="0.35">
      <c r="A208" s="36"/>
      <c r="M208" s="6"/>
      <c r="N208" s="6"/>
    </row>
    <row r="209" spans="1:14" ht="15.75" customHeight="1" x14ac:dyDescent="0.35">
      <c r="A209" s="36"/>
      <c r="M209" s="6"/>
      <c r="N209" s="6"/>
    </row>
    <row r="210" spans="1:14" ht="15.75" customHeight="1" x14ac:dyDescent="0.35">
      <c r="A210" s="36"/>
      <c r="M210" s="6"/>
      <c r="N210" s="6"/>
    </row>
    <row r="211" spans="1:14" ht="15.75" customHeight="1" x14ac:dyDescent="0.35">
      <c r="A211" s="36"/>
      <c r="M211" s="6"/>
      <c r="N211" s="6"/>
    </row>
    <row r="212" spans="1:14" ht="15.75" customHeight="1" x14ac:dyDescent="0.35">
      <c r="A212" s="36"/>
      <c r="M212" s="6"/>
      <c r="N212" s="6"/>
    </row>
    <row r="213" spans="1:14" ht="15.75" customHeight="1" x14ac:dyDescent="0.35">
      <c r="A213" s="36"/>
      <c r="M213" s="6"/>
      <c r="N213" s="6"/>
    </row>
    <row r="214" spans="1:14" ht="15.75" customHeight="1" x14ac:dyDescent="0.35">
      <c r="A214" s="36"/>
      <c r="M214" s="6"/>
      <c r="N214" s="6"/>
    </row>
    <row r="215" spans="1:14" ht="15.75" customHeight="1" x14ac:dyDescent="0.35">
      <c r="A215" s="36"/>
      <c r="M215" s="6"/>
      <c r="N215" s="6"/>
    </row>
    <row r="216" spans="1:14" ht="15.75" customHeight="1" x14ac:dyDescent="0.35">
      <c r="A216" s="36"/>
      <c r="M216" s="6"/>
      <c r="N216" s="6"/>
    </row>
    <row r="217" spans="1:14" ht="15.75" customHeight="1" x14ac:dyDescent="0.35">
      <c r="A217" s="36"/>
      <c r="M217" s="6"/>
      <c r="N217" s="6"/>
    </row>
    <row r="218" spans="1:14" ht="15.75" customHeight="1" x14ac:dyDescent="0.35">
      <c r="A218" s="36"/>
      <c r="M218" s="6"/>
      <c r="N218" s="6"/>
    </row>
    <row r="219" spans="1:14" ht="15.75" customHeight="1" x14ac:dyDescent="0.35">
      <c r="A219" s="36"/>
      <c r="M219" s="6"/>
      <c r="N219" s="6"/>
    </row>
    <row r="220" spans="1:14" ht="15.75" customHeight="1" x14ac:dyDescent="0.35">
      <c r="A220" s="36"/>
      <c r="M220" s="6"/>
      <c r="N220" s="6"/>
    </row>
    <row r="221" spans="1:14" ht="15.75" customHeight="1" x14ac:dyDescent="0.35">
      <c r="A221" s="36"/>
      <c r="M221" s="6"/>
      <c r="N221" s="6"/>
    </row>
    <row r="222" spans="1:14" ht="15.75" customHeight="1" x14ac:dyDescent="0.35">
      <c r="A222" s="36"/>
      <c r="M222" s="6"/>
      <c r="N222" s="6"/>
    </row>
    <row r="223" spans="1:14" ht="15.75" customHeight="1" x14ac:dyDescent="0.35">
      <c r="A223" s="36"/>
      <c r="M223" s="6"/>
      <c r="N223" s="6"/>
    </row>
    <row r="224" spans="1:14" ht="15.75" customHeight="1" x14ac:dyDescent="0.35">
      <c r="A224" s="36"/>
      <c r="M224" s="6"/>
      <c r="N224" s="6"/>
    </row>
    <row r="225" spans="1:14" ht="15.75" customHeight="1" x14ac:dyDescent="0.35">
      <c r="A225" s="36"/>
      <c r="M225" s="6"/>
      <c r="N225" s="6"/>
    </row>
    <row r="226" spans="1:14" ht="15.75" customHeight="1" x14ac:dyDescent="0.35">
      <c r="A226" s="36"/>
      <c r="M226" s="6"/>
      <c r="N226" s="6"/>
    </row>
    <row r="227" spans="1:14" ht="15.75" customHeight="1" x14ac:dyDescent="0.35">
      <c r="A227" s="36"/>
      <c r="M227" s="6"/>
      <c r="N227" s="6"/>
    </row>
    <row r="228" spans="1:14" ht="15.75" customHeight="1" x14ac:dyDescent="0.35">
      <c r="A228" s="36"/>
      <c r="M228" s="6"/>
      <c r="N228" s="6"/>
    </row>
    <row r="229" spans="1:14" ht="15.75" customHeight="1" x14ac:dyDescent="0.35">
      <c r="A229" s="36"/>
      <c r="M229" s="6"/>
      <c r="N229" s="6"/>
    </row>
    <row r="230" spans="1:14" ht="15.75" customHeight="1" x14ac:dyDescent="0.35">
      <c r="A230" s="36"/>
      <c r="M230" s="6"/>
      <c r="N230" s="6"/>
    </row>
    <row r="231" spans="1:14" ht="15.75" customHeight="1" x14ac:dyDescent="0.35">
      <c r="A231" s="36"/>
      <c r="M231" s="6"/>
      <c r="N231" s="6"/>
    </row>
    <row r="232" spans="1:14" ht="15.75" customHeight="1" x14ac:dyDescent="0.35">
      <c r="A232" s="36"/>
      <c r="M232" s="6"/>
      <c r="N232" s="6"/>
    </row>
    <row r="233" spans="1:14" ht="15.75" customHeight="1" x14ac:dyDescent="0.35">
      <c r="A233" s="36"/>
      <c r="M233" s="6"/>
      <c r="N233" s="6"/>
    </row>
    <row r="234" spans="1:14" ht="15.75" customHeight="1" x14ac:dyDescent="0.35">
      <c r="A234" s="36"/>
      <c r="M234" s="6"/>
      <c r="N234" s="6"/>
    </row>
    <row r="235" spans="1:14" ht="15.75" customHeight="1" x14ac:dyDescent="0.35">
      <c r="A235" s="36"/>
      <c r="M235" s="6"/>
      <c r="N235" s="6"/>
    </row>
    <row r="236" spans="1:14" ht="15.75" customHeight="1" x14ac:dyDescent="0.35">
      <c r="A236" s="36"/>
      <c r="M236" s="6"/>
      <c r="N236" s="6"/>
    </row>
    <row r="237" spans="1:14" ht="15.75" customHeight="1" x14ac:dyDescent="0.35">
      <c r="A237" s="36"/>
      <c r="M237" s="6"/>
      <c r="N237" s="6"/>
    </row>
    <row r="238" spans="1:14" ht="15.75" customHeight="1" x14ac:dyDescent="0.35">
      <c r="A238" s="36"/>
      <c r="M238" s="6"/>
      <c r="N238" s="6"/>
    </row>
    <row r="239" spans="1:14" ht="15.75" customHeight="1" x14ac:dyDescent="0.35">
      <c r="A239" s="36"/>
      <c r="M239" s="6"/>
      <c r="N239" s="6"/>
    </row>
    <row r="240" spans="1:14" ht="15.75" customHeight="1" x14ac:dyDescent="0.35">
      <c r="A240" s="36"/>
      <c r="M240" s="6"/>
      <c r="N240" s="6"/>
    </row>
    <row r="241" spans="1:14" ht="15.75" customHeight="1" x14ac:dyDescent="0.35">
      <c r="A241" s="36"/>
      <c r="M241" s="6"/>
      <c r="N241" s="6"/>
    </row>
    <row r="242" spans="1:14" ht="15.75" customHeight="1" x14ac:dyDescent="0.35">
      <c r="A242" s="36"/>
      <c r="M242" s="6"/>
      <c r="N242" s="6"/>
    </row>
    <row r="243" spans="1:14" ht="15.75" customHeight="1" x14ac:dyDescent="0.35">
      <c r="A243" s="36"/>
      <c r="M243" s="6"/>
      <c r="N243" s="6"/>
    </row>
    <row r="244" spans="1:14" ht="15.75" customHeight="1" x14ac:dyDescent="0.35">
      <c r="A244" s="36"/>
      <c r="M244" s="6"/>
      <c r="N244" s="6"/>
    </row>
    <row r="245" spans="1:14" ht="15.75" customHeight="1" x14ac:dyDescent="0.35">
      <c r="A245" s="36"/>
      <c r="M245" s="6"/>
      <c r="N245" s="6"/>
    </row>
    <row r="246" spans="1:14" ht="15.75" customHeight="1" x14ac:dyDescent="0.35">
      <c r="A246" s="36"/>
      <c r="M246" s="6"/>
      <c r="N246" s="6"/>
    </row>
    <row r="247" spans="1:14" ht="15.75" customHeight="1" x14ac:dyDescent="0.35">
      <c r="A247" s="36"/>
      <c r="M247" s="6"/>
      <c r="N247" s="6"/>
    </row>
    <row r="248" spans="1:14" ht="15.75" customHeight="1" x14ac:dyDescent="0.35">
      <c r="A248" s="36"/>
      <c r="M248" s="6"/>
      <c r="N248" s="6"/>
    </row>
    <row r="249" spans="1:14" ht="15.75" customHeight="1" x14ac:dyDescent="0.35">
      <c r="A249" s="36"/>
      <c r="M249" s="6"/>
      <c r="N249" s="6"/>
    </row>
    <row r="250" spans="1:14" ht="15.75" customHeight="1" x14ac:dyDescent="0.35">
      <c r="A250" s="36"/>
      <c r="M250" s="6"/>
      <c r="N250" s="6"/>
    </row>
    <row r="251" spans="1:14" ht="15.75" customHeight="1" x14ac:dyDescent="0.35">
      <c r="A251" s="36"/>
      <c r="M251" s="6"/>
      <c r="N251" s="6"/>
    </row>
    <row r="252" spans="1:14" ht="15.75" customHeight="1" x14ac:dyDescent="0.35">
      <c r="A252" s="36"/>
      <c r="M252" s="6"/>
      <c r="N252" s="6"/>
    </row>
    <row r="253" spans="1:14" ht="15.75" customHeight="1" x14ac:dyDescent="0.35">
      <c r="A253" s="36"/>
      <c r="M253" s="6"/>
      <c r="N253" s="6"/>
    </row>
    <row r="254" spans="1:14" ht="15.75" customHeight="1" x14ac:dyDescent="0.35">
      <c r="A254" s="36"/>
      <c r="M254" s="6"/>
      <c r="N254" s="6"/>
    </row>
    <row r="255" spans="1:14" ht="15.75" customHeight="1" x14ac:dyDescent="0.35">
      <c r="A255" s="36"/>
      <c r="M255" s="6"/>
      <c r="N255" s="6"/>
    </row>
    <row r="256" spans="1:14" ht="15.75" customHeight="1" x14ac:dyDescent="0.35">
      <c r="A256" s="36"/>
      <c r="M256" s="6"/>
      <c r="N256" s="6"/>
    </row>
    <row r="257" spans="1:14" ht="15.75" customHeight="1" x14ac:dyDescent="0.35">
      <c r="A257" s="36"/>
      <c r="M257" s="6"/>
      <c r="N257" s="6"/>
    </row>
    <row r="258" spans="1:14" ht="15.75" customHeight="1" x14ac:dyDescent="0.35">
      <c r="A258" s="36"/>
      <c r="M258" s="6"/>
      <c r="N258" s="6"/>
    </row>
    <row r="259" spans="1:14" ht="15.75" customHeight="1" x14ac:dyDescent="0.35">
      <c r="A259" s="36"/>
      <c r="M259" s="6"/>
      <c r="N259" s="6"/>
    </row>
    <row r="260" spans="1:14" ht="15.75" customHeight="1" x14ac:dyDescent="0.35">
      <c r="A260" s="36"/>
      <c r="M260" s="6"/>
      <c r="N260" s="6"/>
    </row>
    <row r="261" spans="1:14" ht="15.75" customHeight="1" x14ac:dyDescent="0.35">
      <c r="A261" s="36"/>
      <c r="M261" s="6"/>
      <c r="N261" s="6"/>
    </row>
    <row r="262" spans="1:14" ht="15.75" customHeight="1" x14ac:dyDescent="0.35">
      <c r="A262" s="36"/>
      <c r="M262" s="6"/>
      <c r="N262" s="6"/>
    </row>
    <row r="263" spans="1:14" ht="15.75" customHeight="1" x14ac:dyDescent="0.35">
      <c r="A263" s="36"/>
      <c r="M263" s="6"/>
      <c r="N263" s="6"/>
    </row>
    <row r="264" spans="1:14" ht="15.75" customHeight="1" x14ac:dyDescent="0.35">
      <c r="A264" s="36"/>
      <c r="M264" s="6"/>
      <c r="N264" s="6"/>
    </row>
    <row r="265" spans="1:14" ht="15.75" customHeight="1" x14ac:dyDescent="0.35">
      <c r="A265" s="36"/>
      <c r="M265" s="6"/>
      <c r="N265" s="6"/>
    </row>
    <row r="266" spans="1:14" ht="15.75" customHeight="1" x14ac:dyDescent="0.35">
      <c r="A266" s="36"/>
      <c r="M266" s="6"/>
      <c r="N266" s="6"/>
    </row>
    <row r="267" spans="1:14" ht="15.75" customHeight="1" x14ac:dyDescent="0.35">
      <c r="A267" s="36"/>
      <c r="M267" s="6"/>
      <c r="N267" s="6"/>
    </row>
    <row r="268" spans="1:14" ht="15.75" customHeight="1" x14ac:dyDescent="0.35">
      <c r="A268" s="36"/>
      <c r="M268" s="6"/>
      <c r="N268" s="6"/>
    </row>
    <row r="269" spans="1:14" ht="15.75" customHeight="1" x14ac:dyDescent="0.35">
      <c r="A269" s="36"/>
      <c r="M269" s="6"/>
      <c r="N269" s="6"/>
    </row>
    <row r="270" spans="1:14" ht="15.75" customHeight="1" x14ac:dyDescent="0.35">
      <c r="A270" s="36"/>
      <c r="M270" s="6"/>
      <c r="N270" s="6"/>
    </row>
    <row r="271" spans="1:14" ht="15.75" customHeight="1" x14ac:dyDescent="0.35">
      <c r="A271" s="36"/>
      <c r="M271" s="6"/>
      <c r="N271" s="6"/>
    </row>
    <row r="272" spans="1:14" ht="15.75" customHeight="1" x14ac:dyDescent="0.35">
      <c r="A272" s="36"/>
      <c r="M272" s="6"/>
      <c r="N272" s="6"/>
    </row>
    <row r="273" spans="1:14" ht="15.75" customHeight="1" x14ac:dyDescent="0.35">
      <c r="A273" s="36"/>
      <c r="M273" s="6"/>
      <c r="N273" s="6"/>
    </row>
    <row r="274" spans="1:14" ht="15.75" customHeight="1" x14ac:dyDescent="0.35">
      <c r="A274" s="36"/>
      <c r="M274" s="6"/>
      <c r="N274" s="6"/>
    </row>
    <row r="275" spans="1:14" ht="15.75" customHeight="1" x14ac:dyDescent="0.35">
      <c r="A275" s="36"/>
      <c r="M275" s="6"/>
      <c r="N275" s="6"/>
    </row>
    <row r="276" spans="1:14" ht="15.75" customHeight="1" x14ac:dyDescent="0.35">
      <c r="A276" s="36"/>
      <c r="M276" s="6"/>
      <c r="N276" s="6"/>
    </row>
    <row r="277" spans="1:14" ht="15.75" customHeight="1" x14ac:dyDescent="0.35">
      <c r="A277" s="36"/>
      <c r="M277" s="6"/>
      <c r="N277" s="6"/>
    </row>
    <row r="278" spans="1:14" ht="15.75" customHeight="1" x14ac:dyDescent="0.35">
      <c r="A278" s="36"/>
      <c r="M278" s="6"/>
      <c r="N278" s="6"/>
    </row>
    <row r="279" spans="1:14" ht="15.75" customHeight="1" x14ac:dyDescent="0.35">
      <c r="A279" s="36"/>
      <c r="M279" s="6"/>
      <c r="N279" s="6"/>
    </row>
    <row r="280" spans="1:14" ht="15.75" customHeight="1" x14ac:dyDescent="0.35">
      <c r="A280" s="36"/>
      <c r="M280" s="6"/>
      <c r="N280" s="6"/>
    </row>
    <row r="281" spans="1:14" ht="15.75" customHeight="1" x14ac:dyDescent="0.35">
      <c r="A281" s="36"/>
      <c r="M281" s="6"/>
      <c r="N281" s="6"/>
    </row>
    <row r="282" spans="1:14" ht="15.75" customHeight="1" x14ac:dyDescent="0.35">
      <c r="A282" s="36"/>
      <c r="M282" s="6"/>
      <c r="N282" s="6"/>
    </row>
    <row r="283" spans="1:14" ht="15.75" customHeight="1" x14ac:dyDescent="0.35">
      <c r="A283" s="36"/>
      <c r="M283" s="6"/>
      <c r="N283" s="6"/>
    </row>
    <row r="284" spans="1:14" ht="15.75" customHeight="1" x14ac:dyDescent="0.35">
      <c r="A284" s="36"/>
      <c r="M284" s="6"/>
      <c r="N284" s="6"/>
    </row>
    <row r="285" spans="1:14" ht="15.75" customHeight="1" x14ac:dyDescent="0.35">
      <c r="A285" s="36"/>
      <c r="M285" s="6"/>
      <c r="N285" s="6"/>
    </row>
    <row r="286" spans="1:14" ht="15.75" customHeight="1" x14ac:dyDescent="0.35">
      <c r="A286" s="36"/>
      <c r="M286" s="6"/>
      <c r="N286" s="6"/>
    </row>
    <row r="287" spans="1:14" ht="15.75" customHeight="1" x14ac:dyDescent="0.35">
      <c r="A287" s="36"/>
      <c r="M287" s="6"/>
      <c r="N287" s="6"/>
    </row>
    <row r="288" spans="1:14" ht="15.75" customHeight="1" x14ac:dyDescent="0.35">
      <c r="A288" s="36"/>
      <c r="M288" s="6"/>
      <c r="N288" s="6"/>
    </row>
    <row r="289" spans="1:14" ht="15.75" customHeight="1" x14ac:dyDescent="0.35">
      <c r="A289" s="36"/>
      <c r="M289" s="6"/>
      <c r="N289" s="6"/>
    </row>
    <row r="290" spans="1:14" ht="15.75" customHeight="1" x14ac:dyDescent="0.35">
      <c r="A290" s="36"/>
      <c r="M290" s="6"/>
      <c r="N290" s="6"/>
    </row>
    <row r="291" spans="1:14" ht="15.75" customHeight="1" x14ac:dyDescent="0.35">
      <c r="A291" s="36"/>
      <c r="M291" s="6"/>
      <c r="N291" s="6"/>
    </row>
    <row r="292" spans="1:14" ht="15.75" customHeight="1" x14ac:dyDescent="0.35">
      <c r="A292" s="36"/>
      <c r="M292" s="6"/>
      <c r="N292" s="6"/>
    </row>
    <row r="293" spans="1:14" ht="15.75" customHeight="1" x14ac:dyDescent="0.35">
      <c r="A293" s="36"/>
      <c r="M293" s="6"/>
      <c r="N293" s="6"/>
    </row>
    <row r="294" spans="1:14" ht="15.75" customHeight="1" x14ac:dyDescent="0.35">
      <c r="A294" s="36"/>
      <c r="M294" s="6"/>
      <c r="N294" s="6"/>
    </row>
    <row r="295" spans="1:14" ht="15.75" customHeight="1" x14ac:dyDescent="0.35">
      <c r="A295" s="36"/>
      <c r="M295" s="6"/>
      <c r="N295" s="6"/>
    </row>
    <row r="296" spans="1:14" ht="15.75" customHeight="1" x14ac:dyDescent="0.35">
      <c r="A296" s="36"/>
      <c r="M296" s="6"/>
      <c r="N296" s="6"/>
    </row>
    <row r="297" spans="1:14" ht="15.75" customHeight="1" x14ac:dyDescent="0.35">
      <c r="A297" s="36"/>
      <c r="M297" s="6"/>
      <c r="N297" s="6"/>
    </row>
    <row r="298" spans="1:14" ht="15.75" customHeight="1" x14ac:dyDescent="0.35">
      <c r="A298" s="36"/>
      <c r="M298" s="6"/>
      <c r="N298" s="6"/>
    </row>
    <row r="299" spans="1:14" ht="15.75" customHeight="1" x14ac:dyDescent="0.35">
      <c r="A299" s="36"/>
      <c r="M299" s="6"/>
      <c r="N299" s="6"/>
    </row>
    <row r="300" spans="1:14" ht="15.75" customHeight="1" x14ac:dyDescent="0.35">
      <c r="A300" s="36"/>
      <c r="M300" s="6"/>
      <c r="N300" s="6"/>
    </row>
    <row r="301" spans="1:14" ht="15.75" customHeight="1" x14ac:dyDescent="0.35">
      <c r="A301" s="36"/>
      <c r="M301" s="6"/>
      <c r="N301" s="6"/>
    </row>
    <row r="302" spans="1:14" ht="15.75" customHeight="1" x14ac:dyDescent="0.35">
      <c r="A302" s="36"/>
      <c r="M302" s="6"/>
      <c r="N302" s="6"/>
    </row>
    <row r="303" spans="1:14" ht="15.75" customHeight="1" x14ac:dyDescent="0.35">
      <c r="A303" s="36"/>
      <c r="M303" s="6"/>
      <c r="N303" s="6"/>
    </row>
    <row r="304" spans="1:14" ht="15.75" customHeight="1" x14ac:dyDescent="0.35">
      <c r="A304" s="36"/>
      <c r="M304" s="6"/>
      <c r="N304" s="6"/>
    </row>
    <row r="305" spans="1:14" ht="15.75" customHeight="1" x14ac:dyDescent="0.35">
      <c r="A305" s="36"/>
      <c r="M305" s="6"/>
      <c r="N305" s="6"/>
    </row>
    <row r="306" spans="1:14" ht="15.75" customHeight="1" x14ac:dyDescent="0.35">
      <c r="A306" s="36"/>
      <c r="M306" s="6"/>
      <c r="N306" s="6"/>
    </row>
    <row r="307" spans="1:14" ht="15.75" customHeight="1" x14ac:dyDescent="0.35">
      <c r="A307" s="36"/>
      <c r="M307" s="6"/>
      <c r="N307" s="6"/>
    </row>
    <row r="308" spans="1:14" ht="15.75" customHeight="1" x14ac:dyDescent="0.35">
      <c r="A308" s="36"/>
      <c r="M308" s="6"/>
      <c r="N308" s="6"/>
    </row>
    <row r="309" spans="1:14" ht="15.75" customHeight="1" x14ac:dyDescent="0.35">
      <c r="A309" s="36"/>
      <c r="M309" s="6"/>
      <c r="N309" s="6"/>
    </row>
    <row r="310" spans="1:14" ht="15.75" customHeight="1" x14ac:dyDescent="0.35">
      <c r="A310" s="36"/>
      <c r="M310" s="6"/>
      <c r="N310" s="6"/>
    </row>
    <row r="311" spans="1:14" ht="15.75" customHeight="1" x14ac:dyDescent="0.35">
      <c r="A311" s="36"/>
      <c r="M311" s="6"/>
      <c r="N311" s="6"/>
    </row>
    <row r="312" spans="1:14" ht="15.75" customHeight="1" x14ac:dyDescent="0.35">
      <c r="A312" s="36"/>
      <c r="M312" s="6"/>
      <c r="N312" s="6"/>
    </row>
    <row r="313" spans="1:14" ht="15.75" customHeight="1" x14ac:dyDescent="0.35">
      <c r="A313" s="36"/>
      <c r="M313" s="6"/>
      <c r="N313" s="6"/>
    </row>
    <row r="314" spans="1:14" ht="15.75" customHeight="1" x14ac:dyDescent="0.35">
      <c r="A314" s="36"/>
      <c r="M314" s="6"/>
      <c r="N314" s="6"/>
    </row>
    <row r="315" spans="1:14" ht="15.75" customHeight="1" x14ac:dyDescent="0.35">
      <c r="A315" s="36"/>
      <c r="M315" s="6"/>
      <c r="N315" s="6"/>
    </row>
    <row r="316" spans="1:14" ht="15.75" customHeight="1" x14ac:dyDescent="0.35">
      <c r="A316" s="36"/>
      <c r="M316" s="6"/>
      <c r="N316" s="6"/>
    </row>
    <row r="317" spans="1:14" ht="15.75" customHeight="1" x14ac:dyDescent="0.35">
      <c r="A317" s="36"/>
      <c r="M317" s="6"/>
      <c r="N317" s="6"/>
    </row>
    <row r="318" spans="1:14" ht="15.75" customHeight="1" x14ac:dyDescent="0.35">
      <c r="A318" s="36"/>
      <c r="M318" s="6"/>
      <c r="N318" s="6"/>
    </row>
    <row r="319" spans="1:14" ht="15.75" customHeight="1" x14ac:dyDescent="0.35">
      <c r="A319" s="36"/>
      <c r="M319" s="6"/>
      <c r="N319" s="6"/>
    </row>
    <row r="320" spans="1:14" ht="15.75" customHeight="1" x14ac:dyDescent="0.35">
      <c r="A320" s="36"/>
      <c r="M320" s="6"/>
      <c r="N320" s="6"/>
    </row>
    <row r="321" spans="1:14" ht="15.75" customHeight="1" x14ac:dyDescent="0.35">
      <c r="A321" s="36"/>
      <c r="M321" s="6"/>
      <c r="N321" s="6"/>
    </row>
    <row r="322" spans="1:14" ht="15.75" customHeight="1" x14ac:dyDescent="0.35">
      <c r="A322" s="36"/>
      <c r="M322" s="6"/>
      <c r="N322" s="6"/>
    </row>
    <row r="323" spans="1:14" ht="15.75" customHeight="1" x14ac:dyDescent="0.35">
      <c r="A323" s="36"/>
      <c r="M323" s="6"/>
      <c r="N323" s="6"/>
    </row>
    <row r="324" spans="1:14" ht="15.75" customHeight="1" x14ac:dyDescent="0.35">
      <c r="A324" s="36"/>
      <c r="M324" s="6"/>
      <c r="N324" s="6"/>
    </row>
    <row r="325" spans="1:14" ht="15.75" customHeight="1" x14ac:dyDescent="0.35">
      <c r="A325" s="36"/>
      <c r="M325" s="6"/>
      <c r="N325" s="6"/>
    </row>
    <row r="326" spans="1:14" ht="15.75" customHeight="1" x14ac:dyDescent="0.35">
      <c r="A326" s="36"/>
      <c r="M326" s="6"/>
      <c r="N326" s="6"/>
    </row>
    <row r="327" spans="1:14" ht="15.75" customHeight="1" x14ac:dyDescent="0.35">
      <c r="A327" s="36"/>
      <c r="M327" s="6"/>
      <c r="N327" s="6"/>
    </row>
    <row r="328" spans="1:14" ht="15.75" customHeight="1" x14ac:dyDescent="0.35">
      <c r="A328" s="36"/>
      <c r="M328" s="6"/>
      <c r="N328" s="6"/>
    </row>
    <row r="329" spans="1:14" ht="15.75" customHeight="1" x14ac:dyDescent="0.35">
      <c r="A329" s="36"/>
      <c r="M329" s="6"/>
      <c r="N329" s="6"/>
    </row>
    <row r="330" spans="1:14" ht="15.75" customHeight="1" x14ac:dyDescent="0.35">
      <c r="A330" s="36"/>
      <c r="M330" s="6"/>
      <c r="N330" s="6"/>
    </row>
    <row r="331" spans="1:14" ht="15.75" customHeight="1" x14ac:dyDescent="0.35">
      <c r="A331" s="36"/>
      <c r="M331" s="6"/>
      <c r="N331" s="6"/>
    </row>
    <row r="332" spans="1:14" ht="15.75" customHeight="1" x14ac:dyDescent="0.35">
      <c r="A332" s="36"/>
      <c r="M332" s="6"/>
      <c r="N332" s="6"/>
    </row>
    <row r="333" spans="1:14" ht="15.75" customHeight="1" x14ac:dyDescent="0.35">
      <c r="A333" s="36"/>
      <c r="M333" s="6"/>
      <c r="N333" s="6"/>
    </row>
    <row r="334" spans="1:14" ht="15.75" customHeight="1" x14ac:dyDescent="0.35">
      <c r="A334" s="36"/>
      <c r="M334" s="6"/>
      <c r="N334" s="6"/>
    </row>
    <row r="335" spans="1:14" ht="15.75" customHeight="1" x14ac:dyDescent="0.35">
      <c r="A335" s="36"/>
      <c r="M335" s="6"/>
      <c r="N335" s="6"/>
    </row>
    <row r="336" spans="1:14" ht="15.75" customHeight="1" x14ac:dyDescent="0.35">
      <c r="A336" s="36"/>
      <c r="M336" s="6"/>
      <c r="N336" s="6"/>
    </row>
    <row r="337" spans="1:14" ht="15.75" customHeight="1" x14ac:dyDescent="0.35">
      <c r="A337" s="36"/>
      <c r="M337" s="6"/>
      <c r="N337" s="6"/>
    </row>
    <row r="338" spans="1:14" ht="15.75" customHeight="1" x14ac:dyDescent="0.35">
      <c r="A338" s="36"/>
      <c r="M338" s="6"/>
      <c r="N338" s="6"/>
    </row>
    <row r="339" spans="1:14" ht="15.75" customHeight="1" x14ac:dyDescent="0.35">
      <c r="A339" s="36"/>
      <c r="M339" s="6"/>
      <c r="N339" s="6"/>
    </row>
    <row r="340" spans="1:14" ht="15.75" customHeight="1" x14ac:dyDescent="0.35">
      <c r="A340" s="36"/>
      <c r="M340" s="6"/>
      <c r="N340" s="6"/>
    </row>
    <row r="341" spans="1:14" ht="15.75" customHeight="1" x14ac:dyDescent="0.35">
      <c r="A341" s="36"/>
      <c r="M341" s="6"/>
      <c r="N341" s="6"/>
    </row>
    <row r="342" spans="1:14" ht="15.75" customHeight="1" x14ac:dyDescent="0.35">
      <c r="A342" s="36"/>
      <c r="M342" s="6"/>
      <c r="N342" s="6"/>
    </row>
    <row r="343" spans="1:14" ht="15.75" customHeight="1" x14ac:dyDescent="0.35">
      <c r="A343" s="36"/>
      <c r="M343" s="6"/>
      <c r="N343" s="6"/>
    </row>
    <row r="344" spans="1:14" ht="15.75" customHeight="1" x14ac:dyDescent="0.35">
      <c r="A344" s="36"/>
      <c r="M344" s="6"/>
      <c r="N344" s="6"/>
    </row>
    <row r="345" spans="1:14" ht="15.75" customHeight="1" x14ac:dyDescent="0.35">
      <c r="A345" s="36"/>
      <c r="M345" s="6"/>
      <c r="N345" s="6"/>
    </row>
    <row r="346" spans="1:14" ht="15.75" customHeight="1" x14ac:dyDescent="0.35">
      <c r="A346" s="36"/>
      <c r="M346" s="6"/>
      <c r="N346" s="6"/>
    </row>
    <row r="347" spans="1:14" ht="15.75" customHeight="1" x14ac:dyDescent="0.35">
      <c r="A347" s="36"/>
      <c r="M347" s="6"/>
      <c r="N347" s="6"/>
    </row>
    <row r="348" spans="1:14" ht="15.75" customHeight="1" x14ac:dyDescent="0.35">
      <c r="A348" s="36"/>
      <c r="M348" s="6"/>
      <c r="N348" s="6"/>
    </row>
    <row r="349" spans="1:14" ht="15.75" customHeight="1" x14ac:dyDescent="0.35">
      <c r="A349" s="36"/>
      <c r="M349" s="6"/>
      <c r="N349" s="6"/>
    </row>
    <row r="350" spans="1:14" ht="15.75" customHeight="1" x14ac:dyDescent="0.35">
      <c r="A350" s="36"/>
      <c r="M350" s="6"/>
      <c r="N350" s="6"/>
    </row>
    <row r="351" spans="1:14" ht="15.75" customHeight="1" x14ac:dyDescent="0.35">
      <c r="A351" s="36"/>
      <c r="M351" s="6"/>
      <c r="N351" s="6"/>
    </row>
    <row r="352" spans="1:14" ht="15.75" customHeight="1" x14ac:dyDescent="0.35">
      <c r="A352" s="36"/>
      <c r="M352" s="6"/>
      <c r="N352" s="6"/>
    </row>
    <row r="353" spans="1:14" ht="15.75" customHeight="1" x14ac:dyDescent="0.35">
      <c r="A353" s="36"/>
      <c r="M353" s="6"/>
      <c r="N353" s="6"/>
    </row>
    <row r="354" spans="1:14" ht="15.75" customHeight="1" x14ac:dyDescent="0.35">
      <c r="A354" s="36"/>
      <c r="M354" s="6"/>
      <c r="N354" s="6"/>
    </row>
    <row r="355" spans="1:14" ht="15.75" customHeight="1" x14ac:dyDescent="0.35">
      <c r="A355" s="36"/>
      <c r="M355" s="6"/>
      <c r="N355" s="6"/>
    </row>
    <row r="356" spans="1:14" ht="15.75" customHeight="1" x14ac:dyDescent="0.35">
      <c r="A356" s="36"/>
      <c r="M356" s="6"/>
      <c r="N356" s="6"/>
    </row>
    <row r="357" spans="1:14" ht="15.75" customHeight="1" x14ac:dyDescent="0.35">
      <c r="A357" s="36"/>
      <c r="M357" s="6"/>
      <c r="N357" s="6"/>
    </row>
    <row r="358" spans="1:14" ht="15.75" customHeight="1" x14ac:dyDescent="0.35">
      <c r="A358" s="36"/>
      <c r="M358" s="6"/>
      <c r="N358" s="6"/>
    </row>
    <row r="359" spans="1:14" ht="15.75" customHeight="1" x14ac:dyDescent="0.35">
      <c r="A359" s="36"/>
      <c r="M359" s="6"/>
      <c r="N359" s="6"/>
    </row>
    <row r="360" spans="1:14" ht="15.75" customHeight="1" x14ac:dyDescent="0.35">
      <c r="A360" s="36"/>
      <c r="M360" s="6"/>
      <c r="N360" s="6"/>
    </row>
    <row r="361" spans="1:14" ht="15.75" customHeight="1" x14ac:dyDescent="0.35">
      <c r="A361" s="36"/>
      <c r="M361" s="6"/>
      <c r="N361" s="6"/>
    </row>
    <row r="362" spans="1:14" ht="15.75" customHeight="1" x14ac:dyDescent="0.35">
      <c r="A362" s="36"/>
      <c r="M362" s="6"/>
      <c r="N362" s="6"/>
    </row>
    <row r="363" spans="1:14" ht="15.75" customHeight="1" x14ac:dyDescent="0.35">
      <c r="A363" s="36"/>
      <c r="M363" s="6"/>
      <c r="N363" s="6"/>
    </row>
    <row r="364" spans="1:14" ht="15.75" customHeight="1" x14ac:dyDescent="0.35">
      <c r="A364" s="36"/>
      <c r="M364" s="6"/>
      <c r="N364" s="6"/>
    </row>
    <row r="365" spans="1:14" ht="15.75" customHeight="1" x14ac:dyDescent="0.35">
      <c r="A365" s="36"/>
      <c r="M365" s="6"/>
      <c r="N365" s="6"/>
    </row>
    <row r="366" spans="1:14" ht="15.75" customHeight="1" x14ac:dyDescent="0.35">
      <c r="A366" s="36"/>
      <c r="M366" s="6"/>
      <c r="N366" s="6"/>
    </row>
    <row r="367" spans="1:14" ht="15.75" customHeight="1" x14ac:dyDescent="0.35">
      <c r="A367" s="36"/>
      <c r="M367" s="6"/>
      <c r="N367" s="6"/>
    </row>
    <row r="368" spans="1:14" ht="15.75" customHeight="1" x14ac:dyDescent="0.35">
      <c r="A368" s="36"/>
      <c r="M368" s="6"/>
      <c r="N368" s="6"/>
    </row>
    <row r="369" spans="1:14" ht="15.75" customHeight="1" x14ac:dyDescent="0.35">
      <c r="A369" s="36"/>
      <c r="M369" s="6"/>
      <c r="N369" s="6"/>
    </row>
    <row r="370" spans="1:14" ht="15.75" customHeight="1" x14ac:dyDescent="0.35">
      <c r="A370" s="36"/>
      <c r="M370" s="6"/>
      <c r="N370" s="6"/>
    </row>
    <row r="371" spans="1:14" ht="15.75" customHeight="1" x14ac:dyDescent="0.35">
      <c r="A371" s="36"/>
      <c r="M371" s="6"/>
      <c r="N371" s="6"/>
    </row>
    <row r="372" spans="1:14" ht="15.75" customHeight="1" x14ac:dyDescent="0.35">
      <c r="A372" s="36"/>
      <c r="M372" s="6"/>
      <c r="N372" s="6"/>
    </row>
    <row r="373" spans="1:14" ht="15.75" customHeight="1" x14ac:dyDescent="0.35">
      <c r="A373" s="36"/>
      <c r="M373" s="6"/>
      <c r="N373" s="6"/>
    </row>
    <row r="374" spans="1:14" ht="15.75" customHeight="1" x14ac:dyDescent="0.35">
      <c r="A374" s="36"/>
      <c r="M374" s="6"/>
      <c r="N374" s="6"/>
    </row>
    <row r="375" spans="1:14" ht="15.75" customHeight="1" x14ac:dyDescent="0.35">
      <c r="A375" s="36"/>
      <c r="M375" s="6"/>
      <c r="N375" s="6"/>
    </row>
    <row r="376" spans="1:14" ht="15.75" customHeight="1" x14ac:dyDescent="0.35">
      <c r="A376" s="36"/>
      <c r="M376" s="6"/>
      <c r="N376" s="6"/>
    </row>
    <row r="377" spans="1:14" ht="15.75" customHeight="1" x14ac:dyDescent="0.35">
      <c r="A377" s="36"/>
      <c r="M377" s="6"/>
      <c r="N377" s="6"/>
    </row>
    <row r="378" spans="1:14" ht="15.75" customHeight="1" x14ac:dyDescent="0.35">
      <c r="A378" s="36"/>
      <c r="M378" s="6"/>
      <c r="N378" s="6"/>
    </row>
    <row r="379" spans="1:14" ht="15.75" customHeight="1" x14ac:dyDescent="0.35">
      <c r="A379" s="36"/>
      <c r="M379" s="6"/>
      <c r="N379" s="6"/>
    </row>
    <row r="380" spans="1:14" ht="15.75" customHeight="1" x14ac:dyDescent="0.35">
      <c r="A380" s="36"/>
      <c r="M380" s="6"/>
      <c r="N380" s="6"/>
    </row>
    <row r="381" spans="1:14" ht="15.75" customHeight="1" x14ac:dyDescent="0.35">
      <c r="A381" s="36"/>
      <c r="M381" s="6"/>
      <c r="N381" s="6"/>
    </row>
    <row r="382" spans="1:14" ht="15.75" customHeight="1" x14ac:dyDescent="0.35">
      <c r="A382" s="36"/>
      <c r="M382" s="6"/>
      <c r="N382" s="6"/>
    </row>
    <row r="383" spans="1:14" ht="15.75" customHeight="1" x14ac:dyDescent="0.35">
      <c r="A383" s="36"/>
      <c r="M383" s="6"/>
      <c r="N383" s="6"/>
    </row>
    <row r="384" spans="1:14" ht="15.75" customHeight="1" x14ac:dyDescent="0.35">
      <c r="A384" s="36"/>
      <c r="M384" s="6"/>
      <c r="N384" s="6"/>
    </row>
    <row r="385" spans="1:14" ht="15.75" customHeight="1" x14ac:dyDescent="0.35">
      <c r="A385" s="36"/>
      <c r="M385" s="6"/>
      <c r="N385" s="6"/>
    </row>
    <row r="386" spans="1:14" ht="15.75" customHeight="1" x14ac:dyDescent="0.35">
      <c r="A386" s="36"/>
      <c r="M386" s="6"/>
      <c r="N386" s="6"/>
    </row>
    <row r="387" spans="1:14" ht="15.75" customHeight="1" x14ac:dyDescent="0.35">
      <c r="A387" s="36"/>
      <c r="M387" s="6"/>
      <c r="N387" s="6"/>
    </row>
    <row r="388" spans="1:14" ht="15.75" customHeight="1" x14ac:dyDescent="0.35">
      <c r="A388" s="36"/>
      <c r="M388" s="6"/>
      <c r="N388" s="6"/>
    </row>
    <row r="389" spans="1:14" ht="15.75" customHeight="1" x14ac:dyDescent="0.35">
      <c r="A389" s="36"/>
      <c r="M389" s="6"/>
      <c r="N389" s="6"/>
    </row>
    <row r="390" spans="1:14" ht="15.75" customHeight="1" x14ac:dyDescent="0.35">
      <c r="A390" s="36"/>
      <c r="M390" s="6"/>
      <c r="N390" s="6"/>
    </row>
    <row r="391" spans="1:14" ht="15.75" customHeight="1" x14ac:dyDescent="0.35">
      <c r="A391" s="36"/>
      <c r="M391" s="6"/>
      <c r="N391" s="6"/>
    </row>
    <row r="392" spans="1:14" ht="15.75" customHeight="1" x14ac:dyDescent="0.35">
      <c r="A392" s="36"/>
      <c r="M392" s="6"/>
      <c r="N392" s="6"/>
    </row>
    <row r="393" spans="1:14" ht="15.75" customHeight="1" x14ac:dyDescent="0.35">
      <c r="A393" s="36"/>
      <c r="M393" s="6"/>
      <c r="N393" s="6"/>
    </row>
    <row r="394" spans="1:14" ht="15.75" customHeight="1" x14ac:dyDescent="0.35">
      <c r="A394" s="36"/>
      <c r="M394" s="6"/>
      <c r="N394" s="6"/>
    </row>
    <row r="395" spans="1:14" ht="15.75" customHeight="1" x14ac:dyDescent="0.35">
      <c r="A395" s="36"/>
      <c r="M395" s="6"/>
      <c r="N395" s="6"/>
    </row>
    <row r="396" spans="1:14" ht="15.75" customHeight="1" x14ac:dyDescent="0.35">
      <c r="A396" s="36"/>
      <c r="M396" s="6"/>
      <c r="N396" s="6"/>
    </row>
    <row r="397" spans="1:14" ht="15.75" customHeight="1" x14ac:dyDescent="0.35">
      <c r="A397" s="36"/>
      <c r="M397" s="6"/>
      <c r="N397" s="6"/>
    </row>
    <row r="398" spans="1:14" ht="15.75" customHeight="1" x14ac:dyDescent="0.35">
      <c r="A398" s="36"/>
      <c r="M398" s="6"/>
      <c r="N398" s="6"/>
    </row>
    <row r="399" spans="1:14" ht="15.75" customHeight="1" x14ac:dyDescent="0.35">
      <c r="A399" s="36"/>
      <c r="M399" s="6"/>
      <c r="N399" s="6"/>
    </row>
    <row r="400" spans="1:14" ht="15.75" customHeight="1" x14ac:dyDescent="0.35">
      <c r="A400" s="36"/>
      <c r="M400" s="6"/>
      <c r="N400" s="6"/>
    </row>
    <row r="401" spans="1:14" ht="15.75" customHeight="1" x14ac:dyDescent="0.35">
      <c r="A401" s="36"/>
      <c r="M401" s="6"/>
      <c r="N401" s="6"/>
    </row>
    <row r="402" spans="1:14" ht="15.75" customHeight="1" x14ac:dyDescent="0.35">
      <c r="A402" s="36"/>
      <c r="M402" s="6"/>
      <c r="N402" s="6"/>
    </row>
    <row r="403" spans="1:14" ht="15.75" customHeight="1" x14ac:dyDescent="0.35">
      <c r="A403" s="36"/>
      <c r="M403" s="6"/>
      <c r="N403" s="6"/>
    </row>
    <row r="404" spans="1:14" ht="15.75" customHeight="1" x14ac:dyDescent="0.35">
      <c r="A404" s="36"/>
      <c r="M404" s="6"/>
      <c r="N404" s="6"/>
    </row>
    <row r="405" spans="1:14" ht="15.75" customHeight="1" x14ac:dyDescent="0.35">
      <c r="A405" s="36"/>
      <c r="M405" s="6"/>
      <c r="N405" s="6"/>
    </row>
    <row r="406" spans="1:14" ht="15.75" customHeight="1" x14ac:dyDescent="0.35">
      <c r="A406" s="36"/>
      <c r="M406" s="6"/>
      <c r="N406" s="6"/>
    </row>
    <row r="407" spans="1:14" ht="15.75" customHeight="1" x14ac:dyDescent="0.35">
      <c r="A407" s="36"/>
      <c r="M407" s="6"/>
      <c r="N407" s="6"/>
    </row>
    <row r="408" spans="1:14" ht="15.75" customHeight="1" x14ac:dyDescent="0.35">
      <c r="A408" s="36"/>
      <c r="M408" s="6"/>
      <c r="N408" s="6"/>
    </row>
    <row r="409" spans="1:14" ht="15.75" customHeight="1" x14ac:dyDescent="0.35">
      <c r="A409" s="36"/>
      <c r="M409" s="6"/>
      <c r="N409" s="6"/>
    </row>
    <row r="410" spans="1:14" ht="15.75" customHeight="1" x14ac:dyDescent="0.35">
      <c r="A410" s="36"/>
      <c r="M410" s="6"/>
      <c r="N410" s="6"/>
    </row>
    <row r="411" spans="1:14" ht="15.75" customHeight="1" x14ac:dyDescent="0.35">
      <c r="A411" s="36"/>
      <c r="M411" s="6"/>
      <c r="N411" s="6"/>
    </row>
    <row r="412" spans="1:14" ht="15.75" customHeight="1" x14ac:dyDescent="0.35">
      <c r="A412" s="36"/>
      <c r="M412" s="6"/>
      <c r="N412" s="6"/>
    </row>
    <row r="413" spans="1:14" ht="15.75" customHeight="1" x14ac:dyDescent="0.35">
      <c r="A413" s="36"/>
      <c r="M413" s="6"/>
      <c r="N413" s="6"/>
    </row>
    <row r="414" spans="1:14" ht="15.75" customHeight="1" x14ac:dyDescent="0.35">
      <c r="A414" s="36"/>
      <c r="M414" s="6"/>
      <c r="N414" s="6"/>
    </row>
    <row r="415" spans="1:14" ht="15.75" customHeight="1" x14ac:dyDescent="0.35">
      <c r="A415" s="36"/>
      <c r="M415" s="6"/>
      <c r="N415" s="6"/>
    </row>
    <row r="416" spans="1:14" ht="15.75" customHeight="1" x14ac:dyDescent="0.35">
      <c r="A416" s="36"/>
      <c r="M416" s="6"/>
      <c r="N416" s="6"/>
    </row>
    <row r="417" spans="1:14" ht="15.75" customHeight="1" x14ac:dyDescent="0.35">
      <c r="A417" s="36"/>
      <c r="M417" s="6"/>
      <c r="N417" s="6"/>
    </row>
    <row r="418" spans="1:14" ht="15.75" customHeight="1" x14ac:dyDescent="0.35">
      <c r="A418" s="36"/>
      <c r="M418" s="6"/>
      <c r="N418" s="6"/>
    </row>
    <row r="419" spans="1:14" ht="15.75" customHeight="1" x14ac:dyDescent="0.35">
      <c r="A419" s="36"/>
      <c r="M419" s="6"/>
      <c r="N419" s="6"/>
    </row>
    <row r="420" spans="1:14" ht="15.75" customHeight="1" x14ac:dyDescent="0.35">
      <c r="A420" s="36"/>
      <c r="M420" s="6"/>
      <c r="N420" s="6"/>
    </row>
    <row r="421" spans="1:14" ht="15.75" customHeight="1" x14ac:dyDescent="0.35">
      <c r="A421" s="36"/>
      <c r="M421" s="6"/>
      <c r="N421" s="6"/>
    </row>
    <row r="422" spans="1:14" ht="15.75" customHeight="1" x14ac:dyDescent="0.35">
      <c r="A422" s="36"/>
      <c r="M422" s="6"/>
      <c r="N422" s="6"/>
    </row>
    <row r="423" spans="1:14" ht="15.75" customHeight="1" x14ac:dyDescent="0.35">
      <c r="A423" s="36"/>
      <c r="M423" s="6"/>
      <c r="N423" s="6"/>
    </row>
    <row r="424" spans="1:14" ht="15.75" customHeight="1" x14ac:dyDescent="0.35">
      <c r="A424" s="36"/>
      <c r="M424" s="6"/>
      <c r="N424" s="6"/>
    </row>
    <row r="425" spans="1:14" ht="15.75" customHeight="1" x14ac:dyDescent="0.35">
      <c r="A425" s="36"/>
      <c r="M425" s="6"/>
      <c r="N425" s="6"/>
    </row>
    <row r="426" spans="1:14" ht="15.75" customHeight="1" x14ac:dyDescent="0.35">
      <c r="A426" s="36"/>
      <c r="M426" s="6"/>
      <c r="N426" s="6"/>
    </row>
    <row r="427" spans="1:14" ht="15.75" customHeight="1" x14ac:dyDescent="0.35">
      <c r="A427" s="36"/>
      <c r="M427" s="6"/>
      <c r="N427" s="6"/>
    </row>
    <row r="428" spans="1:14" ht="15.75" customHeight="1" x14ac:dyDescent="0.35">
      <c r="A428" s="36"/>
      <c r="M428" s="6"/>
      <c r="N428" s="6"/>
    </row>
    <row r="429" spans="1:14" ht="15.75" customHeight="1" x14ac:dyDescent="0.35">
      <c r="A429" s="36"/>
      <c r="M429" s="6"/>
      <c r="N429" s="6"/>
    </row>
    <row r="430" spans="1:14" ht="15.75" customHeight="1" x14ac:dyDescent="0.35">
      <c r="A430" s="36"/>
      <c r="M430" s="6"/>
      <c r="N430" s="6"/>
    </row>
    <row r="431" spans="1:14" ht="15.75" customHeight="1" x14ac:dyDescent="0.35">
      <c r="A431" s="36"/>
      <c r="M431" s="6"/>
      <c r="N431" s="6"/>
    </row>
    <row r="432" spans="1:14" ht="15.75" customHeight="1" x14ac:dyDescent="0.35">
      <c r="A432" s="36"/>
      <c r="M432" s="6"/>
      <c r="N432" s="6"/>
    </row>
    <row r="433" spans="1:14" ht="15.75" customHeight="1" x14ac:dyDescent="0.35">
      <c r="A433" s="36"/>
      <c r="M433" s="6"/>
      <c r="N433" s="6"/>
    </row>
    <row r="434" spans="1:14" ht="15.75" customHeight="1" x14ac:dyDescent="0.35">
      <c r="A434" s="36"/>
      <c r="M434" s="6"/>
      <c r="N434" s="6"/>
    </row>
    <row r="435" spans="1:14" ht="15.75" customHeight="1" x14ac:dyDescent="0.35">
      <c r="A435" s="36"/>
      <c r="M435" s="6"/>
      <c r="N435" s="6"/>
    </row>
    <row r="436" spans="1:14" ht="15.75" customHeight="1" x14ac:dyDescent="0.35">
      <c r="A436" s="36"/>
      <c r="M436" s="6"/>
      <c r="N436" s="6"/>
    </row>
    <row r="437" spans="1:14" ht="15.75" customHeight="1" x14ac:dyDescent="0.35">
      <c r="A437" s="36"/>
      <c r="M437" s="6"/>
      <c r="N437" s="6"/>
    </row>
    <row r="438" spans="1:14" ht="15.75" customHeight="1" x14ac:dyDescent="0.35">
      <c r="A438" s="36"/>
      <c r="M438" s="6"/>
      <c r="N438" s="6"/>
    </row>
    <row r="439" spans="1:14" ht="15.75" customHeight="1" x14ac:dyDescent="0.35">
      <c r="A439" s="36"/>
      <c r="M439" s="6"/>
      <c r="N439" s="6"/>
    </row>
    <row r="440" spans="1:14" ht="15.75" customHeight="1" x14ac:dyDescent="0.35">
      <c r="A440" s="36"/>
      <c r="M440" s="6"/>
      <c r="N440" s="6"/>
    </row>
    <row r="441" spans="1:14" ht="15.75" customHeight="1" x14ac:dyDescent="0.35">
      <c r="A441" s="36"/>
      <c r="M441" s="6"/>
      <c r="N441" s="6"/>
    </row>
    <row r="442" spans="1:14" ht="15.75" customHeight="1" x14ac:dyDescent="0.35">
      <c r="A442" s="36"/>
      <c r="M442" s="6"/>
      <c r="N442" s="6"/>
    </row>
    <row r="443" spans="1:14" ht="15.75" customHeight="1" x14ac:dyDescent="0.35">
      <c r="A443" s="36"/>
      <c r="M443" s="6"/>
      <c r="N443" s="6"/>
    </row>
    <row r="444" spans="1:14" ht="15.75" customHeight="1" x14ac:dyDescent="0.35">
      <c r="A444" s="36"/>
      <c r="M444" s="6"/>
      <c r="N444" s="6"/>
    </row>
    <row r="445" spans="1:14" ht="15.75" customHeight="1" x14ac:dyDescent="0.35">
      <c r="A445" s="36"/>
      <c r="M445" s="6"/>
      <c r="N445" s="6"/>
    </row>
    <row r="446" spans="1:14" ht="15.75" customHeight="1" x14ac:dyDescent="0.35">
      <c r="A446" s="36"/>
      <c r="M446" s="6"/>
      <c r="N446" s="6"/>
    </row>
    <row r="447" spans="1:14" ht="15.75" customHeight="1" x14ac:dyDescent="0.35">
      <c r="A447" s="36"/>
      <c r="M447" s="6"/>
      <c r="N447" s="6"/>
    </row>
    <row r="448" spans="1:14" ht="15.75" customHeight="1" x14ac:dyDescent="0.35">
      <c r="A448" s="36"/>
      <c r="M448" s="6"/>
      <c r="N448" s="6"/>
    </row>
    <row r="449" spans="1:14" ht="15.75" customHeight="1" x14ac:dyDescent="0.35">
      <c r="A449" s="36"/>
      <c r="M449" s="6"/>
      <c r="N449" s="6"/>
    </row>
    <row r="450" spans="1:14" ht="15.75" customHeight="1" x14ac:dyDescent="0.35">
      <c r="A450" s="36"/>
      <c r="M450" s="6"/>
      <c r="N450" s="6"/>
    </row>
    <row r="451" spans="1:14" ht="15.75" customHeight="1" x14ac:dyDescent="0.35">
      <c r="A451" s="36"/>
      <c r="M451" s="6"/>
      <c r="N451" s="6"/>
    </row>
    <row r="452" spans="1:14" ht="15.75" customHeight="1" x14ac:dyDescent="0.35">
      <c r="A452" s="36"/>
      <c r="M452" s="6"/>
      <c r="N452" s="6"/>
    </row>
    <row r="453" spans="1:14" ht="15.75" customHeight="1" x14ac:dyDescent="0.35">
      <c r="A453" s="36"/>
      <c r="M453" s="6"/>
      <c r="N453" s="6"/>
    </row>
    <row r="454" spans="1:14" ht="15.75" customHeight="1" x14ac:dyDescent="0.35">
      <c r="A454" s="36"/>
      <c r="M454" s="6"/>
      <c r="N454" s="6"/>
    </row>
    <row r="455" spans="1:14" ht="15.75" customHeight="1" x14ac:dyDescent="0.35">
      <c r="A455" s="36"/>
      <c r="M455" s="6"/>
      <c r="N455" s="6"/>
    </row>
    <row r="456" spans="1:14" ht="15.75" customHeight="1" x14ac:dyDescent="0.35">
      <c r="A456" s="36"/>
      <c r="M456" s="6"/>
      <c r="N456" s="6"/>
    </row>
    <row r="457" spans="1:14" ht="15.75" customHeight="1" x14ac:dyDescent="0.35">
      <c r="A457" s="36"/>
      <c r="M457" s="6"/>
      <c r="N457" s="6"/>
    </row>
    <row r="458" spans="1:14" ht="15.75" customHeight="1" x14ac:dyDescent="0.35">
      <c r="A458" s="36"/>
      <c r="M458" s="6"/>
      <c r="N458" s="6"/>
    </row>
    <row r="459" spans="1:14" ht="15.75" customHeight="1" x14ac:dyDescent="0.35">
      <c r="A459" s="36"/>
      <c r="M459" s="6"/>
      <c r="N459" s="6"/>
    </row>
    <row r="460" spans="1:14" ht="15.75" customHeight="1" x14ac:dyDescent="0.35">
      <c r="A460" s="36"/>
      <c r="M460" s="6"/>
      <c r="N460" s="6"/>
    </row>
    <row r="461" spans="1:14" ht="15.75" customHeight="1" x14ac:dyDescent="0.35">
      <c r="A461" s="36"/>
      <c r="M461" s="6"/>
      <c r="N461" s="6"/>
    </row>
    <row r="462" spans="1:14" ht="15.75" customHeight="1" x14ac:dyDescent="0.35">
      <c r="A462" s="36"/>
      <c r="M462" s="6"/>
      <c r="N462" s="6"/>
    </row>
    <row r="463" spans="1:14" ht="15.75" customHeight="1" x14ac:dyDescent="0.35">
      <c r="A463" s="36"/>
      <c r="M463" s="6"/>
      <c r="N463" s="6"/>
    </row>
    <row r="464" spans="1:14" ht="15.75" customHeight="1" x14ac:dyDescent="0.35">
      <c r="A464" s="36"/>
      <c r="M464" s="6"/>
      <c r="N464" s="6"/>
    </row>
    <row r="465" spans="1:14" ht="15.75" customHeight="1" x14ac:dyDescent="0.35">
      <c r="A465" s="36"/>
      <c r="M465" s="6"/>
      <c r="N465" s="6"/>
    </row>
    <row r="466" spans="1:14" ht="15.75" customHeight="1" x14ac:dyDescent="0.35">
      <c r="A466" s="36"/>
      <c r="M466" s="6"/>
      <c r="N466" s="6"/>
    </row>
    <row r="467" spans="1:14" ht="15.75" customHeight="1" x14ac:dyDescent="0.35">
      <c r="A467" s="36"/>
      <c r="M467" s="6"/>
      <c r="N467" s="6"/>
    </row>
    <row r="468" spans="1:14" ht="15.75" customHeight="1" x14ac:dyDescent="0.35">
      <c r="A468" s="36"/>
      <c r="M468" s="6"/>
      <c r="N468" s="6"/>
    </row>
    <row r="469" spans="1:14" ht="15.75" customHeight="1" x14ac:dyDescent="0.35">
      <c r="A469" s="36"/>
      <c r="M469" s="6"/>
      <c r="N469" s="6"/>
    </row>
    <row r="470" spans="1:14" ht="15.75" customHeight="1" x14ac:dyDescent="0.35">
      <c r="A470" s="36"/>
      <c r="M470" s="6"/>
      <c r="N470" s="6"/>
    </row>
    <row r="471" spans="1:14" ht="15.75" customHeight="1" x14ac:dyDescent="0.35">
      <c r="A471" s="36"/>
      <c r="M471" s="6"/>
      <c r="N471" s="6"/>
    </row>
    <row r="472" spans="1:14" ht="15.75" customHeight="1" x14ac:dyDescent="0.35">
      <c r="A472" s="36"/>
      <c r="M472" s="6"/>
      <c r="N472" s="6"/>
    </row>
    <row r="473" spans="1:14" ht="15.75" customHeight="1" x14ac:dyDescent="0.35">
      <c r="A473" s="36"/>
      <c r="M473" s="6"/>
      <c r="N473" s="6"/>
    </row>
    <row r="474" spans="1:14" ht="15.75" customHeight="1" x14ac:dyDescent="0.35">
      <c r="A474" s="36"/>
      <c r="M474" s="6"/>
      <c r="N474" s="6"/>
    </row>
    <row r="475" spans="1:14" ht="15.75" customHeight="1" x14ac:dyDescent="0.35">
      <c r="A475" s="36"/>
      <c r="M475" s="6"/>
      <c r="N475" s="6"/>
    </row>
    <row r="476" spans="1:14" ht="15.75" customHeight="1" x14ac:dyDescent="0.35">
      <c r="A476" s="36"/>
      <c r="M476" s="6"/>
      <c r="N476" s="6"/>
    </row>
    <row r="477" spans="1:14" ht="15.75" customHeight="1" x14ac:dyDescent="0.35">
      <c r="A477" s="36"/>
      <c r="M477" s="6"/>
      <c r="N477" s="6"/>
    </row>
    <row r="478" spans="1:14" ht="15.75" customHeight="1" x14ac:dyDescent="0.35">
      <c r="A478" s="36"/>
      <c r="M478" s="6"/>
      <c r="N478" s="6"/>
    </row>
    <row r="479" spans="1:14" ht="15.75" customHeight="1" x14ac:dyDescent="0.35">
      <c r="A479" s="36"/>
      <c r="M479" s="6"/>
      <c r="N479" s="6"/>
    </row>
    <row r="480" spans="1:14" ht="15.75" customHeight="1" x14ac:dyDescent="0.35">
      <c r="A480" s="36"/>
      <c r="M480" s="6"/>
      <c r="N480" s="6"/>
    </row>
    <row r="481" spans="1:14" ht="15.75" customHeight="1" x14ac:dyDescent="0.35">
      <c r="A481" s="36"/>
      <c r="M481" s="6"/>
      <c r="N481" s="6"/>
    </row>
    <row r="482" spans="1:14" ht="15.75" customHeight="1" x14ac:dyDescent="0.35">
      <c r="A482" s="36"/>
      <c r="M482" s="6"/>
      <c r="N482" s="6"/>
    </row>
    <row r="483" spans="1:14" ht="15.75" customHeight="1" x14ac:dyDescent="0.35">
      <c r="A483" s="36"/>
      <c r="M483" s="6"/>
      <c r="N483" s="6"/>
    </row>
    <row r="484" spans="1:14" ht="15.75" customHeight="1" x14ac:dyDescent="0.35">
      <c r="A484" s="36"/>
      <c r="M484" s="6"/>
      <c r="N484" s="6"/>
    </row>
    <row r="485" spans="1:14" ht="15.75" customHeight="1" x14ac:dyDescent="0.35">
      <c r="A485" s="36"/>
      <c r="M485" s="6"/>
      <c r="N485" s="6"/>
    </row>
    <row r="486" spans="1:14" ht="15.75" customHeight="1" x14ac:dyDescent="0.35">
      <c r="A486" s="36"/>
      <c r="M486" s="6"/>
      <c r="N486" s="6"/>
    </row>
    <row r="487" spans="1:14" ht="15.75" customHeight="1" x14ac:dyDescent="0.35">
      <c r="A487" s="36"/>
      <c r="M487" s="6"/>
      <c r="N487" s="6"/>
    </row>
    <row r="488" spans="1:14" ht="15.75" customHeight="1" x14ac:dyDescent="0.35">
      <c r="A488" s="36"/>
      <c r="M488" s="6"/>
      <c r="N488" s="6"/>
    </row>
    <row r="489" spans="1:14" ht="15.75" customHeight="1" x14ac:dyDescent="0.35">
      <c r="A489" s="36"/>
      <c r="M489" s="6"/>
      <c r="N489" s="6"/>
    </row>
    <row r="490" spans="1:14" ht="15.75" customHeight="1" x14ac:dyDescent="0.35">
      <c r="A490" s="36"/>
      <c r="M490" s="6"/>
      <c r="N490" s="6"/>
    </row>
    <row r="491" spans="1:14" ht="15.75" customHeight="1" x14ac:dyDescent="0.35">
      <c r="A491" s="36"/>
      <c r="M491" s="6"/>
      <c r="N491" s="6"/>
    </row>
    <row r="492" spans="1:14" ht="15.75" customHeight="1" x14ac:dyDescent="0.35">
      <c r="A492" s="36"/>
      <c r="M492" s="6"/>
      <c r="N492" s="6"/>
    </row>
    <row r="493" spans="1:14" ht="15.75" customHeight="1" x14ac:dyDescent="0.35">
      <c r="A493" s="36"/>
      <c r="M493" s="6"/>
      <c r="N493" s="6"/>
    </row>
    <row r="494" spans="1:14" ht="15.75" customHeight="1" x14ac:dyDescent="0.35">
      <c r="A494" s="36"/>
      <c r="M494" s="6"/>
      <c r="N494" s="6"/>
    </row>
    <row r="495" spans="1:14" ht="15.75" customHeight="1" x14ac:dyDescent="0.35">
      <c r="A495" s="36"/>
      <c r="M495" s="6"/>
      <c r="N495" s="6"/>
    </row>
    <row r="496" spans="1:14" ht="15.75" customHeight="1" x14ac:dyDescent="0.35">
      <c r="A496" s="36"/>
      <c r="M496" s="6"/>
      <c r="N496" s="6"/>
    </row>
    <row r="497" spans="1:14" ht="15.75" customHeight="1" x14ac:dyDescent="0.35">
      <c r="A497" s="36"/>
      <c r="M497" s="6"/>
      <c r="N497" s="6"/>
    </row>
    <row r="498" spans="1:14" ht="15.75" customHeight="1" x14ac:dyDescent="0.35">
      <c r="A498" s="36"/>
      <c r="M498" s="6"/>
      <c r="N498" s="6"/>
    </row>
    <row r="499" spans="1:14" ht="15.75" customHeight="1" x14ac:dyDescent="0.35">
      <c r="A499" s="36"/>
      <c r="M499" s="6"/>
      <c r="N499" s="6"/>
    </row>
    <row r="500" spans="1:14" ht="15.75" customHeight="1" x14ac:dyDescent="0.35">
      <c r="A500" s="36"/>
      <c r="M500" s="6"/>
      <c r="N500" s="6"/>
    </row>
    <row r="501" spans="1:14" ht="15.75" customHeight="1" x14ac:dyDescent="0.35">
      <c r="A501" s="36"/>
      <c r="M501" s="6"/>
      <c r="N501" s="6"/>
    </row>
    <row r="502" spans="1:14" ht="15.75" customHeight="1" x14ac:dyDescent="0.35">
      <c r="A502" s="36"/>
      <c r="M502" s="6"/>
      <c r="N502" s="6"/>
    </row>
    <row r="503" spans="1:14" ht="15.75" customHeight="1" x14ac:dyDescent="0.35">
      <c r="A503" s="36"/>
      <c r="M503" s="6"/>
      <c r="N503" s="6"/>
    </row>
    <row r="504" spans="1:14" ht="15.75" customHeight="1" x14ac:dyDescent="0.35">
      <c r="A504" s="36"/>
      <c r="M504" s="6"/>
      <c r="N504" s="6"/>
    </row>
    <row r="505" spans="1:14" ht="15.75" customHeight="1" x14ac:dyDescent="0.35">
      <c r="A505" s="36"/>
      <c r="M505" s="6"/>
      <c r="N505" s="6"/>
    </row>
    <row r="506" spans="1:14" ht="15.75" customHeight="1" x14ac:dyDescent="0.35">
      <c r="A506" s="36"/>
      <c r="M506" s="6"/>
      <c r="N506" s="6"/>
    </row>
    <row r="507" spans="1:14" ht="15.75" customHeight="1" x14ac:dyDescent="0.35">
      <c r="A507" s="36"/>
      <c r="M507" s="6"/>
      <c r="N507" s="6"/>
    </row>
    <row r="508" spans="1:14" ht="15.75" customHeight="1" x14ac:dyDescent="0.35">
      <c r="A508" s="36"/>
      <c r="M508" s="6"/>
      <c r="N508" s="6"/>
    </row>
    <row r="509" spans="1:14" ht="15.75" customHeight="1" x14ac:dyDescent="0.35">
      <c r="A509" s="36"/>
      <c r="M509" s="6"/>
      <c r="N509" s="6"/>
    </row>
    <row r="510" spans="1:14" ht="15.75" customHeight="1" x14ac:dyDescent="0.35">
      <c r="A510" s="36"/>
      <c r="M510" s="6"/>
      <c r="N510" s="6"/>
    </row>
    <row r="511" spans="1:14" ht="15.75" customHeight="1" x14ac:dyDescent="0.35">
      <c r="A511" s="36"/>
      <c r="M511" s="6"/>
      <c r="N511" s="6"/>
    </row>
    <row r="512" spans="1:14" ht="15.75" customHeight="1" x14ac:dyDescent="0.35">
      <c r="A512" s="36"/>
      <c r="M512" s="6"/>
      <c r="N512" s="6"/>
    </row>
    <row r="513" spans="1:14" ht="15.75" customHeight="1" x14ac:dyDescent="0.35">
      <c r="A513" s="36"/>
      <c r="M513" s="6"/>
      <c r="N513" s="6"/>
    </row>
    <row r="514" spans="1:14" ht="15.75" customHeight="1" x14ac:dyDescent="0.35">
      <c r="A514" s="36"/>
      <c r="M514" s="6"/>
      <c r="N514" s="6"/>
    </row>
    <row r="515" spans="1:14" ht="15.75" customHeight="1" x14ac:dyDescent="0.35">
      <c r="A515" s="36"/>
      <c r="M515" s="6"/>
      <c r="N515" s="6"/>
    </row>
    <row r="516" spans="1:14" ht="15.75" customHeight="1" x14ac:dyDescent="0.35">
      <c r="A516" s="36"/>
      <c r="M516" s="6"/>
      <c r="N516" s="6"/>
    </row>
    <row r="517" spans="1:14" ht="15.75" customHeight="1" x14ac:dyDescent="0.35">
      <c r="A517" s="36"/>
      <c r="M517" s="6"/>
      <c r="N517" s="6"/>
    </row>
    <row r="518" spans="1:14" ht="15.75" customHeight="1" x14ac:dyDescent="0.35">
      <c r="A518" s="36"/>
      <c r="M518" s="6"/>
      <c r="N518" s="6"/>
    </row>
    <row r="519" spans="1:14" ht="15.75" customHeight="1" x14ac:dyDescent="0.35">
      <c r="A519" s="36"/>
      <c r="M519" s="6"/>
      <c r="N519" s="6"/>
    </row>
    <row r="520" spans="1:14" ht="15.75" customHeight="1" x14ac:dyDescent="0.35">
      <c r="A520" s="36"/>
      <c r="M520" s="6"/>
      <c r="N520" s="6"/>
    </row>
    <row r="521" spans="1:14" ht="15.75" customHeight="1" x14ac:dyDescent="0.35">
      <c r="A521" s="36"/>
      <c r="M521" s="6"/>
      <c r="N521" s="6"/>
    </row>
    <row r="522" spans="1:14" ht="15.75" customHeight="1" x14ac:dyDescent="0.35">
      <c r="A522" s="36"/>
      <c r="M522" s="6"/>
      <c r="N522" s="6"/>
    </row>
    <row r="523" spans="1:14" ht="15.75" customHeight="1" x14ac:dyDescent="0.35">
      <c r="A523" s="36"/>
      <c r="M523" s="6"/>
      <c r="N523" s="6"/>
    </row>
    <row r="524" spans="1:14" ht="15.75" customHeight="1" x14ac:dyDescent="0.35">
      <c r="A524" s="36"/>
      <c r="M524" s="6"/>
      <c r="N524" s="6"/>
    </row>
    <row r="525" spans="1:14" ht="15.75" customHeight="1" x14ac:dyDescent="0.35">
      <c r="A525" s="36"/>
      <c r="M525" s="6"/>
      <c r="N525" s="6"/>
    </row>
    <row r="526" spans="1:14" ht="15.75" customHeight="1" x14ac:dyDescent="0.35">
      <c r="A526" s="36"/>
      <c r="M526" s="6"/>
      <c r="N526" s="6"/>
    </row>
    <row r="527" spans="1:14" ht="15.75" customHeight="1" x14ac:dyDescent="0.35">
      <c r="A527" s="36"/>
      <c r="M527" s="6"/>
      <c r="N527" s="6"/>
    </row>
    <row r="528" spans="1:14" ht="15.75" customHeight="1" x14ac:dyDescent="0.35">
      <c r="A528" s="36"/>
      <c r="M528" s="6"/>
      <c r="N528" s="6"/>
    </row>
    <row r="529" spans="1:14" ht="15.75" customHeight="1" x14ac:dyDescent="0.35">
      <c r="A529" s="36"/>
      <c r="M529" s="6"/>
      <c r="N529" s="6"/>
    </row>
    <row r="530" spans="1:14" ht="15.75" customHeight="1" x14ac:dyDescent="0.35">
      <c r="A530" s="36"/>
      <c r="M530" s="6"/>
      <c r="N530" s="6"/>
    </row>
    <row r="531" spans="1:14" ht="15.75" customHeight="1" x14ac:dyDescent="0.35">
      <c r="A531" s="36"/>
      <c r="M531" s="6"/>
      <c r="N531" s="6"/>
    </row>
    <row r="532" spans="1:14" ht="15.75" customHeight="1" x14ac:dyDescent="0.35">
      <c r="A532" s="36"/>
      <c r="M532" s="6"/>
      <c r="N532" s="6"/>
    </row>
    <row r="533" spans="1:14" ht="15.75" customHeight="1" x14ac:dyDescent="0.35">
      <c r="A533" s="36"/>
      <c r="M533" s="6"/>
      <c r="N533" s="6"/>
    </row>
    <row r="534" spans="1:14" ht="15.75" customHeight="1" x14ac:dyDescent="0.35">
      <c r="A534" s="36"/>
      <c r="M534" s="6"/>
      <c r="N534" s="6"/>
    </row>
    <row r="535" spans="1:14" ht="15.75" customHeight="1" x14ac:dyDescent="0.35">
      <c r="A535" s="36"/>
      <c r="M535" s="6"/>
      <c r="N535" s="6"/>
    </row>
    <row r="536" spans="1:14" ht="15.75" customHeight="1" x14ac:dyDescent="0.35">
      <c r="A536" s="36"/>
      <c r="M536" s="6"/>
      <c r="N536" s="6"/>
    </row>
    <row r="537" spans="1:14" ht="15.75" customHeight="1" x14ac:dyDescent="0.35">
      <c r="A537" s="36"/>
      <c r="M537" s="6"/>
      <c r="N537" s="6"/>
    </row>
    <row r="538" spans="1:14" ht="15.75" customHeight="1" x14ac:dyDescent="0.35">
      <c r="A538" s="36"/>
      <c r="M538" s="6"/>
      <c r="N538" s="6"/>
    </row>
    <row r="539" spans="1:14" ht="15.75" customHeight="1" x14ac:dyDescent="0.35">
      <c r="A539" s="36"/>
      <c r="M539" s="6"/>
      <c r="N539" s="6"/>
    </row>
    <row r="540" spans="1:14" ht="15.75" customHeight="1" x14ac:dyDescent="0.35">
      <c r="A540" s="36"/>
      <c r="M540" s="6"/>
      <c r="N540" s="6"/>
    </row>
    <row r="541" spans="1:14" ht="15.75" customHeight="1" x14ac:dyDescent="0.35">
      <c r="A541" s="36"/>
      <c r="M541" s="6"/>
      <c r="N541" s="6"/>
    </row>
    <row r="542" spans="1:14" ht="15.75" customHeight="1" x14ac:dyDescent="0.35">
      <c r="A542" s="36"/>
      <c r="M542" s="6"/>
      <c r="N542" s="6"/>
    </row>
    <row r="543" spans="1:14" ht="15.75" customHeight="1" x14ac:dyDescent="0.35">
      <c r="A543" s="36"/>
      <c r="M543" s="6"/>
      <c r="N543" s="6"/>
    </row>
    <row r="544" spans="1:14" ht="15.75" customHeight="1" x14ac:dyDescent="0.35">
      <c r="A544" s="36"/>
      <c r="M544" s="6"/>
      <c r="N544" s="6"/>
    </row>
    <row r="545" spans="1:14" ht="15.75" customHeight="1" x14ac:dyDescent="0.35">
      <c r="A545" s="36"/>
      <c r="M545" s="6"/>
      <c r="N545" s="6"/>
    </row>
    <row r="546" spans="1:14" ht="15.75" customHeight="1" x14ac:dyDescent="0.35">
      <c r="A546" s="36"/>
      <c r="M546" s="6"/>
      <c r="N546" s="6"/>
    </row>
    <row r="547" spans="1:14" ht="15.75" customHeight="1" x14ac:dyDescent="0.35">
      <c r="A547" s="36"/>
      <c r="M547" s="6"/>
      <c r="N547" s="6"/>
    </row>
    <row r="548" spans="1:14" ht="15.75" customHeight="1" x14ac:dyDescent="0.35">
      <c r="A548" s="36"/>
      <c r="M548" s="6"/>
      <c r="N548" s="6"/>
    </row>
    <row r="549" spans="1:14" ht="15.75" customHeight="1" x14ac:dyDescent="0.35">
      <c r="A549" s="36"/>
      <c r="M549" s="6"/>
      <c r="N549" s="6"/>
    </row>
    <row r="550" spans="1:14" ht="15.75" customHeight="1" x14ac:dyDescent="0.35">
      <c r="A550" s="36"/>
      <c r="M550" s="6"/>
      <c r="N550" s="6"/>
    </row>
    <row r="551" spans="1:14" ht="15.75" customHeight="1" x14ac:dyDescent="0.35">
      <c r="A551" s="36"/>
      <c r="M551" s="6"/>
      <c r="N551" s="6"/>
    </row>
    <row r="552" spans="1:14" ht="15.75" customHeight="1" x14ac:dyDescent="0.35">
      <c r="A552" s="36"/>
      <c r="M552" s="6"/>
      <c r="N552" s="6"/>
    </row>
    <row r="553" spans="1:14" ht="15.75" customHeight="1" x14ac:dyDescent="0.35">
      <c r="A553" s="36"/>
      <c r="M553" s="6"/>
      <c r="N553" s="6"/>
    </row>
    <row r="554" spans="1:14" ht="15.75" customHeight="1" x14ac:dyDescent="0.35">
      <c r="A554" s="36"/>
      <c r="M554" s="6"/>
      <c r="N554" s="6"/>
    </row>
    <row r="555" spans="1:14" ht="15.75" customHeight="1" x14ac:dyDescent="0.35">
      <c r="A555" s="36"/>
      <c r="M555" s="6"/>
      <c r="N555" s="6"/>
    </row>
    <row r="556" spans="1:14" ht="15.75" customHeight="1" x14ac:dyDescent="0.35">
      <c r="A556" s="36"/>
      <c r="M556" s="6"/>
      <c r="N556" s="6"/>
    </row>
    <row r="557" spans="1:14" ht="15.75" customHeight="1" x14ac:dyDescent="0.35">
      <c r="A557" s="36"/>
      <c r="M557" s="6"/>
      <c r="N557" s="6"/>
    </row>
    <row r="558" spans="1:14" ht="15.75" customHeight="1" x14ac:dyDescent="0.35">
      <c r="A558" s="36"/>
      <c r="M558" s="6"/>
      <c r="N558" s="6"/>
    </row>
    <row r="559" spans="1:14" ht="15.75" customHeight="1" x14ac:dyDescent="0.35">
      <c r="A559" s="36"/>
      <c r="M559" s="6"/>
      <c r="N559" s="6"/>
    </row>
    <row r="560" spans="1:14" ht="15.75" customHeight="1" x14ac:dyDescent="0.35">
      <c r="A560" s="36"/>
      <c r="M560" s="6"/>
      <c r="N560" s="6"/>
    </row>
    <row r="561" spans="1:14" ht="15.75" customHeight="1" x14ac:dyDescent="0.35">
      <c r="A561" s="36"/>
      <c r="M561" s="6"/>
      <c r="N561" s="6"/>
    </row>
    <row r="562" spans="1:14" ht="15.75" customHeight="1" x14ac:dyDescent="0.35">
      <c r="A562" s="36"/>
      <c r="M562" s="6"/>
      <c r="N562" s="6"/>
    </row>
    <row r="563" spans="1:14" ht="15.75" customHeight="1" x14ac:dyDescent="0.35">
      <c r="A563" s="36"/>
      <c r="M563" s="6"/>
      <c r="N563" s="6"/>
    </row>
    <row r="564" spans="1:14" ht="15.75" customHeight="1" x14ac:dyDescent="0.35">
      <c r="A564" s="36"/>
      <c r="M564" s="6"/>
      <c r="N564" s="6"/>
    </row>
    <row r="565" spans="1:14" ht="15.75" customHeight="1" x14ac:dyDescent="0.35">
      <c r="A565" s="36"/>
      <c r="M565" s="6"/>
      <c r="N565" s="6"/>
    </row>
    <row r="566" spans="1:14" ht="15.75" customHeight="1" x14ac:dyDescent="0.35">
      <c r="A566" s="36"/>
      <c r="M566" s="6"/>
      <c r="N566" s="6"/>
    </row>
    <row r="567" spans="1:14" ht="15.75" customHeight="1" x14ac:dyDescent="0.35">
      <c r="A567" s="36"/>
      <c r="M567" s="6"/>
      <c r="N567" s="6"/>
    </row>
    <row r="568" spans="1:14" ht="15.75" customHeight="1" x14ac:dyDescent="0.35">
      <c r="A568" s="36"/>
      <c r="M568" s="6"/>
      <c r="N568" s="6"/>
    </row>
    <row r="569" spans="1:14" ht="15.75" customHeight="1" x14ac:dyDescent="0.35">
      <c r="A569" s="36"/>
      <c r="M569" s="6"/>
      <c r="N569" s="6"/>
    </row>
    <row r="570" spans="1:14" ht="15.75" customHeight="1" x14ac:dyDescent="0.35">
      <c r="A570" s="36"/>
      <c r="M570" s="6"/>
      <c r="N570" s="6"/>
    </row>
    <row r="571" spans="1:14" ht="15.75" customHeight="1" x14ac:dyDescent="0.35">
      <c r="A571" s="36"/>
      <c r="M571" s="6"/>
      <c r="N571" s="6"/>
    </row>
    <row r="572" spans="1:14" ht="15.75" customHeight="1" x14ac:dyDescent="0.35">
      <c r="A572" s="36"/>
      <c r="M572" s="6"/>
      <c r="N572" s="6"/>
    </row>
    <row r="573" spans="1:14" ht="15.75" customHeight="1" x14ac:dyDescent="0.35">
      <c r="A573" s="36"/>
      <c r="M573" s="6"/>
      <c r="N573" s="6"/>
    </row>
    <row r="574" spans="1:14" ht="15.75" customHeight="1" x14ac:dyDescent="0.35">
      <c r="A574" s="36"/>
      <c r="M574" s="6"/>
      <c r="N574" s="6"/>
    </row>
    <row r="575" spans="1:14" ht="15.75" customHeight="1" x14ac:dyDescent="0.35">
      <c r="A575" s="36"/>
      <c r="M575" s="6"/>
      <c r="N575" s="6"/>
    </row>
    <row r="576" spans="1:14" ht="15.75" customHeight="1" x14ac:dyDescent="0.35">
      <c r="A576" s="36"/>
      <c r="M576" s="6"/>
      <c r="N576" s="6"/>
    </row>
    <row r="577" spans="1:14" ht="15.75" customHeight="1" x14ac:dyDescent="0.35">
      <c r="A577" s="36"/>
      <c r="M577" s="6"/>
      <c r="N577" s="6"/>
    </row>
    <row r="578" spans="1:14" ht="15.75" customHeight="1" x14ac:dyDescent="0.35">
      <c r="A578" s="36"/>
      <c r="M578" s="6"/>
      <c r="N578" s="6"/>
    </row>
    <row r="579" spans="1:14" ht="15.75" customHeight="1" x14ac:dyDescent="0.35">
      <c r="A579" s="36"/>
      <c r="M579" s="6"/>
      <c r="N579" s="6"/>
    </row>
    <row r="580" spans="1:14" ht="15.75" customHeight="1" x14ac:dyDescent="0.35">
      <c r="A580" s="36"/>
      <c r="M580" s="6"/>
      <c r="N580" s="6"/>
    </row>
    <row r="581" spans="1:14" ht="15.75" customHeight="1" x14ac:dyDescent="0.35">
      <c r="A581" s="36"/>
      <c r="M581" s="6"/>
      <c r="N581" s="6"/>
    </row>
    <row r="582" spans="1:14" ht="15.75" customHeight="1" x14ac:dyDescent="0.35">
      <c r="A582" s="36"/>
      <c r="M582" s="6"/>
      <c r="N582" s="6"/>
    </row>
    <row r="583" spans="1:14" ht="15.75" customHeight="1" x14ac:dyDescent="0.35">
      <c r="A583" s="36"/>
      <c r="M583" s="6"/>
      <c r="N583" s="6"/>
    </row>
    <row r="584" spans="1:14" ht="15.75" customHeight="1" x14ac:dyDescent="0.35">
      <c r="A584" s="36"/>
      <c r="M584" s="6"/>
      <c r="N584" s="6"/>
    </row>
    <row r="585" spans="1:14" ht="15.75" customHeight="1" x14ac:dyDescent="0.35">
      <c r="A585" s="36"/>
      <c r="M585" s="6"/>
      <c r="N585" s="6"/>
    </row>
    <row r="586" spans="1:14" ht="15.75" customHeight="1" x14ac:dyDescent="0.35">
      <c r="A586" s="36"/>
      <c r="M586" s="6"/>
      <c r="N586" s="6"/>
    </row>
    <row r="587" spans="1:14" ht="15.75" customHeight="1" x14ac:dyDescent="0.35">
      <c r="A587" s="36"/>
      <c r="M587" s="6"/>
      <c r="N587" s="6"/>
    </row>
    <row r="588" spans="1:14" ht="15.75" customHeight="1" x14ac:dyDescent="0.35">
      <c r="A588" s="36"/>
      <c r="M588" s="6"/>
      <c r="N588" s="6"/>
    </row>
    <row r="589" spans="1:14" ht="15.75" customHeight="1" x14ac:dyDescent="0.35">
      <c r="A589" s="36"/>
      <c r="M589" s="6"/>
      <c r="N589" s="6"/>
    </row>
    <row r="590" spans="1:14" ht="15.75" customHeight="1" x14ac:dyDescent="0.35">
      <c r="A590" s="36"/>
      <c r="M590" s="6"/>
      <c r="N590" s="6"/>
    </row>
    <row r="591" spans="1:14" ht="15.75" customHeight="1" x14ac:dyDescent="0.35">
      <c r="A591" s="36"/>
      <c r="M591" s="6"/>
      <c r="N591" s="6"/>
    </row>
    <row r="592" spans="1:14" ht="15.75" customHeight="1" x14ac:dyDescent="0.35">
      <c r="A592" s="36"/>
      <c r="M592" s="6"/>
      <c r="N592" s="6"/>
    </row>
    <row r="593" spans="1:14" ht="15.75" customHeight="1" x14ac:dyDescent="0.35">
      <c r="A593" s="36"/>
      <c r="M593" s="6"/>
      <c r="N593" s="6"/>
    </row>
    <row r="594" spans="1:14" ht="15.75" customHeight="1" x14ac:dyDescent="0.35">
      <c r="A594" s="36"/>
      <c r="M594" s="6"/>
      <c r="N594" s="6"/>
    </row>
    <row r="595" spans="1:14" ht="15.75" customHeight="1" x14ac:dyDescent="0.35">
      <c r="A595" s="36"/>
      <c r="M595" s="6"/>
      <c r="N595" s="6"/>
    </row>
    <row r="596" spans="1:14" ht="15.75" customHeight="1" x14ac:dyDescent="0.35">
      <c r="A596" s="36"/>
      <c r="M596" s="6"/>
      <c r="N596" s="6"/>
    </row>
    <row r="597" spans="1:14" ht="15.75" customHeight="1" x14ac:dyDescent="0.35">
      <c r="A597" s="36"/>
      <c r="M597" s="6"/>
      <c r="N597" s="6"/>
    </row>
    <row r="598" spans="1:14" ht="15.75" customHeight="1" x14ac:dyDescent="0.35">
      <c r="A598" s="36"/>
      <c r="M598" s="6"/>
      <c r="N598" s="6"/>
    </row>
    <row r="599" spans="1:14" ht="15.75" customHeight="1" x14ac:dyDescent="0.35">
      <c r="A599" s="36"/>
      <c r="M599" s="6"/>
      <c r="N599" s="6"/>
    </row>
    <row r="600" spans="1:14" ht="15.75" customHeight="1" x14ac:dyDescent="0.35">
      <c r="A600" s="36"/>
      <c r="M600" s="6"/>
      <c r="N600" s="6"/>
    </row>
    <row r="601" spans="1:14" ht="15.75" customHeight="1" x14ac:dyDescent="0.35">
      <c r="A601" s="36"/>
      <c r="M601" s="6"/>
      <c r="N601" s="6"/>
    </row>
    <row r="602" spans="1:14" ht="15.75" customHeight="1" x14ac:dyDescent="0.35">
      <c r="A602" s="36"/>
      <c r="M602" s="6"/>
      <c r="N602" s="6"/>
    </row>
    <row r="603" spans="1:14" ht="15.75" customHeight="1" x14ac:dyDescent="0.35">
      <c r="A603" s="36"/>
      <c r="M603" s="6"/>
      <c r="N603" s="6"/>
    </row>
    <row r="604" spans="1:14" ht="15.75" customHeight="1" x14ac:dyDescent="0.35">
      <c r="A604" s="36"/>
      <c r="M604" s="6"/>
      <c r="N604" s="6"/>
    </row>
    <row r="605" spans="1:14" ht="15.75" customHeight="1" x14ac:dyDescent="0.35">
      <c r="A605" s="36"/>
      <c r="M605" s="6"/>
      <c r="N605" s="6"/>
    </row>
    <row r="606" spans="1:14" ht="15.75" customHeight="1" x14ac:dyDescent="0.35">
      <c r="A606" s="36"/>
      <c r="M606" s="6"/>
      <c r="N606" s="6"/>
    </row>
    <row r="607" spans="1:14" ht="15.75" customHeight="1" x14ac:dyDescent="0.35">
      <c r="A607" s="36"/>
      <c r="M607" s="6"/>
      <c r="N607" s="6"/>
    </row>
    <row r="608" spans="1:14" ht="15.75" customHeight="1" x14ac:dyDescent="0.35">
      <c r="A608" s="36"/>
      <c r="M608" s="6"/>
      <c r="N608" s="6"/>
    </row>
    <row r="609" spans="1:14" ht="15.75" customHeight="1" x14ac:dyDescent="0.35">
      <c r="A609" s="36"/>
      <c r="M609" s="6"/>
      <c r="N609" s="6"/>
    </row>
    <row r="610" spans="1:14" ht="15.75" customHeight="1" x14ac:dyDescent="0.35">
      <c r="A610" s="36"/>
      <c r="M610" s="6"/>
      <c r="N610" s="6"/>
    </row>
    <row r="611" spans="1:14" ht="15.75" customHeight="1" x14ac:dyDescent="0.35">
      <c r="A611" s="36"/>
      <c r="M611" s="6"/>
      <c r="N611" s="6"/>
    </row>
    <row r="612" spans="1:14" ht="15.75" customHeight="1" x14ac:dyDescent="0.35">
      <c r="A612" s="36"/>
      <c r="M612" s="6"/>
      <c r="N612" s="6"/>
    </row>
    <row r="613" spans="1:14" ht="15.75" customHeight="1" x14ac:dyDescent="0.35">
      <c r="A613" s="36"/>
      <c r="M613" s="6"/>
      <c r="N613" s="6"/>
    </row>
    <row r="614" spans="1:14" ht="15.75" customHeight="1" x14ac:dyDescent="0.35">
      <c r="A614" s="36"/>
      <c r="M614" s="6"/>
      <c r="N614" s="6"/>
    </row>
    <row r="615" spans="1:14" ht="15.75" customHeight="1" x14ac:dyDescent="0.35">
      <c r="A615" s="36"/>
      <c r="M615" s="6"/>
      <c r="N615" s="6"/>
    </row>
    <row r="616" spans="1:14" ht="15.75" customHeight="1" x14ac:dyDescent="0.35">
      <c r="A616" s="36"/>
      <c r="M616" s="6"/>
      <c r="N616" s="6"/>
    </row>
    <row r="617" spans="1:14" ht="15.75" customHeight="1" x14ac:dyDescent="0.35">
      <c r="A617" s="36"/>
      <c r="M617" s="6"/>
      <c r="N617" s="6"/>
    </row>
    <row r="618" spans="1:14" ht="15.75" customHeight="1" x14ac:dyDescent="0.35">
      <c r="A618" s="36"/>
      <c r="M618" s="6"/>
      <c r="N618" s="6"/>
    </row>
    <row r="619" spans="1:14" ht="15.75" customHeight="1" x14ac:dyDescent="0.35">
      <c r="A619" s="36"/>
      <c r="M619" s="6"/>
      <c r="N619" s="6"/>
    </row>
    <row r="620" spans="1:14" ht="15.75" customHeight="1" x14ac:dyDescent="0.35">
      <c r="A620" s="36"/>
      <c r="M620" s="6"/>
      <c r="N620" s="6"/>
    </row>
    <row r="621" spans="1:14" ht="15.75" customHeight="1" x14ac:dyDescent="0.35">
      <c r="A621" s="36"/>
      <c r="M621" s="6"/>
      <c r="N621" s="6"/>
    </row>
    <row r="622" spans="1:14" ht="15.75" customHeight="1" x14ac:dyDescent="0.35">
      <c r="A622" s="36"/>
      <c r="M622" s="6"/>
      <c r="N622" s="6"/>
    </row>
    <row r="623" spans="1:14" ht="15.75" customHeight="1" x14ac:dyDescent="0.35">
      <c r="A623" s="36"/>
      <c r="M623" s="6"/>
      <c r="N623" s="6"/>
    </row>
    <row r="624" spans="1:14" ht="15.75" customHeight="1" x14ac:dyDescent="0.35">
      <c r="A624" s="36"/>
      <c r="M624" s="6"/>
      <c r="N624" s="6"/>
    </row>
    <row r="625" spans="1:14" ht="15.75" customHeight="1" x14ac:dyDescent="0.35">
      <c r="A625" s="36"/>
      <c r="M625" s="6"/>
      <c r="N625" s="6"/>
    </row>
    <row r="626" spans="1:14" ht="15.75" customHeight="1" x14ac:dyDescent="0.35">
      <c r="A626" s="36"/>
      <c r="M626" s="6"/>
      <c r="N626" s="6"/>
    </row>
    <row r="627" spans="1:14" ht="15.75" customHeight="1" x14ac:dyDescent="0.35">
      <c r="A627" s="36"/>
      <c r="M627" s="6"/>
      <c r="N627" s="6"/>
    </row>
    <row r="628" spans="1:14" ht="15.75" customHeight="1" x14ac:dyDescent="0.35">
      <c r="A628" s="36"/>
      <c r="M628" s="6"/>
      <c r="N628" s="6"/>
    </row>
    <row r="629" spans="1:14" ht="15.75" customHeight="1" x14ac:dyDescent="0.35">
      <c r="A629" s="36"/>
      <c r="M629" s="6"/>
      <c r="N629" s="6"/>
    </row>
    <row r="630" spans="1:14" ht="15.75" customHeight="1" x14ac:dyDescent="0.35">
      <c r="A630" s="36"/>
      <c r="M630" s="6"/>
      <c r="N630" s="6"/>
    </row>
    <row r="631" spans="1:14" ht="15.75" customHeight="1" x14ac:dyDescent="0.35">
      <c r="A631" s="36"/>
      <c r="M631" s="6"/>
      <c r="N631" s="6"/>
    </row>
    <row r="632" spans="1:14" ht="15.75" customHeight="1" x14ac:dyDescent="0.35">
      <c r="A632" s="36"/>
      <c r="M632" s="6"/>
      <c r="N632" s="6"/>
    </row>
    <row r="633" spans="1:14" ht="15.75" customHeight="1" x14ac:dyDescent="0.35">
      <c r="A633" s="36"/>
      <c r="M633" s="6"/>
      <c r="N633" s="6"/>
    </row>
    <row r="634" spans="1:14" ht="15.75" customHeight="1" x14ac:dyDescent="0.35">
      <c r="A634" s="36"/>
      <c r="M634" s="6"/>
      <c r="N634" s="6"/>
    </row>
    <row r="635" spans="1:14" ht="15.75" customHeight="1" x14ac:dyDescent="0.35">
      <c r="A635" s="36"/>
      <c r="M635" s="6"/>
      <c r="N635" s="6"/>
    </row>
    <row r="636" spans="1:14" ht="15.75" customHeight="1" x14ac:dyDescent="0.35">
      <c r="A636" s="36"/>
      <c r="M636" s="6"/>
      <c r="N636" s="6"/>
    </row>
    <row r="637" spans="1:14" ht="15.75" customHeight="1" x14ac:dyDescent="0.35">
      <c r="A637" s="36"/>
      <c r="M637" s="6"/>
      <c r="N637" s="6"/>
    </row>
    <row r="638" spans="1:14" ht="15.75" customHeight="1" x14ac:dyDescent="0.35">
      <c r="A638" s="36"/>
      <c r="M638" s="6"/>
      <c r="N638" s="6"/>
    </row>
    <row r="639" spans="1:14" ht="15.75" customHeight="1" x14ac:dyDescent="0.35">
      <c r="A639" s="36"/>
      <c r="M639" s="6"/>
      <c r="N639" s="6"/>
    </row>
    <row r="640" spans="1:14" ht="15.75" customHeight="1" x14ac:dyDescent="0.35">
      <c r="A640" s="36"/>
      <c r="M640" s="6"/>
      <c r="N640" s="6"/>
    </row>
    <row r="641" spans="1:14" ht="15.75" customHeight="1" x14ac:dyDescent="0.35">
      <c r="A641" s="36"/>
      <c r="M641" s="6"/>
      <c r="N641" s="6"/>
    </row>
    <row r="642" spans="1:14" ht="15.75" customHeight="1" x14ac:dyDescent="0.35">
      <c r="A642" s="36"/>
      <c r="M642" s="6"/>
      <c r="N642" s="6"/>
    </row>
    <row r="643" spans="1:14" ht="15.75" customHeight="1" x14ac:dyDescent="0.35">
      <c r="A643" s="36"/>
      <c r="M643" s="6"/>
      <c r="N643" s="6"/>
    </row>
    <row r="644" spans="1:14" ht="15.75" customHeight="1" x14ac:dyDescent="0.35">
      <c r="A644" s="36"/>
      <c r="M644" s="6"/>
      <c r="N644" s="6"/>
    </row>
    <row r="645" spans="1:14" ht="15.75" customHeight="1" x14ac:dyDescent="0.35">
      <c r="A645" s="36"/>
      <c r="M645" s="6"/>
      <c r="N645" s="6"/>
    </row>
    <row r="646" spans="1:14" ht="15.75" customHeight="1" x14ac:dyDescent="0.35">
      <c r="A646" s="36"/>
      <c r="M646" s="6"/>
      <c r="N646" s="6"/>
    </row>
    <row r="647" spans="1:14" ht="15.75" customHeight="1" x14ac:dyDescent="0.35">
      <c r="A647" s="36"/>
      <c r="M647" s="6"/>
      <c r="N647" s="6"/>
    </row>
    <row r="648" spans="1:14" ht="15.75" customHeight="1" x14ac:dyDescent="0.35">
      <c r="A648" s="36"/>
      <c r="M648" s="6"/>
      <c r="N648" s="6"/>
    </row>
    <row r="649" spans="1:14" ht="15.75" customHeight="1" x14ac:dyDescent="0.35">
      <c r="A649" s="36"/>
      <c r="M649" s="6"/>
      <c r="N649" s="6"/>
    </row>
    <row r="650" spans="1:14" ht="15.75" customHeight="1" x14ac:dyDescent="0.35">
      <c r="A650" s="36"/>
      <c r="M650" s="6"/>
      <c r="N650" s="6"/>
    </row>
    <row r="651" spans="1:14" ht="15.75" customHeight="1" x14ac:dyDescent="0.35">
      <c r="A651" s="36"/>
      <c r="M651" s="6"/>
      <c r="N651" s="6"/>
    </row>
    <row r="652" spans="1:14" ht="15.75" customHeight="1" x14ac:dyDescent="0.35">
      <c r="A652" s="36"/>
      <c r="M652" s="6"/>
      <c r="N652" s="6"/>
    </row>
    <row r="653" spans="1:14" ht="15.75" customHeight="1" x14ac:dyDescent="0.35">
      <c r="A653" s="36"/>
      <c r="M653" s="6"/>
      <c r="N653" s="6"/>
    </row>
    <row r="654" spans="1:14" ht="15.75" customHeight="1" x14ac:dyDescent="0.35">
      <c r="A654" s="36"/>
      <c r="M654" s="6"/>
      <c r="N654" s="6"/>
    </row>
    <row r="655" spans="1:14" ht="15.75" customHeight="1" x14ac:dyDescent="0.35">
      <c r="A655" s="36"/>
      <c r="M655" s="6"/>
      <c r="N655" s="6"/>
    </row>
    <row r="656" spans="1:14" ht="15.75" customHeight="1" x14ac:dyDescent="0.35">
      <c r="A656" s="36"/>
      <c r="M656" s="6"/>
      <c r="N656" s="6"/>
    </row>
    <row r="657" spans="1:14" ht="15.75" customHeight="1" x14ac:dyDescent="0.35">
      <c r="A657" s="36"/>
      <c r="M657" s="6"/>
      <c r="N657" s="6"/>
    </row>
    <row r="658" spans="1:14" ht="15.75" customHeight="1" x14ac:dyDescent="0.35">
      <c r="A658" s="36"/>
      <c r="M658" s="6"/>
      <c r="N658" s="6"/>
    </row>
    <row r="659" spans="1:14" ht="15.75" customHeight="1" x14ac:dyDescent="0.35">
      <c r="A659" s="36"/>
      <c r="M659" s="6"/>
      <c r="N659" s="6"/>
    </row>
    <row r="660" spans="1:14" ht="15.75" customHeight="1" x14ac:dyDescent="0.35">
      <c r="A660" s="36"/>
      <c r="M660" s="6"/>
      <c r="N660" s="6"/>
    </row>
    <row r="661" spans="1:14" ht="15.75" customHeight="1" x14ac:dyDescent="0.35">
      <c r="A661" s="36"/>
      <c r="M661" s="6"/>
      <c r="N661" s="6"/>
    </row>
    <row r="662" spans="1:14" ht="15.75" customHeight="1" x14ac:dyDescent="0.35">
      <c r="A662" s="36"/>
      <c r="M662" s="6"/>
      <c r="N662" s="6"/>
    </row>
    <row r="663" spans="1:14" ht="15.75" customHeight="1" x14ac:dyDescent="0.35">
      <c r="A663" s="36"/>
      <c r="M663" s="6"/>
      <c r="N663" s="6"/>
    </row>
    <row r="664" spans="1:14" ht="15.75" customHeight="1" x14ac:dyDescent="0.35">
      <c r="A664" s="36"/>
      <c r="M664" s="6"/>
      <c r="N664" s="6"/>
    </row>
    <row r="665" spans="1:14" ht="15.75" customHeight="1" x14ac:dyDescent="0.35">
      <c r="A665" s="36"/>
      <c r="M665" s="6"/>
      <c r="N665" s="6"/>
    </row>
    <row r="666" spans="1:14" ht="15.75" customHeight="1" x14ac:dyDescent="0.35">
      <c r="A666" s="36"/>
      <c r="M666" s="6"/>
      <c r="N666" s="6"/>
    </row>
    <row r="667" spans="1:14" ht="15.75" customHeight="1" x14ac:dyDescent="0.35">
      <c r="A667" s="36"/>
      <c r="M667" s="6"/>
      <c r="N667" s="6"/>
    </row>
    <row r="668" spans="1:14" ht="15.75" customHeight="1" x14ac:dyDescent="0.35">
      <c r="A668" s="36"/>
      <c r="M668" s="6"/>
      <c r="N668" s="6"/>
    </row>
    <row r="669" spans="1:14" ht="15.75" customHeight="1" x14ac:dyDescent="0.35">
      <c r="A669" s="36"/>
      <c r="M669" s="6"/>
      <c r="N669" s="6"/>
    </row>
    <row r="670" spans="1:14" ht="15.75" customHeight="1" x14ac:dyDescent="0.35">
      <c r="A670" s="36"/>
      <c r="M670" s="6"/>
      <c r="N670" s="6"/>
    </row>
    <row r="671" spans="1:14" ht="15.75" customHeight="1" x14ac:dyDescent="0.35">
      <c r="A671" s="36"/>
      <c r="M671" s="6"/>
      <c r="N671" s="6"/>
    </row>
    <row r="672" spans="1:14" ht="15.75" customHeight="1" x14ac:dyDescent="0.35">
      <c r="A672" s="36"/>
      <c r="M672" s="6"/>
      <c r="N672" s="6"/>
    </row>
    <row r="673" spans="1:14" ht="15.75" customHeight="1" x14ac:dyDescent="0.35">
      <c r="A673" s="36"/>
      <c r="M673" s="6"/>
      <c r="N673" s="6"/>
    </row>
    <row r="674" spans="1:14" ht="15.75" customHeight="1" x14ac:dyDescent="0.35">
      <c r="A674" s="36"/>
      <c r="M674" s="6"/>
      <c r="N674" s="6"/>
    </row>
    <row r="675" spans="1:14" ht="15.75" customHeight="1" x14ac:dyDescent="0.35">
      <c r="A675" s="36"/>
      <c r="M675" s="6"/>
      <c r="N675" s="6"/>
    </row>
    <row r="676" spans="1:14" ht="15.75" customHeight="1" x14ac:dyDescent="0.35">
      <c r="A676" s="36"/>
      <c r="M676" s="6"/>
      <c r="N676" s="6"/>
    </row>
    <row r="677" spans="1:14" ht="15.75" customHeight="1" x14ac:dyDescent="0.35">
      <c r="A677" s="36"/>
      <c r="M677" s="6"/>
      <c r="N677" s="6"/>
    </row>
    <row r="678" spans="1:14" ht="15.75" customHeight="1" x14ac:dyDescent="0.35">
      <c r="A678" s="36"/>
      <c r="M678" s="6"/>
      <c r="N678" s="6"/>
    </row>
    <row r="679" spans="1:14" ht="15.75" customHeight="1" x14ac:dyDescent="0.35">
      <c r="A679" s="36"/>
      <c r="M679" s="6"/>
      <c r="N679" s="6"/>
    </row>
    <row r="680" spans="1:14" ht="15.75" customHeight="1" x14ac:dyDescent="0.35">
      <c r="A680" s="36"/>
      <c r="M680" s="6"/>
      <c r="N680" s="6"/>
    </row>
    <row r="681" spans="1:14" ht="15.75" customHeight="1" x14ac:dyDescent="0.35">
      <c r="A681" s="36"/>
      <c r="M681" s="6"/>
      <c r="N681" s="6"/>
    </row>
    <row r="682" spans="1:14" ht="15.75" customHeight="1" x14ac:dyDescent="0.35">
      <c r="A682" s="36"/>
      <c r="M682" s="6"/>
      <c r="N682" s="6"/>
    </row>
    <row r="683" spans="1:14" ht="15.75" customHeight="1" x14ac:dyDescent="0.35">
      <c r="A683" s="36"/>
      <c r="M683" s="6"/>
      <c r="N683" s="6"/>
    </row>
    <row r="684" spans="1:14" ht="15.75" customHeight="1" x14ac:dyDescent="0.35">
      <c r="A684" s="36"/>
      <c r="M684" s="6"/>
      <c r="N684" s="6"/>
    </row>
    <row r="685" spans="1:14" ht="15.75" customHeight="1" x14ac:dyDescent="0.35">
      <c r="A685" s="36"/>
      <c r="M685" s="6"/>
      <c r="N685" s="6"/>
    </row>
    <row r="686" spans="1:14" ht="15.75" customHeight="1" x14ac:dyDescent="0.35">
      <c r="A686" s="36"/>
      <c r="M686" s="6"/>
      <c r="N686" s="6"/>
    </row>
    <row r="687" spans="1:14" ht="15.75" customHeight="1" x14ac:dyDescent="0.35">
      <c r="A687" s="36"/>
      <c r="M687" s="6"/>
      <c r="N687" s="6"/>
    </row>
    <row r="688" spans="1:14" ht="15.75" customHeight="1" x14ac:dyDescent="0.35">
      <c r="A688" s="36"/>
      <c r="M688" s="6"/>
      <c r="N688" s="6"/>
    </row>
    <row r="689" spans="1:14" ht="15.75" customHeight="1" x14ac:dyDescent="0.35">
      <c r="A689" s="36"/>
      <c r="M689" s="6"/>
      <c r="N689" s="6"/>
    </row>
    <row r="690" spans="1:14" ht="15.75" customHeight="1" x14ac:dyDescent="0.35">
      <c r="A690" s="36"/>
      <c r="M690" s="6"/>
      <c r="N690" s="6"/>
    </row>
    <row r="691" spans="1:14" ht="15.75" customHeight="1" x14ac:dyDescent="0.35">
      <c r="A691" s="36"/>
      <c r="M691" s="6"/>
      <c r="N691" s="6"/>
    </row>
    <row r="692" spans="1:14" ht="15.75" customHeight="1" x14ac:dyDescent="0.35">
      <c r="A692" s="36"/>
      <c r="M692" s="6"/>
      <c r="N692" s="6"/>
    </row>
    <row r="693" spans="1:14" ht="15.75" customHeight="1" x14ac:dyDescent="0.35">
      <c r="A693" s="36"/>
      <c r="M693" s="6"/>
      <c r="N693" s="6"/>
    </row>
    <row r="694" spans="1:14" ht="15.75" customHeight="1" x14ac:dyDescent="0.35">
      <c r="A694" s="36"/>
      <c r="M694" s="6"/>
      <c r="N694" s="6"/>
    </row>
    <row r="695" spans="1:14" ht="15.75" customHeight="1" x14ac:dyDescent="0.35">
      <c r="A695" s="36"/>
      <c r="M695" s="6"/>
      <c r="N695" s="6"/>
    </row>
    <row r="696" spans="1:14" ht="15.75" customHeight="1" x14ac:dyDescent="0.35">
      <c r="A696" s="36"/>
      <c r="M696" s="6"/>
      <c r="N696" s="6"/>
    </row>
    <row r="697" spans="1:14" ht="15.75" customHeight="1" x14ac:dyDescent="0.35">
      <c r="A697" s="36"/>
      <c r="M697" s="6"/>
      <c r="N697" s="6"/>
    </row>
    <row r="698" spans="1:14" ht="15.75" customHeight="1" x14ac:dyDescent="0.35">
      <c r="A698" s="36"/>
      <c r="M698" s="6"/>
      <c r="N698" s="6"/>
    </row>
    <row r="699" spans="1:14" ht="15.75" customHeight="1" x14ac:dyDescent="0.35">
      <c r="A699" s="36"/>
      <c r="M699" s="6"/>
      <c r="N699" s="6"/>
    </row>
    <row r="700" spans="1:14" ht="15.75" customHeight="1" x14ac:dyDescent="0.35">
      <c r="A700" s="36"/>
      <c r="M700" s="6"/>
      <c r="N700" s="6"/>
    </row>
    <row r="701" spans="1:14" ht="15.75" customHeight="1" x14ac:dyDescent="0.35">
      <c r="A701" s="36"/>
      <c r="M701" s="6"/>
      <c r="N701" s="6"/>
    </row>
    <row r="702" spans="1:14" ht="15.75" customHeight="1" x14ac:dyDescent="0.35">
      <c r="A702" s="36"/>
      <c r="M702" s="6"/>
      <c r="N702" s="6"/>
    </row>
    <row r="703" spans="1:14" ht="15.75" customHeight="1" x14ac:dyDescent="0.35">
      <c r="A703" s="36"/>
      <c r="M703" s="6"/>
      <c r="N703" s="6"/>
    </row>
    <row r="704" spans="1:14" ht="15.75" customHeight="1" x14ac:dyDescent="0.35">
      <c r="A704" s="36"/>
      <c r="M704" s="6"/>
      <c r="N704" s="6"/>
    </row>
    <row r="705" spans="1:14" ht="15.75" customHeight="1" x14ac:dyDescent="0.35">
      <c r="A705" s="36"/>
      <c r="M705" s="6"/>
      <c r="N705" s="6"/>
    </row>
    <row r="706" spans="1:14" ht="15.75" customHeight="1" x14ac:dyDescent="0.35">
      <c r="A706" s="36"/>
      <c r="M706" s="6"/>
      <c r="N706" s="6"/>
    </row>
    <row r="707" spans="1:14" ht="15.75" customHeight="1" x14ac:dyDescent="0.35">
      <c r="A707" s="36"/>
      <c r="M707" s="6"/>
      <c r="N707" s="6"/>
    </row>
    <row r="708" spans="1:14" ht="15.75" customHeight="1" x14ac:dyDescent="0.35">
      <c r="A708" s="36"/>
      <c r="M708" s="6"/>
      <c r="N708" s="6"/>
    </row>
    <row r="709" spans="1:14" ht="15.75" customHeight="1" x14ac:dyDescent="0.35">
      <c r="A709" s="36"/>
      <c r="M709" s="6"/>
      <c r="N709" s="6"/>
    </row>
    <row r="710" spans="1:14" ht="15.75" customHeight="1" x14ac:dyDescent="0.35">
      <c r="A710" s="36"/>
      <c r="M710" s="6"/>
      <c r="N710" s="6"/>
    </row>
    <row r="711" spans="1:14" ht="15.75" customHeight="1" x14ac:dyDescent="0.35">
      <c r="A711" s="36"/>
      <c r="M711" s="6"/>
      <c r="N711" s="6"/>
    </row>
    <row r="712" spans="1:14" ht="15.75" customHeight="1" x14ac:dyDescent="0.35">
      <c r="A712" s="36"/>
      <c r="M712" s="6"/>
      <c r="N712" s="6"/>
    </row>
    <row r="713" spans="1:14" ht="15.75" customHeight="1" x14ac:dyDescent="0.35">
      <c r="A713" s="36"/>
      <c r="M713" s="6"/>
      <c r="N713" s="6"/>
    </row>
    <row r="714" spans="1:14" ht="15.75" customHeight="1" x14ac:dyDescent="0.35">
      <c r="A714" s="36"/>
      <c r="M714" s="6"/>
      <c r="N714" s="6"/>
    </row>
    <row r="715" spans="1:14" ht="15.75" customHeight="1" x14ac:dyDescent="0.35">
      <c r="A715" s="36"/>
      <c r="M715" s="6"/>
      <c r="N715" s="6"/>
    </row>
    <row r="716" spans="1:14" ht="15.75" customHeight="1" x14ac:dyDescent="0.35">
      <c r="A716" s="36"/>
      <c r="M716" s="6"/>
      <c r="N716" s="6"/>
    </row>
    <row r="717" spans="1:14" ht="15.75" customHeight="1" x14ac:dyDescent="0.35">
      <c r="A717" s="36"/>
      <c r="M717" s="6"/>
      <c r="N717" s="6"/>
    </row>
    <row r="718" spans="1:14" ht="15.75" customHeight="1" x14ac:dyDescent="0.35">
      <c r="A718" s="36"/>
      <c r="M718" s="6"/>
      <c r="N718" s="6"/>
    </row>
    <row r="719" spans="1:14" ht="15.75" customHeight="1" x14ac:dyDescent="0.35">
      <c r="A719" s="36"/>
      <c r="M719" s="6"/>
      <c r="N719" s="6"/>
    </row>
    <row r="720" spans="1:14" ht="15.75" customHeight="1" x14ac:dyDescent="0.35">
      <c r="A720" s="36"/>
      <c r="M720" s="6"/>
      <c r="N720" s="6"/>
    </row>
    <row r="721" spans="1:14" ht="15.75" customHeight="1" x14ac:dyDescent="0.35">
      <c r="A721" s="36"/>
      <c r="M721" s="6"/>
      <c r="N721" s="6"/>
    </row>
    <row r="722" spans="1:14" ht="15.75" customHeight="1" x14ac:dyDescent="0.35">
      <c r="A722" s="36"/>
      <c r="M722" s="6"/>
      <c r="N722" s="6"/>
    </row>
    <row r="723" spans="1:14" ht="15.75" customHeight="1" x14ac:dyDescent="0.35">
      <c r="A723" s="36"/>
      <c r="M723" s="6"/>
      <c r="N723" s="6"/>
    </row>
    <row r="724" spans="1:14" ht="15.75" customHeight="1" x14ac:dyDescent="0.35">
      <c r="A724" s="36"/>
      <c r="M724" s="6"/>
      <c r="N724" s="6"/>
    </row>
    <row r="725" spans="1:14" ht="15.75" customHeight="1" x14ac:dyDescent="0.35">
      <c r="A725" s="36"/>
      <c r="M725" s="6"/>
      <c r="N725" s="6"/>
    </row>
    <row r="726" spans="1:14" ht="15.75" customHeight="1" x14ac:dyDescent="0.35">
      <c r="A726" s="36"/>
      <c r="M726" s="6"/>
      <c r="N726" s="6"/>
    </row>
    <row r="727" spans="1:14" ht="15.75" customHeight="1" x14ac:dyDescent="0.35">
      <c r="A727" s="36"/>
      <c r="M727" s="6"/>
      <c r="N727" s="6"/>
    </row>
    <row r="728" spans="1:14" ht="15.75" customHeight="1" x14ac:dyDescent="0.35">
      <c r="A728" s="36"/>
      <c r="M728" s="6"/>
      <c r="N728" s="6"/>
    </row>
    <row r="729" spans="1:14" ht="15.75" customHeight="1" x14ac:dyDescent="0.35">
      <c r="A729" s="36"/>
      <c r="M729" s="6"/>
      <c r="N729" s="6"/>
    </row>
    <row r="730" spans="1:14" ht="15.75" customHeight="1" x14ac:dyDescent="0.35">
      <c r="A730" s="36"/>
      <c r="M730" s="6"/>
      <c r="N730" s="6"/>
    </row>
    <row r="731" spans="1:14" ht="15.75" customHeight="1" x14ac:dyDescent="0.35">
      <c r="A731" s="36"/>
      <c r="M731" s="6"/>
      <c r="N731" s="6"/>
    </row>
    <row r="732" spans="1:14" ht="15.75" customHeight="1" x14ac:dyDescent="0.35">
      <c r="A732" s="36"/>
      <c r="M732" s="6"/>
      <c r="N732" s="6"/>
    </row>
    <row r="733" spans="1:14" ht="15.75" customHeight="1" x14ac:dyDescent="0.35">
      <c r="A733" s="36"/>
      <c r="M733" s="6"/>
      <c r="N733" s="6"/>
    </row>
    <row r="734" spans="1:14" ht="15.75" customHeight="1" x14ac:dyDescent="0.35">
      <c r="A734" s="36"/>
      <c r="M734" s="6"/>
      <c r="N734" s="6"/>
    </row>
    <row r="735" spans="1:14" ht="15.75" customHeight="1" x14ac:dyDescent="0.35">
      <c r="A735" s="36"/>
      <c r="M735" s="6"/>
      <c r="N735" s="6"/>
    </row>
    <row r="736" spans="1:14" ht="15.75" customHeight="1" x14ac:dyDescent="0.35">
      <c r="A736" s="36"/>
      <c r="M736" s="6"/>
      <c r="N736" s="6"/>
    </row>
    <row r="737" spans="1:14" ht="15.75" customHeight="1" x14ac:dyDescent="0.35">
      <c r="A737" s="36"/>
      <c r="M737" s="6"/>
      <c r="N737" s="6"/>
    </row>
    <row r="738" spans="1:14" ht="15.75" customHeight="1" x14ac:dyDescent="0.35">
      <c r="A738" s="36"/>
      <c r="M738" s="6"/>
      <c r="N738" s="6"/>
    </row>
    <row r="739" spans="1:14" ht="15.75" customHeight="1" x14ac:dyDescent="0.35">
      <c r="A739" s="36"/>
      <c r="M739" s="6"/>
      <c r="N739" s="6"/>
    </row>
    <row r="740" spans="1:14" ht="15.75" customHeight="1" x14ac:dyDescent="0.35">
      <c r="A740" s="36"/>
      <c r="M740" s="6"/>
      <c r="N740" s="6"/>
    </row>
    <row r="741" spans="1:14" ht="15.75" customHeight="1" x14ac:dyDescent="0.35">
      <c r="A741" s="36"/>
      <c r="M741" s="6"/>
      <c r="N741" s="6"/>
    </row>
    <row r="742" spans="1:14" ht="15.75" customHeight="1" x14ac:dyDescent="0.35">
      <c r="A742" s="36"/>
      <c r="M742" s="6"/>
      <c r="N742" s="6"/>
    </row>
    <row r="743" spans="1:14" ht="15.75" customHeight="1" x14ac:dyDescent="0.35">
      <c r="A743" s="36"/>
      <c r="M743" s="6"/>
      <c r="N743" s="6"/>
    </row>
    <row r="744" spans="1:14" ht="15.75" customHeight="1" x14ac:dyDescent="0.35">
      <c r="A744" s="36"/>
      <c r="M744" s="6"/>
      <c r="N744" s="6"/>
    </row>
    <row r="745" spans="1:14" ht="15.75" customHeight="1" x14ac:dyDescent="0.35">
      <c r="A745" s="36"/>
      <c r="M745" s="6"/>
      <c r="N745" s="6"/>
    </row>
    <row r="746" spans="1:14" ht="15.75" customHeight="1" x14ac:dyDescent="0.35">
      <c r="A746" s="36"/>
      <c r="M746" s="6"/>
      <c r="N746" s="6"/>
    </row>
    <row r="747" spans="1:14" ht="15.75" customHeight="1" x14ac:dyDescent="0.35">
      <c r="A747" s="36"/>
      <c r="M747" s="6"/>
      <c r="N747" s="6"/>
    </row>
    <row r="748" spans="1:14" ht="15.75" customHeight="1" x14ac:dyDescent="0.35">
      <c r="A748" s="36"/>
      <c r="M748" s="6"/>
      <c r="N748" s="6"/>
    </row>
    <row r="749" spans="1:14" ht="15.75" customHeight="1" x14ac:dyDescent="0.35">
      <c r="A749" s="36"/>
      <c r="M749" s="6"/>
      <c r="N749" s="6"/>
    </row>
    <row r="750" spans="1:14" ht="15.75" customHeight="1" x14ac:dyDescent="0.35">
      <c r="A750" s="36"/>
      <c r="M750" s="6"/>
      <c r="N750" s="6"/>
    </row>
    <row r="751" spans="1:14" ht="15.75" customHeight="1" x14ac:dyDescent="0.35">
      <c r="A751" s="36"/>
      <c r="M751" s="6"/>
      <c r="N751" s="6"/>
    </row>
    <row r="752" spans="1:14" ht="15.75" customHeight="1" x14ac:dyDescent="0.35">
      <c r="A752" s="36"/>
      <c r="M752" s="6"/>
      <c r="N752" s="6"/>
    </row>
    <row r="753" spans="1:14" ht="15.75" customHeight="1" x14ac:dyDescent="0.35">
      <c r="A753" s="36"/>
      <c r="M753" s="6"/>
      <c r="N753" s="6"/>
    </row>
    <row r="754" spans="1:14" ht="15.75" customHeight="1" x14ac:dyDescent="0.35">
      <c r="A754" s="36"/>
      <c r="M754" s="6"/>
      <c r="N754" s="6"/>
    </row>
    <row r="755" spans="1:14" ht="15.75" customHeight="1" x14ac:dyDescent="0.35">
      <c r="A755" s="36"/>
      <c r="M755" s="6"/>
      <c r="N755" s="6"/>
    </row>
    <row r="756" spans="1:14" ht="15.75" customHeight="1" x14ac:dyDescent="0.35">
      <c r="A756" s="36"/>
      <c r="M756" s="6"/>
      <c r="N756" s="6"/>
    </row>
    <row r="757" spans="1:14" ht="15.75" customHeight="1" x14ac:dyDescent="0.35">
      <c r="A757" s="36"/>
      <c r="M757" s="6"/>
      <c r="N757" s="6"/>
    </row>
    <row r="758" spans="1:14" ht="15.75" customHeight="1" x14ac:dyDescent="0.35">
      <c r="A758" s="36"/>
      <c r="M758" s="6"/>
      <c r="N758" s="6"/>
    </row>
    <row r="759" spans="1:14" ht="15.75" customHeight="1" x14ac:dyDescent="0.35">
      <c r="A759" s="36"/>
      <c r="M759" s="6"/>
      <c r="N759" s="6"/>
    </row>
    <row r="760" spans="1:14" ht="15.75" customHeight="1" x14ac:dyDescent="0.35">
      <c r="A760" s="36"/>
      <c r="M760" s="6"/>
      <c r="N760" s="6"/>
    </row>
    <row r="761" spans="1:14" ht="15.75" customHeight="1" x14ac:dyDescent="0.35">
      <c r="A761" s="36"/>
      <c r="M761" s="6"/>
      <c r="N761" s="6"/>
    </row>
    <row r="762" spans="1:14" ht="15.75" customHeight="1" x14ac:dyDescent="0.35">
      <c r="A762" s="36"/>
      <c r="M762" s="6"/>
      <c r="N762" s="6"/>
    </row>
    <row r="763" spans="1:14" ht="15.75" customHeight="1" x14ac:dyDescent="0.35">
      <c r="A763" s="36"/>
      <c r="M763" s="6"/>
      <c r="N763" s="6"/>
    </row>
    <row r="764" spans="1:14" ht="15.75" customHeight="1" x14ac:dyDescent="0.35">
      <c r="A764" s="36"/>
      <c r="M764" s="6"/>
      <c r="N764" s="6"/>
    </row>
    <row r="765" spans="1:14" ht="15.75" customHeight="1" x14ac:dyDescent="0.35">
      <c r="A765" s="36"/>
      <c r="M765" s="6"/>
      <c r="N765" s="6"/>
    </row>
    <row r="766" spans="1:14" ht="15.75" customHeight="1" x14ac:dyDescent="0.35">
      <c r="A766" s="36"/>
      <c r="M766" s="6"/>
      <c r="N766" s="6"/>
    </row>
    <row r="767" spans="1:14" ht="15.75" customHeight="1" x14ac:dyDescent="0.35">
      <c r="A767" s="36"/>
      <c r="M767" s="6"/>
      <c r="N767" s="6"/>
    </row>
    <row r="768" spans="1:14" ht="15.75" customHeight="1" x14ac:dyDescent="0.35">
      <c r="A768" s="36"/>
      <c r="M768" s="6"/>
      <c r="N768" s="6"/>
    </row>
    <row r="769" spans="1:14" ht="15.75" customHeight="1" x14ac:dyDescent="0.35">
      <c r="A769" s="36"/>
      <c r="M769" s="6"/>
      <c r="N769" s="6"/>
    </row>
    <row r="770" spans="1:14" ht="15.75" customHeight="1" x14ac:dyDescent="0.35">
      <c r="A770" s="36"/>
      <c r="M770" s="6"/>
      <c r="N770" s="6"/>
    </row>
    <row r="771" spans="1:14" ht="15.75" customHeight="1" x14ac:dyDescent="0.35">
      <c r="A771" s="36"/>
      <c r="M771" s="6"/>
      <c r="N771" s="6"/>
    </row>
    <row r="772" spans="1:14" ht="15.75" customHeight="1" x14ac:dyDescent="0.35">
      <c r="A772" s="36"/>
      <c r="M772" s="6"/>
      <c r="N772" s="6"/>
    </row>
    <row r="773" spans="1:14" ht="15.75" customHeight="1" x14ac:dyDescent="0.35">
      <c r="A773" s="36"/>
      <c r="M773" s="6"/>
      <c r="N773" s="6"/>
    </row>
    <row r="774" spans="1:14" ht="15.75" customHeight="1" x14ac:dyDescent="0.35">
      <c r="A774" s="36"/>
      <c r="M774" s="6"/>
      <c r="N774" s="6"/>
    </row>
    <row r="775" spans="1:14" ht="15.75" customHeight="1" x14ac:dyDescent="0.35">
      <c r="A775" s="36"/>
      <c r="M775" s="6"/>
      <c r="N775" s="6"/>
    </row>
    <row r="776" spans="1:14" ht="15.75" customHeight="1" x14ac:dyDescent="0.35">
      <c r="A776" s="36"/>
      <c r="M776" s="6"/>
      <c r="N776" s="6"/>
    </row>
    <row r="777" spans="1:14" ht="15.75" customHeight="1" x14ac:dyDescent="0.35">
      <c r="A777" s="36"/>
      <c r="M777" s="6"/>
      <c r="N777" s="6"/>
    </row>
    <row r="778" spans="1:14" ht="15.75" customHeight="1" x14ac:dyDescent="0.35">
      <c r="A778" s="36"/>
      <c r="M778" s="6"/>
      <c r="N778" s="6"/>
    </row>
    <row r="779" spans="1:14" ht="15.75" customHeight="1" x14ac:dyDescent="0.35">
      <c r="A779" s="36"/>
      <c r="M779" s="6"/>
      <c r="N779" s="6"/>
    </row>
    <row r="780" spans="1:14" ht="15.75" customHeight="1" x14ac:dyDescent="0.35">
      <c r="A780" s="36"/>
      <c r="M780" s="6"/>
      <c r="N780" s="6"/>
    </row>
    <row r="781" spans="1:14" ht="15.75" customHeight="1" x14ac:dyDescent="0.35">
      <c r="A781" s="36"/>
      <c r="M781" s="6"/>
      <c r="N781" s="6"/>
    </row>
    <row r="782" spans="1:14" ht="15.75" customHeight="1" x14ac:dyDescent="0.35">
      <c r="A782" s="36"/>
      <c r="M782" s="6"/>
      <c r="N782" s="6"/>
    </row>
    <row r="783" spans="1:14" ht="15.75" customHeight="1" x14ac:dyDescent="0.35">
      <c r="A783" s="36"/>
      <c r="M783" s="6"/>
      <c r="N783" s="6"/>
    </row>
    <row r="784" spans="1:14" ht="15.75" customHeight="1" x14ac:dyDescent="0.35">
      <c r="A784" s="36"/>
      <c r="M784" s="6"/>
      <c r="N784" s="6"/>
    </row>
    <row r="785" spans="1:14" ht="15.75" customHeight="1" x14ac:dyDescent="0.35">
      <c r="A785" s="36"/>
      <c r="M785" s="6"/>
      <c r="N785" s="6"/>
    </row>
    <row r="786" spans="1:14" ht="15.75" customHeight="1" x14ac:dyDescent="0.35">
      <c r="A786" s="36"/>
      <c r="M786" s="6"/>
      <c r="N786" s="6"/>
    </row>
    <row r="787" spans="1:14" ht="15.75" customHeight="1" x14ac:dyDescent="0.35">
      <c r="A787" s="36"/>
      <c r="M787" s="6"/>
      <c r="N787" s="6"/>
    </row>
    <row r="788" spans="1:14" ht="15.75" customHeight="1" x14ac:dyDescent="0.35">
      <c r="A788" s="36"/>
      <c r="M788" s="6"/>
      <c r="N788" s="6"/>
    </row>
    <row r="789" spans="1:14" ht="15.75" customHeight="1" x14ac:dyDescent="0.35">
      <c r="A789" s="36"/>
      <c r="M789" s="6"/>
      <c r="N789" s="6"/>
    </row>
    <row r="790" spans="1:14" ht="15.75" customHeight="1" x14ac:dyDescent="0.35">
      <c r="A790" s="36"/>
      <c r="M790" s="6"/>
      <c r="N790" s="6"/>
    </row>
    <row r="791" spans="1:14" ht="15.75" customHeight="1" x14ac:dyDescent="0.35">
      <c r="A791" s="36"/>
      <c r="M791" s="6"/>
      <c r="N791" s="6"/>
    </row>
    <row r="792" spans="1:14" ht="15.75" customHeight="1" x14ac:dyDescent="0.35">
      <c r="A792" s="36"/>
      <c r="M792" s="6"/>
      <c r="N792" s="6"/>
    </row>
    <row r="793" spans="1:14" ht="15.75" customHeight="1" x14ac:dyDescent="0.35">
      <c r="A793" s="36"/>
      <c r="M793" s="6"/>
      <c r="N793" s="6"/>
    </row>
    <row r="794" spans="1:14" ht="15.75" customHeight="1" x14ac:dyDescent="0.35">
      <c r="A794" s="36"/>
      <c r="M794" s="6"/>
      <c r="N794" s="6"/>
    </row>
    <row r="795" spans="1:14" ht="15.75" customHeight="1" x14ac:dyDescent="0.35">
      <c r="A795" s="36"/>
      <c r="M795" s="6"/>
      <c r="N795" s="6"/>
    </row>
    <row r="796" spans="1:14" ht="15.75" customHeight="1" x14ac:dyDescent="0.35">
      <c r="A796" s="36"/>
      <c r="M796" s="6"/>
      <c r="N796" s="6"/>
    </row>
    <row r="797" spans="1:14" ht="15.75" customHeight="1" x14ac:dyDescent="0.35">
      <c r="A797" s="36"/>
      <c r="M797" s="6"/>
      <c r="N797" s="6"/>
    </row>
    <row r="798" spans="1:14" ht="15.75" customHeight="1" x14ac:dyDescent="0.35">
      <c r="A798" s="36"/>
      <c r="M798" s="6"/>
      <c r="N798" s="6"/>
    </row>
    <row r="799" spans="1:14" ht="15.75" customHeight="1" x14ac:dyDescent="0.35">
      <c r="A799" s="36"/>
      <c r="M799" s="6"/>
      <c r="N799" s="6"/>
    </row>
    <row r="800" spans="1:14" ht="15.75" customHeight="1" x14ac:dyDescent="0.35">
      <c r="A800" s="36"/>
      <c r="M800" s="6"/>
      <c r="N800" s="6"/>
    </row>
    <row r="801" spans="1:14" ht="15.75" customHeight="1" x14ac:dyDescent="0.35">
      <c r="A801" s="36"/>
      <c r="M801" s="6"/>
      <c r="N801" s="6"/>
    </row>
    <row r="802" spans="1:14" ht="15.75" customHeight="1" x14ac:dyDescent="0.35">
      <c r="A802" s="36"/>
      <c r="M802" s="6"/>
      <c r="N802" s="6"/>
    </row>
    <row r="803" spans="1:14" ht="15.75" customHeight="1" x14ac:dyDescent="0.35">
      <c r="A803" s="36"/>
      <c r="M803" s="6"/>
      <c r="N803" s="6"/>
    </row>
    <row r="804" spans="1:14" ht="15.75" customHeight="1" x14ac:dyDescent="0.35">
      <c r="A804" s="36"/>
      <c r="M804" s="6"/>
      <c r="N804" s="6"/>
    </row>
    <row r="805" spans="1:14" ht="15.75" customHeight="1" x14ac:dyDescent="0.35">
      <c r="A805" s="36"/>
      <c r="M805" s="6"/>
      <c r="N805" s="6"/>
    </row>
    <row r="806" spans="1:14" ht="15.75" customHeight="1" x14ac:dyDescent="0.35">
      <c r="A806" s="36"/>
      <c r="M806" s="6"/>
      <c r="N806" s="6"/>
    </row>
    <row r="807" spans="1:14" ht="15.75" customHeight="1" x14ac:dyDescent="0.35">
      <c r="A807" s="36"/>
      <c r="M807" s="6"/>
      <c r="N807" s="6"/>
    </row>
    <row r="808" spans="1:14" ht="15.75" customHeight="1" x14ac:dyDescent="0.35">
      <c r="A808" s="36"/>
      <c r="M808" s="6"/>
      <c r="N808" s="6"/>
    </row>
    <row r="809" spans="1:14" ht="15.75" customHeight="1" x14ac:dyDescent="0.35">
      <c r="A809" s="36"/>
      <c r="M809" s="6"/>
      <c r="N809" s="6"/>
    </row>
    <row r="810" spans="1:14" ht="15.75" customHeight="1" x14ac:dyDescent="0.35">
      <c r="A810" s="36"/>
      <c r="M810" s="6"/>
      <c r="N810" s="6"/>
    </row>
    <row r="811" spans="1:14" ht="15.75" customHeight="1" x14ac:dyDescent="0.35">
      <c r="A811" s="36"/>
      <c r="M811" s="6"/>
      <c r="N811" s="6"/>
    </row>
    <row r="812" spans="1:14" ht="15.75" customHeight="1" x14ac:dyDescent="0.35">
      <c r="A812" s="36"/>
      <c r="M812" s="6"/>
      <c r="N812" s="6"/>
    </row>
    <row r="813" spans="1:14" ht="15.75" customHeight="1" x14ac:dyDescent="0.35">
      <c r="A813" s="36"/>
      <c r="M813" s="6"/>
      <c r="N813" s="6"/>
    </row>
    <row r="814" spans="1:14" ht="15.75" customHeight="1" x14ac:dyDescent="0.35">
      <c r="A814" s="36"/>
      <c r="M814" s="6"/>
      <c r="N814" s="6"/>
    </row>
    <row r="815" spans="1:14" ht="15.75" customHeight="1" x14ac:dyDescent="0.35">
      <c r="A815" s="36"/>
      <c r="M815" s="6"/>
      <c r="N815" s="6"/>
    </row>
    <row r="816" spans="1:14" ht="15.75" customHeight="1" x14ac:dyDescent="0.35">
      <c r="A816" s="36"/>
      <c r="M816" s="6"/>
      <c r="N816" s="6"/>
    </row>
    <row r="817" spans="1:14" ht="15.75" customHeight="1" x14ac:dyDescent="0.35">
      <c r="A817" s="36"/>
      <c r="M817" s="6"/>
      <c r="N817" s="6"/>
    </row>
    <row r="818" spans="1:14" ht="15.75" customHeight="1" x14ac:dyDescent="0.35">
      <c r="A818" s="36"/>
      <c r="M818" s="6"/>
      <c r="N818" s="6"/>
    </row>
    <row r="819" spans="1:14" ht="15.75" customHeight="1" x14ac:dyDescent="0.35">
      <c r="A819" s="36"/>
      <c r="M819" s="6"/>
      <c r="N819" s="6"/>
    </row>
    <row r="820" spans="1:14" ht="15.75" customHeight="1" x14ac:dyDescent="0.35">
      <c r="A820" s="36"/>
      <c r="M820" s="6"/>
      <c r="N820" s="6"/>
    </row>
    <row r="821" spans="1:14" ht="15.75" customHeight="1" x14ac:dyDescent="0.35">
      <c r="A821" s="36"/>
      <c r="M821" s="6"/>
      <c r="N821" s="6"/>
    </row>
    <row r="822" spans="1:14" ht="15.75" customHeight="1" x14ac:dyDescent="0.35">
      <c r="A822" s="36"/>
      <c r="M822" s="6"/>
      <c r="N822" s="6"/>
    </row>
    <row r="823" spans="1:14" ht="15.75" customHeight="1" x14ac:dyDescent="0.35">
      <c r="A823" s="36"/>
      <c r="M823" s="6"/>
      <c r="N823" s="6"/>
    </row>
    <row r="824" spans="1:14" ht="15.75" customHeight="1" x14ac:dyDescent="0.35">
      <c r="A824" s="36"/>
      <c r="M824" s="6"/>
      <c r="N824" s="6"/>
    </row>
    <row r="825" spans="1:14" ht="15.75" customHeight="1" x14ac:dyDescent="0.35">
      <c r="A825" s="36"/>
      <c r="M825" s="6"/>
      <c r="N825" s="6"/>
    </row>
    <row r="826" spans="1:14" ht="15.75" customHeight="1" x14ac:dyDescent="0.35">
      <c r="A826" s="36"/>
      <c r="M826" s="6"/>
      <c r="N826" s="6"/>
    </row>
    <row r="827" spans="1:14" ht="15.75" customHeight="1" x14ac:dyDescent="0.35">
      <c r="A827" s="36"/>
      <c r="M827" s="6"/>
      <c r="N827" s="6"/>
    </row>
    <row r="828" spans="1:14" ht="15.75" customHeight="1" x14ac:dyDescent="0.35">
      <c r="A828" s="36"/>
      <c r="M828" s="6"/>
      <c r="N828" s="6"/>
    </row>
    <row r="829" spans="1:14" ht="15.75" customHeight="1" x14ac:dyDescent="0.35">
      <c r="A829" s="36"/>
      <c r="M829" s="6"/>
      <c r="N829" s="6"/>
    </row>
    <row r="830" spans="1:14" ht="15.75" customHeight="1" x14ac:dyDescent="0.35">
      <c r="A830" s="36"/>
      <c r="M830" s="6"/>
      <c r="N830" s="6"/>
    </row>
    <row r="831" spans="1:14" ht="15.75" customHeight="1" x14ac:dyDescent="0.35">
      <c r="A831" s="36"/>
      <c r="M831" s="6"/>
      <c r="N831" s="6"/>
    </row>
    <row r="832" spans="1:14" ht="15.75" customHeight="1" x14ac:dyDescent="0.35">
      <c r="A832" s="36"/>
      <c r="M832" s="6"/>
      <c r="N832" s="6"/>
    </row>
    <row r="833" spans="1:14" ht="15.75" customHeight="1" x14ac:dyDescent="0.35">
      <c r="A833" s="36"/>
      <c r="M833" s="6"/>
      <c r="N833" s="6"/>
    </row>
    <row r="834" spans="1:14" ht="15.75" customHeight="1" x14ac:dyDescent="0.35">
      <c r="A834" s="36"/>
      <c r="M834" s="6"/>
      <c r="N834" s="6"/>
    </row>
    <row r="835" spans="1:14" ht="15.75" customHeight="1" x14ac:dyDescent="0.35">
      <c r="A835" s="36"/>
      <c r="M835" s="6"/>
      <c r="N835" s="6"/>
    </row>
    <row r="836" spans="1:14" ht="15.75" customHeight="1" x14ac:dyDescent="0.35">
      <c r="A836" s="36"/>
      <c r="M836" s="6"/>
      <c r="N836" s="6"/>
    </row>
    <row r="837" spans="1:14" ht="15.75" customHeight="1" x14ac:dyDescent="0.35">
      <c r="A837" s="36"/>
      <c r="M837" s="6"/>
      <c r="N837" s="6"/>
    </row>
    <row r="838" spans="1:14" ht="15.75" customHeight="1" x14ac:dyDescent="0.35">
      <c r="A838" s="36"/>
      <c r="M838" s="6"/>
      <c r="N838" s="6"/>
    </row>
    <row r="839" spans="1:14" ht="15.75" customHeight="1" x14ac:dyDescent="0.35">
      <c r="A839" s="36"/>
      <c r="M839" s="6"/>
      <c r="N839" s="6"/>
    </row>
    <row r="840" spans="1:14" ht="15.75" customHeight="1" x14ac:dyDescent="0.35">
      <c r="A840" s="36"/>
      <c r="M840" s="6"/>
      <c r="N840" s="6"/>
    </row>
    <row r="841" spans="1:14" ht="15.75" customHeight="1" x14ac:dyDescent="0.35">
      <c r="A841" s="36"/>
      <c r="M841" s="6"/>
      <c r="N841" s="6"/>
    </row>
    <row r="842" spans="1:14" ht="15.75" customHeight="1" x14ac:dyDescent="0.35">
      <c r="A842" s="36"/>
      <c r="M842" s="6"/>
      <c r="N842" s="6"/>
    </row>
    <row r="843" spans="1:14" ht="15.75" customHeight="1" x14ac:dyDescent="0.35">
      <c r="A843" s="36"/>
      <c r="M843" s="6"/>
      <c r="N843" s="6"/>
    </row>
    <row r="844" spans="1:14" ht="15.75" customHeight="1" x14ac:dyDescent="0.35">
      <c r="A844" s="36"/>
      <c r="M844" s="6"/>
      <c r="N844" s="6"/>
    </row>
    <row r="845" spans="1:14" ht="15.75" customHeight="1" x14ac:dyDescent="0.35">
      <c r="A845" s="36"/>
      <c r="M845" s="6"/>
      <c r="N845" s="6"/>
    </row>
    <row r="846" spans="1:14" ht="15.75" customHeight="1" x14ac:dyDescent="0.35">
      <c r="A846" s="36"/>
      <c r="M846" s="6"/>
      <c r="N846" s="6"/>
    </row>
    <row r="847" spans="1:14" ht="15.75" customHeight="1" x14ac:dyDescent="0.35">
      <c r="A847" s="36"/>
      <c r="M847" s="6"/>
      <c r="N847" s="6"/>
    </row>
    <row r="848" spans="1:14" ht="15.75" customHeight="1" x14ac:dyDescent="0.35">
      <c r="A848" s="36"/>
      <c r="M848" s="6"/>
      <c r="N848" s="6"/>
    </row>
    <row r="849" spans="1:14" ht="15.75" customHeight="1" x14ac:dyDescent="0.35">
      <c r="A849" s="36"/>
      <c r="M849" s="6"/>
      <c r="N849" s="6"/>
    </row>
    <row r="850" spans="1:14" ht="15.75" customHeight="1" x14ac:dyDescent="0.35">
      <c r="A850" s="36"/>
      <c r="M850" s="6"/>
      <c r="N850" s="6"/>
    </row>
    <row r="851" spans="1:14" ht="15.75" customHeight="1" x14ac:dyDescent="0.35">
      <c r="A851" s="36"/>
      <c r="M851" s="6"/>
      <c r="N851" s="6"/>
    </row>
    <row r="852" spans="1:14" ht="15.75" customHeight="1" x14ac:dyDescent="0.35">
      <c r="A852" s="36"/>
      <c r="M852" s="6"/>
      <c r="N852" s="6"/>
    </row>
    <row r="853" spans="1:14" ht="15.75" customHeight="1" x14ac:dyDescent="0.35">
      <c r="A853" s="36"/>
      <c r="M853" s="6"/>
      <c r="N853" s="6"/>
    </row>
    <row r="854" spans="1:14" ht="15.75" customHeight="1" x14ac:dyDescent="0.35">
      <c r="A854" s="36"/>
      <c r="M854" s="6"/>
      <c r="N854" s="6"/>
    </row>
    <row r="855" spans="1:14" ht="15.75" customHeight="1" x14ac:dyDescent="0.35">
      <c r="A855" s="36"/>
      <c r="M855" s="6"/>
      <c r="N855" s="6"/>
    </row>
    <row r="856" spans="1:14" ht="15.75" customHeight="1" x14ac:dyDescent="0.35">
      <c r="A856" s="36"/>
      <c r="M856" s="6"/>
      <c r="N856" s="6"/>
    </row>
    <row r="857" spans="1:14" ht="15.75" customHeight="1" x14ac:dyDescent="0.35">
      <c r="A857" s="36"/>
      <c r="M857" s="6"/>
      <c r="N857" s="6"/>
    </row>
    <row r="858" spans="1:14" ht="15.75" customHeight="1" x14ac:dyDescent="0.35">
      <c r="A858" s="36"/>
      <c r="M858" s="6"/>
      <c r="N858" s="6"/>
    </row>
    <row r="859" spans="1:14" ht="15.75" customHeight="1" x14ac:dyDescent="0.35">
      <c r="A859" s="36"/>
      <c r="M859" s="6"/>
      <c r="N859" s="6"/>
    </row>
    <row r="860" spans="1:14" ht="15.75" customHeight="1" x14ac:dyDescent="0.35">
      <c r="A860" s="36"/>
      <c r="M860" s="6"/>
      <c r="N860" s="6"/>
    </row>
    <row r="861" spans="1:14" ht="15.75" customHeight="1" x14ac:dyDescent="0.35">
      <c r="A861" s="36"/>
      <c r="M861" s="6"/>
      <c r="N861" s="6"/>
    </row>
    <row r="862" spans="1:14" ht="15.75" customHeight="1" x14ac:dyDescent="0.35">
      <c r="A862" s="36"/>
      <c r="M862" s="6"/>
      <c r="N862" s="6"/>
    </row>
    <row r="863" spans="1:14" ht="15.75" customHeight="1" x14ac:dyDescent="0.35">
      <c r="A863" s="36"/>
      <c r="M863" s="6"/>
      <c r="N863" s="6"/>
    </row>
    <row r="864" spans="1:14" ht="15.75" customHeight="1" x14ac:dyDescent="0.35">
      <c r="A864" s="36"/>
      <c r="M864" s="6"/>
      <c r="N864" s="6"/>
    </row>
    <row r="865" spans="1:14" ht="15.75" customHeight="1" x14ac:dyDescent="0.35">
      <c r="A865" s="36"/>
      <c r="M865" s="6"/>
      <c r="N865" s="6"/>
    </row>
    <row r="866" spans="1:14" ht="15.75" customHeight="1" x14ac:dyDescent="0.35">
      <c r="A866" s="36"/>
      <c r="M866" s="6"/>
      <c r="N866" s="6"/>
    </row>
    <row r="867" spans="1:14" ht="15.75" customHeight="1" x14ac:dyDescent="0.35">
      <c r="A867" s="36"/>
      <c r="M867" s="6"/>
      <c r="N867" s="6"/>
    </row>
    <row r="868" spans="1:14" ht="15.75" customHeight="1" x14ac:dyDescent="0.35">
      <c r="A868" s="36"/>
      <c r="M868" s="6"/>
      <c r="N868" s="6"/>
    </row>
    <row r="869" spans="1:14" ht="15.75" customHeight="1" x14ac:dyDescent="0.35">
      <c r="A869" s="36"/>
      <c r="M869" s="6"/>
      <c r="N869" s="6"/>
    </row>
    <row r="870" spans="1:14" ht="15.75" customHeight="1" x14ac:dyDescent="0.35">
      <c r="A870" s="36"/>
      <c r="M870" s="6"/>
      <c r="N870" s="6"/>
    </row>
    <row r="871" spans="1:14" ht="15.75" customHeight="1" x14ac:dyDescent="0.35">
      <c r="A871" s="36"/>
      <c r="M871" s="6"/>
      <c r="N871" s="6"/>
    </row>
    <row r="872" spans="1:14" ht="15.75" customHeight="1" x14ac:dyDescent="0.35">
      <c r="A872" s="36"/>
      <c r="M872" s="6"/>
      <c r="N872" s="6"/>
    </row>
    <row r="873" spans="1:14" ht="15.75" customHeight="1" x14ac:dyDescent="0.35">
      <c r="A873" s="36"/>
      <c r="M873" s="6"/>
      <c r="N873" s="6"/>
    </row>
    <row r="874" spans="1:14" ht="15.75" customHeight="1" x14ac:dyDescent="0.35">
      <c r="A874" s="36"/>
      <c r="M874" s="6"/>
      <c r="N874" s="6"/>
    </row>
    <row r="875" spans="1:14" ht="15.75" customHeight="1" x14ac:dyDescent="0.35">
      <c r="A875" s="36"/>
      <c r="M875" s="6"/>
      <c r="N875" s="6"/>
    </row>
    <row r="876" spans="1:14" ht="15.75" customHeight="1" x14ac:dyDescent="0.35">
      <c r="A876" s="36"/>
      <c r="M876" s="6"/>
      <c r="N876" s="6"/>
    </row>
    <row r="877" spans="1:14" ht="15.75" customHeight="1" x14ac:dyDescent="0.35">
      <c r="A877" s="36"/>
      <c r="M877" s="6"/>
      <c r="N877" s="6"/>
    </row>
    <row r="878" spans="1:14" ht="15.75" customHeight="1" x14ac:dyDescent="0.35">
      <c r="A878" s="36"/>
      <c r="M878" s="6"/>
      <c r="N878" s="6"/>
    </row>
    <row r="879" spans="1:14" ht="15.75" customHeight="1" x14ac:dyDescent="0.35">
      <c r="A879" s="36"/>
      <c r="M879" s="6"/>
      <c r="N879" s="6"/>
    </row>
    <row r="880" spans="1:14" ht="15.75" customHeight="1" x14ac:dyDescent="0.35">
      <c r="A880" s="36"/>
      <c r="M880" s="6"/>
      <c r="N880" s="6"/>
    </row>
    <row r="881" spans="1:14" ht="15.75" customHeight="1" x14ac:dyDescent="0.35">
      <c r="A881" s="36"/>
      <c r="M881" s="6"/>
      <c r="N881" s="6"/>
    </row>
    <row r="882" spans="1:14" ht="15.75" customHeight="1" x14ac:dyDescent="0.35">
      <c r="A882" s="36"/>
      <c r="M882" s="6"/>
      <c r="N882" s="6"/>
    </row>
    <row r="883" spans="1:14" ht="15.75" customHeight="1" x14ac:dyDescent="0.35">
      <c r="A883" s="36"/>
      <c r="M883" s="6"/>
      <c r="N883" s="6"/>
    </row>
    <row r="884" spans="1:14" ht="15.75" customHeight="1" x14ac:dyDescent="0.35">
      <c r="A884" s="36"/>
      <c r="M884" s="6"/>
      <c r="N884" s="6"/>
    </row>
    <row r="885" spans="1:14" ht="15.75" customHeight="1" x14ac:dyDescent="0.35">
      <c r="A885" s="36"/>
      <c r="M885" s="6"/>
      <c r="N885" s="6"/>
    </row>
    <row r="886" spans="1:14" ht="15.75" customHeight="1" x14ac:dyDescent="0.35">
      <c r="A886" s="36"/>
      <c r="M886" s="6"/>
      <c r="N886" s="6"/>
    </row>
    <row r="887" spans="1:14" ht="15.75" customHeight="1" x14ac:dyDescent="0.35">
      <c r="A887" s="36"/>
      <c r="M887" s="6"/>
      <c r="N887" s="6"/>
    </row>
    <row r="888" spans="1:14" ht="15.75" customHeight="1" x14ac:dyDescent="0.35">
      <c r="A888" s="36"/>
      <c r="M888" s="6"/>
      <c r="N888" s="6"/>
    </row>
    <row r="889" spans="1:14" ht="15.75" customHeight="1" x14ac:dyDescent="0.35">
      <c r="A889" s="36"/>
      <c r="M889" s="6"/>
      <c r="N889" s="6"/>
    </row>
    <row r="890" spans="1:14" ht="15.75" customHeight="1" x14ac:dyDescent="0.35">
      <c r="A890" s="36"/>
      <c r="M890" s="6"/>
      <c r="N890" s="6"/>
    </row>
    <row r="891" spans="1:14" ht="15.75" customHeight="1" x14ac:dyDescent="0.35">
      <c r="A891" s="36"/>
      <c r="M891" s="6"/>
      <c r="N891" s="6"/>
    </row>
    <row r="892" spans="1:14" ht="15.75" customHeight="1" x14ac:dyDescent="0.35">
      <c r="A892" s="36"/>
      <c r="M892" s="6"/>
      <c r="N892" s="6"/>
    </row>
    <row r="893" spans="1:14" ht="15.75" customHeight="1" x14ac:dyDescent="0.35">
      <c r="A893" s="36"/>
      <c r="M893" s="6"/>
      <c r="N893" s="6"/>
    </row>
    <row r="894" spans="1:14" ht="15.75" customHeight="1" x14ac:dyDescent="0.35">
      <c r="A894" s="36"/>
      <c r="M894" s="6"/>
      <c r="N894" s="6"/>
    </row>
    <row r="895" spans="1:14" ht="15.75" customHeight="1" x14ac:dyDescent="0.35">
      <c r="A895" s="36"/>
      <c r="M895" s="6"/>
      <c r="N895" s="6"/>
    </row>
    <row r="896" spans="1:14" ht="15.75" customHeight="1" x14ac:dyDescent="0.35">
      <c r="A896" s="36"/>
      <c r="M896" s="6"/>
      <c r="N896" s="6"/>
    </row>
    <row r="897" spans="1:14" ht="15.75" customHeight="1" x14ac:dyDescent="0.35">
      <c r="A897" s="36"/>
      <c r="M897" s="6"/>
      <c r="N897" s="6"/>
    </row>
    <row r="898" spans="1:14" ht="15.75" customHeight="1" x14ac:dyDescent="0.35">
      <c r="A898" s="36"/>
      <c r="M898" s="6"/>
      <c r="N898" s="6"/>
    </row>
    <row r="899" spans="1:14" ht="15.75" customHeight="1" x14ac:dyDescent="0.35">
      <c r="A899" s="36"/>
      <c r="M899" s="6"/>
      <c r="N899" s="6"/>
    </row>
    <row r="900" spans="1:14" ht="15.75" customHeight="1" x14ac:dyDescent="0.35">
      <c r="A900" s="36"/>
      <c r="M900" s="6"/>
      <c r="N900" s="6"/>
    </row>
    <row r="901" spans="1:14" ht="15.75" customHeight="1" x14ac:dyDescent="0.35">
      <c r="A901" s="36"/>
      <c r="M901" s="6"/>
      <c r="N901" s="6"/>
    </row>
    <row r="902" spans="1:14" ht="15.75" customHeight="1" x14ac:dyDescent="0.35">
      <c r="A902" s="36"/>
      <c r="M902" s="6"/>
      <c r="N902" s="6"/>
    </row>
    <row r="903" spans="1:14" ht="15.75" customHeight="1" x14ac:dyDescent="0.35">
      <c r="A903" s="36"/>
      <c r="M903" s="6"/>
      <c r="N903" s="6"/>
    </row>
    <row r="904" spans="1:14" ht="15.75" customHeight="1" x14ac:dyDescent="0.35">
      <c r="A904" s="36"/>
      <c r="M904" s="6"/>
      <c r="N904" s="6"/>
    </row>
    <row r="905" spans="1:14" ht="15.75" customHeight="1" x14ac:dyDescent="0.35">
      <c r="A905" s="36"/>
      <c r="M905" s="6"/>
      <c r="N905" s="6"/>
    </row>
    <row r="906" spans="1:14" ht="15.75" customHeight="1" x14ac:dyDescent="0.35">
      <c r="A906" s="36"/>
      <c r="M906" s="6"/>
      <c r="N906" s="6"/>
    </row>
    <row r="907" spans="1:14" ht="15.75" customHeight="1" x14ac:dyDescent="0.35">
      <c r="A907" s="36"/>
      <c r="M907" s="6"/>
      <c r="N907" s="6"/>
    </row>
    <row r="908" spans="1:14" ht="15.75" customHeight="1" x14ac:dyDescent="0.35">
      <c r="A908" s="36"/>
      <c r="M908" s="6"/>
      <c r="N908" s="6"/>
    </row>
    <row r="909" spans="1:14" ht="15.75" customHeight="1" x14ac:dyDescent="0.35">
      <c r="A909" s="36"/>
      <c r="M909" s="6"/>
      <c r="N909" s="6"/>
    </row>
    <row r="910" spans="1:14" ht="15.75" customHeight="1" x14ac:dyDescent="0.35">
      <c r="A910" s="36"/>
      <c r="M910" s="6"/>
      <c r="N910" s="6"/>
    </row>
    <row r="911" spans="1:14" ht="15.75" customHeight="1" x14ac:dyDescent="0.35">
      <c r="A911" s="36"/>
      <c r="M911" s="6"/>
      <c r="N911" s="6"/>
    </row>
    <row r="912" spans="1:14" ht="15.75" customHeight="1" x14ac:dyDescent="0.35">
      <c r="A912" s="36"/>
      <c r="M912" s="6"/>
      <c r="N912" s="6"/>
    </row>
    <row r="913" spans="1:14" ht="15.75" customHeight="1" x14ac:dyDescent="0.35">
      <c r="A913" s="36"/>
      <c r="M913" s="6"/>
      <c r="N913" s="6"/>
    </row>
    <row r="914" spans="1:14" ht="15.75" customHeight="1" x14ac:dyDescent="0.35">
      <c r="A914" s="36"/>
      <c r="M914" s="6"/>
      <c r="N914" s="6"/>
    </row>
    <row r="915" spans="1:14" ht="15.75" customHeight="1" x14ac:dyDescent="0.35">
      <c r="A915" s="36"/>
      <c r="M915" s="6"/>
      <c r="N915" s="6"/>
    </row>
    <row r="916" spans="1:14" ht="15.75" customHeight="1" x14ac:dyDescent="0.35">
      <c r="A916" s="36"/>
      <c r="M916" s="6"/>
      <c r="N916" s="6"/>
    </row>
    <row r="917" spans="1:14" ht="15.75" customHeight="1" x14ac:dyDescent="0.35">
      <c r="A917" s="36"/>
      <c r="M917" s="6"/>
      <c r="N917" s="6"/>
    </row>
    <row r="918" spans="1:14" ht="15.75" customHeight="1" x14ac:dyDescent="0.35">
      <c r="A918" s="36"/>
      <c r="M918" s="6"/>
      <c r="N918" s="6"/>
    </row>
    <row r="919" spans="1:14" ht="15.75" customHeight="1" x14ac:dyDescent="0.35">
      <c r="A919" s="36"/>
      <c r="M919" s="6"/>
      <c r="N919" s="6"/>
    </row>
    <row r="920" spans="1:14" ht="15.75" customHeight="1" x14ac:dyDescent="0.35">
      <c r="A920" s="36"/>
      <c r="M920" s="6"/>
      <c r="N920" s="6"/>
    </row>
    <row r="921" spans="1:14" ht="15.75" customHeight="1" x14ac:dyDescent="0.35">
      <c r="A921" s="36"/>
      <c r="M921" s="6"/>
      <c r="N921" s="6"/>
    </row>
    <row r="922" spans="1:14" ht="15.75" customHeight="1" x14ac:dyDescent="0.35">
      <c r="A922" s="36"/>
      <c r="M922" s="6"/>
      <c r="N922" s="6"/>
    </row>
    <row r="923" spans="1:14" ht="15.75" customHeight="1" x14ac:dyDescent="0.35">
      <c r="A923" s="36"/>
      <c r="M923" s="6"/>
      <c r="N923" s="6"/>
    </row>
    <row r="924" spans="1:14" ht="15.75" customHeight="1" x14ac:dyDescent="0.35">
      <c r="A924" s="36"/>
      <c r="M924" s="6"/>
      <c r="N924" s="6"/>
    </row>
    <row r="925" spans="1:14" ht="15.75" customHeight="1" x14ac:dyDescent="0.35">
      <c r="A925" s="36"/>
      <c r="M925" s="6"/>
      <c r="N925" s="6"/>
    </row>
    <row r="926" spans="1:14" ht="15.75" customHeight="1" x14ac:dyDescent="0.35">
      <c r="A926" s="36"/>
      <c r="M926" s="6"/>
      <c r="N926" s="6"/>
    </row>
    <row r="927" spans="1:14" ht="15.75" customHeight="1" x14ac:dyDescent="0.35">
      <c r="A927" s="36"/>
      <c r="M927" s="6"/>
      <c r="N927" s="6"/>
    </row>
    <row r="928" spans="1:14" ht="15.75" customHeight="1" x14ac:dyDescent="0.35">
      <c r="A928" s="36"/>
      <c r="M928" s="6"/>
      <c r="N928" s="6"/>
    </row>
    <row r="929" spans="1:14" ht="15.75" customHeight="1" x14ac:dyDescent="0.35">
      <c r="A929" s="36"/>
      <c r="M929" s="6"/>
      <c r="N929" s="6"/>
    </row>
    <row r="930" spans="1:14" ht="15.75" customHeight="1" x14ac:dyDescent="0.35">
      <c r="A930" s="36"/>
      <c r="M930" s="6"/>
      <c r="N930" s="6"/>
    </row>
    <row r="931" spans="1:14" ht="15.75" customHeight="1" x14ac:dyDescent="0.35">
      <c r="A931" s="36"/>
      <c r="M931" s="6"/>
      <c r="N931" s="6"/>
    </row>
    <row r="932" spans="1:14" ht="15.75" customHeight="1" x14ac:dyDescent="0.35">
      <c r="A932" s="36"/>
      <c r="M932" s="6"/>
      <c r="N932" s="6"/>
    </row>
    <row r="933" spans="1:14" ht="15.75" customHeight="1" x14ac:dyDescent="0.35">
      <c r="A933" s="36"/>
      <c r="M933" s="6"/>
      <c r="N933" s="6"/>
    </row>
    <row r="934" spans="1:14" ht="15.75" customHeight="1" x14ac:dyDescent="0.35">
      <c r="A934" s="36"/>
      <c r="M934" s="6"/>
      <c r="N934" s="6"/>
    </row>
    <row r="935" spans="1:14" ht="15.75" customHeight="1" x14ac:dyDescent="0.35">
      <c r="A935" s="36"/>
      <c r="M935" s="6"/>
      <c r="N935" s="6"/>
    </row>
    <row r="936" spans="1:14" ht="15.75" customHeight="1" x14ac:dyDescent="0.35">
      <c r="A936" s="36"/>
      <c r="M936" s="6"/>
      <c r="N936" s="6"/>
    </row>
    <row r="937" spans="1:14" ht="15.75" customHeight="1" x14ac:dyDescent="0.35">
      <c r="A937" s="36"/>
      <c r="M937" s="6"/>
      <c r="N937" s="6"/>
    </row>
    <row r="938" spans="1:14" ht="15.75" customHeight="1" x14ac:dyDescent="0.35">
      <c r="A938" s="36"/>
      <c r="M938" s="6"/>
      <c r="N938" s="6"/>
    </row>
    <row r="939" spans="1:14" ht="15.75" customHeight="1" x14ac:dyDescent="0.35">
      <c r="A939" s="36"/>
      <c r="M939" s="6"/>
      <c r="N939" s="6"/>
    </row>
    <row r="940" spans="1:14" ht="15.75" customHeight="1" x14ac:dyDescent="0.35">
      <c r="A940" s="36"/>
      <c r="M940" s="6"/>
      <c r="N940" s="6"/>
    </row>
    <row r="941" spans="1:14" ht="15.75" customHeight="1" x14ac:dyDescent="0.35">
      <c r="A941" s="36"/>
      <c r="M941" s="6"/>
      <c r="N941" s="6"/>
    </row>
    <row r="942" spans="1:14" ht="15.75" customHeight="1" x14ac:dyDescent="0.35">
      <c r="A942" s="36"/>
      <c r="M942" s="6"/>
      <c r="N942" s="6"/>
    </row>
    <row r="943" spans="1:14" ht="15.75" customHeight="1" x14ac:dyDescent="0.35">
      <c r="A943" s="36"/>
      <c r="M943" s="6"/>
      <c r="N943" s="6"/>
    </row>
    <row r="944" spans="1:14" ht="15.75" customHeight="1" x14ac:dyDescent="0.35">
      <c r="A944" s="36"/>
      <c r="M944" s="6"/>
      <c r="N944" s="6"/>
    </row>
    <row r="945" spans="1:14" ht="15.75" customHeight="1" x14ac:dyDescent="0.35">
      <c r="A945" s="36"/>
      <c r="M945" s="6"/>
      <c r="N945" s="6"/>
    </row>
    <row r="946" spans="1:14" ht="15.75" customHeight="1" x14ac:dyDescent="0.35">
      <c r="A946" s="36"/>
      <c r="M946" s="6"/>
      <c r="N946" s="6"/>
    </row>
    <row r="947" spans="1:14" ht="15.75" customHeight="1" x14ac:dyDescent="0.35">
      <c r="A947" s="36"/>
      <c r="M947" s="6"/>
      <c r="N947" s="6"/>
    </row>
    <row r="948" spans="1:14" ht="15.75" customHeight="1" x14ac:dyDescent="0.35">
      <c r="A948" s="36"/>
      <c r="M948" s="6"/>
      <c r="N948" s="6"/>
    </row>
    <row r="949" spans="1:14" ht="15.75" customHeight="1" x14ac:dyDescent="0.35">
      <c r="A949" s="36"/>
      <c r="M949" s="6"/>
      <c r="N949" s="6"/>
    </row>
    <row r="950" spans="1:14" ht="15.75" customHeight="1" x14ac:dyDescent="0.35">
      <c r="A950" s="36"/>
      <c r="M950" s="6"/>
      <c r="N950" s="6"/>
    </row>
    <row r="951" spans="1:14" ht="15.75" customHeight="1" x14ac:dyDescent="0.35">
      <c r="A951" s="36"/>
      <c r="M951" s="6"/>
      <c r="N951" s="6"/>
    </row>
    <row r="952" spans="1:14" ht="15.75" customHeight="1" x14ac:dyDescent="0.35">
      <c r="A952" s="36"/>
      <c r="M952" s="6"/>
      <c r="N952" s="6"/>
    </row>
    <row r="953" spans="1:14" ht="15.75" customHeight="1" x14ac:dyDescent="0.35">
      <c r="A953" s="36"/>
      <c r="M953" s="6"/>
      <c r="N953" s="6"/>
    </row>
    <row r="954" spans="1:14" ht="15.75" customHeight="1" x14ac:dyDescent="0.35">
      <c r="A954" s="36"/>
      <c r="M954" s="6"/>
      <c r="N954" s="6"/>
    </row>
    <row r="955" spans="1:14" ht="15.75" customHeight="1" x14ac:dyDescent="0.35">
      <c r="A955" s="36"/>
      <c r="M955" s="6"/>
      <c r="N955" s="6"/>
    </row>
    <row r="956" spans="1:14" ht="15.75" customHeight="1" x14ac:dyDescent="0.35">
      <c r="A956" s="36"/>
      <c r="M956" s="6"/>
      <c r="N956" s="6"/>
    </row>
    <row r="957" spans="1:14" ht="15.75" customHeight="1" x14ac:dyDescent="0.35">
      <c r="A957" s="36"/>
      <c r="M957" s="6"/>
      <c r="N957" s="6"/>
    </row>
    <row r="958" spans="1:14" ht="15.75" customHeight="1" x14ac:dyDescent="0.35">
      <c r="A958" s="36"/>
      <c r="M958" s="6"/>
      <c r="N958" s="6"/>
    </row>
    <row r="959" spans="1:14" ht="15.75" customHeight="1" x14ac:dyDescent="0.35">
      <c r="A959" s="36"/>
      <c r="M959" s="6"/>
      <c r="N959" s="6"/>
    </row>
    <row r="960" spans="1:14" ht="15.75" customHeight="1" x14ac:dyDescent="0.35">
      <c r="A960" s="36"/>
      <c r="M960" s="6"/>
      <c r="N960" s="6"/>
    </row>
    <row r="961" spans="1:14" ht="15.75" customHeight="1" x14ac:dyDescent="0.35">
      <c r="A961" s="36"/>
      <c r="M961" s="6"/>
      <c r="N961" s="6"/>
    </row>
    <row r="962" spans="1:14" ht="15.75" customHeight="1" x14ac:dyDescent="0.35">
      <c r="A962" s="36"/>
      <c r="M962" s="6"/>
      <c r="N962" s="6"/>
    </row>
    <row r="963" spans="1:14" ht="15.75" customHeight="1" x14ac:dyDescent="0.35">
      <c r="A963" s="36"/>
      <c r="M963" s="6"/>
      <c r="N963" s="6"/>
    </row>
    <row r="964" spans="1:14" ht="15.75" customHeight="1" x14ac:dyDescent="0.35">
      <c r="A964" s="36"/>
      <c r="M964" s="6"/>
      <c r="N964" s="6"/>
    </row>
    <row r="965" spans="1:14" ht="15.75" customHeight="1" x14ac:dyDescent="0.35">
      <c r="A965" s="36"/>
      <c r="M965" s="6"/>
      <c r="N965" s="6"/>
    </row>
    <row r="966" spans="1:14" ht="15.75" customHeight="1" x14ac:dyDescent="0.35">
      <c r="A966" s="36"/>
      <c r="M966" s="6"/>
      <c r="N966" s="6"/>
    </row>
    <row r="967" spans="1:14" ht="15.75" customHeight="1" x14ac:dyDescent="0.35">
      <c r="A967" s="36"/>
      <c r="M967" s="6"/>
      <c r="N967" s="6"/>
    </row>
    <row r="968" spans="1:14" ht="15.75" customHeight="1" x14ac:dyDescent="0.35">
      <c r="A968" s="36"/>
      <c r="M968" s="6"/>
      <c r="N968" s="6"/>
    </row>
    <row r="969" spans="1:14" ht="15.75" customHeight="1" x14ac:dyDescent="0.35">
      <c r="A969" s="36"/>
      <c r="M969" s="6"/>
      <c r="N969" s="6"/>
    </row>
    <row r="970" spans="1:14" ht="15.75" customHeight="1" x14ac:dyDescent="0.35">
      <c r="A970" s="36"/>
      <c r="M970" s="6"/>
      <c r="N970" s="6"/>
    </row>
    <row r="971" spans="1:14" ht="15.75" customHeight="1" x14ac:dyDescent="0.35">
      <c r="A971" s="36"/>
      <c r="M971" s="6"/>
      <c r="N971" s="6"/>
    </row>
    <row r="972" spans="1:14" ht="15.75" customHeight="1" x14ac:dyDescent="0.35">
      <c r="A972" s="36"/>
      <c r="M972" s="6"/>
      <c r="N972" s="6"/>
    </row>
    <row r="973" spans="1:14" ht="15.75" customHeight="1" x14ac:dyDescent="0.35">
      <c r="A973" s="36"/>
      <c r="M973" s="6"/>
      <c r="N973" s="6"/>
    </row>
    <row r="974" spans="1:14" ht="15.75" customHeight="1" x14ac:dyDescent="0.35">
      <c r="A974" s="36"/>
      <c r="M974" s="6"/>
      <c r="N974" s="6"/>
    </row>
    <row r="975" spans="1:14" ht="15.75" customHeight="1" x14ac:dyDescent="0.35">
      <c r="A975" s="36"/>
      <c r="M975" s="6"/>
      <c r="N975" s="6"/>
    </row>
    <row r="976" spans="1:14" ht="15.75" customHeight="1" x14ac:dyDescent="0.35">
      <c r="A976" s="36"/>
      <c r="M976" s="6"/>
      <c r="N976" s="6"/>
    </row>
    <row r="977" spans="1:14" ht="15.75" customHeight="1" x14ac:dyDescent="0.35">
      <c r="A977" s="36"/>
      <c r="M977" s="6"/>
      <c r="N977" s="6"/>
    </row>
    <row r="978" spans="1:14" ht="15.75" customHeight="1" x14ac:dyDescent="0.35">
      <c r="A978" s="36"/>
      <c r="M978" s="6"/>
      <c r="N978" s="6"/>
    </row>
    <row r="979" spans="1:14" ht="15.75" customHeight="1" x14ac:dyDescent="0.35">
      <c r="A979" s="36"/>
      <c r="M979" s="6"/>
      <c r="N979" s="6"/>
    </row>
    <row r="980" spans="1:14" ht="15.75" customHeight="1" x14ac:dyDescent="0.35">
      <c r="A980" s="36"/>
      <c r="M980" s="6"/>
      <c r="N980" s="6"/>
    </row>
    <row r="981" spans="1:14" ht="15.75" customHeight="1" x14ac:dyDescent="0.35">
      <c r="A981" s="36"/>
      <c r="M981" s="6"/>
      <c r="N981" s="6"/>
    </row>
    <row r="982" spans="1:14" ht="15.75" customHeight="1" x14ac:dyDescent="0.35">
      <c r="A982" s="36"/>
      <c r="M982" s="6"/>
      <c r="N982" s="6"/>
    </row>
    <row r="983" spans="1:14" ht="15.75" customHeight="1" x14ac:dyDescent="0.35">
      <c r="A983" s="36"/>
      <c r="M983" s="6"/>
      <c r="N983" s="6"/>
    </row>
    <row r="984" spans="1:14" ht="15.75" customHeight="1" x14ac:dyDescent="0.35">
      <c r="A984" s="36"/>
      <c r="M984" s="6"/>
      <c r="N984" s="6"/>
    </row>
    <row r="985" spans="1:14" ht="15.75" customHeight="1" x14ac:dyDescent="0.35">
      <c r="A985" s="36"/>
      <c r="M985" s="6"/>
      <c r="N985" s="6"/>
    </row>
    <row r="986" spans="1:14" ht="15.75" customHeight="1" x14ac:dyDescent="0.35">
      <c r="A986" s="36"/>
      <c r="M986" s="6"/>
      <c r="N986" s="6"/>
    </row>
    <row r="987" spans="1:14" ht="15.75" customHeight="1" x14ac:dyDescent="0.35">
      <c r="A987" s="36"/>
      <c r="M987" s="6"/>
      <c r="N987" s="6"/>
    </row>
    <row r="988" spans="1:14" ht="15.75" customHeight="1" x14ac:dyDescent="0.35">
      <c r="A988" s="36"/>
      <c r="M988" s="6"/>
      <c r="N988" s="6"/>
    </row>
    <row r="989" spans="1:14" ht="15.75" customHeight="1" x14ac:dyDescent="0.35">
      <c r="A989" s="36"/>
      <c r="M989" s="6"/>
      <c r="N989" s="6"/>
    </row>
    <row r="990" spans="1:14" ht="15.75" customHeight="1" x14ac:dyDescent="0.35">
      <c r="A990" s="36"/>
      <c r="M990" s="6"/>
      <c r="N990" s="6"/>
    </row>
    <row r="991" spans="1:14" ht="15.75" customHeight="1" x14ac:dyDescent="0.35">
      <c r="A991" s="36"/>
      <c r="M991" s="6"/>
      <c r="N991" s="6"/>
    </row>
    <row r="992" spans="1:14" ht="15.75" customHeight="1" x14ac:dyDescent="0.35">
      <c r="A992" s="36"/>
      <c r="M992" s="6"/>
      <c r="N992" s="6"/>
    </row>
    <row r="993" spans="1:14" ht="15.75" customHeight="1" x14ac:dyDescent="0.35">
      <c r="A993" s="36"/>
      <c r="M993" s="6"/>
      <c r="N993" s="6"/>
    </row>
    <row r="994" spans="1:14" ht="15.75" customHeight="1" x14ac:dyDescent="0.35">
      <c r="A994" s="36"/>
      <c r="M994" s="6"/>
      <c r="N994" s="6"/>
    </row>
    <row r="995" spans="1:14" ht="15.75" customHeight="1" x14ac:dyDescent="0.35">
      <c r="A995" s="36"/>
      <c r="M995" s="6"/>
      <c r="N995" s="6"/>
    </row>
    <row r="996" spans="1:14" ht="15.75" customHeight="1" x14ac:dyDescent="0.35">
      <c r="A996" s="36"/>
      <c r="M996" s="6"/>
      <c r="N996" s="6"/>
    </row>
    <row r="997" spans="1:14" ht="15.75" customHeight="1" x14ac:dyDescent="0.35">
      <c r="A997" s="36"/>
      <c r="M997" s="6"/>
      <c r="N997" s="6"/>
    </row>
    <row r="998" spans="1:14" ht="15.75" customHeight="1" x14ac:dyDescent="0.35">
      <c r="A998" s="36"/>
      <c r="M998" s="6"/>
      <c r="N998" s="6"/>
    </row>
    <row r="999" spans="1:14" ht="15.75" customHeight="1" x14ac:dyDescent="0.35">
      <c r="A999" s="36"/>
      <c r="M999" s="6"/>
      <c r="N999" s="6"/>
    </row>
    <row r="1000" spans="1:14" ht="15.75" customHeight="1" x14ac:dyDescent="0.35">
      <c r="A1000" s="36"/>
      <c r="M1000" s="6"/>
      <c r="N1000" s="6"/>
    </row>
    <row r="1001" spans="1:14" ht="15.75" customHeight="1" x14ac:dyDescent="0.35">
      <c r="A1001" s="36"/>
      <c r="M1001" s="6"/>
      <c r="N1001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IS-RSD</vt:lpstr>
      <vt:lpstr>BFB</vt:lpstr>
      <vt:lpstr>ICAL</vt:lpstr>
      <vt:lpstr>CCV1</vt:lpstr>
      <vt:lpstr>Blank</vt:lpstr>
      <vt:lpstr>Samples</vt:lpstr>
      <vt:lpstr>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CS</cp:lastModifiedBy>
  <dcterms:created xsi:type="dcterms:W3CDTF">2023-09-07T21:26:52Z</dcterms:created>
  <dcterms:modified xsi:type="dcterms:W3CDTF">2024-10-13T16:39:20Z</dcterms:modified>
</cp:coreProperties>
</file>