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\Documents\DATA\GC-MS\Schuler\"/>
    </mc:Choice>
  </mc:AlternateContent>
  <bookViews>
    <workbookView xWindow="0" yWindow="0" windowWidth="28800" windowHeight="12435" activeTab="3"/>
  </bookViews>
  <sheets>
    <sheet name="CCV" sheetId="14" r:id="rId1"/>
    <sheet name="Blank" sheetId="13" r:id="rId2"/>
    <sheet name="Samples" sheetId="7" r:id="rId3"/>
    <sheet name="Tent" sheetId="10" r:id="rId4"/>
    <sheet name="CCV2" sheetId="8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8" i="14" l="1"/>
  <c r="I88" i="14"/>
  <c r="K87" i="14"/>
  <c r="I87" i="14"/>
  <c r="K86" i="14"/>
  <c r="I86" i="14"/>
  <c r="K85" i="14"/>
  <c r="I85" i="14"/>
  <c r="K84" i="14"/>
  <c r="I84" i="14"/>
  <c r="K83" i="14"/>
  <c r="I83" i="14"/>
  <c r="K82" i="14"/>
  <c r="I82" i="14"/>
  <c r="K81" i="14"/>
  <c r="I81" i="14"/>
  <c r="K80" i="14"/>
  <c r="I80" i="14"/>
  <c r="K79" i="14"/>
  <c r="I79" i="14"/>
  <c r="K78" i="14"/>
  <c r="I78" i="14"/>
  <c r="K77" i="14"/>
  <c r="I77" i="14"/>
  <c r="K76" i="14"/>
  <c r="I76" i="14"/>
  <c r="K75" i="14"/>
  <c r="I75" i="14"/>
  <c r="K74" i="14"/>
  <c r="I74" i="14"/>
  <c r="K73" i="14"/>
  <c r="I73" i="14"/>
  <c r="K72" i="14"/>
  <c r="I72" i="14"/>
  <c r="K71" i="14"/>
  <c r="I71" i="14"/>
  <c r="K70" i="14"/>
  <c r="I70" i="14"/>
  <c r="K69" i="14"/>
  <c r="I69" i="14"/>
  <c r="K68" i="14"/>
  <c r="I68" i="14"/>
  <c r="K67" i="14"/>
  <c r="I67" i="14"/>
  <c r="K66" i="14"/>
  <c r="I66" i="14"/>
  <c r="K65" i="14"/>
  <c r="I65" i="14"/>
  <c r="K64" i="14"/>
  <c r="I64" i="14"/>
  <c r="K63" i="14"/>
  <c r="I63" i="14"/>
  <c r="K62" i="14"/>
  <c r="I62" i="14"/>
  <c r="K61" i="14"/>
  <c r="I61" i="14"/>
  <c r="K60" i="14"/>
  <c r="I60" i="14"/>
  <c r="K59" i="14"/>
  <c r="I59" i="14"/>
  <c r="K58" i="14"/>
  <c r="I58" i="14"/>
  <c r="K57" i="14"/>
  <c r="I57" i="14"/>
  <c r="K56" i="14"/>
  <c r="I56" i="14"/>
  <c r="K55" i="14"/>
  <c r="I55" i="14"/>
  <c r="K54" i="14"/>
  <c r="I54" i="14"/>
  <c r="K53" i="14"/>
  <c r="I53" i="14"/>
  <c r="K52" i="14"/>
  <c r="I52" i="14"/>
  <c r="K51" i="14"/>
  <c r="I51" i="14"/>
  <c r="K50" i="14"/>
  <c r="I50" i="14"/>
  <c r="K49" i="14"/>
  <c r="I49" i="14"/>
  <c r="K48" i="14"/>
  <c r="I48" i="14"/>
  <c r="K47" i="14"/>
  <c r="I47" i="14"/>
  <c r="K46" i="14"/>
  <c r="I46" i="14"/>
  <c r="K45" i="14"/>
  <c r="I45" i="14"/>
  <c r="K44" i="14"/>
  <c r="I44" i="14"/>
  <c r="K43" i="14"/>
  <c r="I43" i="14"/>
  <c r="K42" i="14"/>
  <c r="I42" i="14"/>
  <c r="K41" i="14"/>
  <c r="I41" i="14"/>
  <c r="K40" i="14"/>
  <c r="I40" i="14"/>
  <c r="K39" i="14"/>
  <c r="I39" i="14"/>
  <c r="K38" i="14"/>
  <c r="I38" i="14"/>
  <c r="K37" i="14"/>
  <c r="I37" i="14"/>
  <c r="K36" i="14"/>
  <c r="I36" i="14"/>
  <c r="K35" i="14"/>
  <c r="I35" i="14"/>
  <c r="K34" i="14"/>
  <c r="I34" i="14"/>
  <c r="K33" i="14"/>
  <c r="I33" i="14"/>
  <c r="K32" i="14"/>
  <c r="I32" i="14"/>
  <c r="K31" i="14"/>
  <c r="I31" i="14"/>
  <c r="K30" i="14"/>
  <c r="I30" i="14"/>
  <c r="K29" i="14"/>
  <c r="I29" i="14"/>
  <c r="K28" i="14"/>
  <c r="I28" i="14"/>
  <c r="K27" i="14"/>
  <c r="I27" i="14"/>
  <c r="K26" i="14"/>
  <c r="I26" i="14"/>
  <c r="K25" i="14"/>
  <c r="I25" i="14"/>
  <c r="K24" i="14"/>
  <c r="I24" i="14"/>
  <c r="K23" i="14"/>
  <c r="I23" i="14"/>
  <c r="K22" i="14"/>
  <c r="I22" i="14"/>
  <c r="K21" i="14"/>
  <c r="I21" i="14"/>
  <c r="K20" i="14"/>
  <c r="I20" i="14"/>
  <c r="K19" i="14"/>
  <c r="I19" i="14"/>
  <c r="K18" i="14"/>
  <c r="I18" i="14"/>
  <c r="K17" i="14"/>
  <c r="I17" i="14"/>
  <c r="K16" i="14"/>
  <c r="I16" i="14"/>
  <c r="K15" i="14"/>
  <c r="I15" i="14"/>
  <c r="K14" i="14"/>
  <c r="I14" i="14"/>
  <c r="K13" i="14"/>
  <c r="I13" i="14"/>
  <c r="K12" i="14"/>
  <c r="I12" i="14"/>
  <c r="K11" i="14"/>
  <c r="I11" i="14"/>
  <c r="B11" i="14"/>
  <c r="K10" i="14"/>
  <c r="I10" i="14"/>
  <c r="K9" i="14"/>
  <c r="I9" i="14"/>
  <c r="B9" i="14"/>
  <c r="K8" i="14"/>
  <c r="I8" i="14"/>
  <c r="K7" i="14"/>
  <c r="I7" i="14"/>
  <c r="K6" i="14"/>
  <c r="I6" i="14"/>
  <c r="G6" i="14"/>
  <c r="C6" i="14"/>
  <c r="B6" i="14"/>
  <c r="F6" i="14" s="1"/>
  <c r="A6" i="14"/>
  <c r="K5" i="14"/>
  <c r="I5" i="14"/>
  <c r="G5" i="14"/>
  <c r="F5" i="14"/>
  <c r="C5" i="14"/>
  <c r="B5" i="14"/>
  <c r="A5" i="14"/>
  <c r="K4" i="14"/>
  <c r="I4" i="14"/>
  <c r="C4" i="14"/>
  <c r="G4" i="14" s="1"/>
  <c r="B4" i="14"/>
  <c r="F4" i="14" s="1"/>
  <c r="A4" i="14"/>
  <c r="C3" i="14"/>
  <c r="G3" i="14" s="1"/>
  <c r="B3" i="14"/>
  <c r="F3" i="14" s="1"/>
  <c r="A3" i="14"/>
  <c r="B10" i="14" l="1"/>
  <c r="B12" i="14" s="1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4" i="8"/>
  <c r="C88" i="13"/>
  <c r="B88" i="13"/>
  <c r="D88" i="13" s="1"/>
  <c r="C87" i="13"/>
  <c r="B87" i="13"/>
  <c r="C86" i="13"/>
  <c r="B86" i="13"/>
  <c r="C85" i="13"/>
  <c r="B85" i="13"/>
  <c r="C84" i="13"/>
  <c r="B84" i="13"/>
  <c r="C83" i="13"/>
  <c r="B83" i="13"/>
  <c r="D83" i="13" s="1"/>
  <c r="C82" i="13"/>
  <c r="B82" i="13"/>
  <c r="D82" i="13" s="1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3" i="13"/>
  <c r="B73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D66" i="13" s="1"/>
  <c r="C65" i="13"/>
  <c r="B65" i="13"/>
  <c r="C64" i="13"/>
  <c r="B64" i="13"/>
  <c r="C63" i="13"/>
  <c r="B63" i="13"/>
  <c r="C62" i="13"/>
  <c r="B62" i="13"/>
  <c r="C61" i="13"/>
  <c r="B61" i="13"/>
  <c r="C60" i="13"/>
  <c r="B60" i="13"/>
  <c r="C59" i="13"/>
  <c r="B59" i="13"/>
  <c r="C58" i="13"/>
  <c r="B58" i="13"/>
  <c r="D58" i="13" s="1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D50" i="13" s="1"/>
  <c r="C49" i="13"/>
  <c r="B49" i="13"/>
  <c r="D49" i="13" s="1"/>
  <c r="C48" i="13"/>
  <c r="B48" i="13"/>
  <c r="C47" i="13"/>
  <c r="B47" i="13"/>
  <c r="C46" i="13"/>
  <c r="B46" i="13"/>
  <c r="C45" i="13"/>
  <c r="B45" i="13"/>
  <c r="D45" i="13" s="1"/>
  <c r="C44" i="13"/>
  <c r="B44" i="13"/>
  <c r="C43" i="13"/>
  <c r="B43" i="13"/>
  <c r="C42" i="13"/>
  <c r="B42" i="13"/>
  <c r="C41" i="13"/>
  <c r="B41" i="13"/>
  <c r="D41" i="13" s="1"/>
  <c r="C40" i="13"/>
  <c r="B40" i="13"/>
  <c r="C39" i="13"/>
  <c r="B39" i="13"/>
  <c r="C38" i="13"/>
  <c r="B38" i="13"/>
  <c r="C37" i="13"/>
  <c r="B37" i="13"/>
  <c r="D37" i="13" s="1"/>
  <c r="C36" i="13"/>
  <c r="D36" i="13" s="1"/>
  <c r="B36" i="13"/>
  <c r="C35" i="13"/>
  <c r="B35" i="13"/>
  <c r="C34" i="13"/>
  <c r="B34" i="13"/>
  <c r="D34" i="13" s="1"/>
  <c r="C33" i="13"/>
  <c r="B33" i="13"/>
  <c r="D33" i="13" s="1"/>
  <c r="C32" i="13"/>
  <c r="B32" i="13"/>
  <c r="C31" i="13"/>
  <c r="B31" i="13"/>
  <c r="C30" i="13"/>
  <c r="B30" i="13"/>
  <c r="C29" i="13"/>
  <c r="B29" i="13"/>
  <c r="D29" i="13" s="1"/>
  <c r="C28" i="13"/>
  <c r="B28" i="13"/>
  <c r="C27" i="13"/>
  <c r="B27" i="13"/>
  <c r="C26" i="13"/>
  <c r="B26" i="13"/>
  <c r="D26" i="13" s="1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D17" i="13" s="1"/>
  <c r="C16" i="13"/>
  <c r="B16" i="13"/>
  <c r="C15" i="13"/>
  <c r="B15" i="13"/>
  <c r="C14" i="13"/>
  <c r="B14" i="13"/>
  <c r="C13" i="13"/>
  <c r="B13" i="13"/>
  <c r="D13" i="13" s="1"/>
  <c r="C12" i="13"/>
  <c r="B12" i="13"/>
  <c r="C11" i="13"/>
  <c r="B11" i="13"/>
  <c r="C10" i="13"/>
  <c r="B10" i="13"/>
  <c r="C9" i="13"/>
  <c r="B9" i="13"/>
  <c r="D9" i="13" s="1"/>
  <c r="C8" i="13"/>
  <c r="B8" i="13"/>
  <c r="C7" i="13"/>
  <c r="B7" i="13"/>
  <c r="C6" i="13"/>
  <c r="B6" i="13"/>
  <c r="C5" i="13"/>
  <c r="B5" i="13"/>
  <c r="D5" i="13" s="1"/>
  <c r="C4" i="13"/>
  <c r="B4" i="13"/>
  <c r="D6" i="13" l="1"/>
  <c r="D7" i="13"/>
  <c r="D11" i="13"/>
  <c r="D15" i="13"/>
  <c r="D19" i="13"/>
  <c r="D31" i="13"/>
  <c r="D35" i="13"/>
  <c r="D39" i="13"/>
  <c r="D43" i="13"/>
  <c r="D47" i="13"/>
  <c r="D51" i="13"/>
  <c r="D63" i="13"/>
  <c r="D16" i="13"/>
  <c r="D56" i="13"/>
  <c r="D64" i="13"/>
  <c r="D80" i="13"/>
  <c r="D68" i="13"/>
  <c r="D18" i="13"/>
  <c r="D61" i="13"/>
  <c r="D65" i="13"/>
  <c r="D69" i="13"/>
  <c r="D73" i="13"/>
  <c r="D77" i="13"/>
  <c r="D81" i="13"/>
  <c r="D70" i="13"/>
  <c r="D27" i="13"/>
  <c r="D67" i="13"/>
  <c r="D71" i="13"/>
  <c r="D75" i="13"/>
  <c r="D79" i="13"/>
  <c r="D38" i="13"/>
  <c r="D4" i="13"/>
  <c r="D24" i="13"/>
  <c r="D32" i="13"/>
  <c r="D48" i="13"/>
  <c r="D59" i="13"/>
  <c r="D76" i="13"/>
  <c r="D20" i="13"/>
  <c r="D54" i="13"/>
  <c r="D84" i="13"/>
  <c r="D10" i="13"/>
  <c r="D21" i="13"/>
  <c r="D25" i="13"/>
  <c r="D28" i="13"/>
  <c r="D40" i="13"/>
  <c r="D55" i="13"/>
  <c r="D62" i="13"/>
  <c r="D74" i="13"/>
  <c r="D85" i="13"/>
  <c r="D14" i="13"/>
  <c r="D44" i="13"/>
  <c r="D22" i="13"/>
  <c r="D52" i="13"/>
  <c r="D86" i="13"/>
  <c r="D12" i="13"/>
  <c r="D46" i="13"/>
  <c r="D78" i="13"/>
  <c r="D8" i="13"/>
  <c r="D23" i="13"/>
  <c r="D30" i="13"/>
  <c r="D42" i="13"/>
  <c r="D53" i="13"/>
  <c r="D57" i="13"/>
  <c r="D60" i="13"/>
  <c r="D72" i="13"/>
  <c r="D87" i="13"/>
  <c r="I5" i="8" l="1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4" i="8"/>
  <c r="A3" i="8" l="1"/>
  <c r="C3" i="8"/>
  <c r="B3" i="8"/>
  <c r="B11" i="8" l="1"/>
  <c r="B9" i="8"/>
  <c r="C6" i="8"/>
  <c r="G6" i="8" s="1"/>
  <c r="B6" i="8"/>
  <c r="F6" i="8" s="1"/>
  <c r="A6" i="8"/>
  <c r="C5" i="8"/>
  <c r="G5" i="8" s="1"/>
  <c r="B5" i="8"/>
  <c r="F5" i="8" s="1"/>
  <c r="A5" i="8"/>
  <c r="C4" i="8"/>
  <c r="G4" i="8" s="1"/>
  <c r="B4" i="8"/>
  <c r="F4" i="8" s="1"/>
  <c r="A4" i="8"/>
  <c r="G3" i="8"/>
  <c r="F3" i="8"/>
  <c r="B10" i="8" l="1"/>
  <c r="B12" i="8" s="1"/>
</calcChain>
</file>

<file path=xl/sharedStrings.xml><?xml version="1.0" encoding="utf-8"?>
<sst xmlns="http://schemas.openxmlformats.org/spreadsheetml/2006/main" count="3274" uniqueCount="174">
  <si>
    <t>Pass?</t>
  </si>
  <si>
    <t>Chloromethane (methyl chloride)</t>
  </si>
  <si>
    <t xml:space="preserve">Chloroethene (vinyl chloride) </t>
  </si>
  <si>
    <t>Bromomethane (methyl bromide)</t>
  </si>
  <si>
    <t>Chloroethane (ethyl chloride)</t>
  </si>
  <si>
    <t>Trichlorofluoromethane</t>
  </si>
  <si>
    <t>Diethyl ether</t>
  </si>
  <si>
    <t>1,1-Dichloroethene</t>
  </si>
  <si>
    <t>Acetone</t>
  </si>
  <si>
    <t>Iodomethane</t>
  </si>
  <si>
    <t>Carbon disulfide</t>
  </si>
  <si>
    <t>3-Chloropropene (allyl chloride)</t>
  </si>
  <si>
    <t>Methylene chloride</t>
  </si>
  <si>
    <t>trans-1,2-Dichloroethene</t>
  </si>
  <si>
    <t xml:space="preserve">Methyl tert-butyl ether (MTBE) </t>
  </si>
  <si>
    <t>1,1-Dichloroethane</t>
  </si>
  <si>
    <t>2,2-Dichloropropane</t>
  </si>
  <si>
    <t>cis-1,2-Dichloroethene</t>
  </si>
  <si>
    <t>2-Butanone (MEK)</t>
  </si>
  <si>
    <t>Methyl acrylate</t>
  </si>
  <si>
    <t>Bromochloromethane</t>
  </si>
  <si>
    <t xml:space="preserve">Methacrylonitrile </t>
  </si>
  <si>
    <t>Tetrahydrofuran</t>
  </si>
  <si>
    <t>Trichloromethane (chloroform)</t>
  </si>
  <si>
    <t>1,1,1-Trichloroethane</t>
  </si>
  <si>
    <t xml:space="preserve">Carbon tetrachloride </t>
  </si>
  <si>
    <t>1-Chlorobutane (butyl chloride)</t>
  </si>
  <si>
    <t>1,1-Dichloropropene</t>
  </si>
  <si>
    <t>Benzene</t>
  </si>
  <si>
    <t>1,2-Dichloroethane</t>
  </si>
  <si>
    <t>Trichloroethene</t>
  </si>
  <si>
    <t>1,2-Dichloropropane</t>
  </si>
  <si>
    <t xml:space="preserve">Dibromomethane </t>
  </si>
  <si>
    <t xml:space="preserve">Methyl methacrylate </t>
  </si>
  <si>
    <t>Bromodichloromethane</t>
  </si>
  <si>
    <t>2-Nitropropane</t>
  </si>
  <si>
    <t>cis-1,3-Dichloropropene</t>
  </si>
  <si>
    <t xml:space="preserve">4-Methyl-2-pentanone (MIBK) </t>
  </si>
  <si>
    <t>Toluene</t>
  </si>
  <si>
    <t>trans-1,3-Dichloropropene</t>
  </si>
  <si>
    <t xml:space="preserve">Ethyl methacrylate </t>
  </si>
  <si>
    <t>1,1,2-Trichloroethane</t>
  </si>
  <si>
    <t>Tetrachloroethene</t>
  </si>
  <si>
    <t>1,3-Dichloropropane</t>
  </si>
  <si>
    <t>2-Hexanone</t>
  </si>
  <si>
    <t>Dibromochloromethane</t>
  </si>
  <si>
    <t>1,2-Dibromoethane (EDB)</t>
  </si>
  <si>
    <t>Chlorobenzene</t>
  </si>
  <si>
    <t>1,1,1,2-Tetrachloroethane</t>
  </si>
  <si>
    <t>Ethylbenzene</t>
  </si>
  <si>
    <t>m/p-Xylene</t>
  </si>
  <si>
    <t>o-Xylene</t>
  </si>
  <si>
    <t>Styrene</t>
  </si>
  <si>
    <t>Bromoform</t>
  </si>
  <si>
    <t xml:space="preserve">Isopropylbenzene (cumene) </t>
  </si>
  <si>
    <t>Bromobenzene</t>
  </si>
  <si>
    <t>1,1,2,2-Tetrachloroethane</t>
  </si>
  <si>
    <t>1,2,3-Trichloropropane (TCP)</t>
  </si>
  <si>
    <t>trans-1,4-Dichloro-2-butene</t>
  </si>
  <si>
    <t>n-Propylbenzene</t>
  </si>
  <si>
    <t>2-Chlorotoluene</t>
  </si>
  <si>
    <t>4-Chlorotoluene</t>
  </si>
  <si>
    <t>1,3,5-Trimethylbenzene</t>
  </si>
  <si>
    <t>tert-Butylbenzene</t>
  </si>
  <si>
    <t>Pentachloroethane</t>
  </si>
  <si>
    <t>1,2,4-Trimethylbenzene</t>
  </si>
  <si>
    <t>1-Methylpropylbenzene (sec-butylbenzene)</t>
  </si>
  <si>
    <t>1,3-Dichlorobenzene</t>
  </si>
  <si>
    <t xml:space="preserve">4-Isopropyltoluene (p-cymene) </t>
  </si>
  <si>
    <t>1,4-Dichlorobenzene</t>
  </si>
  <si>
    <t>1,2-Dichlorobenzene</t>
  </si>
  <si>
    <t>n-Butylbenzene</t>
  </si>
  <si>
    <t>Hexachloroethane</t>
  </si>
  <si>
    <t>1,2-Dibromo-3-chloropropane (DBCP)</t>
  </si>
  <si>
    <t>Nitrobenzene</t>
  </si>
  <si>
    <t>1,2,4-Trichlorobenzene</t>
  </si>
  <si>
    <t>Hexachloro-1,3-butadiene</t>
  </si>
  <si>
    <t>Naphthalene</t>
  </si>
  <si>
    <t>1,2,3-Trichlorobenzene</t>
  </si>
  <si>
    <t>Area</t>
  </si>
  <si>
    <t>ppb</t>
  </si>
  <si>
    <t>LLOQ</t>
  </si>
  <si>
    <t>Peak Name</t>
  </si>
  <si>
    <t>min</t>
  </si>
  <si>
    <t>%</t>
  </si>
  <si>
    <t>MS Quantitation Peak</t>
  </si>
  <si>
    <t>n.a.</t>
  </si>
  <si>
    <t xml:space="preserve">Amount </t>
  </si>
  <si>
    <t>Ret. Time</t>
  </si>
  <si>
    <t xml:space="preserve">Area </t>
  </si>
  <si>
    <t>Rel Area</t>
  </si>
  <si>
    <t>Overall Ion Ratio</t>
  </si>
  <si>
    <t>counts*min</t>
  </si>
  <si>
    <t>Confirmation</t>
  </si>
  <si>
    <t>Confirmed</t>
  </si>
  <si>
    <t>True Value</t>
  </si>
  <si>
    <t>Total Analytes</t>
  </si>
  <si>
    <t>Failed</t>
  </si>
  <si>
    <t>Allowance</t>
  </si>
  <si>
    <t>&lt;1/2LLOQ</t>
  </si>
  <si>
    <t>ICAL Rt</t>
  </si>
  <si>
    <t>ICAL Area</t>
  </si>
  <si>
    <t>Pass_RT?</t>
  </si>
  <si>
    <t>Pass_Area?</t>
  </si>
  <si>
    <t>RT</t>
  </si>
  <si>
    <t>Fail?</t>
  </si>
  <si>
    <t>Non-target</t>
  </si>
  <si>
    <t>Instrument Data\GC_MS_PT\2023</t>
  </si>
  <si>
    <t>First Injection</t>
  </si>
  <si>
    <t>n.a./n.r.</t>
  </si>
  <si>
    <t>Quant. Ion</t>
  </si>
  <si>
    <t>Conf. Ion #1</t>
  </si>
  <si>
    <t>Ion Ratio #1</t>
  </si>
  <si>
    <t>Conf.Ion #2</t>
  </si>
  <si>
    <t>Ion Ratio #2</t>
  </si>
  <si>
    <t>m/z</t>
  </si>
  <si>
    <t>(Expected)</t>
  </si>
  <si>
    <t>(Observed)</t>
  </si>
  <si>
    <t>Within Window</t>
  </si>
  <si>
    <t>Peak</t>
  </si>
  <si>
    <t>Ret.Time</t>
  </si>
  <si>
    <t>1st Hit</t>
  </si>
  <si>
    <t>Library Compound</t>
  </si>
  <si>
    <t>Library</t>
  </si>
  <si>
    <t>2nd Hit</t>
  </si>
  <si>
    <t>LIbrary Compound</t>
  </si>
  <si>
    <t>3rd Hit</t>
  </si>
  <si>
    <t>No.</t>
  </si>
  <si>
    <t>SI</t>
  </si>
  <si>
    <t>TIC</t>
  </si>
  <si>
    <t>Dibromofluoromethane [SS1]</t>
  </si>
  <si>
    <t>Pentafluorobenzene [IS1]</t>
  </si>
  <si>
    <t>1,4-Difluorobenzene [IS2]</t>
  </si>
  <si>
    <t>Toluene-d8 [SS2]</t>
  </si>
  <si>
    <t>Chlorobenzene-d5 [IS3]</t>
  </si>
  <si>
    <t>1-Bromo-4-fluorobenzene (BFB) [SS3]</t>
  </si>
  <si>
    <t>1,4-Dichlorobenzene-d4 [IS4]</t>
  </si>
  <si>
    <t>Sample</t>
  </si>
  <si>
    <t>% of TV</t>
  </si>
  <si>
    <t>&lt;70% highlighted</t>
  </si>
  <si>
    <t>CCV</t>
  </si>
  <si>
    <t>Not confirmed</t>
  </si>
  <si>
    <t>Methylene chloride (DCM)</t>
  </si>
  <si>
    <t>H2O-V3</t>
  </si>
  <si>
    <t>H2O-V4</t>
  </si>
  <si>
    <t>09-14-KDP-1</t>
  </si>
  <si>
    <t>09-14-KDP-2</t>
  </si>
  <si>
    <t>09-14-KDP-3</t>
  </si>
  <si>
    <t>09-14-KDP-4</t>
  </si>
  <si>
    <t>09-14-KDP-5</t>
  </si>
  <si>
    <t>09-18-KDP-1</t>
  </si>
  <si>
    <t>09-18-KDP-2</t>
  </si>
  <si>
    <t>09-18-KDP-3</t>
  </si>
  <si>
    <t>09-19-KDP-1</t>
  </si>
  <si>
    <t>09-19-KDP-2</t>
  </si>
  <si>
    <t>09-19-KDP-3</t>
  </si>
  <si>
    <t>201004-Holmes</t>
  </si>
  <si>
    <t>09-19-KDP-4</t>
  </si>
  <si>
    <t>09-19-KDP-5</t>
  </si>
  <si>
    <t>09-22-KDP-8</t>
  </si>
  <si>
    <t>09-22-KDP-7</t>
  </si>
  <si>
    <t>09-22-KDP-6</t>
  </si>
  <si>
    <t>09-22-KDP-5</t>
  </si>
  <si>
    <t>09-22-KDP-4</t>
  </si>
  <si>
    <t>09-22-KDP-3</t>
  </si>
  <si>
    <t>CCV2</t>
  </si>
  <si>
    <t>H2O-V5</t>
  </si>
  <si>
    <t>Acetaldehyde</t>
  </si>
  <si>
    <t>mainlib</t>
  </si>
  <si>
    <t>Ethylene oxide</t>
  </si>
  <si>
    <t>Pyrimidine-2,4(1H,3H)-dione, 5-amino-6-nitroso-</t>
  </si>
  <si>
    <t>Counts*min</t>
  </si>
  <si>
    <t>Glycidol</t>
  </si>
  <si>
    <t>Hydroxyurea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</si>
</sst>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2" borderId="0" xfId="0" applyFont="1" applyFill="1"/>
    <xf numFmtId="9" fontId="0" fillId="0" borderId="0" xfId="0" applyNumberFormat="1"/>
    <xf numFmtId="9" fontId="0" fillId="0" borderId="0" xfId="0" applyNumberFormat="1" applyAlignment="1">
      <alignment horizontal="center"/>
    </xf>
    <xf numFmtId="0" fontId="2" fillId="2" borderId="0" xfId="0" applyFont="1" applyFill="1"/>
    <xf numFmtId="2" fontId="1" fillId="2" borderId="0" xfId="0" applyNumberFormat="1" applyFont="1" applyFill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/>
    <xf numFmtId="0" fontId="2" fillId="0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15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00FF"/>
      </font>
    </dxf>
    <dxf>
      <font>
        <color auto="1"/>
      </font>
    </dxf>
    <dxf>
      <font>
        <color auto="1"/>
      </font>
    </dxf>
    <dxf>
      <font>
        <b val="0"/>
        <i val="0"/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"/>
  <sheetViews>
    <sheetView workbookViewId="0">
      <selection activeCell="E18" sqref="E18"/>
    </sheetView>
  </sheetViews>
  <sheetFormatPr defaultRowHeight="15" x14ac:dyDescent="0.25"/>
  <cols>
    <col min="1" max="1" width="25.85546875" bestFit="1" customWidth="1"/>
    <col min="2" max="2" width="6" bestFit="1" customWidth="1"/>
    <col min="3" max="3" width="7" bestFit="1" customWidth="1"/>
    <col min="4" max="4" width="7.140625" bestFit="1" customWidth="1"/>
    <col min="7" max="7" width="11" bestFit="1" customWidth="1"/>
    <col min="10" max="10" width="10.5703125" style="2" bestFit="1" customWidth="1"/>
    <col min="11" max="11" width="6.140625" style="2" bestFit="1" customWidth="1"/>
    <col min="12" max="12" width="41.140625" bestFit="1" customWidth="1"/>
    <col min="17" max="17" width="15.85546875" bestFit="1" customWidth="1"/>
  </cols>
  <sheetData>
    <row r="1" spans="1:26" x14ac:dyDescent="0.25">
      <c r="L1" t="s">
        <v>82</v>
      </c>
      <c r="M1" t="s">
        <v>88</v>
      </c>
      <c r="N1" t="s">
        <v>89</v>
      </c>
      <c r="O1" t="s">
        <v>90</v>
      </c>
      <c r="P1" t="s">
        <v>87</v>
      </c>
      <c r="Q1" t="s">
        <v>91</v>
      </c>
      <c r="R1" t="s">
        <v>110</v>
      </c>
      <c r="S1" t="s">
        <v>111</v>
      </c>
      <c r="T1" t="s">
        <v>112</v>
      </c>
      <c r="U1" t="s">
        <v>112</v>
      </c>
      <c r="V1" t="s">
        <v>112</v>
      </c>
      <c r="W1" t="s">
        <v>113</v>
      </c>
      <c r="X1" t="s">
        <v>114</v>
      </c>
      <c r="Y1" t="s">
        <v>114</v>
      </c>
      <c r="Z1" t="s">
        <v>114</v>
      </c>
    </row>
    <row r="2" spans="1:26" x14ac:dyDescent="0.25">
      <c r="B2" t="s">
        <v>104</v>
      </c>
      <c r="C2" t="s">
        <v>79</v>
      </c>
      <c r="D2" t="s">
        <v>100</v>
      </c>
      <c r="E2" t="s">
        <v>101</v>
      </c>
      <c r="F2" s="3" t="s">
        <v>102</v>
      </c>
      <c r="G2" s="3" t="s">
        <v>103</v>
      </c>
      <c r="M2" t="s">
        <v>83</v>
      </c>
      <c r="N2" t="s">
        <v>92</v>
      </c>
      <c r="O2" t="s">
        <v>84</v>
      </c>
      <c r="P2" t="s">
        <v>80</v>
      </c>
      <c r="Q2" t="s">
        <v>93</v>
      </c>
      <c r="R2" t="s">
        <v>115</v>
      </c>
      <c r="S2" t="s">
        <v>115</v>
      </c>
      <c r="T2" t="s">
        <v>116</v>
      </c>
      <c r="U2" t="s">
        <v>117</v>
      </c>
      <c r="V2" t="s">
        <v>118</v>
      </c>
      <c r="W2" t="s">
        <v>115</v>
      </c>
      <c r="X2" t="s">
        <v>116</v>
      </c>
      <c r="Y2" t="s">
        <v>117</v>
      </c>
      <c r="Z2" t="s">
        <v>118</v>
      </c>
    </row>
    <row r="3" spans="1:26" x14ac:dyDescent="0.25">
      <c r="A3" t="str">
        <f>L29</f>
        <v>Pentafluorobenzene [IS1]</v>
      </c>
      <c r="B3">
        <f>M29</f>
        <v>5.42</v>
      </c>
      <c r="C3">
        <f>N29</f>
        <v>222381</v>
      </c>
      <c r="D3">
        <v>5.42</v>
      </c>
      <c r="E3">
        <v>189105</v>
      </c>
      <c r="F3" s="1" t="b">
        <f>ABS(D3-B3)&lt;=0.5</f>
        <v>1</v>
      </c>
      <c r="G3" s="1" t="b">
        <f>AND(C3&gt;E3*0.5,C3&lt;E3*1.5)</f>
        <v>1</v>
      </c>
      <c r="I3" t="s">
        <v>138</v>
      </c>
      <c r="J3" s="2" t="s">
        <v>95</v>
      </c>
      <c r="K3" s="5" t="s">
        <v>0</v>
      </c>
      <c r="L3" t="s">
        <v>85</v>
      </c>
      <c r="M3" t="s">
        <v>85</v>
      </c>
      <c r="N3" t="s">
        <v>85</v>
      </c>
      <c r="O3" t="s">
        <v>85</v>
      </c>
      <c r="P3" t="s">
        <v>85</v>
      </c>
      <c r="Q3" t="s">
        <v>85</v>
      </c>
      <c r="R3" t="s">
        <v>85</v>
      </c>
      <c r="S3" t="s">
        <v>85</v>
      </c>
      <c r="T3" t="s">
        <v>85</v>
      </c>
      <c r="U3" t="s">
        <v>85</v>
      </c>
      <c r="V3" t="s">
        <v>85</v>
      </c>
      <c r="W3" t="s">
        <v>85</v>
      </c>
      <c r="X3" t="s">
        <v>85</v>
      </c>
      <c r="Y3" t="s">
        <v>85</v>
      </c>
      <c r="Z3" t="s">
        <v>85</v>
      </c>
    </row>
    <row r="4" spans="1:26" x14ac:dyDescent="0.25">
      <c r="A4" t="str">
        <f>L35</f>
        <v>1,4-Difluorobenzene [IS2]</v>
      </c>
      <c r="B4">
        <f>M35</f>
        <v>6.17</v>
      </c>
      <c r="C4">
        <f>N35</f>
        <v>287173</v>
      </c>
      <c r="D4">
        <v>6.17</v>
      </c>
      <c r="E4">
        <v>254598</v>
      </c>
      <c r="F4" s="1" t="b">
        <f t="shared" ref="F4:F6" si="0">ABS(D4-B4)&lt;=0.5</f>
        <v>1</v>
      </c>
      <c r="G4" s="1" t="b">
        <f t="shared" ref="G4:G6" si="1">AND(C4&gt;=E4*0.5,C4&lt;=E4*1.5)</f>
        <v>1</v>
      </c>
      <c r="I4">
        <f>P4/J4*100</f>
        <v>102.23</v>
      </c>
      <c r="J4" s="2">
        <v>10</v>
      </c>
      <c r="K4" s="2" t="b">
        <f>AND(P4&gt;J4*0.8,P4&lt;J4*1.2)</f>
        <v>1</v>
      </c>
      <c r="L4" t="s">
        <v>1</v>
      </c>
      <c r="M4">
        <v>1.46</v>
      </c>
      <c r="N4">
        <v>29368</v>
      </c>
      <c r="O4">
        <v>0.19</v>
      </c>
      <c r="P4">
        <v>10.223000000000001</v>
      </c>
      <c r="Q4" t="s">
        <v>94</v>
      </c>
      <c r="R4">
        <v>50</v>
      </c>
      <c r="S4">
        <v>52</v>
      </c>
      <c r="T4">
        <v>32.86</v>
      </c>
      <c r="U4">
        <v>32.32</v>
      </c>
      <c r="V4" t="s">
        <v>94</v>
      </c>
      <c r="W4">
        <v>49</v>
      </c>
      <c r="X4">
        <v>11</v>
      </c>
      <c r="Y4">
        <v>7.51</v>
      </c>
      <c r="Z4" t="s">
        <v>94</v>
      </c>
    </row>
    <row r="5" spans="1:26" x14ac:dyDescent="0.25">
      <c r="A5" t="str">
        <f>L54</f>
        <v>Chlorobenzene-d5 [IS3]</v>
      </c>
      <c r="B5">
        <f>M54</f>
        <v>8.91</v>
      </c>
      <c r="C5">
        <f>N54</f>
        <v>274204</v>
      </c>
      <c r="D5">
        <v>8.91</v>
      </c>
      <c r="E5">
        <v>254598</v>
      </c>
      <c r="F5" s="1" t="b">
        <f t="shared" si="0"/>
        <v>1</v>
      </c>
      <c r="G5" s="1" t="b">
        <f t="shared" si="1"/>
        <v>1</v>
      </c>
      <c r="I5">
        <f t="shared" ref="I5:I68" si="2">P5/J5*100</f>
        <v>102.55000000000001</v>
      </c>
      <c r="J5" s="2">
        <v>10</v>
      </c>
      <c r="K5" s="2" t="b">
        <f t="shared" ref="K5:K68" si="3">AND(P5&gt;J5*0.8,P5&lt;J5*1.2)</f>
        <v>1</v>
      </c>
      <c r="L5" t="s">
        <v>2</v>
      </c>
      <c r="M5">
        <v>1.55</v>
      </c>
      <c r="N5">
        <v>43066</v>
      </c>
      <c r="O5">
        <v>0.28000000000000003</v>
      </c>
      <c r="P5">
        <v>10.255000000000001</v>
      </c>
      <c r="Q5" t="s">
        <v>94</v>
      </c>
      <c r="R5">
        <v>62</v>
      </c>
      <c r="S5">
        <v>64</v>
      </c>
      <c r="T5">
        <v>30.39</v>
      </c>
      <c r="U5">
        <v>30.71</v>
      </c>
      <c r="V5" t="s">
        <v>94</v>
      </c>
      <c r="W5">
        <v>61</v>
      </c>
      <c r="X5">
        <v>7.42</v>
      </c>
      <c r="Y5">
        <v>7.33</v>
      </c>
      <c r="Z5" t="s">
        <v>94</v>
      </c>
    </row>
    <row r="6" spans="1:26" x14ac:dyDescent="0.25">
      <c r="A6" t="str">
        <f>L78</f>
        <v>1,4-Dichlorobenzene-d4 [IS4]</v>
      </c>
      <c r="B6">
        <f>M78</f>
        <v>10.66</v>
      </c>
      <c r="C6">
        <f>N78</f>
        <v>177950</v>
      </c>
      <c r="D6">
        <v>10.65</v>
      </c>
      <c r="E6">
        <v>254598</v>
      </c>
      <c r="F6" s="1" t="b">
        <f t="shared" si="0"/>
        <v>1</v>
      </c>
      <c r="G6" s="1" t="b">
        <f t="shared" si="1"/>
        <v>1</v>
      </c>
      <c r="I6">
        <f t="shared" si="2"/>
        <v>103.4</v>
      </c>
      <c r="J6" s="2">
        <v>10</v>
      </c>
      <c r="K6" s="2" t="b">
        <f t="shared" si="3"/>
        <v>1</v>
      </c>
      <c r="L6" t="s">
        <v>3</v>
      </c>
      <c r="M6">
        <v>1.83</v>
      </c>
      <c r="N6">
        <v>61751</v>
      </c>
      <c r="O6">
        <v>0.4</v>
      </c>
      <c r="P6">
        <v>10.34</v>
      </c>
      <c r="Q6" t="s">
        <v>94</v>
      </c>
      <c r="R6">
        <v>94</v>
      </c>
      <c r="S6">
        <v>96</v>
      </c>
      <c r="T6">
        <v>101.56</v>
      </c>
      <c r="U6">
        <v>94.23</v>
      </c>
      <c r="V6" t="s">
        <v>94</v>
      </c>
      <c r="W6">
        <v>93</v>
      </c>
      <c r="X6">
        <v>20.6</v>
      </c>
      <c r="Y6">
        <v>18.68</v>
      </c>
      <c r="Z6" t="s">
        <v>94</v>
      </c>
    </row>
    <row r="7" spans="1:26" x14ac:dyDescent="0.25">
      <c r="I7">
        <f t="shared" si="2"/>
        <v>99.05</v>
      </c>
      <c r="J7" s="2">
        <v>10</v>
      </c>
      <c r="K7" s="2" t="b">
        <f t="shared" si="3"/>
        <v>1</v>
      </c>
      <c r="L7" t="s">
        <v>4</v>
      </c>
      <c r="M7">
        <v>1.94</v>
      </c>
      <c r="N7">
        <v>23560</v>
      </c>
      <c r="O7">
        <v>0.15</v>
      </c>
      <c r="P7">
        <v>9.9049999999999994</v>
      </c>
      <c r="Q7" t="s">
        <v>94</v>
      </c>
      <c r="R7">
        <v>64</v>
      </c>
      <c r="S7">
        <v>66</v>
      </c>
      <c r="T7">
        <v>32.31</v>
      </c>
      <c r="U7">
        <v>32.89</v>
      </c>
      <c r="V7" t="s">
        <v>94</v>
      </c>
      <c r="W7">
        <v>49</v>
      </c>
      <c r="X7">
        <v>21.31</v>
      </c>
      <c r="Y7">
        <v>25.31</v>
      </c>
      <c r="Z7" t="s">
        <v>94</v>
      </c>
    </row>
    <row r="8" spans="1:26" x14ac:dyDescent="0.25">
      <c r="I8">
        <f t="shared" si="2"/>
        <v>101.83</v>
      </c>
      <c r="J8" s="2">
        <v>10</v>
      </c>
      <c r="K8" s="2" t="b">
        <f t="shared" si="3"/>
        <v>1</v>
      </c>
      <c r="L8" t="s">
        <v>5</v>
      </c>
      <c r="M8">
        <v>2.19</v>
      </c>
      <c r="N8">
        <v>51258</v>
      </c>
      <c r="O8">
        <v>0.33</v>
      </c>
      <c r="P8">
        <v>10.183</v>
      </c>
      <c r="Q8" t="s">
        <v>94</v>
      </c>
      <c r="R8">
        <v>101</v>
      </c>
      <c r="S8">
        <v>103</v>
      </c>
      <c r="T8">
        <v>61.17</v>
      </c>
      <c r="U8">
        <v>70.13</v>
      </c>
      <c r="V8" t="s">
        <v>94</v>
      </c>
      <c r="W8">
        <v>105</v>
      </c>
      <c r="X8">
        <v>9.61</v>
      </c>
      <c r="Y8">
        <v>9.61</v>
      </c>
      <c r="Z8" t="s">
        <v>94</v>
      </c>
    </row>
    <row r="9" spans="1:26" x14ac:dyDescent="0.25">
      <c r="A9" s="4" t="s">
        <v>96</v>
      </c>
      <c r="B9">
        <f>85-4</f>
        <v>81</v>
      </c>
      <c r="I9">
        <f t="shared" si="2"/>
        <v>88.429999999999993</v>
      </c>
      <c r="J9" s="2">
        <v>10</v>
      </c>
      <c r="K9" s="2" t="b">
        <f t="shared" si="3"/>
        <v>1</v>
      </c>
      <c r="L9" t="s">
        <v>6</v>
      </c>
      <c r="M9">
        <v>2.5</v>
      </c>
      <c r="N9">
        <v>29329</v>
      </c>
      <c r="O9">
        <v>0.19</v>
      </c>
      <c r="P9">
        <v>8.843</v>
      </c>
      <c r="Q9" t="s">
        <v>94</v>
      </c>
      <c r="R9">
        <v>59</v>
      </c>
      <c r="S9">
        <v>74</v>
      </c>
      <c r="T9">
        <v>74.540000000000006</v>
      </c>
      <c r="U9">
        <v>79.52</v>
      </c>
      <c r="V9" t="s">
        <v>94</v>
      </c>
      <c r="W9">
        <v>45</v>
      </c>
      <c r="X9">
        <v>73.239999999999995</v>
      </c>
      <c r="Y9">
        <v>75.12</v>
      </c>
      <c r="Z9" t="s">
        <v>94</v>
      </c>
    </row>
    <row r="10" spans="1:26" x14ac:dyDescent="0.25">
      <c r="A10" t="s">
        <v>97</v>
      </c>
      <c r="B10">
        <f>COUNTIF(K4:K88,"FALSE")</f>
        <v>11</v>
      </c>
      <c r="I10">
        <f t="shared" si="2"/>
        <v>102.92999999999999</v>
      </c>
      <c r="J10" s="2">
        <v>10</v>
      </c>
      <c r="K10" s="2" t="b">
        <f t="shared" si="3"/>
        <v>1</v>
      </c>
      <c r="L10" t="s">
        <v>7</v>
      </c>
      <c r="M10">
        <v>2.73</v>
      </c>
      <c r="N10">
        <v>39566</v>
      </c>
      <c r="O10">
        <v>0.26</v>
      </c>
      <c r="P10">
        <v>10.292999999999999</v>
      </c>
      <c r="Q10" t="s">
        <v>94</v>
      </c>
      <c r="R10">
        <v>61</v>
      </c>
      <c r="S10">
        <v>96</v>
      </c>
      <c r="T10">
        <v>78.900000000000006</v>
      </c>
      <c r="U10">
        <v>82.84</v>
      </c>
      <c r="V10" t="s">
        <v>94</v>
      </c>
      <c r="W10">
        <v>98</v>
      </c>
      <c r="X10">
        <v>52.55</v>
      </c>
      <c r="Y10">
        <v>53.81</v>
      </c>
      <c r="Z10" t="s">
        <v>94</v>
      </c>
    </row>
    <row r="11" spans="1:26" x14ac:dyDescent="0.25">
      <c r="A11" t="s">
        <v>98</v>
      </c>
      <c r="B11">
        <f>0.2*B9</f>
        <v>16.2</v>
      </c>
      <c r="I11">
        <f t="shared" si="2"/>
        <v>71.405555555555551</v>
      </c>
      <c r="J11" s="2">
        <v>18</v>
      </c>
      <c r="K11" s="2" t="b">
        <f t="shared" si="3"/>
        <v>0</v>
      </c>
      <c r="L11" t="s">
        <v>8</v>
      </c>
      <c r="M11">
        <v>2.82</v>
      </c>
      <c r="N11">
        <v>18973</v>
      </c>
      <c r="O11">
        <v>0.12</v>
      </c>
      <c r="P11">
        <v>12.853</v>
      </c>
      <c r="Q11" t="s">
        <v>94</v>
      </c>
      <c r="R11">
        <v>43</v>
      </c>
      <c r="S11">
        <v>58</v>
      </c>
      <c r="T11">
        <v>36.64</v>
      </c>
      <c r="U11">
        <v>35.28</v>
      </c>
      <c r="V11" t="s">
        <v>94</v>
      </c>
      <c r="W11" t="s">
        <v>86</v>
      </c>
      <c r="X11" t="s">
        <v>86</v>
      </c>
      <c r="Y11" t="s">
        <v>86</v>
      </c>
      <c r="Z11" t="s">
        <v>86</v>
      </c>
    </row>
    <row r="12" spans="1:26" x14ac:dyDescent="0.25">
      <c r="A12" s="7" t="s">
        <v>0</v>
      </c>
      <c r="B12" s="6" t="b">
        <f>B10&lt;B11</f>
        <v>1</v>
      </c>
      <c r="I12">
        <f t="shared" si="2"/>
        <v>92.41</v>
      </c>
      <c r="J12" s="2">
        <v>10</v>
      </c>
      <c r="K12" s="2" t="b">
        <f t="shared" si="3"/>
        <v>1</v>
      </c>
      <c r="L12" t="s">
        <v>9</v>
      </c>
      <c r="M12">
        <v>2.88</v>
      </c>
      <c r="N12">
        <v>43348</v>
      </c>
      <c r="O12">
        <v>0.28000000000000003</v>
      </c>
      <c r="P12">
        <v>9.2409999999999997</v>
      </c>
      <c r="Q12" t="s">
        <v>94</v>
      </c>
      <c r="R12">
        <v>142</v>
      </c>
      <c r="S12">
        <v>127</v>
      </c>
      <c r="T12">
        <v>33.79</v>
      </c>
      <c r="U12">
        <v>33.08</v>
      </c>
      <c r="V12" t="s">
        <v>94</v>
      </c>
      <c r="W12">
        <v>141</v>
      </c>
      <c r="X12">
        <v>12.61</v>
      </c>
      <c r="Y12">
        <v>12.16</v>
      </c>
      <c r="Z12" t="s">
        <v>94</v>
      </c>
    </row>
    <row r="13" spans="1:26" x14ac:dyDescent="0.25">
      <c r="I13">
        <f t="shared" si="2"/>
        <v>105.89</v>
      </c>
      <c r="J13" s="2">
        <v>10</v>
      </c>
      <c r="K13" s="2" t="b">
        <f t="shared" si="3"/>
        <v>1</v>
      </c>
      <c r="L13" t="s">
        <v>10</v>
      </c>
      <c r="M13">
        <v>2.95</v>
      </c>
      <c r="N13">
        <v>89752</v>
      </c>
      <c r="O13">
        <v>0.59</v>
      </c>
      <c r="P13">
        <v>10.589</v>
      </c>
      <c r="Q13" t="s">
        <v>94</v>
      </c>
      <c r="R13">
        <v>76</v>
      </c>
      <c r="S13">
        <v>78</v>
      </c>
      <c r="T13">
        <v>7.49</v>
      </c>
      <c r="U13">
        <v>8.75</v>
      </c>
      <c r="V13" t="s">
        <v>94</v>
      </c>
      <c r="W13" t="s">
        <v>86</v>
      </c>
      <c r="X13" t="s">
        <v>86</v>
      </c>
      <c r="Y13" t="s">
        <v>86</v>
      </c>
      <c r="Z13" t="s">
        <v>86</v>
      </c>
    </row>
    <row r="14" spans="1:26" x14ac:dyDescent="0.25">
      <c r="I14">
        <f t="shared" si="2"/>
        <v>106.34000000000002</v>
      </c>
      <c r="J14" s="2">
        <v>10</v>
      </c>
      <c r="K14" s="2" t="b">
        <f t="shared" si="3"/>
        <v>1</v>
      </c>
      <c r="L14" t="s">
        <v>11</v>
      </c>
      <c r="M14">
        <v>3.19</v>
      </c>
      <c r="N14">
        <v>49168</v>
      </c>
      <c r="O14">
        <v>0.32</v>
      </c>
      <c r="P14">
        <v>10.634</v>
      </c>
      <c r="Q14" t="s">
        <v>94</v>
      </c>
      <c r="R14">
        <v>41</v>
      </c>
      <c r="S14">
        <v>39</v>
      </c>
      <c r="T14">
        <v>63.24</v>
      </c>
      <c r="U14">
        <v>63.51</v>
      </c>
      <c r="V14" t="s">
        <v>94</v>
      </c>
      <c r="W14">
        <v>76</v>
      </c>
      <c r="X14">
        <v>34.1</v>
      </c>
      <c r="Y14">
        <v>37.26</v>
      </c>
      <c r="Z14" t="s">
        <v>94</v>
      </c>
    </row>
    <row r="15" spans="1:26" x14ac:dyDescent="0.25">
      <c r="I15">
        <f t="shared" si="2"/>
        <v>91.289999999999992</v>
      </c>
      <c r="J15" s="2">
        <v>10</v>
      </c>
      <c r="K15" s="2" t="b">
        <f t="shared" si="3"/>
        <v>1</v>
      </c>
      <c r="L15" t="s">
        <v>12</v>
      </c>
      <c r="M15">
        <v>3.36</v>
      </c>
      <c r="N15">
        <v>47126</v>
      </c>
      <c r="O15">
        <v>0.31</v>
      </c>
      <c r="P15">
        <v>9.1289999999999996</v>
      </c>
      <c r="Q15" t="s">
        <v>94</v>
      </c>
      <c r="R15">
        <v>49</v>
      </c>
      <c r="S15">
        <v>84</v>
      </c>
      <c r="T15">
        <v>92.5</v>
      </c>
      <c r="U15">
        <v>93.15</v>
      </c>
      <c r="V15" t="s">
        <v>94</v>
      </c>
      <c r="W15">
        <v>86</v>
      </c>
      <c r="X15">
        <v>59.57</v>
      </c>
      <c r="Y15">
        <v>61.17</v>
      </c>
      <c r="Z15" t="s">
        <v>94</v>
      </c>
    </row>
    <row r="16" spans="1:26" x14ac:dyDescent="0.25">
      <c r="I16">
        <f t="shared" si="2"/>
        <v>100.97</v>
      </c>
      <c r="J16" s="2">
        <v>10</v>
      </c>
      <c r="K16" s="2" t="b">
        <f t="shared" si="3"/>
        <v>1</v>
      </c>
      <c r="L16" t="s">
        <v>13</v>
      </c>
      <c r="M16">
        <v>3.68</v>
      </c>
      <c r="N16">
        <v>42781</v>
      </c>
      <c r="O16">
        <v>0.28000000000000003</v>
      </c>
      <c r="P16">
        <v>10.097</v>
      </c>
      <c r="Q16" t="s">
        <v>94</v>
      </c>
      <c r="R16">
        <v>61</v>
      </c>
      <c r="S16">
        <v>96</v>
      </c>
      <c r="T16">
        <v>84.84</v>
      </c>
      <c r="U16">
        <v>85.42</v>
      </c>
      <c r="V16" t="s">
        <v>94</v>
      </c>
      <c r="W16">
        <v>98</v>
      </c>
      <c r="X16">
        <v>54.51</v>
      </c>
      <c r="Y16">
        <v>56.99</v>
      </c>
      <c r="Z16" t="s">
        <v>94</v>
      </c>
    </row>
    <row r="17" spans="9:26" x14ac:dyDescent="0.25">
      <c r="I17">
        <f t="shared" si="2"/>
        <v>92.56</v>
      </c>
      <c r="J17" s="2">
        <v>10</v>
      </c>
      <c r="K17" s="2" t="b">
        <f t="shared" si="3"/>
        <v>1</v>
      </c>
      <c r="L17" t="s">
        <v>14</v>
      </c>
      <c r="M17">
        <v>3.69</v>
      </c>
      <c r="N17">
        <v>105704</v>
      </c>
      <c r="O17">
        <v>0.69</v>
      </c>
      <c r="P17">
        <v>9.2560000000000002</v>
      </c>
      <c r="Q17" t="s">
        <v>94</v>
      </c>
      <c r="R17">
        <v>73</v>
      </c>
      <c r="S17">
        <v>41</v>
      </c>
      <c r="T17">
        <v>29.23</v>
      </c>
      <c r="U17">
        <v>24.57</v>
      </c>
      <c r="V17" t="s">
        <v>94</v>
      </c>
      <c r="W17">
        <v>57</v>
      </c>
      <c r="X17">
        <v>20.64</v>
      </c>
      <c r="Y17">
        <v>20.65</v>
      </c>
      <c r="Z17" t="s">
        <v>94</v>
      </c>
    </row>
    <row r="18" spans="9:26" x14ac:dyDescent="0.25">
      <c r="I18">
        <f t="shared" si="2"/>
        <v>97.77</v>
      </c>
      <c r="J18" s="2">
        <v>10</v>
      </c>
      <c r="K18" s="2" t="b">
        <f t="shared" si="3"/>
        <v>1</v>
      </c>
      <c r="L18" t="s">
        <v>15</v>
      </c>
      <c r="M18">
        <v>4.1900000000000004</v>
      </c>
      <c r="N18">
        <v>56055</v>
      </c>
      <c r="O18">
        <v>0.37</v>
      </c>
      <c r="P18">
        <v>9.7769999999999992</v>
      </c>
      <c r="Q18" t="s">
        <v>94</v>
      </c>
      <c r="R18">
        <v>63</v>
      </c>
      <c r="S18">
        <v>65</v>
      </c>
      <c r="T18">
        <v>31.04</v>
      </c>
      <c r="U18">
        <v>31.54</v>
      </c>
      <c r="V18" t="s">
        <v>94</v>
      </c>
      <c r="W18">
        <v>83</v>
      </c>
      <c r="X18">
        <v>13.52</v>
      </c>
      <c r="Y18">
        <v>13.1</v>
      </c>
      <c r="Z18" t="s">
        <v>94</v>
      </c>
    </row>
    <row r="19" spans="9:26" x14ac:dyDescent="0.25">
      <c r="I19">
        <f t="shared" si="2"/>
        <v>113.26</v>
      </c>
      <c r="J19" s="2">
        <v>10</v>
      </c>
      <c r="K19" s="2" t="b">
        <f t="shared" si="3"/>
        <v>1</v>
      </c>
      <c r="L19" t="s">
        <v>16</v>
      </c>
      <c r="M19">
        <v>4.8099999999999996</v>
      </c>
      <c r="N19">
        <v>41633</v>
      </c>
      <c r="O19">
        <v>0.27</v>
      </c>
      <c r="P19">
        <v>11.326000000000001</v>
      </c>
      <c r="Q19" t="s">
        <v>94</v>
      </c>
      <c r="R19">
        <v>77</v>
      </c>
      <c r="S19">
        <v>41</v>
      </c>
      <c r="T19">
        <v>93.66</v>
      </c>
      <c r="U19">
        <v>74.959999999999994</v>
      </c>
      <c r="V19" t="s">
        <v>94</v>
      </c>
      <c r="W19">
        <v>79</v>
      </c>
      <c r="X19">
        <v>33.090000000000003</v>
      </c>
      <c r="Y19">
        <v>32.54</v>
      </c>
      <c r="Z19" t="s">
        <v>94</v>
      </c>
    </row>
    <row r="20" spans="9:26" x14ac:dyDescent="0.25">
      <c r="I20">
        <f t="shared" si="2"/>
        <v>100.55000000000001</v>
      </c>
      <c r="J20" s="2">
        <v>10</v>
      </c>
      <c r="K20" s="2" t="b">
        <f t="shared" si="3"/>
        <v>1</v>
      </c>
      <c r="L20" t="s">
        <v>17</v>
      </c>
      <c r="M20">
        <v>4.82</v>
      </c>
      <c r="N20">
        <v>51384</v>
      </c>
      <c r="O20">
        <v>0.33</v>
      </c>
      <c r="P20">
        <v>10.055</v>
      </c>
      <c r="Q20" t="s">
        <v>94</v>
      </c>
      <c r="R20">
        <v>61</v>
      </c>
      <c r="S20">
        <v>96</v>
      </c>
      <c r="T20">
        <v>86.62</v>
      </c>
      <c r="U20">
        <v>86</v>
      </c>
      <c r="V20" t="s">
        <v>94</v>
      </c>
      <c r="W20">
        <v>98</v>
      </c>
      <c r="X20">
        <v>54.01</v>
      </c>
      <c r="Y20">
        <v>56.42</v>
      </c>
      <c r="Z20" t="s">
        <v>94</v>
      </c>
    </row>
    <row r="21" spans="9:26" x14ac:dyDescent="0.25">
      <c r="I21">
        <f t="shared" si="2"/>
        <v>86.38333333333334</v>
      </c>
      <c r="J21" s="2">
        <v>18</v>
      </c>
      <c r="K21" s="2" t="b">
        <f t="shared" si="3"/>
        <v>1</v>
      </c>
      <c r="L21" t="s">
        <v>18</v>
      </c>
      <c r="M21">
        <v>4.84</v>
      </c>
      <c r="N21">
        <v>33431</v>
      </c>
      <c r="O21">
        <v>0.22</v>
      </c>
      <c r="P21">
        <v>15.548999999999999</v>
      </c>
      <c r="Q21" t="s">
        <v>94</v>
      </c>
      <c r="R21">
        <v>43</v>
      </c>
      <c r="S21">
        <v>72</v>
      </c>
      <c r="T21">
        <v>26.25</v>
      </c>
      <c r="U21">
        <v>27.91</v>
      </c>
      <c r="V21" t="s">
        <v>94</v>
      </c>
      <c r="W21">
        <v>57</v>
      </c>
      <c r="X21">
        <v>7.68</v>
      </c>
      <c r="Y21">
        <v>7.06</v>
      </c>
      <c r="Z21" t="s">
        <v>94</v>
      </c>
    </row>
    <row r="22" spans="9:26" x14ac:dyDescent="0.25">
      <c r="I22">
        <f t="shared" si="2"/>
        <v>88.000000000000014</v>
      </c>
      <c r="J22" s="2">
        <v>10</v>
      </c>
      <c r="K22" s="2" t="b">
        <f t="shared" si="3"/>
        <v>1</v>
      </c>
      <c r="L22" t="s">
        <v>19</v>
      </c>
      <c r="M22">
        <v>4.9400000000000004</v>
      </c>
      <c r="N22">
        <v>29603</v>
      </c>
      <c r="O22">
        <v>0.19</v>
      </c>
      <c r="P22">
        <v>8.8000000000000007</v>
      </c>
      <c r="Q22" t="s">
        <v>94</v>
      </c>
      <c r="R22">
        <v>55</v>
      </c>
      <c r="S22">
        <v>85</v>
      </c>
      <c r="T22">
        <v>16.77</v>
      </c>
      <c r="U22">
        <v>18.05</v>
      </c>
      <c r="V22" t="s">
        <v>94</v>
      </c>
      <c r="W22" t="s">
        <v>86</v>
      </c>
      <c r="X22" t="s">
        <v>86</v>
      </c>
      <c r="Y22" t="s">
        <v>86</v>
      </c>
      <c r="Z22" t="s">
        <v>86</v>
      </c>
    </row>
    <row r="23" spans="9:26" x14ac:dyDescent="0.25">
      <c r="I23">
        <f t="shared" si="2"/>
        <v>84.69</v>
      </c>
      <c r="J23" s="2">
        <v>10</v>
      </c>
      <c r="K23" s="2" t="b">
        <f t="shared" si="3"/>
        <v>1</v>
      </c>
      <c r="L23" t="s">
        <v>21</v>
      </c>
      <c r="M23">
        <v>5.0599999999999996</v>
      </c>
      <c r="N23">
        <v>17380</v>
      </c>
      <c r="O23">
        <v>0.11</v>
      </c>
      <c r="P23">
        <v>8.4689999999999994</v>
      </c>
      <c r="Q23" t="s">
        <v>94</v>
      </c>
      <c r="R23">
        <v>67</v>
      </c>
      <c r="S23">
        <v>52</v>
      </c>
      <c r="T23">
        <v>29.56</v>
      </c>
      <c r="U23">
        <v>29.57</v>
      </c>
      <c r="V23" t="s">
        <v>94</v>
      </c>
      <c r="W23">
        <v>40</v>
      </c>
      <c r="X23">
        <v>45.57</v>
      </c>
      <c r="Y23">
        <v>43.73</v>
      </c>
      <c r="Z23" t="s">
        <v>94</v>
      </c>
    </row>
    <row r="24" spans="9:26" x14ac:dyDescent="0.25">
      <c r="I24">
        <f t="shared" si="2"/>
        <v>93.030000000000015</v>
      </c>
      <c r="J24" s="2">
        <v>10</v>
      </c>
      <c r="K24" s="2" t="b">
        <f t="shared" si="3"/>
        <v>1</v>
      </c>
      <c r="L24" t="s">
        <v>20</v>
      </c>
      <c r="M24">
        <v>5.07</v>
      </c>
      <c r="N24">
        <v>29517</v>
      </c>
      <c r="O24">
        <v>0.19</v>
      </c>
      <c r="P24">
        <v>9.3030000000000008</v>
      </c>
      <c r="Q24" t="s">
        <v>94</v>
      </c>
      <c r="R24">
        <v>49</v>
      </c>
      <c r="S24">
        <v>130</v>
      </c>
      <c r="T24">
        <v>111.1</v>
      </c>
      <c r="U24">
        <v>112.73</v>
      </c>
      <c r="V24" t="s">
        <v>94</v>
      </c>
      <c r="W24">
        <v>128</v>
      </c>
      <c r="X24">
        <v>83.33</v>
      </c>
      <c r="Y24">
        <v>87.53</v>
      </c>
      <c r="Z24" t="s">
        <v>94</v>
      </c>
    </row>
    <row r="25" spans="9:26" x14ac:dyDescent="0.25">
      <c r="I25">
        <f t="shared" si="2"/>
        <v>79.91</v>
      </c>
      <c r="J25" s="2">
        <v>10</v>
      </c>
      <c r="K25" s="2" t="b">
        <f t="shared" si="3"/>
        <v>0</v>
      </c>
      <c r="L25" t="s">
        <v>22</v>
      </c>
      <c r="M25">
        <v>5.08</v>
      </c>
      <c r="N25">
        <v>13277</v>
      </c>
      <c r="O25">
        <v>0.09</v>
      </c>
      <c r="P25">
        <v>7.9909999999999997</v>
      </c>
      <c r="Q25" t="s">
        <v>94</v>
      </c>
      <c r="R25">
        <v>42</v>
      </c>
      <c r="S25">
        <v>72</v>
      </c>
      <c r="T25">
        <v>41.32</v>
      </c>
      <c r="U25">
        <v>40.049999999999997</v>
      </c>
      <c r="V25" t="s">
        <v>94</v>
      </c>
      <c r="W25">
        <v>71</v>
      </c>
      <c r="X25">
        <v>45.54</v>
      </c>
      <c r="Y25">
        <v>43.6</v>
      </c>
      <c r="Z25" t="s">
        <v>94</v>
      </c>
    </row>
    <row r="26" spans="9:26" x14ac:dyDescent="0.25">
      <c r="I26">
        <f t="shared" si="2"/>
        <v>100.2</v>
      </c>
      <c r="J26" s="2">
        <v>10</v>
      </c>
      <c r="K26" s="2" t="b">
        <f t="shared" si="3"/>
        <v>1</v>
      </c>
      <c r="L26" t="s">
        <v>23</v>
      </c>
      <c r="M26">
        <v>5.2</v>
      </c>
      <c r="N26">
        <v>65770</v>
      </c>
      <c r="O26">
        <v>0.43</v>
      </c>
      <c r="P26">
        <v>10.02</v>
      </c>
      <c r="Q26" t="s">
        <v>94</v>
      </c>
      <c r="R26">
        <v>83</v>
      </c>
      <c r="S26">
        <v>85</v>
      </c>
      <c r="T26">
        <v>66.760000000000005</v>
      </c>
      <c r="U26">
        <v>65.7</v>
      </c>
      <c r="V26" t="s">
        <v>94</v>
      </c>
      <c r="W26">
        <v>47</v>
      </c>
      <c r="X26">
        <v>18.46</v>
      </c>
      <c r="Y26">
        <v>18.34</v>
      </c>
      <c r="Z26" t="s">
        <v>94</v>
      </c>
    </row>
    <row r="27" spans="9:26" x14ac:dyDescent="0.25">
      <c r="I27">
        <f t="shared" si="2"/>
        <v>110.00999999999999</v>
      </c>
      <c r="J27" s="2">
        <v>10</v>
      </c>
      <c r="K27" s="2" t="b">
        <f t="shared" si="3"/>
        <v>1</v>
      </c>
      <c r="L27" t="s">
        <v>24</v>
      </c>
      <c r="M27">
        <v>5.33</v>
      </c>
      <c r="N27">
        <v>56296</v>
      </c>
      <c r="O27">
        <v>0.37</v>
      </c>
      <c r="P27">
        <v>11.000999999999999</v>
      </c>
      <c r="Q27" t="s">
        <v>94</v>
      </c>
      <c r="R27">
        <v>97</v>
      </c>
      <c r="S27">
        <v>99</v>
      </c>
      <c r="T27">
        <v>64.44</v>
      </c>
      <c r="U27">
        <v>63.83</v>
      </c>
      <c r="V27" t="s">
        <v>94</v>
      </c>
      <c r="W27">
        <v>61</v>
      </c>
      <c r="X27">
        <v>39</v>
      </c>
      <c r="Y27">
        <v>33.56</v>
      </c>
      <c r="Z27" t="s">
        <v>94</v>
      </c>
    </row>
    <row r="28" spans="9:26" x14ac:dyDescent="0.25">
      <c r="I28">
        <f t="shared" si="2"/>
        <v>99.194999999999993</v>
      </c>
      <c r="J28" s="2">
        <v>20</v>
      </c>
      <c r="K28" s="2" t="b">
        <f t="shared" si="3"/>
        <v>1</v>
      </c>
      <c r="L28" t="s">
        <v>130</v>
      </c>
      <c r="M28">
        <v>5.36</v>
      </c>
      <c r="N28">
        <v>84757</v>
      </c>
      <c r="O28">
        <v>0.55000000000000004</v>
      </c>
      <c r="P28">
        <v>19.838999999999999</v>
      </c>
      <c r="Q28" t="s">
        <v>94</v>
      </c>
      <c r="R28">
        <v>113</v>
      </c>
      <c r="S28">
        <v>111</v>
      </c>
      <c r="T28">
        <v>98.91</v>
      </c>
      <c r="U28">
        <v>101.49</v>
      </c>
      <c r="V28" t="s">
        <v>94</v>
      </c>
      <c r="W28" t="s">
        <v>86</v>
      </c>
      <c r="X28" t="s">
        <v>86</v>
      </c>
      <c r="Y28" t="s">
        <v>86</v>
      </c>
      <c r="Z28" t="s">
        <v>86</v>
      </c>
    </row>
    <row r="29" spans="9:26" x14ac:dyDescent="0.25">
      <c r="I29">
        <f t="shared" si="2"/>
        <v>100</v>
      </c>
      <c r="J29" s="2">
        <v>20</v>
      </c>
      <c r="K29" s="2" t="b">
        <f t="shared" si="3"/>
        <v>1</v>
      </c>
      <c r="L29" t="s">
        <v>131</v>
      </c>
      <c r="M29">
        <v>5.42</v>
      </c>
      <c r="N29">
        <v>222381</v>
      </c>
      <c r="O29">
        <v>1.45</v>
      </c>
      <c r="P29">
        <v>20</v>
      </c>
      <c r="Q29" t="s">
        <v>94</v>
      </c>
      <c r="R29">
        <v>168</v>
      </c>
      <c r="S29">
        <v>99</v>
      </c>
      <c r="T29">
        <v>41.77</v>
      </c>
      <c r="U29">
        <v>41.52</v>
      </c>
      <c r="V29" t="s">
        <v>94</v>
      </c>
      <c r="W29" t="s">
        <v>86</v>
      </c>
      <c r="X29" t="s">
        <v>86</v>
      </c>
      <c r="Y29" t="s">
        <v>86</v>
      </c>
      <c r="Z29" t="s">
        <v>86</v>
      </c>
    </row>
    <row r="30" spans="9:26" x14ac:dyDescent="0.25">
      <c r="I30">
        <f t="shared" si="2"/>
        <v>108.69</v>
      </c>
      <c r="J30" s="2">
        <v>10</v>
      </c>
      <c r="K30" s="2" t="b">
        <f t="shared" si="3"/>
        <v>1</v>
      </c>
      <c r="L30" t="s">
        <v>26</v>
      </c>
      <c r="M30">
        <v>5.48</v>
      </c>
      <c r="N30">
        <v>59633</v>
      </c>
      <c r="O30">
        <v>0.39</v>
      </c>
      <c r="P30">
        <v>10.869</v>
      </c>
      <c r="Q30" t="s">
        <v>94</v>
      </c>
      <c r="R30">
        <v>56</v>
      </c>
      <c r="S30">
        <v>41</v>
      </c>
      <c r="T30">
        <v>65.290000000000006</v>
      </c>
      <c r="U30">
        <v>63.25</v>
      </c>
      <c r="V30" t="s">
        <v>94</v>
      </c>
      <c r="W30">
        <v>43</v>
      </c>
      <c r="X30">
        <v>24.81</v>
      </c>
      <c r="Y30">
        <v>24.05</v>
      </c>
      <c r="Z30" t="s">
        <v>94</v>
      </c>
    </row>
    <row r="31" spans="9:26" x14ac:dyDescent="0.25">
      <c r="I31">
        <f t="shared" si="2"/>
        <v>108.97999999999999</v>
      </c>
      <c r="J31" s="2">
        <v>10</v>
      </c>
      <c r="K31" s="2" t="b">
        <f t="shared" si="3"/>
        <v>1</v>
      </c>
      <c r="L31" t="s">
        <v>25</v>
      </c>
      <c r="M31">
        <v>5.49</v>
      </c>
      <c r="N31">
        <v>47153</v>
      </c>
      <c r="O31">
        <v>0.31</v>
      </c>
      <c r="P31">
        <v>10.898</v>
      </c>
      <c r="Q31" t="s">
        <v>94</v>
      </c>
      <c r="R31">
        <v>119</v>
      </c>
      <c r="S31">
        <v>121</v>
      </c>
      <c r="T31">
        <v>30.93</v>
      </c>
      <c r="U31">
        <v>31.93</v>
      </c>
      <c r="V31" t="s">
        <v>94</v>
      </c>
      <c r="W31" t="s">
        <v>86</v>
      </c>
      <c r="X31" t="s">
        <v>86</v>
      </c>
      <c r="Y31" t="s">
        <v>86</v>
      </c>
      <c r="Z31" t="s">
        <v>86</v>
      </c>
    </row>
    <row r="32" spans="9:26" x14ac:dyDescent="0.25">
      <c r="I32">
        <f t="shared" si="2"/>
        <v>107.82000000000001</v>
      </c>
      <c r="J32" s="2">
        <v>10</v>
      </c>
      <c r="K32" s="2" t="b">
        <f t="shared" si="3"/>
        <v>1</v>
      </c>
      <c r="L32" t="s">
        <v>27</v>
      </c>
      <c r="M32">
        <v>5.51</v>
      </c>
      <c r="N32">
        <v>43713</v>
      </c>
      <c r="O32">
        <v>0.28000000000000003</v>
      </c>
      <c r="P32">
        <v>10.782</v>
      </c>
      <c r="Q32" t="s">
        <v>94</v>
      </c>
      <c r="R32">
        <v>75</v>
      </c>
      <c r="S32">
        <v>77</v>
      </c>
      <c r="T32">
        <v>30.43</v>
      </c>
      <c r="U32">
        <v>32.479999999999997</v>
      </c>
      <c r="V32" t="s">
        <v>94</v>
      </c>
      <c r="W32">
        <v>110</v>
      </c>
      <c r="X32">
        <v>47.73</v>
      </c>
      <c r="Y32">
        <v>49.7</v>
      </c>
      <c r="Z32" t="s">
        <v>94</v>
      </c>
    </row>
    <row r="33" spans="9:26" x14ac:dyDescent="0.25">
      <c r="I33">
        <f t="shared" si="2"/>
        <v>102.03</v>
      </c>
      <c r="J33" s="2">
        <v>10</v>
      </c>
      <c r="K33" s="2" t="b">
        <f t="shared" si="3"/>
        <v>1</v>
      </c>
      <c r="L33" t="s">
        <v>28</v>
      </c>
      <c r="M33">
        <v>5.7</v>
      </c>
      <c r="N33">
        <v>151542</v>
      </c>
      <c r="O33">
        <v>0.99</v>
      </c>
      <c r="P33">
        <v>10.202999999999999</v>
      </c>
      <c r="Q33" t="s">
        <v>94</v>
      </c>
      <c r="R33">
        <v>78</v>
      </c>
      <c r="S33">
        <v>77</v>
      </c>
      <c r="T33">
        <v>24.65</v>
      </c>
      <c r="U33">
        <v>24.18</v>
      </c>
      <c r="V33" t="s">
        <v>94</v>
      </c>
      <c r="W33">
        <v>52</v>
      </c>
      <c r="X33">
        <v>13.98</v>
      </c>
      <c r="Y33">
        <v>14.17</v>
      </c>
      <c r="Z33" t="s">
        <v>94</v>
      </c>
    </row>
    <row r="34" spans="9:26" x14ac:dyDescent="0.25">
      <c r="I34">
        <f t="shared" si="2"/>
        <v>97.070000000000007</v>
      </c>
      <c r="J34" s="2">
        <v>10</v>
      </c>
      <c r="K34" s="2" t="b">
        <f t="shared" si="3"/>
        <v>1</v>
      </c>
      <c r="L34" t="s">
        <v>29</v>
      </c>
      <c r="M34">
        <v>5.77</v>
      </c>
      <c r="N34">
        <v>51050</v>
      </c>
      <c r="O34">
        <v>0.33</v>
      </c>
      <c r="P34">
        <v>9.7070000000000007</v>
      </c>
      <c r="Q34" t="s">
        <v>94</v>
      </c>
      <c r="R34">
        <v>62</v>
      </c>
      <c r="S34">
        <v>64</v>
      </c>
      <c r="T34">
        <v>32.07</v>
      </c>
      <c r="U34">
        <v>32.46</v>
      </c>
      <c r="V34" t="s">
        <v>94</v>
      </c>
      <c r="W34">
        <v>49</v>
      </c>
      <c r="X34">
        <v>22.79</v>
      </c>
      <c r="Y34">
        <v>24.06</v>
      </c>
      <c r="Z34" t="s">
        <v>94</v>
      </c>
    </row>
    <row r="35" spans="9:26" x14ac:dyDescent="0.25">
      <c r="I35">
        <f t="shared" si="2"/>
        <v>100</v>
      </c>
      <c r="J35" s="2">
        <v>20</v>
      </c>
      <c r="K35" s="2" t="b">
        <f t="shared" si="3"/>
        <v>1</v>
      </c>
      <c r="L35" t="s">
        <v>132</v>
      </c>
      <c r="M35">
        <v>6.17</v>
      </c>
      <c r="N35">
        <v>287173</v>
      </c>
      <c r="O35">
        <v>1.87</v>
      </c>
      <c r="P35">
        <v>20</v>
      </c>
      <c r="Q35" t="s">
        <v>94</v>
      </c>
      <c r="R35">
        <v>114</v>
      </c>
      <c r="S35">
        <v>88</v>
      </c>
      <c r="T35">
        <v>16.71</v>
      </c>
      <c r="U35">
        <v>16.62</v>
      </c>
      <c r="V35" t="s">
        <v>94</v>
      </c>
      <c r="W35">
        <v>63</v>
      </c>
      <c r="X35">
        <v>15.66</v>
      </c>
      <c r="Y35">
        <v>14.64</v>
      </c>
      <c r="Z35" t="s">
        <v>94</v>
      </c>
    </row>
    <row r="36" spans="9:26" x14ac:dyDescent="0.25">
      <c r="I36">
        <f t="shared" si="2"/>
        <v>109.3</v>
      </c>
      <c r="J36" s="2">
        <v>10</v>
      </c>
      <c r="K36" s="2" t="b">
        <f t="shared" si="3"/>
        <v>1</v>
      </c>
      <c r="L36" t="s">
        <v>30</v>
      </c>
      <c r="M36">
        <v>6.38</v>
      </c>
      <c r="N36">
        <v>56301</v>
      </c>
      <c r="O36">
        <v>0.37</v>
      </c>
      <c r="P36">
        <v>10.93</v>
      </c>
      <c r="Q36" t="s">
        <v>94</v>
      </c>
      <c r="R36">
        <v>130</v>
      </c>
      <c r="S36">
        <v>132</v>
      </c>
      <c r="T36">
        <v>98.19</v>
      </c>
      <c r="U36">
        <v>98.58</v>
      </c>
      <c r="V36" t="s">
        <v>94</v>
      </c>
      <c r="W36">
        <v>95</v>
      </c>
      <c r="X36">
        <v>84.76</v>
      </c>
      <c r="Y36">
        <v>79.45</v>
      </c>
      <c r="Z36" t="s">
        <v>94</v>
      </c>
    </row>
    <row r="37" spans="9:26" x14ac:dyDescent="0.25">
      <c r="I37">
        <f t="shared" si="2"/>
        <v>98.539999999999992</v>
      </c>
      <c r="J37" s="2">
        <v>10</v>
      </c>
      <c r="K37" s="2" t="b">
        <f t="shared" si="3"/>
        <v>1</v>
      </c>
      <c r="L37" t="s">
        <v>31</v>
      </c>
      <c r="M37">
        <v>6.64</v>
      </c>
      <c r="N37">
        <v>35405</v>
      </c>
      <c r="O37">
        <v>0.23</v>
      </c>
      <c r="P37">
        <v>9.8539999999999992</v>
      </c>
      <c r="Q37" t="s">
        <v>94</v>
      </c>
      <c r="R37">
        <v>63</v>
      </c>
      <c r="S37">
        <v>62</v>
      </c>
      <c r="T37">
        <v>70.33</v>
      </c>
      <c r="U37">
        <v>71.83</v>
      </c>
      <c r="V37" t="s">
        <v>94</v>
      </c>
      <c r="W37">
        <v>41</v>
      </c>
      <c r="X37">
        <v>60.29</v>
      </c>
      <c r="Y37">
        <v>59.04</v>
      </c>
      <c r="Z37" t="s">
        <v>94</v>
      </c>
    </row>
    <row r="38" spans="9:26" x14ac:dyDescent="0.25">
      <c r="I38">
        <f t="shared" si="2"/>
        <v>96.449999999999989</v>
      </c>
      <c r="J38" s="2">
        <v>10</v>
      </c>
      <c r="K38" s="2" t="b">
        <f t="shared" si="3"/>
        <v>1</v>
      </c>
      <c r="L38" t="s">
        <v>32</v>
      </c>
      <c r="M38">
        <v>6.72</v>
      </c>
      <c r="N38">
        <v>42837</v>
      </c>
      <c r="O38">
        <v>0.28000000000000003</v>
      </c>
      <c r="P38">
        <v>9.6449999999999996</v>
      </c>
      <c r="Q38" t="s">
        <v>94</v>
      </c>
      <c r="R38">
        <v>174</v>
      </c>
      <c r="S38">
        <v>93</v>
      </c>
      <c r="T38">
        <v>64.38</v>
      </c>
      <c r="U38">
        <v>61.76</v>
      </c>
      <c r="V38" t="s">
        <v>94</v>
      </c>
      <c r="W38">
        <v>95</v>
      </c>
      <c r="X38">
        <v>54.97</v>
      </c>
      <c r="Y38">
        <v>54.06</v>
      </c>
      <c r="Z38" t="s">
        <v>94</v>
      </c>
    </row>
    <row r="39" spans="9:26" x14ac:dyDescent="0.25">
      <c r="I39">
        <f t="shared" si="2"/>
        <v>98.05</v>
      </c>
      <c r="J39" s="2">
        <v>10</v>
      </c>
      <c r="K39" s="2" t="b">
        <f t="shared" si="3"/>
        <v>1</v>
      </c>
      <c r="L39" t="s">
        <v>33</v>
      </c>
      <c r="M39">
        <v>6.74</v>
      </c>
      <c r="N39">
        <v>29522</v>
      </c>
      <c r="O39">
        <v>0.19</v>
      </c>
      <c r="P39">
        <v>9.8049999999999997</v>
      </c>
      <c r="Q39" t="s">
        <v>94</v>
      </c>
      <c r="R39">
        <v>41</v>
      </c>
      <c r="S39">
        <v>69</v>
      </c>
      <c r="T39">
        <v>79.150000000000006</v>
      </c>
      <c r="U39">
        <v>76.349999999999994</v>
      </c>
      <c r="V39" t="s">
        <v>94</v>
      </c>
      <c r="W39">
        <v>39</v>
      </c>
      <c r="X39">
        <v>51.36</v>
      </c>
      <c r="Y39">
        <v>50.1</v>
      </c>
      <c r="Z39" t="s">
        <v>94</v>
      </c>
    </row>
    <row r="40" spans="9:26" x14ac:dyDescent="0.25">
      <c r="I40">
        <f t="shared" si="2"/>
        <v>102.81</v>
      </c>
      <c r="J40" s="2">
        <v>10</v>
      </c>
      <c r="K40" s="2" t="b">
        <f t="shared" si="3"/>
        <v>1</v>
      </c>
      <c r="L40" t="s">
        <v>34</v>
      </c>
      <c r="M40">
        <v>6.92</v>
      </c>
      <c r="N40">
        <v>49313</v>
      </c>
      <c r="O40">
        <v>0.32</v>
      </c>
      <c r="P40">
        <v>10.281000000000001</v>
      </c>
      <c r="Q40" t="s">
        <v>94</v>
      </c>
      <c r="R40">
        <v>83</v>
      </c>
      <c r="S40">
        <v>85</v>
      </c>
      <c r="T40">
        <v>65.42</v>
      </c>
      <c r="U40">
        <v>63.46</v>
      </c>
      <c r="V40" t="s">
        <v>94</v>
      </c>
      <c r="W40">
        <v>47</v>
      </c>
      <c r="X40">
        <v>15.34</v>
      </c>
      <c r="Y40">
        <v>14.75</v>
      </c>
      <c r="Z40" t="s">
        <v>94</v>
      </c>
    </row>
    <row r="41" spans="9:26" x14ac:dyDescent="0.25">
      <c r="I41">
        <f t="shared" si="2"/>
        <v>87.83</v>
      </c>
      <c r="J41" s="2">
        <v>10</v>
      </c>
      <c r="K41" s="2" t="b">
        <f t="shared" si="3"/>
        <v>1</v>
      </c>
      <c r="L41" t="s">
        <v>35</v>
      </c>
      <c r="M41">
        <v>7.14</v>
      </c>
      <c r="N41">
        <v>9231</v>
      </c>
      <c r="O41">
        <v>0.06</v>
      </c>
      <c r="P41">
        <v>8.7829999999999995</v>
      </c>
      <c r="Q41" t="s">
        <v>94</v>
      </c>
      <c r="R41">
        <v>43</v>
      </c>
      <c r="S41">
        <v>41</v>
      </c>
      <c r="T41">
        <v>83.96</v>
      </c>
      <c r="U41">
        <v>96.98</v>
      </c>
      <c r="V41" t="s">
        <v>94</v>
      </c>
      <c r="W41">
        <v>39</v>
      </c>
      <c r="X41">
        <v>26.7</v>
      </c>
      <c r="Y41">
        <v>26.95</v>
      </c>
      <c r="Z41" t="s">
        <v>94</v>
      </c>
    </row>
    <row r="42" spans="9:26" x14ac:dyDescent="0.25">
      <c r="I42">
        <f t="shared" si="2"/>
        <v>102.95999999999998</v>
      </c>
      <c r="J42" s="2">
        <v>10</v>
      </c>
      <c r="K42" s="2" t="b">
        <f t="shared" si="3"/>
        <v>1</v>
      </c>
      <c r="L42" t="s">
        <v>36</v>
      </c>
      <c r="M42">
        <v>7.36</v>
      </c>
      <c r="N42">
        <v>51546</v>
      </c>
      <c r="O42">
        <v>0.34</v>
      </c>
      <c r="P42">
        <v>10.295999999999999</v>
      </c>
      <c r="Q42" t="s">
        <v>94</v>
      </c>
      <c r="R42">
        <v>75</v>
      </c>
      <c r="S42">
        <v>39</v>
      </c>
      <c r="T42">
        <v>50.74</v>
      </c>
      <c r="U42">
        <v>50.94</v>
      </c>
      <c r="V42" t="s">
        <v>94</v>
      </c>
      <c r="W42">
        <v>77</v>
      </c>
      <c r="X42">
        <v>30.54</v>
      </c>
      <c r="Y42">
        <v>32.200000000000003</v>
      </c>
      <c r="Z42" t="s">
        <v>94</v>
      </c>
    </row>
    <row r="43" spans="9:26" x14ac:dyDescent="0.25">
      <c r="I43">
        <f t="shared" si="2"/>
        <v>89.944444444444443</v>
      </c>
      <c r="J43" s="2">
        <v>18</v>
      </c>
      <c r="K43" s="2" t="b">
        <f t="shared" si="3"/>
        <v>1</v>
      </c>
      <c r="L43" t="s">
        <v>37</v>
      </c>
      <c r="M43">
        <v>7.52</v>
      </c>
      <c r="N43">
        <v>72225</v>
      </c>
      <c r="O43">
        <v>0.47</v>
      </c>
      <c r="P43">
        <v>16.190000000000001</v>
      </c>
      <c r="Q43" t="s">
        <v>94</v>
      </c>
      <c r="R43">
        <v>43</v>
      </c>
      <c r="S43">
        <v>58</v>
      </c>
      <c r="T43">
        <v>37.130000000000003</v>
      </c>
      <c r="U43">
        <v>39.299999999999997</v>
      </c>
      <c r="V43" t="s">
        <v>94</v>
      </c>
      <c r="W43">
        <v>41</v>
      </c>
      <c r="X43">
        <v>26.05</v>
      </c>
      <c r="Y43">
        <v>26.24</v>
      </c>
      <c r="Z43" t="s">
        <v>94</v>
      </c>
    </row>
    <row r="44" spans="9:26" x14ac:dyDescent="0.25">
      <c r="I44">
        <f t="shared" si="2"/>
        <v>102.84</v>
      </c>
      <c r="J44" s="2">
        <v>20</v>
      </c>
      <c r="K44" s="2" t="b">
        <f t="shared" si="3"/>
        <v>1</v>
      </c>
      <c r="L44" t="s">
        <v>133</v>
      </c>
      <c r="M44">
        <v>7.6</v>
      </c>
      <c r="N44">
        <v>352306</v>
      </c>
      <c r="O44">
        <v>2.2999999999999998</v>
      </c>
      <c r="P44">
        <v>20.568000000000001</v>
      </c>
      <c r="Q44" t="s">
        <v>94</v>
      </c>
      <c r="R44">
        <v>98</v>
      </c>
      <c r="S44">
        <v>100</v>
      </c>
      <c r="T44">
        <v>65.709999999999994</v>
      </c>
      <c r="U44">
        <v>65.540000000000006</v>
      </c>
      <c r="V44" t="s">
        <v>94</v>
      </c>
      <c r="W44">
        <v>70</v>
      </c>
      <c r="X44">
        <v>9.92</v>
      </c>
      <c r="Y44">
        <v>9.56</v>
      </c>
      <c r="Z44" t="s">
        <v>94</v>
      </c>
    </row>
    <row r="45" spans="9:26" x14ac:dyDescent="0.25">
      <c r="I45">
        <f t="shared" si="2"/>
        <v>103.62</v>
      </c>
      <c r="J45" s="2">
        <v>10</v>
      </c>
      <c r="K45" s="2" t="b">
        <f t="shared" si="3"/>
        <v>1</v>
      </c>
      <c r="L45" t="s">
        <v>38</v>
      </c>
      <c r="M45">
        <v>7.67</v>
      </c>
      <c r="N45">
        <v>181384</v>
      </c>
      <c r="O45">
        <v>1.18</v>
      </c>
      <c r="P45">
        <v>10.362</v>
      </c>
      <c r="Q45" t="s">
        <v>94</v>
      </c>
      <c r="R45">
        <v>91</v>
      </c>
      <c r="S45">
        <v>92</v>
      </c>
      <c r="T45">
        <v>58.97</v>
      </c>
      <c r="U45">
        <v>59.65</v>
      </c>
      <c r="V45" t="s">
        <v>94</v>
      </c>
      <c r="W45">
        <v>65</v>
      </c>
      <c r="X45">
        <v>10.65</v>
      </c>
      <c r="Y45">
        <v>10.49</v>
      </c>
      <c r="Z45" t="s">
        <v>94</v>
      </c>
    </row>
    <row r="46" spans="9:26" x14ac:dyDescent="0.25">
      <c r="I46">
        <f t="shared" si="2"/>
        <v>101.42</v>
      </c>
      <c r="J46" s="2">
        <v>10</v>
      </c>
      <c r="K46" s="2" t="b">
        <f t="shared" si="3"/>
        <v>1</v>
      </c>
      <c r="L46" t="s">
        <v>39</v>
      </c>
      <c r="M46">
        <v>7.92</v>
      </c>
      <c r="N46">
        <v>41363</v>
      </c>
      <c r="O46">
        <v>0.27</v>
      </c>
      <c r="P46">
        <v>10.141999999999999</v>
      </c>
      <c r="Q46" t="s">
        <v>94</v>
      </c>
      <c r="R46">
        <v>75</v>
      </c>
      <c r="S46">
        <v>39</v>
      </c>
      <c r="T46">
        <v>48.96</v>
      </c>
      <c r="U46">
        <v>49</v>
      </c>
      <c r="V46" t="s">
        <v>94</v>
      </c>
      <c r="W46">
        <v>77</v>
      </c>
      <c r="X46">
        <v>32.43</v>
      </c>
      <c r="Y46">
        <v>32.119999999999997</v>
      </c>
      <c r="Z46" t="s">
        <v>94</v>
      </c>
    </row>
    <row r="47" spans="9:26" x14ac:dyDescent="0.25">
      <c r="I47">
        <f t="shared" si="2"/>
        <v>97.34</v>
      </c>
      <c r="J47" s="2">
        <v>10</v>
      </c>
      <c r="K47" s="2" t="b">
        <f t="shared" si="3"/>
        <v>1</v>
      </c>
      <c r="L47" t="s">
        <v>40</v>
      </c>
      <c r="M47">
        <v>7.99</v>
      </c>
      <c r="N47">
        <v>41689</v>
      </c>
      <c r="O47">
        <v>0.27</v>
      </c>
      <c r="P47">
        <v>9.734</v>
      </c>
      <c r="Q47" t="s">
        <v>94</v>
      </c>
      <c r="R47">
        <v>69</v>
      </c>
      <c r="S47">
        <v>41</v>
      </c>
      <c r="T47">
        <v>65.37</v>
      </c>
      <c r="U47">
        <v>65.180000000000007</v>
      </c>
      <c r="V47" t="s">
        <v>94</v>
      </c>
      <c r="W47">
        <v>99</v>
      </c>
      <c r="X47">
        <v>33.67</v>
      </c>
      <c r="Y47">
        <v>34.799999999999997</v>
      </c>
      <c r="Z47" t="s">
        <v>94</v>
      </c>
    </row>
    <row r="48" spans="9:26" x14ac:dyDescent="0.25">
      <c r="I48">
        <f t="shared" si="2"/>
        <v>94.77</v>
      </c>
      <c r="J48" s="2">
        <v>10</v>
      </c>
      <c r="K48" s="2" t="b">
        <f t="shared" si="3"/>
        <v>1</v>
      </c>
      <c r="L48" t="s">
        <v>41</v>
      </c>
      <c r="M48">
        <v>8.1</v>
      </c>
      <c r="N48">
        <v>41358</v>
      </c>
      <c r="O48">
        <v>0.27</v>
      </c>
      <c r="P48">
        <v>9.4770000000000003</v>
      </c>
      <c r="Q48" t="s">
        <v>94</v>
      </c>
      <c r="R48">
        <v>97</v>
      </c>
      <c r="S48">
        <v>83</v>
      </c>
      <c r="T48">
        <v>79.069999999999993</v>
      </c>
      <c r="U48">
        <v>77.42</v>
      </c>
      <c r="V48" t="s">
        <v>94</v>
      </c>
      <c r="W48">
        <v>99</v>
      </c>
      <c r="X48">
        <v>64.39</v>
      </c>
      <c r="Y48">
        <v>62.01</v>
      </c>
      <c r="Z48" t="s">
        <v>94</v>
      </c>
    </row>
    <row r="49" spans="9:26" x14ac:dyDescent="0.25">
      <c r="I49">
        <f t="shared" si="2"/>
        <v>115.16999999999999</v>
      </c>
      <c r="J49" s="2">
        <v>10</v>
      </c>
      <c r="K49" s="2" t="b">
        <f t="shared" si="3"/>
        <v>1</v>
      </c>
      <c r="L49" t="s">
        <v>42</v>
      </c>
      <c r="M49">
        <v>8.15</v>
      </c>
      <c r="N49">
        <v>88314</v>
      </c>
      <c r="O49">
        <v>0.57999999999999996</v>
      </c>
      <c r="P49">
        <v>11.516999999999999</v>
      </c>
      <c r="Q49" t="s">
        <v>94</v>
      </c>
      <c r="R49">
        <v>166</v>
      </c>
      <c r="S49">
        <v>164</v>
      </c>
      <c r="T49">
        <v>77.34</v>
      </c>
      <c r="U49">
        <v>76.78</v>
      </c>
      <c r="V49" t="s">
        <v>94</v>
      </c>
      <c r="W49">
        <v>129</v>
      </c>
      <c r="X49">
        <v>63.82</v>
      </c>
      <c r="Y49">
        <v>61.88</v>
      </c>
      <c r="Z49" t="s">
        <v>94</v>
      </c>
    </row>
    <row r="50" spans="9:26" x14ac:dyDescent="0.25">
      <c r="I50">
        <f t="shared" si="2"/>
        <v>93.97</v>
      </c>
      <c r="J50" s="2">
        <v>10</v>
      </c>
      <c r="K50" s="2" t="b">
        <f t="shared" si="3"/>
        <v>1</v>
      </c>
      <c r="L50" t="s">
        <v>43</v>
      </c>
      <c r="M50">
        <v>8.24</v>
      </c>
      <c r="N50">
        <v>60823</v>
      </c>
      <c r="O50">
        <v>0.4</v>
      </c>
      <c r="P50">
        <v>9.3970000000000002</v>
      </c>
      <c r="Q50" t="s">
        <v>94</v>
      </c>
      <c r="R50">
        <v>76</v>
      </c>
      <c r="S50">
        <v>41</v>
      </c>
      <c r="T50">
        <v>71.28</v>
      </c>
      <c r="U50">
        <v>69.78</v>
      </c>
      <c r="V50" t="s">
        <v>94</v>
      </c>
      <c r="W50">
        <v>78</v>
      </c>
      <c r="X50">
        <v>31.96</v>
      </c>
      <c r="Y50">
        <v>33.119999999999997</v>
      </c>
      <c r="Z50" t="s">
        <v>94</v>
      </c>
    </row>
    <row r="51" spans="9:26" x14ac:dyDescent="0.25">
      <c r="I51">
        <f t="shared" si="2"/>
        <v>87.466666666666669</v>
      </c>
      <c r="J51" s="2">
        <v>18</v>
      </c>
      <c r="K51" s="2" t="b">
        <f t="shared" si="3"/>
        <v>1</v>
      </c>
      <c r="L51" t="s">
        <v>44</v>
      </c>
      <c r="M51">
        <v>8.31</v>
      </c>
      <c r="N51">
        <v>48932</v>
      </c>
      <c r="O51">
        <v>0.32</v>
      </c>
      <c r="P51">
        <v>15.744</v>
      </c>
      <c r="Q51" t="s">
        <v>94</v>
      </c>
      <c r="R51">
        <v>43</v>
      </c>
      <c r="S51">
        <v>58</v>
      </c>
      <c r="T51">
        <v>51.93</v>
      </c>
      <c r="U51">
        <v>52.92</v>
      </c>
      <c r="V51" t="s">
        <v>94</v>
      </c>
      <c r="W51">
        <v>57</v>
      </c>
      <c r="X51">
        <v>19.71</v>
      </c>
      <c r="Y51">
        <v>20.309999999999999</v>
      </c>
      <c r="Z51" t="s">
        <v>94</v>
      </c>
    </row>
    <row r="52" spans="9:26" x14ac:dyDescent="0.25">
      <c r="I52">
        <f t="shared" si="2"/>
        <v>96.690000000000012</v>
      </c>
      <c r="J52" s="2">
        <v>10</v>
      </c>
      <c r="K52" s="2" t="b">
        <f t="shared" si="3"/>
        <v>1</v>
      </c>
      <c r="L52" t="s">
        <v>45</v>
      </c>
      <c r="M52">
        <v>8.42</v>
      </c>
      <c r="N52">
        <v>44467</v>
      </c>
      <c r="O52">
        <v>0.28999999999999998</v>
      </c>
      <c r="P52">
        <v>9.6690000000000005</v>
      </c>
      <c r="Q52" t="s">
        <v>94</v>
      </c>
      <c r="R52">
        <v>129</v>
      </c>
      <c r="S52">
        <v>127</v>
      </c>
      <c r="T52">
        <v>75.430000000000007</v>
      </c>
      <c r="U52">
        <v>75.28</v>
      </c>
      <c r="V52" t="s">
        <v>94</v>
      </c>
      <c r="W52">
        <v>131</v>
      </c>
      <c r="X52">
        <v>24.38</v>
      </c>
      <c r="Y52">
        <v>23.72</v>
      </c>
      <c r="Z52" t="s">
        <v>94</v>
      </c>
    </row>
    <row r="53" spans="9:26" x14ac:dyDescent="0.25">
      <c r="I53">
        <f t="shared" si="2"/>
        <v>97.6</v>
      </c>
      <c r="J53" s="2">
        <v>10</v>
      </c>
      <c r="K53" s="2" t="b">
        <f t="shared" si="3"/>
        <v>1</v>
      </c>
      <c r="L53" t="s">
        <v>46</v>
      </c>
      <c r="M53">
        <v>8.51</v>
      </c>
      <c r="N53">
        <v>44186</v>
      </c>
      <c r="O53">
        <v>0.28999999999999998</v>
      </c>
      <c r="P53">
        <v>9.76</v>
      </c>
      <c r="Q53" t="s">
        <v>94</v>
      </c>
      <c r="R53">
        <v>107</v>
      </c>
      <c r="S53">
        <v>109</v>
      </c>
      <c r="T53">
        <v>96.6</v>
      </c>
      <c r="U53">
        <v>93.87</v>
      </c>
      <c r="V53" t="s">
        <v>94</v>
      </c>
      <c r="W53">
        <v>93</v>
      </c>
      <c r="X53">
        <v>5.0199999999999996</v>
      </c>
      <c r="Y53">
        <v>4.3600000000000003</v>
      </c>
      <c r="Z53" t="s">
        <v>94</v>
      </c>
    </row>
    <row r="54" spans="9:26" x14ac:dyDescent="0.25">
      <c r="I54">
        <f t="shared" si="2"/>
        <v>100</v>
      </c>
      <c r="J54" s="2">
        <v>20</v>
      </c>
      <c r="K54" s="2" t="b">
        <f t="shared" si="3"/>
        <v>1</v>
      </c>
      <c r="L54" t="s">
        <v>134</v>
      </c>
      <c r="M54">
        <v>8.91</v>
      </c>
      <c r="N54">
        <v>274204</v>
      </c>
      <c r="O54">
        <v>1.79</v>
      </c>
      <c r="P54">
        <v>20</v>
      </c>
      <c r="Q54" t="s">
        <v>94</v>
      </c>
      <c r="R54">
        <v>117</v>
      </c>
      <c r="S54">
        <v>82</v>
      </c>
      <c r="T54">
        <v>51.12</v>
      </c>
      <c r="U54">
        <v>51.39</v>
      </c>
      <c r="V54" t="s">
        <v>94</v>
      </c>
      <c r="W54">
        <v>52</v>
      </c>
      <c r="X54">
        <v>12.44</v>
      </c>
      <c r="Y54">
        <v>12.54</v>
      </c>
      <c r="Z54" t="s">
        <v>94</v>
      </c>
    </row>
    <row r="55" spans="9:26" x14ac:dyDescent="0.25">
      <c r="I55">
        <f t="shared" si="2"/>
        <v>104.09000000000002</v>
      </c>
      <c r="J55" s="2">
        <v>10</v>
      </c>
      <c r="K55" s="2" t="b">
        <f t="shared" si="3"/>
        <v>1</v>
      </c>
      <c r="L55" t="s">
        <v>47</v>
      </c>
      <c r="M55">
        <v>8.93</v>
      </c>
      <c r="N55">
        <v>134776</v>
      </c>
      <c r="O55">
        <v>0.88</v>
      </c>
      <c r="P55">
        <v>10.409000000000001</v>
      </c>
      <c r="Q55" t="s">
        <v>94</v>
      </c>
      <c r="R55">
        <v>112</v>
      </c>
      <c r="S55">
        <v>77</v>
      </c>
      <c r="T55">
        <v>55.16</v>
      </c>
      <c r="U55">
        <v>53.45</v>
      </c>
      <c r="V55" t="s">
        <v>94</v>
      </c>
      <c r="W55">
        <v>114</v>
      </c>
      <c r="X55">
        <v>31.83</v>
      </c>
      <c r="Y55">
        <v>31.95</v>
      </c>
      <c r="Z55" t="s">
        <v>94</v>
      </c>
    </row>
    <row r="56" spans="9:26" x14ac:dyDescent="0.25">
      <c r="I56">
        <f t="shared" si="2"/>
        <v>103.14000000000001</v>
      </c>
      <c r="J56" s="2">
        <v>10</v>
      </c>
      <c r="K56" s="2" t="b">
        <f t="shared" si="3"/>
        <v>1</v>
      </c>
      <c r="L56" t="s">
        <v>48</v>
      </c>
      <c r="M56">
        <v>9.01</v>
      </c>
      <c r="N56">
        <v>41870</v>
      </c>
      <c r="O56">
        <v>0.27</v>
      </c>
      <c r="P56">
        <v>10.314</v>
      </c>
      <c r="Q56" t="s">
        <v>94</v>
      </c>
      <c r="R56">
        <v>131</v>
      </c>
      <c r="S56">
        <v>133</v>
      </c>
      <c r="T56">
        <v>96.08</v>
      </c>
      <c r="U56">
        <v>96.19</v>
      </c>
      <c r="V56" t="s">
        <v>94</v>
      </c>
      <c r="W56">
        <v>117</v>
      </c>
      <c r="X56">
        <v>65.89</v>
      </c>
      <c r="Y56">
        <v>67.28</v>
      </c>
      <c r="Z56" t="s">
        <v>94</v>
      </c>
    </row>
    <row r="57" spans="9:26" x14ac:dyDescent="0.25">
      <c r="I57">
        <f t="shared" si="2"/>
        <v>108.01</v>
      </c>
      <c r="J57" s="2">
        <v>10</v>
      </c>
      <c r="K57" s="2" t="b">
        <f t="shared" si="3"/>
        <v>1</v>
      </c>
      <c r="L57" t="s">
        <v>49</v>
      </c>
      <c r="M57">
        <v>9.02</v>
      </c>
      <c r="N57">
        <v>197498</v>
      </c>
      <c r="O57">
        <v>1.29</v>
      </c>
      <c r="P57">
        <v>10.801</v>
      </c>
      <c r="Q57" t="s">
        <v>94</v>
      </c>
      <c r="R57">
        <v>91</v>
      </c>
      <c r="S57">
        <v>106</v>
      </c>
      <c r="T57">
        <v>39.01</v>
      </c>
      <c r="U57">
        <v>38.729999999999997</v>
      </c>
      <c r="V57" t="s">
        <v>94</v>
      </c>
      <c r="W57">
        <v>51</v>
      </c>
      <c r="X57">
        <v>7.87</v>
      </c>
      <c r="Y57">
        <v>7.89</v>
      </c>
      <c r="Z57" t="s">
        <v>94</v>
      </c>
    </row>
    <row r="58" spans="9:26" x14ac:dyDescent="0.25">
      <c r="I58">
        <f t="shared" si="2"/>
        <v>108.71</v>
      </c>
      <c r="J58" s="2">
        <v>10</v>
      </c>
      <c r="K58" s="2" t="b">
        <f t="shared" si="3"/>
        <v>1</v>
      </c>
      <c r="L58" t="s">
        <v>50</v>
      </c>
      <c r="M58">
        <v>9.1199999999999992</v>
      </c>
      <c r="N58">
        <v>360316</v>
      </c>
      <c r="O58">
        <v>2.35</v>
      </c>
      <c r="P58">
        <v>10.871</v>
      </c>
      <c r="Q58" t="s">
        <v>94</v>
      </c>
      <c r="R58">
        <v>91</v>
      </c>
      <c r="S58">
        <v>106</v>
      </c>
      <c r="T58">
        <v>54.38</v>
      </c>
      <c r="U58">
        <v>54.6</v>
      </c>
      <c r="V58" t="s">
        <v>94</v>
      </c>
      <c r="W58">
        <v>105</v>
      </c>
      <c r="X58">
        <v>21.8</v>
      </c>
      <c r="Y58">
        <v>22.06</v>
      </c>
      <c r="Z58" t="s">
        <v>94</v>
      </c>
    </row>
    <row r="59" spans="9:26" x14ac:dyDescent="0.25">
      <c r="I59">
        <f t="shared" si="2"/>
        <v>105.91</v>
      </c>
      <c r="J59" s="2">
        <v>10</v>
      </c>
      <c r="K59" s="2" t="b">
        <f t="shared" si="3"/>
        <v>1</v>
      </c>
      <c r="L59" t="s">
        <v>51</v>
      </c>
      <c r="M59">
        <v>9.42</v>
      </c>
      <c r="N59">
        <v>184974</v>
      </c>
      <c r="O59">
        <v>1.21</v>
      </c>
      <c r="P59">
        <v>10.590999999999999</v>
      </c>
      <c r="Q59" t="s">
        <v>94</v>
      </c>
      <c r="R59">
        <v>91</v>
      </c>
      <c r="S59">
        <v>106</v>
      </c>
      <c r="T59">
        <v>52.76</v>
      </c>
      <c r="U59">
        <v>52.45</v>
      </c>
      <c r="V59" t="s">
        <v>94</v>
      </c>
      <c r="W59">
        <v>105</v>
      </c>
      <c r="X59">
        <v>25.93</v>
      </c>
      <c r="Y59">
        <v>25.83</v>
      </c>
      <c r="Z59" t="s">
        <v>94</v>
      </c>
    </row>
    <row r="60" spans="9:26" x14ac:dyDescent="0.25">
      <c r="I60">
        <f t="shared" si="2"/>
        <v>103.44</v>
      </c>
      <c r="J60" s="2">
        <v>10</v>
      </c>
      <c r="K60" s="2" t="b">
        <f t="shared" si="3"/>
        <v>1</v>
      </c>
      <c r="L60" t="s">
        <v>52</v>
      </c>
      <c r="M60">
        <v>9.44</v>
      </c>
      <c r="N60">
        <v>160756</v>
      </c>
      <c r="O60">
        <v>1.05</v>
      </c>
      <c r="P60">
        <v>10.343999999999999</v>
      </c>
      <c r="Q60" t="s">
        <v>94</v>
      </c>
      <c r="R60">
        <v>104</v>
      </c>
      <c r="S60">
        <v>78</v>
      </c>
      <c r="T60">
        <v>52.95</v>
      </c>
      <c r="U60">
        <v>51.07</v>
      </c>
      <c r="V60" t="s">
        <v>94</v>
      </c>
      <c r="W60">
        <v>103</v>
      </c>
      <c r="X60">
        <v>51.96</v>
      </c>
      <c r="Y60">
        <v>51.5</v>
      </c>
      <c r="Z60" t="s">
        <v>94</v>
      </c>
    </row>
    <row r="61" spans="9:26" x14ac:dyDescent="0.25">
      <c r="I61">
        <f t="shared" si="2"/>
        <v>102.76999999999998</v>
      </c>
      <c r="J61" s="2">
        <v>10</v>
      </c>
      <c r="K61" s="2" t="b">
        <f t="shared" si="3"/>
        <v>1</v>
      </c>
      <c r="L61" t="s">
        <v>53</v>
      </c>
      <c r="M61">
        <v>9.57</v>
      </c>
      <c r="N61">
        <v>34239</v>
      </c>
      <c r="O61">
        <v>0.22</v>
      </c>
      <c r="P61">
        <v>10.276999999999999</v>
      </c>
      <c r="Q61" t="s">
        <v>94</v>
      </c>
      <c r="R61">
        <v>173</v>
      </c>
      <c r="S61">
        <v>171</v>
      </c>
      <c r="T61">
        <v>51.68</v>
      </c>
      <c r="U61">
        <v>50.71</v>
      </c>
      <c r="V61" t="s">
        <v>94</v>
      </c>
      <c r="W61">
        <v>175</v>
      </c>
      <c r="X61">
        <v>49.13</v>
      </c>
      <c r="Y61">
        <v>48.37</v>
      </c>
      <c r="Z61" t="s">
        <v>94</v>
      </c>
    </row>
    <row r="62" spans="9:26" x14ac:dyDescent="0.25">
      <c r="I62">
        <f t="shared" si="2"/>
        <v>126.89999999999999</v>
      </c>
      <c r="J62" s="2">
        <v>10</v>
      </c>
      <c r="K62" s="2" t="b">
        <f t="shared" si="3"/>
        <v>0</v>
      </c>
      <c r="L62" t="s">
        <v>54</v>
      </c>
      <c r="M62">
        <v>9.7100000000000009</v>
      </c>
      <c r="N62">
        <v>223294</v>
      </c>
      <c r="O62">
        <v>1.46</v>
      </c>
      <c r="P62">
        <v>12.69</v>
      </c>
      <c r="Q62" t="s">
        <v>94</v>
      </c>
      <c r="R62">
        <v>105</v>
      </c>
      <c r="S62">
        <v>120</v>
      </c>
      <c r="T62">
        <v>32.06</v>
      </c>
      <c r="U62">
        <v>31.88</v>
      </c>
      <c r="V62" t="s">
        <v>94</v>
      </c>
      <c r="W62">
        <v>79</v>
      </c>
      <c r="X62">
        <v>15.16</v>
      </c>
      <c r="Y62">
        <v>14.9</v>
      </c>
      <c r="Z62" t="s">
        <v>94</v>
      </c>
    </row>
    <row r="63" spans="9:26" x14ac:dyDescent="0.25">
      <c r="I63">
        <f t="shared" si="2"/>
        <v>101.62</v>
      </c>
      <c r="J63" s="2">
        <v>20</v>
      </c>
      <c r="K63" s="2" t="b">
        <f t="shared" si="3"/>
        <v>1</v>
      </c>
      <c r="L63" t="s">
        <v>135</v>
      </c>
      <c r="M63">
        <v>9.83</v>
      </c>
      <c r="N63">
        <v>134317</v>
      </c>
      <c r="O63">
        <v>0.88</v>
      </c>
      <c r="P63">
        <v>20.324000000000002</v>
      </c>
      <c r="Q63" t="s">
        <v>94</v>
      </c>
      <c r="R63">
        <v>95</v>
      </c>
      <c r="S63">
        <v>174</v>
      </c>
      <c r="T63">
        <v>105.15</v>
      </c>
      <c r="U63">
        <v>105.1</v>
      </c>
      <c r="V63" t="s">
        <v>94</v>
      </c>
      <c r="W63">
        <v>176</v>
      </c>
      <c r="X63">
        <v>103.29</v>
      </c>
      <c r="Y63">
        <v>100.03</v>
      </c>
      <c r="Z63" t="s">
        <v>94</v>
      </c>
    </row>
    <row r="64" spans="9:26" x14ac:dyDescent="0.25">
      <c r="I64">
        <f t="shared" si="2"/>
        <v>108.65</v>
      </c>
      <c r="J64" s="2">
        <v>10</v>
      </c>
      <c r="K64" s="2" t="b">
        <f t="shared" si="3"/>
        <v>1</v>
      </c>
      <c r="L64" t="s">
        <v>55</v>
      </c>
      <c r="M64">
        <v>9.93</v>
      </c>
      <c r="N64">
        <v>82051</v>
      </c>
      <c r="O64">
        <v>0.53</v>
      </c>
      <c r="P64">
        <v>10.865</v>
      </c>
      <c r="Q64" t="s">
        <v>94</v>
      </c>
      <c r="R64">
        <v>77</v>
      </c>
      <c r="S64">
        <v>156</v>
      </c>
      <c r="T64">
        <v>88.72</v>
      </c>
      <c r="U64">
        <v>91.77</v>
      </c>
      <c r="V64" t="s">
        <v>94</v>
      </c>
      <c r="W64">
        <v>158</v>
      </c>
      <c r="X64">
        <v>86.18</v>
      </c>
      <c r="Y64">
        <v>87.33</v>
      </c>
      <c r="Z64" t="s">
        <v>94</v>
      </c>
    </row>
    <row r="65" spans="9:26" x14ac:dyDescent="0.25">
      <c r="I65">
        <f t="shared" si="2"/>
        <v>95.09</v>
      </c>
      <c r="J65" s="2">
        <v>10</v>
      </c>
      <c r="K65" s="2" t="b">
        <f t="shared" si="3"/>
        <v>1</v>
      </c>
      <c r="L65" t="s">
        <v>56</v>
      </c>
      <c r="M65">
        <v>9.94</v>
      </c>
      <c r="N65">
        <v>43752</v>
      </c>
      <c r="O65">
        <v>0.28999999999999998</v>
      </c>
      <c r="P65">
        <v>9.5090000000000003</v>
      </c>
      <c r="Q65" t="s">
        <v>94</v>
      </c>
      <c r="R65">
        <v>83</v>
      </c>
      <c r="S65">
        <v>85</v>
      </c>
      <c r="T65">
        <v>63</v>
      </c>
      <c r="U65">
        <v>64.83</v>
      </c>
      <c r="V65" t="s">
        <v>94</v>
      </c>
      <c r="W65">
        <v>95</v>
      </c>
      <c r="X65">
        <v>18.14</v>
      </c>
      <c r="Y65">
        <v>17.41</v>
      </c>
      <c r="Z65" t="s">
        <v>94</v>
      </c>
    </row>
    <row r="66" spans="9:26" x14ac:dyDescent="0.25">
      <c r="I66">
        <f t="shared" si="2"/>
        <v>100.90999999999998</v>
      </c>
      <c r="J66" s="2">
        <v>10</v>
      </c>
      <c r="K66" s="2" t="b">
        <f t="shared" si="3"/>
        <v>1</v>
      </c>
      <c r="L66" t="s">
        <v>58</v>
      </c>
      <c r="M66">
        <v>9.9700000000000006</v>
      </c>
      <c r="N66">
        <v>54087</v>
      </c>
      <c r="O66">
        <v>0.35</v>
      </c>
      <c r="P66">
        <v>10.090999999999999</v>
      </c>
      <c r="Q66" t="s">
        <v>94</v>
      </c>
      <c r="R66">
        <v>75</v>
      </c>
      <c r="S66">
        <v>53</v>
      </c>
      <c r="T66">
        <v>21.28</v>
      </c>
      <c r="U66">
        <v>21.16</v>
      </c>
      <c r="V66" t="s">
        <v>94</v>
      </c>
      <c r="W66">
        <v>89</v>
      </c>
      <c r="X66">
        <v>9.9600000000000009</v>
      </c>
      <c r="Y66">
        <v>13.01</v>
      </c>
      <c r="Z66" t="s">
        <v>94</v>
      </c>
    </row>
    <row r="67" spans="9:26" x14ac:dyDescent="0.25">
      <c r="I67">
        <f t="shared" si="2"/>
        <v>100.29999999999998</v>
      </c>
      <c r="J67" s="2">
        <v>10</v>
      </c>
      <c r="K67" s="2" t="b">
        <f t="shared" si="3"/>
        <v>1</v>
      </c>
      <c r="L67" t="s">
        <v>57</v>
      </c>
      <c r="M67">
        <v>9.98</v>
      </c>
      <c r="N67">
        <v>18829</v>
      </c>
      <c r="O67">
        <v>0.12</v>
      </c>
      <c r="P67">
        <v>10.029999999999999</v>
      </c>
      <c r="Q67" t="s">
        <v>94</v>
      </c>
      <c r="R67">
        <v>77</v>
      </c>
      <c r="S67">
        <v>110</v>
      </c>
      <c r="T67">
        <v>98.74</v>
      </c>
      <c r="U67">
        <v>99.33</v>
      </c>
      <c r="V67" t="s">
        <v>94</v>
      </c>
      <c r="W67">
        <v>61</v>
      </c>
      <c r="X67">
        <v>53.13</v>
      </c>
      <c r="Y67">
        <v>49.86</v>
      </c>
      <c r="Z67" t="s">
        <v>94</v>
      </c>
    </row>
    <row r="68" spans="9:26" x14ac:dyDescent="0.25">
      <c r="I68">
        <f t="shared" si="2"/>
        <v>124.47</v>
      </c>
      <c r="J68" s="2">
        <v>10</v>
      </c>
      <c r="K68" s="2" t="b">
        <f t="shared" si="3"/>
        <v>0</v>
      </c>
      <c r="L68" t="s">
        <v>59</v>
      </c>
      <c r="M68">
        <v>10.01</v>
      </c>
      <c r="N68">
        <v>242587</v>
      </c>
      <c r="O68">
        <v>1.58</v>
      </c>
      <c r="P68">
        <v>12.446999999999999</v>
      </c>
      <c r="Q68" t="s">
        <v>94</v>
      </c>
      <c r="R68">
        <v>91</v>
      </c>
      <c r="S68">
        <v>120</v>
      </c>
      <c r="T68">
        <v>30.73</v>
      </c>
      <c r="U68">
        <v>31.25</v>
      </c>
      <c r="V68" t="s">
        <v>94</v>
      </c>
      <c r="W68">
        <v>65</v>
      </c>
      <c r="X68">
        <v>10.18</v>
      </c>
      <c r="Y68">
        <v>9.8000000000000007</v>
      </c>
      <c r="Z68" t="s">
        <v>94</v>
      </c>
    </row>
    <row r="69" spans="9:26" x14ac:dyDescent="0.25">
      <c r="I69">
        <f t="shared" ref="I69:I88" si="4">P69/J69*100</f>
        <v>118.08999999999999</v>
      </c>
      <c r="J69" s="2">
        <v>10</v>
      </c>
      <c r="K69" s="2" t="b">
        <f t="shared" ref="K69:K88" si="5">AND(P69&gt;J69*0.8,P69&lt;J69*1.2)</f>
        <v>1</v>
      </c>
      <c r="L69" t="s">
        <v>60</v>
      </c>
      <c r="M69">
        <v>10.07</v>
      </c>
      <c r="N69">
        <v>155291</v>
      </c>
      <c r="O69">
        <v>1.01</v>
      </c>
      <c r="P69">
        <v>11.808999999999999</v>
      </c>
      <c r="Q69" t="s">
        <v>94</v>
      </c>
      <c r="R69">
        <v>91</v>
      </c>
      <c r="S69">
        <v>126</v>
      </c>
      <c r="T69">
        <v>42.14</v>
      </c>
      <c r="U69">
        <v>42.21</v>
      </c>
      <c r="V69" t="s">
        <v>94</v>
      </c>
      <c r="W69">
        <v>89</v>
      </c>
      <c r="X69">
        <v>18.72</v>
      </c>
      <c r="Y69">
        <v>18.170000000000002</v>
      </c>
      <c r="Z69" t="s">
        <v>94</v>
      </c>
    </row>
    <row r="70" spans="9:26" x14ac:dyDescent="0.25">
      <c r="I70">
        <f t="shared" si="4"/>
        <v>122.88000000000001</v>
      </c>
      <c r="J70" s="2">
        <v>10</v>
      </c>
      <c r="K70" s="2" t="b">
        <f t="shared" si="5"/>
        <v>0</v>
      </c>
      <c r="L70" t="s">
        <v>62</v>
      </c>
      <c r="M70">
        <v>10.14</v>
      </c>
      <c r="N70">
        <v>223117</v>
      </c>
      <c r="O70">
        <v>1.45</v>
      </c>
      <c r="P70">
        <v>12.288</v>
      </c>
      <c r="Q70" t="s">
        <v>94</v>
      </c>
      <c r="R70">
        <v>105</v>
      </c>
      <c r="S70">
        <v>120</v>
      </c>
      <c r="T70">
        <v>51.89</v>
      </c>
      <c r="U70">
        <v>51.63</v>
      </c>
      <c r="V70" t="s">
        <v>94</v>
      </c>
      <c r="W70">
        <v>119</v>
      </c>
      <c r="X70">
        <v>12.25</v>
      </c>
      <c r="Y70">
        <v>12.18</v>
      </c>
      <c r="Z70" t="s">
        <v>94</v>
      </c>
    </row>
    <row r="71" spans="9:26" x14ac:dyDescent="0.25">
      <c r="I71">
        <f t="shared" si="4"/>
        <v>116.8</v>
      </c>
      <c r="J71" s="2">
        <v>10</v>
      </c>
      <c r="K71" s="2" t="b">
        <f t="shared" si="5"/>
        <v>1</v>
      </c>
      <c r="L71" t="s">
        <v>61</v>
      </c>
      <c r="M71">
        <v>10.16</v>
      </c>
      <c r="N71">
        <v>187085</v>
      </c>
      <c r="O71">
        <v>1.22</v>
      </c>
      <c r="P71">
        <v>11.68</v>
      </c>
      <c r="Q71" t="s">
        <v>94</v>
      </c>
      <c r="R71">
        <v>91</v>
      </c>
      <c r="S71">
        <v>126</v>
      </c>
      <c r="T71">
        <v>36.520000000000003</v>
      </c>
      <c r="U71">
        <v>37.47</v>
      </c>
      <c r="V71" t="s">
        <v>94</v>
      </c>
      <c r="W71">
        <v>89</v>
      </c>
      <c r="X71">
        <v>12.25</v>
      </c>
      <c r="Y71">
        <v>12.18</v>
      </c>
      <c r="Z71" t="s">
        <v>94</v>
      </c>
    </row>
    <row r="72" spans="9:26" x14ac:dyDescent="0.25">
      <c r="I72">
        <f t="shared" si="4"/>
        <v>124.85</v>
      </c>
      <c r="J72" s="2">
        <v>10</v>
      </c>
      <c r="K72" s="2" t="b">
        <f t="shared" si="5"/>
        <v>0</v>
      </c>
      <c r="L72" t="s">
        <v>63</v>
      </c>
      <c r="M72">
        <v>10.36</v>
      </c>
      <c r="N72">
        <v>203101</v>
      </c>
      <c r="O72">
        <v>1.32</v>
      </c>
      <c r="P72">
        <v>12.484999999999999</v>
      </c>
      <c r="Q72" t="s">
        <v>94</v>
      </c>
      <c r="R72">
        <v>119</v>
      </c>
      <c r="S72">
        <v>91</v>
      </c>
      <c r="T72">
        <v>59.53</v>
      </c>
      <c r="U72">
        <v>60.32</v>
      </c>
      <c r="V72" t="s">
        <v>94</v>
      </c>
      <c r="W72">
        <v>134</v>
      </c>
      <c r="X72">
        <v>25.09</v>
      </c>
      <c r="Y72">
        <v>25.14</v>
      </c>
      <c r="Z72" t="s">
        <v>94</v>
      </c>
    </row>
    <row r="73" spans="9:26" x14ac:dyDescent="0.25">
      <c r="I73">
        <f t="shared" si="4"/>
        <v>103.29000000000002</v>
      </c>
      <c r="J73" s="2">
        <v>10</v>
      </c>
      <c r="K73" s="2" t="b">
        <f t="shared" si="5"/>
        <v>1</v>
      </c>
      <c r="L73" t="s">
        <v>64</v>
      </c>
      <c r="M73">
        <v>10.39</v>
      </c>
      <c r="N73">
        <v>18714</v>
      </c>
      <c r="O73">
        <v>0.12</v>
      </c>
      <c r="P73">
        <v>10.329000000000001</v>
      </c>
      <c r="Q73" t="s">
        <v>94</v>
      </c>
      <c r="R73">
        <v>167</v>
      </c>
      <c r="S73">
        <v>130</v>
      </c>
      <c r="T73">
        <v>56.15</v>
      </c>
      <c r="U73">
        <v>54.39</v>
      </c>
      <c r="V73" t="s">
        <v>94</v>
      </c>
      <c r="W73">
        <v>132</v>
      </c>
      <c r="X73">
        <v>55.39</v>
      </c>
      <c r="Y73">
        <v>51.84</v>
      </c>
      <c r="Z73" t="s">
        <v>94</v>
      </c>
    </row>
    <row r="74" spans="9:26" x14ac:dyDescent="0.25">
      <c r="I74">
        <f t="shared" si="4"/>
        <v>118.05999999999999</v>
      </c>
      <c r="J74" s="2">
        <v>10</v>
      </c>
      <c r="K74" s="2" t="b">
        <f t="shared" si="5"/>
        <v>1</v>
      </c>
      <c r="L74" t="s">
        <v>65</v>
      </c>
      <c r="M74">
        <v>10.41</v>
      </c>
      <c r="N74">
        <v>223832</v>
      </c>
      <c r="O74">
        <v>1.46</v>
      </c>
      <c r="P74">
        <v>11.805999999999999</v>
      </c>
      <c r="Q74" t="s">
        <v>94</v>
      </c>
      <c r="R74">
        <v>105</v>
      </c>
      <c r="S74">
        <v>120</v>
      </c>
      <c r="T74">
        <v>49.87</v>
      </c>
      <c r="U74">
        <v>50.53</v>
      </c>
      <c r="V74" t="s">
        <v>94</v>
      </c>
      <c r="W74">
        <v>77</v>
      </c>
      <c r="X74">
        <v>9.7100000000000009</v>
      </c>
      <c r="Y74">
        <v>9.49</v>
      </c>
      <c r="Z74" t="s">
        <v>94</v>
      </c>
    </row>
    <row r="75" spans="9:26" x14ac:dyDescent="0.25">
      <c r="I75">
        <f t="shared" si="4"/>
        <v>132.72</v>
      </c>
      <c r="J75" s="2">
        <v>10</v>
      </c>
      <c r="K75" s="2" t="b">
        <f t="shared" si="5"/>
        <v>0</v>
      </c>
      <c r="L75" t="s">
        <v>66</v>
      </c>
      <c r="M75">
        <v>10.52</v>
      </c>
      <c r="N75">
        <v>250828</v>
      </c>
      <c r="O75">
        <v>1.63</v>
      </c>
      <c r="P75">
        <v>13.272</v>
      </c>
      <c r="Q75" t="s">
        <v>94</v>
      </c>
      <c r="R75">
        <v>105</v>
      </c>
      <c r="S75">
        <v>134</v>
      </c>
      <c r="T75">
        <v>25.04</v>
      </c>
      <c r="U75">
        <v>24.76</v>
      </c>
      <c r="V75" t="s">
        <v>94</v>
      </c>
      <c r="W75">
        <v>91</v>
      </c>
      <c r="X75">
        <v>15.18</v>
      </c>
      <c r="Y75">
        <v>14.45</v>
      </c>
      <c r="Z75" t="s">
        <v>94</v>
      </c>
    </row>
    <row r="76" spans="9:26" x14ac:dyDescent="0.25">
      <c r="I76">
        <f t="shared" si="4"/>
        <v>115.14999999999999</v>
      </c>
      <c r="J76" s="2">
        <v>10</v>
      </c>
      <c r="K76" s="2" t="b">
        <f t="shared" si="5"/>
        <v>1</v>
      </c>
      <c r="L76" t="s">
        <v>67</v>
      </c>
      <c r="M76">
        <v>10.6</v>
      </c>
      <c r="N76">
        <v>138294</v>
      </c>
      <c r="O76">
        <v>0.9</v>
      </c>
      <c r="P76">
        <v>11.515000000000001</v>
      </c>
      <c r="Q76" t="s">
        <v>94</v>
      </c>
      <c r="R76">
        <v>146</v>
      </c>
      <c r="S76">
        <v>148</v>
      </c>
      <c r="T76">
        <v>64.33</v>
      </c>
      <c r="U76">
        <v>63.41</v>
      </c>
      <c r="V76" t="s">
        <v>94</v>
      </c>
      <c r="W76">
        <v>111</v>
      </c>
      <c r="X76">
        <v>38.950000000000003</v>
      </c>
      <c r="Y76">
        <v>37.909999999999997</v>
      </c>
      <c r="Z76" t="s">
        <v>94</v>
      </c>
    </row>
    <row r="77" spans="9:26" x14ac:dyDescent="0.25">
      <c r="I77">
        <f t="shared" si="4"/>
        <v>133.68</v>
      </c>
      <c r="J77" s="2">
        <v>10</v>
      </c>
      <c r="K77" s="2" t="b">
        <f t="shared" si="5"/>
        <v>0</v>
      </c>
      <c r="L77" t="s">
        <v>68</v>
      </c>
      <c r="M77">
        <v>10.63</v>
      </c>
      <c r="N77">
        <v>236618</v>
      </c>
      <c r="O77">
        <v>1.54</v>
      </c>
      <c r="P77">
        <v>13.368</v>
      </c>
      <c r="Q77" t="s">
        <v>94</v>
      </c>
      <c r="R77">
        <v>119</v>
      </c>
      <c r="S77">
        <v>91</v>
      </c>
      <c r="T77">
        <v>26.33</v>
      </c>
      <c r="U77">
        <v>25.08</v>
      </c>
      <c r="V77" t="s">
        <v>94</v>
      </c>
      <c r="W77">
        <v>134</v>
      </c>
      <c r="X77">
        <v>32.119999999999997</v>
      </c>
      <c r="Y77">
        <v>31.5</v>
      </c>
      <c r="Z77" t="s">
        <v>94</v>
      </c>
    </row>
    <row r="78" spans="9:26" x14ac:dyDescent="0.25">
      <c r="I78">
        <f t="shared" si="4"/>
        <v>100</v>
      </c>
      <c r="J78" s="2">
        <v>20</v>
      </c>
      <c r="K78" s="2" t="b">
        <f t="shared" si="5"/>
        <v>1</v>
      </c>
      <c r="L78" t="s">
        <v>136</v>
      </c>
      <c r="M78">
        <v>10.66</v>
      </c>
      <c r="N78">
        <v>177950</v>
      </c>
      <c r="O78">
        <v>1.1599999999999999</v>
      </c>
      <c r="P78">
        <v>20</v>
      </c>
      <c r="Q78" t="s">
        <v>94</v>
      </c>
      <c r="R78">
        <v>152</v>
      </c>
      <c r="S78">
        <v>150</v>
      </c>
      <c r="T78">
        <v>167.14</v>
      </c>
      <c r="U78">
        <v>163.41</v>
      </c>
      <c r="V78" t="s">
        <v>94</v>
      </c>
      <c r="W78" t="s">
        <v>86</v>
      </c>
      <c r="X78" t="s">
        <v>86</v>
      </c>
      <c r="Y78" t="s">
        <v>86</v>
      </c>
      <c r="Z78" t="s">
        <v>86</v>
      </c>
    </row>
    <row r="79" spans="9:26" x14ac:dyDescent="0.25">
      <c r="I79">
        <f t="shared" si="4"/>
        <v>110.61999999999999</v>
      </c>
      <c r="J79" s="2">
        <v>10</v>
      </c>
      <c r="K79" s="2" t="b">
        <f t="shared" si="5"/>
        <v>1</v>
      </c>
      <c r="L79" t="s">
        <v>69</v>
      </c>
      <c r="M79">
        <v>10.67</v>
      </c>
      <c r="N79">
        <v>139737</v>
      </c>
      <c r="O79">
        <v>0.91</v>
      </c>
      <c r="P79">
        <v>11.061999999999999</v>
      </c>
      <c r="Q79" t="s">
        <v>94</v>
      </c>
      <c r="R79">
        <v>146</v>
      </c>
      <c r="S79">
        <v>148</v>
      </c>
      <c r="T79">
        <v>63.66</v>
      </c>
      <c r="U79">
        <v>65</v>
      </c>
      <c r="V79" t="s">
        <v>94</v>
      </c>
      <c r="W79">
        <v>111</v>
      </c>
      <c r="X79">
        <v>39.880000000000003</v>
      </c>
      <c r="Y79">
        <v>38.89</v>
      </c>
      <c r="Z79" t="s">
        <v>94</v>
      </c>
    </row>
    <row r="80" spans="9:26" x14ac:dyDescent="0.25">
      <c r="I80">
        <f t="shared" si="4"/>
        <v>132.83000000000001</v>
      </c>
      <c r="J80" s="2">
        <v>10</v>
      </c>
      <c r="K80" s="2" t="b">
        <f t="shared" si="5"/>
        <v>0</v>
      </c>
      <c r="L80" t="s">
        <v>71</v>
      </c>
      <c r="M80">
        <v>10.91</v>
      </c>
      <c r="N80">
        <v>177547</v>
      </c>
      <c r="O80">
        <v>1.1599999999999999</v>
      </c>
      <c r="P80">
        <v>13.282999999999999</v>
      </c>
      <c r="Q80" t="s">
        <v>94</v>
      </c>
      <c r="R80">
        <v>91</v>
      </c>
      <c r="S80">
        <v>92</v>
      </c>
      <c r="T80">
        <v>51.92</v>
      </c>
      <c r="U80">
        <v>54</v>
      </c>
      <c r="V80" t="s">
        <v>94</v>
      </c>
      <c r="W80">
        <v>134</v>
      </c>
      <c r="X80">
        <v>35.840000000000003</v>
      </c>
      <c r="Y80">
        <v>37.39</v>
      </c>
      <c r="Z80" t="s">
        <v>94</v>
      </c>
    </row>
    <row r="81" spans="9:26" x14ac:dyDescent="0.25">
      <c r="I81">
        <f t="shared" si="4"/>
        <v>108.91999999999999</v>
      </c>
      <c r="J81" s="2">
        <v>10</v>
      </c>
      <c r="K81" s="2" t="b">
        <f t="shared" si="5"/>
        <v>1</v>
      </c>
      <c r="L81" t="s">
        <v>70</v>
      </c>
      <c r="M81">
        <v>10.91</v>
      </c>
      <c r="N81">
        <v>139581</v>
      </c>
      <c r="O81">
        <v>0.91</v>
      </c>
      <c r="P81">
        <v>10.891999999999999</v>
      </c>
      <c r="Q81" t="s">
        <v>94</v>
      </c>
      <c r="R81">
        <v>146</v>
      </c>
      <c r="S81">
        <v>148</v>
      </c>
      <c r="T81">
        <v>62.83</v>
      </c>
      <c r="U81">
        <v>65.7</v>
      </c>
      <c r="V81" t="s">
        <v>94</v>
      </c>
      <c r="W81">
        <v>111</v>
      </c>
      <c r="X81">
        <v>38.79</v>
      </c>
      <c r="Y81">
        <v>38.630000000000003</v>
      </c>
      <c r="Z81" t="s">
        <v>94</v>
      </c>
    </row>
    <row r="82" spans="9:26" x14ac:dyDescent="0.25">
      <c r="I82">
        <f t="shared" si="4"/>
        <v>129.29999999999998</v>
      </c>
      <c r="J82" s="2">
        <v>10</v>
      </c>
      <c r="K82" s="2" t="b">
        <f t="shared" si="5"/>
        <v>0</v>
      </c>
      <c r="L82" t="s">
        <v>72</v>
      </c>
      <c r="M82">
        <v>11.1</v>
      </c>
      <c r="N82">
        <v>22427</v>
      </c>
      <c r="O82">
        <v>0.15</v>
      </c>
      <c r="P82">
        <v>12.93</v>
      </c>
      <c r="Q82" t="s">
        <v>94</v>
      </c>
      <c r="R82">
        <v>117</v>
      </c>
      <c r="S82">
        <v>119</v>
      </c>
      <c r="T82">
        <v>99.96</v>
      </c>
      <c r="U82">
        <v>96.08</v>
      </c>
      <c r="V82" t="s">
        <v>94</v>
      </c>
      <c r="W82">
        <v>201</v>
      </c>
      <c r="X82">
        <v>122.83</v>
      </c>
      <c r="Y82">
        <v>119.34</v>
      </c>
      <c r="Z82" t="s">
        <v>94</v>
      </c>
    </row>
    <row r="83" spans="9:26" x14ac:dyDescent="0.25">
      <c r="I83">
        <f t="shared" si="4"/>
        <v>95.57</v>
      </c>
      <c r="J83" s="2">
        <v>10</v>
      </c>
      <c r="K83" s="2" t="b">
        <f t="shared" si="5"/>
        <v>1</v>
      </c>
      <c r="L83" t="s">
        <v>73</v>
      </c>
      <c r="M83">
        <v>11.44</v>
      </c>
      <c r="N83">
        <v>14203</v>
      </c>
      <c r="O83">
        <v>0.09</v>
      </c>
      <c r="P83">
        <v>9.5570000000000004</v>
      </c>
      <c r="Q83" t="s">
        <v>94</v>
      </c>
      <c r="R83">
        <v>157</v>
      </c>
      <c r="S83">
        <v>155</v>
      </c>
      <c r="T83">
        <v>74.44</v>
      </c>
      <c r="U83">
        <v>76.83</v>
      </c>
      <c r="V83" t="s">
        <v>94</v>
      </c>
      <c r="W83">
        <v>75</v>
      </c>
      <c r="X83">
        <v>73.290000000000006</v>
      </c>
      <c r="Y83">
        <v>71.900000000000006</v>
      </c>
      <c r="Z83" t="s">
        <v>94</v>
      </c>
    </row>
    <row r="84" spans="9:26" x14ac:dyDescent="0.25">
      <c r="I84">
        <f t="shared" si="4"/>
        <v>100.59</v>
      </c>
      <c r="J84" s="2">
        <v>10</v>
      </c>
      <c r="K84" s="2" t="b">
        <f t="shared" si="5"/>
        <v>1</v>
      </c>
      <c r="L84" t="s">
        <v>74</v>
      </c>
      <c r="M84">
        <v>11.57</v>
      </c>
      <c r="N84">
        <v>2287</v>
      </c>
      <c r="O84">
        <v>0.01</v>
      </c>
      <c r="P84">
        <v>10.058999999999999</v>
      </c>
      <c r="Q84" t="s">
        <v>94</v>
      </c>
      <c r="R84">
        <v>77</v>
      </c>
      <c r="S84">
        <v>51</v>
      </c>
      <c r="T84">
        <v>42.17</v>
      </c>
      <c r="U84">
        <v>41.66</v>
      </c>
      <c r="V84" t="s">
        <v>94</v>
      </c>
      <c r="W84">
        <v>123</v>
      </c>
      <c r="X84">
        <v>56.94</v>
      </c>
      <c r="Y84">
        <v>58.45</v>
      </c>
      <c r="Z84" t="s">
        <v>94</v>
      </c>
    </row>
    <row r="85" spans="9:26" x14ac:dyDescent="0.25">
      <c r="I85">
        <f t="shared" si="4"/>
        <v>109.77000000000001</v>
      </c>
      <c r="J85" s="2">
        <v>10</v>
      </c>
      <c r="K85" s="2" t="b">
        <f t="shared" si="5"/>
        <v>1</v>
      </c>
      <c r="L85" t="s">
        <v>75</v>
      </c>
      <c r="M85">
        <v>11.97</v>
      </c>
      <c r="N85">
        <v>99235</v>
      </c>
      <c r="O85">
        <v>0.65</v>
      </c>
      <c r="P85">
        <v>10.977</v>
      </c>
      <c r="Q85" t="s">
        <v>94</v>
      </c>
      <c r="R85">
        <v>180</v>
      </c>
      <c r="S85">
        <v>182</v>
      </c>
      <c r="T85">
        <v>96.28</v>
      </c>
      <c r="U85">
        <v>94.6</v>
      </c>
      <c r="V85" t="s">
        <v>94</v>
      </c>
      <c r="W85">
        <v>145</v>
      </c>
      <c r="X85">
        <v>29.47</v>
      </c>
      <c r="Y85">
        <v>29.03</v>
      </c>
      <c r="Z85" t="s">
        <v>94</v>
      </c>
    </row>
    <row r="86" spans="9:26" x14ac:dyDescent="0.25">
      <c r="I86">
        <f t="shared" si="4"/>
        <v>152.63</v>
      </c>
      <c r="J86" s="2">
        <v>10</v>
      </c>
      <c r="K86" s="2" t="b">
        <f t="shared" si="5"/>
        <v>0</v>
      </c>
      <c r="L86" t="s">
        <v>76</v>
      </c>
      <c r="M86">
        <v>12.05</v>
      </c>
      <c r="N86">
        <v>40985</v>
      </c>
      <c r="O86">
        <v>0.27</v>
      </c>
      <c r="P86">
        <v>15.263</v>
      </c>
      <c r="Q86" t="s">
        <v>94</v>
      </c>
      <c r="R86">
        <v>225</v>
      </c>
      <c r="S86">
        <v>227</v>
      </c>
      <c r="T86">
        <v>65.989999999999995</v>
      </c>
      <c r="U86">
        <v>62.87</v>
      </c>
      <c r="V86" t="s">
        <v>94</v>
      </c>
      <c r="W86">
        <v>223</v>
      </c>
      <c r="X86">
        <v>65.97</v>
      </c>
      <c r="Y86">
        <v>63.1</v>
      </c>
      <c r="Z86" t="s">
        <v>94</v>
      </c>
    </row>
    <row r="87" spans="9:26" x14ac:dyDescent="0.25">
      <c r="I87">
        <f t="shared" si="4"/>
        <v>95.470000000000013</v>
      </c>
      <c r="J87" s="2">
        <v>10</v>
      </c>
      <c r="K87" s="2" t="b">
        <f t="shared" si="5"/>
        <v>1</v>
      </c>
      <c r="L87" t="s">
        <v>77</v>
      </c>
      <c r="M87">
        <v>12.14</v>
      </c>
      <c r="N87">
        <v>211603</v>
      </c>
      <c r="O87">
        <v>1.38</v>
      </c>
      <c r="P87">
        <v>9.5470000000000006</v>
      </c>
      <c r="Q87" t="s">
        <v>94</v>
      </c>
      <c r="R87">
        <v>128</v>
      </c>
      <c r="S87">
        <v>127</v>
      </c>
      <c r="T87">
        <v>12.92</v>
      </c>
      <c r="U87">
        <v>12.57</v>
      </c>
      <c r="V87" t="s">
        <v>94</v>
      </c>
      <c r="W87">
        <v>129</v>
      </c>
      <c r="X87">
        <v>10.41</v>
      </c>
      <c r="Y87">
        <v>10.18</v>
      </c>
      <c r="Z87" t="s">
        <v>94</v>
      </c>
    </row>
    <row r="88" spans="9:26" x14ac:dyDescent="0.25">
      <c r="I88">
        <f t="shared" si="4"/>
        <v>104.74999999999999</v>
      </c>
      <c r="J88" s="2">
        <v>10</v>
      </c>
      <c r="K88" s="2" t="b">
        <f t="shared" si="5"/>
        <v>1</v>
      </c>
      <c r="L88" t="s">
        <v>78</v>
      </c>
      <c r="M88">
        <v>12.28</v>
      </c>
      <c r="N88">
        <v>88780</v>
      </c>
      <c r="O88">
        <v>0.57999999999999996</v>
      </c>
      <c r="P88">
        <v>10.475</v>
      </c>
      <c r="Q88" t="s">
        <v>94</v>
      </c>
      <c r="R88">
        <v>180</v>
      </c>
      <c r="S88">
        <v>182</v>
      </c>
      <c r="T88">
        <v>96.32</v>
      </c>
      <c r="U88">
        <v>98.24</v>
      </c>
      <c r="V88" t="s">
        <v>94</v>
      </c>
      <c r="W88">
        <v>145</v>
      </c>
      <c r="X88">
        <v>31.02</v>
      </c>
      <c r="Y88">
        <v>31.4</v>
      </c>
      <c r="Z88" t="s">
        <v>94</v>
      </c>
    </row>
  </sheetData>
  <conditionalFormatting sqref="B1:B1048576 F1:G1048576">
    <cfRule type="cellIs" dxfId="14" priority="4" operator="equal">
      <formula>FALSE</formula>
    </cfRule>
  </conditionalFormatting>
  <conditionalFormatting sqref="I4:I88">
    <cfRule type="cellIs" dxfId="13" priority="2" operator="greaterThan">
      <formula>120</formula>
    </cfRule>
    <cfRule type="cellIs" dxfId="12" priority="3" operator="lessThan">
      <formula>80</formula>
    </cfRule>
  </conditionalFormatting>
  <conditionalFormatting sqref="K4:K88">
    <cfRule type="cellIs" dxfId="11" priority="1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workbookViewId="0">
      <selection activeCell="P17" sqref="P17"/>
    </sheetView>
  </sheetViews>
  <sheetFormatPr defaultRowHeight="15" x14ac:dyDescent="0.25"/>
  <cols>
    <col min="3" max="3" width="10.7109375" bestFit="1" customWidth="1"/>
    <col min="4" max="4" width="6.140625" bestFit="1" customWidth="1"/>
    <col min="5" max="5" width="6.140625" customWidth="1"/>
    <col min="6" max="6" width="41.140625" bestFit="1" customWidth="1"/>
    <col min="7" max="10" width="9.140625" style="2"/>
    <col min="11" max="11" width="15.85546875" style="2" bestFit="1" customWidth="1"/>
    <col min="12" max="15" width="9.140625" style="2"/>
    <col min="16" max="16" width="15.28515625" style="2" customWidth="1"/>
    <col min="17" max="19" width="9.140625" style="2"/>
    <col min="20" max="20" width="15.42578125" style="2" customWidth="1"/>
  </cols>
  <sheetData>
    <row r="1" spans="1:20" x14ac:dyDescent="0.25">
      <c r="F1" t="s">
        <v>82</v>
      </c>
      <c r="G1" s="2" t="s">
        <v>88</v>
      </c>
      <c r="H1" s="2" t="s">
        <v>89</v>
      </c>
      <c r="I1" s="2" t="s">
        <v>90</v>
      </c>
      <c r="J1" s="2" t="s">
        <v>87</v>
      </c>
      <c r="K1" s="2" t="s">
        <v>91</v>
      </c>
      <c r="L1" s="2" t="s">
        <v>110</v>
      </c>
      <c r="M1" s="2" t="s">
        <v>111</v>
      </c>
      <c r="N1" s="2" t="s">
        <v>112</v>
      </c>
      <c r="O1" s="2" t="s">
        <v>112</v>
      </c>
      <c r="P1" s="2" t="s">
        <v>112</v>
      </c>
      <c r="Q1" s="2" t="s">
        <v>113</v>
      </c>
      <c r="R1" s="2" t="s">
        <v>114</v>
      </c>
      <c r="S1" s="2" t="s">
        <v>114</v>
      </c>
      <c r="T1" s="2" t="s">
        <v>114</v>
      </c>
    </row>
    <row r="2" spans="1:20" x14ac:dyDescent="0.25">
      <c r="G2" s="2" t="s">
        <v>83</v>
      </c>
      <c r="H2" s="2" t="s">
        <v>92</v>
      </c>
      <c r="I2" s="2" t="s">
        <v>84</v>
      </c>
      <c r="J2" s="2" t="s">
        <v>80</v>
      </c>
      <c r="K2" s="2" t="s">
        <v>93</v>
      </c>
      <c r="L2" s="2" t="s">
        <v>115</v>
      </c>
      <c r="M2" s="2" t="s">
        <v>115</v>
      </c>
      <c r="N2" s="2" t="s">
        <v>116</v>
      </c>
      <c r="O2" s="2" t="s">
        <v>117</v>
      </c>
      <c r="P2" s="2" t="s">
        <v>118</v>
      </c>
      <c r="Q2" s="2" t="s">
        <v>115</v>
      </c>
      <c r="R2" s="2" t="s">
        <v>116</v>
      </c>
      <c r="S2" s="2" t="s">
        <v>117</v>
      </c>
      <c r="T2" s="2" t="s">
        <v>118</v>
      </c>
    </row>
    <row r="3" spans="1:20" x14ac:dyDescent="0.25">
      <c r="A3" t="s">
        <v>81</v>
      </c>
      <c r="B3" t="s">
        <v>99</v>
      </c>
      <c r="C3" t="s">
        <v>106</v>
      </c>
      <c r="D3" t="s">
        <v>105</v>
      </c>
      <c r="F3" t="s">
        <v>85</v>
      </c>
      <c r="G3" s="2" t="s">
        <v>85</v>
      </c>
      <c r="H3" s="2" t="s">
        <v>85</v>
      </c>
      <c r="I3" s="2" t="s">
        <v>85</v>
      </c>
      <c r="J3" s="2" t="s">
        <v>85</v>
      </c>
      <c r="K3" s="2" t="s">
        <v>85</v>
      </c>
      <c r="L3" s="2" t="s">
        <v>85</v>
      </c>
      <c r="M3" s="2" t="s">
        <v>85</v>
      </c>
      <c r="N3" s="2" t="s">
        <v>85</v>
      </c>
      <c r="O3" s="2" t="s">
        <v>85</v>
      </c>
      <c r="P3" s="2" t="s">
        <v>85</v>
      </c>
      <c r="Q3" s="2" t="s">
        <v>85</v>
      </c>
      <c r="R3" s="2" t="s">
        <v>85</v>
      </c>
      <c r="S3" s="2" t="s">
        <v>85</v>
      </c>
      <c r="T3" s="2" t="s">
        <v>85</v>
      </c>
    </row>
    <row r="4" spans="1:20" x14ac:dyDescent="0.25">
      <c r="A4">
        <v>2</v>
      </c>
      <c r="B4" t="b">
        <f t="shared" ref="B4:B67" si="0">OR(J4&lt;0.5*A4,J4="n.a.",J4&gt;9)</f>
        <v>1</v>
      </c>
      <c r="C4" t="b">
        <f t="shared" ref="C4:C67" si="1">K4="Not confirmed"</f>
        <v>1</v>
      </c>
      <c r="D4" t="b">
        <f>AND(B4=FALSE,C4=FALSE)</f>
        <v>0</v>
      </c>
      <c r="F4" t="s">
        <v>1</v>
      </c>
      <c r="G4" s="2" t="s">
        <v>86</v>
      </c>
      <c r="H4" s="2" t="s">
        <v>86</v>
      </c>
      <c r="I4" s="2" t="s">
        <v>86</v>
      </c>
      <c r="J4" s="2" t="s">
        <v>86</v>
      </c>
      <c r="K4" s="2" t="s">
        <v>141</v>
      </c>
      <c r="L4" s="2">
        <v>50</v>
      </c>
      <c r="M4" s="2">
        <v>52</v>
      </c>
      <c r="N4" s="2">
        <v>32.86</v>
      </c>
      <c r="O4" s="2" t="s">
        <v>86</v>
      </c>
      <c r="P4" s="2" t="s">
        <v>141</v>
      </c>
      <c r="Q4" s="2">
        <v>49</v>
      </c>
      <c r="R4" s="2">
        <v>11</v>
      </c>
      <c r="S4" s="2" t="s">
        <v>86</v>
      </c>
      <c r="T4" s="2" t="s">
        <v>141</v>
      </c>
    </row>
    <row r="5" spans="1:20" x14ac:dyDescent="0.25">
      <c r="A5">
        <v>2</v>
      </c>
      <c r="B5" t="b">
        <f t="shared" si="0"/>
        <v>1</v>
      </c>
      <c r="C5" t="b">
        <f t="shared" si="1"/>
        <v>1</v>
      </c>
      <c r="D5" t="b">
        <f t="shared" ref="D5:D68" si="2">AND(B5=FALSE,C5=FALSE)</f>
        <v>0</v>
      </c>
      <c r="F5" t="s">
        <v>2</v>
      </c>
      <c r="G5" s="2">
        <v>1.55</v>
      </c>
      <c r="H5" s="2">
        <v>38</v>
      </c>
      <c r="I5" s="2">
        <v>0</v>
      </c>
      <c r="J5" s="2">
        <v>0.01</v>
      </c>
      <c r="K5" s="2" t="s">
        <v>141</v>
      </c>
      <c r="L5" s="2">
        <v>62</v>
      </c>
      <c r="M5" s="2">
        <v>64</v>
      </c>
      <c r="N5" s="2">
        <v>30.39</v>
      </c>
      <c r="O5" s="2" t="s">
        <v>86</v>
      </c>
      <c r="P5" s="2" t="s">
        <v>141</v>
      </c>
      <c r="Q5" s="2">
        <v>61</v>
      </c>
      <c r="R5" s="2">
        <v>7.42</v>
      </c>
      <c r="S5" s="2">
        <v>28.91</v>
      </c>
      <c r="T5" s="2" t="s">
        <v>94</v>
      </c>
    </row>
    <row r="6" spans="1:20" x14ac:dyDescent="0.25">
      <c r="A6">
        <v>2</v>
      </c>
      <c r="B6" t="b">
        <f t="shared" si="0"/>
        <v>1</v>
      </c>
      <c r="C6" t="b">
        <f t="shared" si="1"/>
        <v>1</v>
      </c>
      <c r="D6" t="b">
        <f t="shared" si="2"/>
        <v>0</v>
      </c>
      <c r="F6" t="s">
        <v>3</v>
      </c>
      <c r="G6" s="2">
        <v>1.83</v>
      </c>
      <c r="H6" s="2">
        <v>387</v>
      </c>
      <c r="I6" s="2">
        <v>0.02</v>
      </c>
      <c r="J6" s="2">
        <v>6.5000000000000002E-2</v>
      </c>
      <c r="K6" s="2" t="s">
        <v>141</v>
      </c>
      <c r="L6" s="2">
        <v>94</v>
      </c>
      <c r="M6" s="2">
        <v>96</v>
      </c>
      <c r="N6" s="2">
        <v>101.56</v>
      </c>
      <c r="O6" s="2">
        <v>106.86</v>
      </c>
      <c r="P6" s="2" t="s">
        <v>94</v>
      </c>
      <c r="Q6" s="2">
        <v>93</v>
      </c>
      <c r="R6" s="2">
        <v>20.6</v>
      </c>
      <c r="S6" s="2" t="s">
        <v>86</v>
      </c>
      <c r="T6" s="2" t="s">
        <v>141</v>
      </c>
    </row>
    <row r="7" spans="1:20" x14ac:dyDescent="0.25">
      <c r="A7">
        <v>2</v>
      </c>
      <c r="B7" t="b">
        <f t="shared" si="0"/>
        <v>1</v>
      </c>
      <c r="C7" t="b">
        <f t="shared" si="1"/>
        <v>1</v>
      </c>
      <c r="D7" t="b">
        <f t="shared" si="2"/>
        <v>0</v>
      </c>
      <c r="F7" t="s">
        <v>4</v>
      </c>
      <c r="G7" s="2" t="s">
        <v>86</v>
      </c>
      <c r="H7" s="2" t="s">
        <v>86</v>
      </c>
      <c r="I7" s="2" t="s">
        <v>86</v>
      </c>
      <c r="J7" s="2" t="s">
        <v>86</v>
      </c>
      <c r="K7" s="2" t="s">
        <v>141</v>
      </c>
      <c r="L7" s="2">
        <v>64</v>
      </c>
      <c r="M7" s="2">
        <v>66</v>
      </c>
      <c r="N7" s="2">
        <v>32.31</v>
      </c>
      <c r="O7" s="2" t="s">
        <v>86</v>
      </c>
      <c r="P7" s="2" t="s">
        <v>141</v>
      </c>
      <c r="Q7" s="2">
        <v>49</v>
      </c>
      <c r="R7" s="2">
        <v>21.31</v>
      </c>
      <c r="S7" s="2" t="s">
        <v>86</v>
      </c>
      <c r="T7" s="2" t="s">
        <v>141</v>
      </c>
    </row>
    <row r="8" spans="1:20" x14ac:dyDescent="0.25">
      <c r="A8">
        <v>2</v>
      </c>
      <c r="B8" t="b">
        <f t="shared" si="0"/>
        <v>1</v>
      </c>
      <c r="C8" t="b">
        <f t="shared" si="1"/>
        <v>1</v>
      </c>
      <c r="D8" t="b">
        <f t="shared" si="2"/>
        <v>0</v>
      </c>
      <c r="F8" t="s">
        <v>5</v>
      </c>
      <c r="G8" s="2">
        <v>2.19</v>
      </c>
      <c r="H8" s="2">
        <v>16</v>
      </c>
      <c r="I8" s="2">
        <v>0</v>
      </c>
      <c r="J8" s="2">
        <v>3.0000000000000001E-3</v>
      </c>
      <c r="K8" s="2" t="s">
        <v>141</v>
      </c>
      <c r="L8" s="2">
        <v>101</v>
      </c>
      <c r="M8" s="2">
        <v>103</v>
      </c>
      <c r="N8" s="2">
        <v>61.17</v>
      </c>
      <c r="O8" s="2" t="s">
        <v>86</v>
      </c>
      <c r="P8" s="2" t="s">
        <v>141</v>
      </c>
      <c r="Q8" s="2">
        <v>105</v>
      </c>
      <c r="R8" s="2">
        <v>9.61</v>
      </c>
      <c r="S8" s="2" t="s">
        <v>86</v>
      </c>
      <c r="T8" s="2" t="s">
        <v>141</v>
      </c>
    </row>
    <row r="9" spans="1:20" x14ac:dyDescent="0.25">
      <c r="A9">
        <v>2</v>
      </c>
      <c r="B9" t="b">
        <f t="shared" si="0"/>
        <v>1</v>
      </c>
      <c r="C9" t="b">
        <f t="shared" si="1"/>
        <v>1</v>
      </c>
      <c r="D9" t="b">
        <f t="shared" si="2"/>
        <v>0</v>
      </c>
      <c r="F9" t="s">
        <v>6</v>
      </c>
      <c r="G9" s="2" t="s">
        <v>86</v>
      </c>
      <c r="H9" s="2" t="s">
        <v>86</v>
      </c>
      <c r="I9" s="2" t="s">
        <v>86</v>
      </c>
      <c r="J9" s="2" t="s">
        <v>86</v>
      </c>
      <c r="K9" s="2" t="s">
        <v>141</v>
      </c>
      <c r="L9" s="2">
        <v>59</v>
      </c>
      <c r="M9" s="2">
        <v>74</v>
      </c>
      <c r="N9" s="2">
        <v>74.540000000000006</v>
      </c>
      <c r="O9" s="2" t="s">
        <v>86</v>
      </c>
      <c r="P9" s="2" t="s">
        <v>141</v>
      </c>
      <c r="Q9" s="2">
        <v>45</v>
      </c>
      <c r="R9" s="2">
        <v>73.239999999999995</v>
      </c>
      <c r="S9" s="2" t="s">
        <v>86</v>
      </c>
      <c r="T9" s="2" t="s">
        <v>141</v>
      </c>
    </row>
    <row r="10" spans="1:20" x14ac:dyDescent="0.25">
      <c r="A10">
        <v>2</v>
      </c>
      <c r="B10" t="b">
        <f t="shared" si="0"/>
        <v>1</v>
      </c>
      <c r="C10" t="b">
        <f t="shared" si="1"/>
        <v>1</v>
      </c>
      <c r="D10" t="b">
        <f t="shared" si="2"/>
        <v>0</v>
      </c>
      <c r="F10" t="s">
        <v>7</v>
      </c>
      <c r="G10" s="2">
        <v>2.73</v>
      </c>
      <c r="H10" s="2">
        <v>8</v>
      </c>
      <c r="I10" s="2">
        <v>0</v>
      </c>
      <c r="J10" s="2">
        <v>2E-3</v>
      </c>
      <c r="K10" s="2" t="s">
        <v>141</v>
      </c>
      <c r="L10" s="2">
        <v>61</v>
      </c>
      <c r="M10" s="2">
        <v>96</v>
      </c>
      <c r="N10" s="2">
        <v>78.900000000000006</v>
      </c>
      <c r="O10" s="2" t="s">
        <v>86</v>
      </c>
      <c r="P10" s="2" t="s">
        <v>141</v>
      </c>
      <c r="Q10" s="2">
        <v>98</v>
      </c>
      <c r="R10" s="2">
        <v>52.55</v>
      </c>
      <c r="S10" s="2" t="s">
        <v>86</v>
      </c>
      <c r="T10" s="2" t="s">
        <v>141</v>
      </c>
    </row>
    <row r="11" spans="1:20" x14ac:dyDescent="0.25">
      <c r="A11">
        <v>3.6</v>
      </c>
      <c r="B11" t="b">
        <f t="shared" si="0"/>
        <v>1</v>
      </c>
      <c r="C11" t="b">
        <f t="shared" si="1"/>
        <v>1</v>
      </c>
      <c r="D11" t="b">
        <f t="shared" si="2"/>
        <v>0</v>
      </c>
      <c r="F11" t="s">
        <v>8</v>
      </c>
      <c r="G11" s="2" t="s">
        <v>86</v>
      </c>
      <c r="H11" s="2" t="s">
        <v>86</v>
      </c>
      <c r="I11" s="2" t="s">
        <v>86</v>
      </c>
      <c r="J11" s="2" t="s">
        <v>86</v>
      </c>
      <c r="K11" s="2" t="s">
        <v>141</v>
      </c>
      <c r="L11" s="2">
        <v>43</v>
      </c>
      <c r="M11" s="2">
        <v>58</v>
      </c>
      <c r="N11" s="2">
        <v>36.64</v>
      </c>
      <c r="O11" s="2" t="s">
        <v>86</v>
      </c>
      <c r="P11" s="2" t="s">
        <v>141</v>
      </c>
      <c r="Q11" s="2" t="s">
        <v>86</v>
      </c>
      <c r="R11" s="2" t="s">
        <v>86</v>
      </c>
      <c r="S11" s="2" t="s">
        <v>86</v>
      </c>
      <c r="T11" s="2" t="s">
        <v>86</v>
      </c>
    </row>
    <row r="12" spans="1:20" x14ac:dyDescent="0.25">
      <c r="A12">
        <v>2</v>
      </c>
      <c r="B12" t="b">
        <f t="shared" si="0"/>
        <v>1</v>
      </c>
      <c r="C12" t="b">
        <f t="shared" si="1"/>
        <v>0</v>
      </c>
      <c r="D12" t="b">
        <f t="shared" si="2"/>
        <v>0</v>
      </c>
      <c r="F12" t="s">
        <v>9</v>
      </c>
      <c r="G12" s="2">
        <v>2.9</v>
      </c>
      <c r="H12" s="2">
        <v>391</v>
      </c>
      <c r="I12" s="2">
        <v>0.02</v>
      </c>
      <c r="J12" s="2">
        <v>9.7000000000000003E-2</v>
      </c>
      <c r="K12" s="2" t="s">
        <v>94</v>
      </c>
      <c r="L12" s="2">
        <v>142</v>
      </c>
      <c r="M12" s="2">
        <v>127</v>
      </c>
      <c r="N12" s="2">
        <v>33.79</v>
      </c>
      <c r="O12" s="2">
        <v>19.760000000000002</v>
      </c>
      <c r="P12" s="2" t="s">
        <v>94</v>
      </c>
      <c r="Q12" s="2">
        <v>141</v>
      </c>
      <c r="R12" s="2">
        <v>12.61</v>
      </c>
      <c r="S12" s="2">
        <v>9.3000000000000007</v>
      </c>
      <c r="T12" s="2" t="s">
        <v>94</v>
      </c>
    </row>
    <row r="13" spans="1:20" x14ac:dyDescent="0.25">
      <c r="A13">
        <v>2</v>
      </c>
      <c r="B13" t="b">
        <f t="shared" si="0"/>
        <v>1</v>
      </c>
      <c r="C13" t="b">
        <f t="shared" si="1"/>
        <v>1</v>
      </c>
      <c r="D13" t="b">
        <f t="shared" si="2"/>
        <v>0</v>
      </c>
      <c r="F13" t="s">
        <v>10</v>
      </c>
      <c r="G13" s="2">
        <v>2.96</v>
      </c>
      <c r="H13" s="2">
        <v>184</v>
      </c>
      <c r="I13" s="2">
        <v>0.01</v>
      </c>
      <c r="J13" s="2">
        <v>2.4E-2</v>
      </c>
      <c r="K13" s="2" t="s">
        <v>141</v>
      </c>
      <c r="L13" s="2">
        <v>76</v>
      </c>
      <c r="M13" s="2">
        <v>78</v>
      </c>
      <c r="N13" s="2">
        <v>7.49</v>
      </c>
      <c r="O13" s="2" t="s">
        <v>86</v>
      </c>
      <c r="P13" s="2" t="s">
        <v>141</v>
      </c>
      <c r="Q13" s="2" t="s">
        <v>86</v>
      </c>
      <c r="R13" s="2" t="s">
        <v>86</v>
      </c>
      <c r="S13" s="2" t="s">
        <v>86</v>
      </c>
      <c r="T13" s="2" t="s">
        <v>86</v>
      </c>
    </row>
    <row r="14" spans="1:20" x14ac:dyDescent="0.25">
      <c r="A14">
        <v>2</v>
      </c>
      <c r="B14" t="b">
        <f t="shared" si="0"/>
        <v>1</v>
      </c>
      <c r="C14" t="b">
        <f t="shared" si="1"/>
        <v>1</v>
      </c>
      <c r="D14" t="b">
        <f t="shared" si="2"/>
        <v>0</v>
      </c>
      <c r="F14" t="s">
        <v>11</v>
      </c>
      <c r="G14" s="2" t="s">
        <v>86</v>
      </c>
      <c r="H14" s="2" t="s">
        <v>86</v>
      </c>
      <c r="I14" s="2" t="s">
        <v>86</v>
      </c>
      <c r="J14" s="2" t="s">
        <v>86</v>
      </c>
      <c r="K14" s="2" t="s">
        <v>141</v>
      </c>
      <c r="L14" s="2">
        <v>41</v>
      </c>
      <c r="M14" s="2">
        <v>39</v>
      </c>
      <c r="N14" s="2">
        <v>63.24</v>
      </c>
      <c r="O14" s="2" t="s">
        <v>86</v>
      </c>
      <c r="P14" s="2" t="s">
        <v>141</v>
      </c>
      <c r="Q14" s="2">
        <v>76</v>
      </c>
      <c r="R14" s="2">
        <v>34.1</v>
      </c>
      <c r="S14" s="2" t="s">
        <v>86</v>
      </c>
      <c r="T14" s="2" t="s">
        <v>141</v>
      </c>
    </row>
    <row r="15" spans="1:20" x14ac:dyDescent="0.25">
      <c r="A15">
        <v>2</v>
      </c>
      <c r="B15" t="b">
        <f t="shared" si="0"/>
        <v>1</v>
      </c>
      <c r="C15" t="b">
        <f t="shared" si="1"/>
        <v>1</v>
      </c>
      <c r="D15" t="b">
        <f t="shared" si="2"/>
        <v>0</v>
      </c>
      <c r="F15" t="s">
        <v>12</v>
      </c>
      <c r="G15" s="2">
        <v>3.36</v>
      </c>
      <c r="H15" s="2">
        <v>133</v>
      </c>
      <c r="I15" s="2">
        <v>0.01</v>
      </c>
      <c r="J15" s="2">
        <v>2.7E-2</v>
      </c>
      <c r="K15" s="2" t="s">
        <v>141</v>
      </c>
      <c r="L15" s="2">
        <v>49</v>
      </c>
      <c r="M15" s="2">
        <v>84</v>
      </c>
      <c r="N15" s="2">
        <v>92.5</v>
      </c>
      <c r="O15" s="2">
        <v>123.4</v>
      </c>
      <c r="P15" s="2" t="s">
        <v>141</v>
      </c>
      <c r="Q15" s="2">
        <v>86</v>
      </c>
      <c r="R15" s="2">
        <v>59.57</v>
      </c>
      <c r="S15" s="2">
        <v>105.67</v>
      </c>
      <c r="T15" s="2" t="s">
        <v>141</v>
      </c>
    </row>
    <row r="16" spans="1:20" x14ac:dyDescent="0.25">
      <c r="A16">
        <v>2</v>
      </c>
      <c r="B16" t="b">
        <f t="shared" si="0"/>
        <v>1</v>
      </c>
      <c r="C16" t="b">
        <f t="shared" si="1"/>
        <v>1</v>
      </c>
      <c r="D16" t="b">
        <f t="shared" si="2"/>
        <v>0</v>
      </c>
      <c r="F16" t="s">
        <v>13</v>
      </c>
      <c r="G16" s="2">
        <v>3.68</v>
      </c>
      <c r="H16" s="2">
        <v>33</v>
      </c>
      <c r="I16" s="2">
        <v>0</v>
      </c>
      <c r="J16" s="2">
        <v>8.9999999999999993E-3</v>
      </c>
      <c r="K16" s="2" t="s">
        <v>141</v>
      </c>
      <c r="L16" s="2">
        <v>61</v>
      </c>
      <c r="M16" s="2">
        <v>96</v>
      </c>
      <c r="N16" s="2">
        <v>84.84</v>
      </c>
      <c r="O16" s="2" t="s">
        <v>86</v>
      </c>
      <c r="P16" s="2" t="s">
        <v>141</v>
      </c>
      <c r="Q16" s="2">
        <v>98</v>
      </c>
      <c r="R16" s="2">
        <v>54.51</v>
      </c>
      <c r="S16" s="2" t="s">
        <v>86</v>
      </c>
      <c r="T16" s="2" t="s">
        <v>141</v>
      </c>
    </row>
    <row r="17" spans="1:20" x14ac:dyDescent="0.25">
      <c r="A17">
        <v>2</v>
      </c>
      <c r="B17" t="b">
        <f t="shared" si="0"/>
        <v>1</v>
      </c>
      <c r="C17" t="b">
        <f t="shared" si="1"/>
        <v>1</v>
      </c>
      <c r="D17" t="b">
        <f t="shared" si="2"/>
        <v>0</v>
      </c>
      <c r="F17" t="s">
        <v>14</v>
      </c>
      <c r="G17" s="2" t="s">
        <v>86</v>
      </c>
      <c r="H17" s="2" t="s">
        <v>86</v>
      </c>
      <c r="I17" s="2" t="s">
        <v>86</v>
      </c>
      <c r="J17" s="2" t="s">
        <v>86</v>
      </c>
      <c r="K17" s="2" t="s">
        <v>141</v>
      </c>
      <c r="L17" s="2">
        <v>73</v>
      </c>
      <c r="M17" s="2">
        <v>41</v>
      </c>
      <c r="N17" s="2">
        <v>29.23</v>
      </c>
      <c r="O17" s="2" t="s">
        <v>86</v>
      </c>
      <c r="P17" s="2" t="s">
        <v>141</v>
      </c>
      <c r="Q17" s="2">
        <v>57</v>
      </c>
      <c r="R17" s="2">
        <v>20.64</v>
      </c>
      <c r="S17" s="2" t="s">
        <v>86</v>
      </c>
      <c r="T17" s="2" t="s">
        <v>141</v>
      </c>
    </row>
    <row r="18" spans="1:20" x14ac:dyDescent="0.25">
      <c r="A18">
        <v>2</v>
      </c>
      <c r="B18" t="b">
        <f t="shared" si="0"/>
        <v>1</v>
      </c>
      <c r="C18" t="b">
        <f t="shared" si="1"/>
        <v>1</v>
      </c>
      <c r="D18" t="b">
        <f t="shared" si="2"/>
        <v>0</v>
      </c>
      <c r="F18" t="s">
        <v>15</v>
      </c>
      <c r="G18" s="2" t="s">
        <v>86</v>
      </c>
      <c r="H18" s="2" t="s">
        <v>86</v>
      </c>
      <c r="I18" s="2" t="s">
        <v>86</v>
      </c>
      <c r="J18" s="2" t="s">
        <v>86</v>
      </c>
      <c r="K18" s="2" t="s">
        <v>141</v>
      </c>
      <c r="L18" s="2">
        <v>63</v>
      </c>
      <c r="M18" s="2">
        <v>65</v>
      </c>
      <c r="N18" s="2">
        <v>31.04</v>
      </c>
      <c r="O18" s="2" t="s">
        <v>86</v>
      </c>
      <c r="P18" s="2" t="s">
        <v>141</v>
      </c>
      <c r="Q18" s="2">
        <v>83</v>
      </c>
      <c r="R18" s="2">
        <v>13.52</v>
      </c>
      <c r="S18" s="2" t="s">
        <v>86</v>
      </c>
      <c r="T18" s="2" t="s">
        <v>141</v>
      </c>
    </row>
    <row r="19" spans="1:20" x14ac:dyDescent="0.25">
      <c r="A19">
        <v>2</v>
      </c>
      <c r="B19" t="b">
        <f t="shared" si="0"/>
        <v>1</v>
      </c>
      <c r="C19" t="b">
        <f t="shared" si="1"/>
        <v>1</v>
      </c>
      <c r="D19" t="b">
        <f t="shared" si="2"/>
        <v>0</v>
      </c>
      <c r="F19" t="s">
        <v>17</v>
      </c>
      <c r="G19" s="2">
        <v>4.8099999999999996</v>
      </c>
      <c r="H19" s="2">
        <v>17</v>
      </c>
      <c r="I19" s="2">
        <v>0</v>
      </c>
      <c r="J19" s="2">
        <v>4.0000000000000001E-3</v>
      </c>
      <c r="K19" s="2" t="s">
        <v>141</v>
      </c>
      <c r="L19" s="2">
        <v>61</v>
      </c>
      <c r="M19" s="2">
        <v>96</v>
      </c>
      <c r="N19" s="2">
        <v>86.62</v>
      </c>
      <c r="O19" s="2" t="s">
        <v>86</v>
      </c>
      <c r="P19" s="2" t="s">
        <v>141</v>
      </c>
      <c r="Q19" s="2">
        <v>98</v>
      </c>
      <c r="R19" s="2">
        <v>54.01</v>
      </c>
      <c r="S19" s="2" t="s">
        <v>86</v>
      </c>
      <c r="T19" s="2" t="s">
        <v>141</v>
      </c>
    </row>
    <row r="20" spans="1:20" x14ac:dyDescent="0.25">
      <c r="A20">
        <v>2</v>
      </c>
      <c r="B20" t="b">
        <f t="shared" si="0"/>
        <v>1</v>
      </c>
      <c r="C20" t="b">
        <f t="shared" si="1"/>
        <v>1</v>
      </c>
      <c r="D20" t="b">
        <f t="shared" si="2"/>
        <v>0</v>
      </c>
      <c r="F20" t="s">
        <v>16</v>
      </c>
      <c r="G20" s="2" t="s">
        <v>86</v>
      </c>
      <c r="H20" s="2" t="s">
        <v>86</v>
      </c>
      <c r="I20" s="2" t="s">
        <v>86</v>
      </c>
      <c r="J20" s="2" t="s">
        <v>86</v>
      </c>
      <c r="K20" s="2" t="s">
        <v>141</v>
      </c>
      <c r="L20" s="2">
        <v>77</v>
      </c>
      <c r="M20" s="2">
        <v>41</v>
      </c>
      <c r="N20" s="2">
        <v>93.66</v>
      </c>
      <c r="O20" s="2" t="s">
        <v>86</v>
      </c>
      <c r="P20" s="2" t="s">
        <v>141</v>
      </c>
      <c r="Q20" s="2">
        <v>79</v>
      </c>
      <c r="R20" s="2">
        <v>33.090000000000003</v>
      </c>
      <c r="S20" s="2" t="s">
        <v>86</v>
      </c>
      <c r="T20" s="2" t="s">
        <v>141</v>
      </c>
    </row>
    <row r="21" spans="1:20" x14ac:dyDescent="0.25">
      <c r="A21">
        <v>3.6</v>
      </c>
      <c r="B21" t="b">
        <f t="shared" si="0"/>
        <v>1</v>
      </c>
      <c r="C21" t="b">
        <f t="shared" si="1"/>
        <v>1</v>
      </c>
      <c r="D21" t="b">
        <f t="shared" si="2"/>
        <v>0</v>
      </c>
      <c r="F21" t="s">
        <v>18</v>
      </c>
      <c r="G21" s="2" t="s">
        <v>86</v>
      </c>
      <c r="H21" s="2" t="s">
        <v>86</v>
      </c>
      <c r="I21" s="2" t="s">
        <v>86</v>
      </c>
      <c r="J21" s="2" t="s">
        <v>86</v>
      </c>
      <c r="K21" s="2" t="s">
        <v>141</v>
      </c>
      <c r="L21" s="2">
        <v>43</v>
      </c>
      <c r="M21" s="2">
        <v>72</v>
      </c>
      <c r="N21" s="2">
        <v>26.25</v>
      </c>
      <c r="O21" s="2" t="s">
        <v>86</v>
      </c>
      <c r="P21" s="2" t="s">
        <v>141</v>
      </c>
      <c r="Q21" s="2">
        <v>57</v>
      </c>
      <c r="R21" s="2">
        <v>7.68</v>
      </c>
      <c r="S21" s="2" t="s">
        <v>86</v>
      </c>
      <c r="T21" s="2" t="s">
        <v>141</v>
      </c>
    </row>
    <row r="22" spans="1:20" x14ac:dyDescent="0.25">
      <c r="A22">
        <v>2</v>
      </c>
      <c r="B22" t="b">
        <f t="shared" si="0"/>
        <v>1</v>
      </c>
      <c r="C22" t="b">
        <f t="shared" si="1"/>
        <v>1</v>
      </c>
      <c r="D22" t="b">
        <f t="shared" si="2"/>
        <v>0</v>
      </c>
      <c r="F22" t="s">
        <v>19</v>
      </c>
      <c r="G22" s="2" t="s">
        <v>86</v>
      </c>
      <c r="H22" s="2" t="s">
        <v>86</v>
      </c>
      <c r="I22" s="2" t="s">
        <v>86</v>
      </c>
      <c r="J22" s="2" t="s">
        <v>86</v>
      </c>
      <c r="K22" s="2" t="s">
        <v>141</v>
      </c>
      <c r="L22" s="2">
        <v>55</v>
      </c>
      <c r="M22" s="2">
        <v>85</v>
      </c>
      <c r="N22" s="2">
        <v>16.77</v>
      </c>
      <c r="O22" s="2" t="s">
        <v>86</v>
      </c>
      <c r="P22" s="2" t="s">
        <v>141</v>
      </c>
      <c r="Q22" s="2" t="s">
        <v>86</v>
      </c>
      <c r="R22" s="2" t="s">
        <v>86</v>
      </c>
      <c r="S22" s="2" t="s">
        <v>86</v>
      </c>
      <c r="T22" s="2" t="s">
        <v>86</v>
      </c>
    </row>
    <row r="23" spans="1:20" x14ac:dyDescent="0.25">
      <c r="A23">
        <v>2</v>
      </c>
      <c r="B23" t="b">
        <f t="shared" si="0"/>
        <v>1</v>
      </c>
      <c r="C23" t="b">
        <f t="shared" si="1"/>
        <v>1</v>
      </c>
      <c r="D23" t="b">
        <f t="shared" si="2"/>
        <v>0</v>
      </c>
      <c r="F23" t="s">
        <v>20</v>
      </c>
      <c r="G23" s="2" t="s">
        <v>86</v>
      </c>
      <c r="H23" s="2" t="s">
        <v>86</v>
      </c>
      <c r="I23" s="2" t="s">
        <v>86</v>
      </c>
      <c r="J23" s="2" t="s">
        <v>86</v>
      </c>
      <c r="K23" s="2" t="s">
        <v>141</v>
      </c>
      <c r="L23" s="2">
        <v>49</v>
      </c>
      <c r="M23" s="2">
        <v>130</v>
      </c>
      <c r="N23" s="2">
        <v>111.1</v>
      </c>
      <c r="O23" s="2" t="s">
        <v>86</v>
      </c>
      <c r="P23" s="2" t="s">
        <v>141</v>
      </c>
      <c r="Q23" s="2">
        <v>128</v>
      </c>
      <c r="R23" s="2">
        <v>83.33</v>
      </c>
      <c r="S23" s="2" t="s">
        <v>86</v>
      </c>
      <c r="T23" s="2" t="s">
        <v>141</v>
      </c>
    </row>
    <row r="24" spans="1:20" x14ac:dyDescent="0.25">
      <c r="A24">
        <v>2</v>
      </c>
      <c r="B24" t="b">
        <f t="shared" si="0"/>
        <v>1</v>
      </c>
      <c r="C24" t="b">
        <f t="shared" si="1"/>
        <v>1</v>
      </c>
      <c r="D24" t="b">
        <f t="shared" si="2"/>
        <v>0</v>
      </c>
      <c r="F24" t="s">
        <v>21</v>
      </c>
      <c r="G24" s="2" t="s">
        <v>86</v>
      </c>
      <c r="H24" s="2" t="s">
        <v>86</v>
      </c>
      <c r="I24" s="2" t="s">
        <v>86</v>
      </c>
      <c r="J24" s="2" t="s">
        <v>86</v>
      </c>
      <c r="K24" s="2" t="s">
        <v>141</v>
      </c>
      <c r="L24" s="2">
        <v>67</v>
      </c>
      <c r="M24" s="2">
        <v>52</v>
      </c>
      <c r="N24" s="2">
        <v>29.56</v>
      </c>
      <c r="O24" s="2" t="s">
        <v>86</v>
      </c>
      <c r="P24" s="2" t="s">
        <v>141</v>
      </c>
      <c r="Q24" s="2">
        <v>40</v>
      </c>
      <c r="R24" s="2">
        <v>45.57</v>
      </c>
      <c r="S24" s="2" t="s">
        <v>86</v>
      </c>
      <c r="T24" s="2" t="s">
        <v>141</v>
      </c>
    </row>
    <row r="25" spans="1:20" x14ac:dyDescent="0.25">
      <c r="A25">
        <v>2</v>
      </c>
      <c r="B25" t="b">
        <f t="shared" si="0"/>
        <v>1</v>
      </c>
      <c r="C25" t="b">
        <f t="shared" si="1"/>
        <v>1</v>
      </c>
      <c r="D25" t="b">
        <f t="shared" si="2"/>
        <v>0</v>
      </c>
      <c r="F25" t="s">
        <v>22</v>
      </c>
      <c r="G25" s="2" t="s">
        <v>86</v>
      </c>
      <c r="H25" s="2" t="s">
        <v>86</v>
      </c>
      <c r="I25" s="2" t="s">
        <v>86</v>
      </c>
      <c r="J25" s="2" t="s">
        <v>86</v>
      </c>
      <c r="K25" s="2" t="s">
        <v>141</v>
      </c>
      <c r="L25" s="2">
        <v>42</v>
      </c>
      <c r="M25" s="2">
        <v>72</v>
      </c>
      <c r="N25" s="2">
        <v>41.32</v>
      </c>
      <c r="O25" s="2" t="s">
        <v>86</v>
      </c>
      <c r="P25" s="2" t="s">
        <v>141</v>
      </c>
      <c r="Q25" s="2">
        <v>71</v>
      </c>
      <c r="R25" s="2">
        <v>45.54</v>
      </c>
      <c r="S25" s="2" t="s">
        <v>86</v>
      </c>
      <c r="T25" s="2" t="s">
        <v>141</v>
      </c>
    </row>
    <row r="26" spans="1:20" x14ac:dyDescent="0.25">
      <c r="A26">
        <v>2</v>
      </c>
      <c r="B26" t="b">
        <f t="shared" si="0"/>
        <v>1</v>
      </c>
      <c r="C26" t="b">
        <f t="shared" si="1"/>
        <v>1</v>
      </c>
      <c r="D26" t="b">
        <f t="shared" si="2"/>
        <v>0</v>
      </c>
      <c r="F26" t="s">
        <v>23</v>
      </c>
      <c r="G26" s="2" t="s">
        <v>86</v>
      </c>
      <c r="H26" s="2" t="s">
        <v>86</v>
      </c>
      <c r="I26" s="2" t="s">
        <v>86</v>
      </c>
      <c r="J26" s="2" t="s">
        <v>86</v>
      </c>
      <c r="K26" s="2" t="s">
        <v>141</v>
      </c>
      <c r="L26" s="2">
        <v>83</v>
      </c>
      <c r="M26" s="2">
        <v>85</v>
      </c>
      <c r="N26" s="2">
        <v>66.760000000000005</v>
      </c>
      <c r="O26" s="2" t="s">
        <v>86</v>
      </c>
      <c r="P26" s="2" t="s">
        <v>141</v>
      </c>
      <c r="Q26" s="2">
        <v>47</v>
      </c>
      <c r="R26" s="2">
        <v>18.46</v>
      </c>
      <c r="S26" s="2" t="s">
        <v>86</v>
      </c>
      <c r="T26" s="2" t="s">
        <v>141</v>
      </c>
    </row>
    <row r="27" spans="1:20" x14ac:dyDescent="0.25">
      <c r="A27">
        <v>2</v>
      </c>
      <c r="B27" t="b">
        <f t="shared" si="0"/>
        <v>1</v>
      </c>
      <c r="C27" t="b">
        <f t="shared" si="1"/>
        <v>1</v>
      </c>
      <c r="D27" t="b">
        <f t="shared" si="2"/>
        <v>0</v>
      </c>
      <c r="F27" t="s">
        <v>24</v>
      </c>
      <c r="G27" s="2" t="s">
        <v>86</v>
      </c>
      <c r="H27" s="2" t="s">
        <v>86</v>
      </c>
      <c r="I27" s="2" t="s">
        <v>86</v>
      </c>
      <c r="J27" s="2" t="s">
        <v>86</v>
      </c>
      <c r="K27" s="2" t="s">
        <v>141</v>
      </c>
      <c r="L27" s="2">
        <v>97</v>
      </c>
      <c r="M27" s="2">
        <v>99</v>
      </c>
      <c r="N27" s="2">
        <v>64.44</v>
      </c>
      <c r="O27" s="2" t="s">
        <v>86</v>
      </c>
      <c r="P27" s="2" t="s">
        <v>141</v>
      </c>
      <c r="Q27" s="2">
        <v>61</v>
      </c>
      <c r="R27" s="2">
        <v>39</v>
      </c>
      <c r="S27" s="2" t="s">
        <v>86</v>
      </c>
      <c r="T27" s="2" t="s">
        <v>141</v>
      </c>
    </row>
    <row r="28" spans="1:20" x14ac:dyDescent="0.25">
      <c r="A28">
        <v>20</v>
      </c>
      <c r="B28" t="b">
        <f t="shared" si="0"/>
        <v>1</v>
      </c>
      <c r="C28" t="b">
        <f t="shared" si="1"/>
        <v>0</v>
      </c>
      <c r="D28" t="b">
        <f t="shared" si="2"/>
        <v>0</v>
      </c>
      <c r="F28" t="s">
        <v>130</v>
      </c>
      <c r="G28" s="2">
        <v>5.36</v>
      </c>
      <c r="H28" s="2">
        <v>77982</v>
      </c>
      <c r="I28" s="2">
        <v>4.79</v>
      </c>
      <c r="J28" s="2">
        <v>19.266999999999999</v>
      </c>
      <c r="K28" s="2" t="s">
        <v>94</v>
      </c>
      <c r="L28" s="2">
        <v>113</v>
      </c>
      <c r="M28" s="2">
        <v>111</v>
      </c>
      <c r="N28" s="2">
        <v>98.91</v>
      </c>
      <c r="O28" s="2">
        <v>102.61</v>
      </c>
      <c r="P28" s="2" t="s">
        <v>94</v>
      </c>
      <c r="Q28" s="2" t="s">
        <v>86</v>
      </c>
      <c r="R28" s="2" t="s">
        <v>86</v>
      </c>
      <c r="S28" s="2" t="s">
        <v>86</v>
      </c>
      <c r="T28" s="2" t="s">
        <v>86</v>
      </c>
    </row>
    <row r="29" spans="1:20" x14ac:dyDescent="0.25">
      <c r="A29">
        <v>2</v>
      </c>
      <c r="B29" t="b">
        <f t="shared" si="0"/>
        <v>1</v>
      </c>
      <c r="C29" t="b">
        <f t="shared" si="1"/>
        <v>0</v>
      </c>
      <c r="D29" t="b">
        <f t="shared" si="2"/>
        <v>0</v>
      </c>
      <c r="F29" t="s">
        <v>131</v>
      </c>
      <c r="G29" s="2">
        <v>5.42</v>
      </c>
      <c r="H29" s="2">
        <v>210679</v>
      </c>
      <c r="I29" s="2">
        <v>12.94</v>
      </c>
      <c r="J29" s="2">
        <v>20</v>
      </c>
      <c r="K29" s="2" t="s">
        <v>94</v>
      </c>
      <c r="L29" s="2">
        <v>168</v>
      </c>
      <c r="M29" s="2">
        <v>99</v>
      </c>
      <c r="N29" s="2">
        <v>41.77</v>
      </c>
      <c r="O29" s="2">
        <v>40.97</v>
      </c>
      <c r="P29" s="2" t="s">
        <v>94</v>
      </c>
      <c r="Q29" s="2" t="s">
        <v>86</v>
      </c>
      <c r="R29" s="2" t="s">
        <v>86</v>
      </c>
      <c r="S29" s="2" t="s">
        <v>86</v>
      </c>
      <c r="T29" s="2" t="s">
        <v>86</v>
      </c>
    </row>
    <row r="30" spans="1:20" x14ac:dyDescent="0.25">
      <c r="A30">
        <v>20</v>
      </c>
      <c r="B30" t="b">
        <f t="shared" si="0"/>
        <v>1</v>
      </c>
      <c r="C30" t="b">
        <f t="shared" si="1"/>
        <v>1</v>
      </c>
      <c r="D30" t="b">
        <f t="shared" si="2"/>
        <v>0</v>
      </c>
      <c r="F30" t="s">
        <v>26</v>
      </c>
      <c r="G30" s="2" t="s">
        <v>86</v>
      </c>
      <c r="H30" s="2" t="s">
        <v>86</v>
      </c>
      <c r="I30" s="2" t="s">
        <v>86</v>
      </c>
      <c r="J30" s="2" t="s">
        <v>86</v>
      </c>
      <c r="K30" s="2" t="s">
        <v>141</v>
      </c>
      <c r="L30" s="2">
        <v>56</v>
      </c>
      <c r="M30" s="2">
        <v>41</v>
      </c>
      <c r="N30" s="2">
        <v>65.290000000000006</v>
      </c>
      <c r="O30" s="2" t="s">
        <v>86</v>
      </c>
      <c r="P30" s="2" t="s">
        <v>141</v>
      </c>
      <c r="Q30" s="2">
        <v>43</v>
      </c>
      <c r="R30" s="2">
        <v>24.81</v>
      </c>
      <c r="S30" s="2" t="s">
        <v>86</v>
      </c>
      <c r="T30" s="2" t="s">
        <v>141</v>
      </c>
    </row>
    <row r="31" spans="1:20" x14ac:dyDescent="0.25">
      <c r="A31">
        <v>2</v>
      </c>
      <c r="B31" t="b">
        <f t="shared" si="0"/>
        <v>1</v>
      </c>
      <c r="C31" t="b">
        <f t="shared" si="1"/>
        <v>1</v>
      </c>
      <c r="D31" t="b">
        <f t="shared" si="2"/>
        <v>0</v>
      </c>
      <c r="F31" t="s">
        <v>25</v>
      </c>
      <c r="G31" s="2" t="s">
        <v>86</v>
      </c>
      <c r="H31" s="2" t="s">
        <v>86</v>
      </c>
      <c r="I31" s="2" t="s">
        <v>86</v>
      </c>
      <c r="J31" s="2" t="s">
        <v>86</v>
      </c>
      <c r="K31" s="2" t="s">
        <v>141</v>
      </c>
      <c r="L31" s="2">
        <v>119</v>
      </c>
      <c r="M31" s="2">
        <v>121</v>
      </c>
      <c r="N31" s="2">
        <v>30.93</v>
      </c>
      <c r="O31" s="2" t="s">
        <v>86</v>
      </c>
      <c r="P31" s="2" t="s">
        <v>141</v>
      </c>
      <c r="Q31" s="2" t="s">
        <v>86</v>
      </c>
      <c r="R31" s="2" t="s">
        <v>86</v>
      </c>
      <c r="S31" s="2" t="s">
        <v>86</v>
      </c>
      <c r="T31" s="2" t="s">
        <v>86</v>
      </c>
    </row>
    <row r="32" spans="1:20" x14ac:dyDescent="0.25">
      <c r="A32">
        <v>2</v>
      </c>
      <c r="B32" t="b">
        <f t="shared" si="0"/>
        <v>1</v>
      </c>
      <c r="C32" t="b">
        <f t="shared" si="1"/>
        <v>1</v>
      </c>
      <c r="D32" t="b">
        <f t="shared" si="2"/>
        <v>0</v>
      </c>
      <c r="F32" t="s">
        <v>27</v>
      </c>
      <c r="G32" s="2">
        <v>5.51</v>
      </c>
      <c r="H32" s="2">
        <v>42</v>
      </c>
      <c r="I32" s="2">
        <v>0</v>
      </c>
      <c r="J32" s="2">
        <v>1.2E-2</v>
      </c>
      <c r="K32" s="2" t="s">
        <v>141</v>
      </c>
      <c r="L32" s="2">
        <v>75</v>
      </c>
      <c r="M32" s="2">
        <v>77</v>
      </c>
      <c r="N32" s="2">
        <v>30.43</v>
      </c>
      <c r="O32" s="2" t="s">
        <v>86</v>
      </c>
      <c r="P32" s="2" t="s">
        <v>141</v>
      </c>
      <c r="Q32" s="2">
        <v>110</v>
      </c>
      <c r="R32" s="2">
        <v>47.73</v>
      </c>
      <c r="S32" s="2">
        <v>46.98</v>
      </c>
      <c r="T32" s="2" t="s">
        <v>94</v>
      </c>
    </row>
    <row r="33" spans="1:20" x14ac:dyDescent="0.25">
      <c r="A33">
        <v>2</v>
      </c>
      <c r="B33" t="b">
        <f t="shared" si="0"/>
        <v>1</v>
      </c>
      <c r="C33" t="b">
        <f t="shared" si="1"/>
        <v>1</v>
      </c>
      <c r="D33" t="b">
        <f t="shared" si="2"/>
        <v>0</v>
      </c>
      <c r="F33" t="s">
        <v>28</v>
      </c>
      <c r="G33" s="2">
        <v>5.7</v>
      </c>
      <c r="H33" s="2">
        <v>193</v>
      </c>
      <c r="I33" s="2">
        <v>0.01</v>
      </c>
      <c r="J33" s="2">
        <v>1.4E-2</v>
      </c>
      <c r="K33" s="2" t="s">
        <v>141</v>
      </c>
      <c r="L33" s="2">
        <v>78</v>
      </c>
      <c r="M33" s="2">
        <v>77</v>
      </c>
      <c r="N33" s="2">
        <v>24.65</v>
      </c>
      <c r="O33" s="2" t="s">
        <v>86</v>
      </c>
      <c r="P33" s="2" t="s">
        <v>141</v>
      </c>
      <c r="Q33" s="2">
        <v>52</v>
      </c>
      <c r="R33" s="2">
        <v>13.98</v>
      </c>
      <c r="S33" s="2" t="s">
        <v>86</v>
      </c>
      <c r="T33" s="2" t="s">
        <v>141</v>
      </c>
    </row>
    <row r="34" spans="1:20" x14ac:dyDescent="0.25">
      <c r="A34">
        <v>2</v>
      </c>
      <c r="B34" t="b">
        <f t="shared" si="0"/>
        <v>1</v>
      </c>
      <c r="C34" t="b">
        <f t="shared" si="1"/>
        <v>1</v>
      </c>
      <c r="D34" t="b">
        <f t="shared" si="2"/>
        <v>0</v>
      </c>
      <c r="F34" t="s">
        <v>29</v>
      </c>
      <c r="G34" s="2" t="s">
        <v>86</v>
      </c>
      <c r="H34" s="2" t="s">
        <v>86</v>
      </c>
      <c r="I34" s="2" t="s">
        <v>86</v>
      </c>
      <c r="J34" s="2" t="s">
        <v>86</v>
      </c>
      <c r="K34" s="2" t="s">
        <v>141</v>
      </c>
      <c r="L34" s="2">
        <v>62</v>
      </c>
      <c r="M34" s="2">
        <v>64</v>
      </c>
      <c r="N34" s="2">
        <v>32.07</v>
      </c>
      <c r="O34" s="2" t="s">
        <v>86</v>
      </c>
      <c r="P34" s="2" t="s">
        <v>141</v>
      </c>
      <c r="Q34" s="2">
        <v>49</v>
      </c>
      <c r="R34" s="2">
        <v>22.79</v>
      </c>
      <c r="S34" s="2" t="s">
        <v>86</v>
      </c>
      <c r="T34" s="2" t="s">
        <v>141</v>
      </c>
    </row>
    <row r="35" spans="1:20" x14ac:dyDescent="0.25">
      <c r="A35">
        <v>20</v>
      </c>
      <c r="B35" t="b">
        <f t="shared" si="0"/>
        <v>1</v>
      </c>
      <c r="C35" t="b">
        <f t="shared" si="1"/>
        <v>0</v>
      </c>
      <c r="D35" t="b">
        <f t="shared" si="2"/>
        <v>0</v>
      </c>
      <c r="F35" t="s">
        <v>132</v>
      </c>
      <c r="G35" s="2">
        <v>6.17</v>
      </c>
      <c r="H35" s="2">
        <v>266029</v>
      </c>
      <c r="I35" s="2">
        <v>16.34</v>
      </c>
      <c r="J35" s="2">
        <v>20</v>
      </c>
      <c r="K35" s="2" t="s">
        <v>94</v>
      </c>
      <c r="L35" s="2">
        <v>114</v>
      </c>
      <c r="M35" s="2">
        <v>88</v>
      </c>
      <c r="N35" s="2">
        <v>16.71</v>
      </c>
      <c r="O35" s="2">
        <v>16.71</v>
      </c>
      <c r="P35" s="2" t="s">
        <v>94</v>
      </c>
      <c r="Q35" s="2">
        <v>63</v>
      </c>
      <c r="R35" s="2">
        <v>15.66</v>
      </c>
      <c r="S35" s="2">
        <v>15.06</v>
      </c>
      <c r="T35" s="2" t="s">
        <v>94</v>
      </c>
    </row>
    <row r="36" spans="1:20" x14ac:dyDescent="0.25">
      <c r="A36">
        <v>2</v>
      </c>
      <c r="B36" t="b">
        <f t="shared" si="0"/>
        <v>1</v>
      </c>
      <c r="C36" t="b">
        <f t="shared" si="1"/>
        <v>1</v>
      </c>
      <c r="D36" t="b">
        <f t="shared" si="2"/>
        <v>0</v>
      </c>
      <c r="F36" t="s">
        <v>30</v>
      </c>
      <c r="G36" s="2">
        <v>6.4</v>
      </c>
      <c r="H36" s="2">
        <v>41</v>
      </c>
      <c r="I36" s="2">
        <v>0</v>
      </c>
      <c r="J36" s="2">
        <v>8.9999999999999993E-3</v>
      </c>
      <c r="K36" s="2" t="s">
        <v>141</v>
      </c>
      <c r="L36" s="2">
        <v>130</v>
      </c>
      <c r="M36" s="2">
        <v>132</v>
      </c>
      <c r="N36" s="2">
        <v>98.19</v>
      </c>
      <c r="O36" s="2">
        <v>139.86000000000001</v>
      </c>
      <c r="P36" s="2" t="s">
        <v>141</v>
      </c>
      <c r="Q36" s="2">
        <v>95</v>
      </c>
      <c r="R36" s="2">
        <v>84.76</v>
      </c>
      <c r="S36" s="2">
        <v>135.99</v>
      </c>
      <c r="T36" s="2" t="s">
        <v>141</v>
      </c>
    </row>
    <row r="37" spans="1:20" x14ac:dyDescent="0.25">
      <c r="A37">
        <v>2</v>
      </c>
      <c r="B37" t="b">
        <f t="shared" si="0"/>
        <v>1</v>
      </c>
      <c r="C37" t="b">
        <f t="shared" si="1"/>
        <v>1</v>
      </c>
      <c r="D37" t="b">
        <f t="shared" si="2"/>
        <v>0</v>
      </c>
      <c r="F37" t="s">
        <v>31</v>
      </c>
      <c r="G37" s="2" t="s">
        <v>86</v>
      </c>
      <c r="H37" s="2" t="s">
        <v>86</v>
      </c>
      <c r="I37" s="2" t="s">
        <v>86</v>
      </c>
      <c r="J37" s="2" t="s">
        <v>86</v>
      </c>
      <c r="K37" s="2" t="s">
        <v>141</v>
      </c>
      <c r="L37" s="2">
        <v>63</v>
      </c>
      <c r="M37" s="2">
        <v>62</v>
      </c>
      <c r="N37" s="2">
        <v>70.33</v>
      </c>
      <c r="O37" s="2" t="s">
        <v>86</v>
      </c>
      <c r="P37" s="2" t="s">
        <v>141</v>
      </c>
      <c r="Q37" s="2">
        <v>41</v>
      </c>
      <c r="R37" s="2">
        <v>60.29</v>
      </c>
      <c r="S37" s="2" t="s">
        <v>86</v>
      </c>
      <c r="T37" s="2" t="s">
        <v>141</v>
      </c>
    </row>
    <row r="38" spans="1:20" x14ac:dyDescent="0.25">
      <c r="A38">
        <v>2</v>
      </c>
      <c r="B38" t="b">
        <f t="shared" si="0"/>
        <v>1</v>
      </c>
      <c r="C38" t="b">
        <f t="shared" si="1"/>
        <v>1</v>
      </c>
      <c r="D38" t="b">
        <f t="shared" si="2"/>
        <v>0</v>
      </c>
      <c r="F38" t="s">
        <v>32</v>
      </c>
      <c r="G38" s="2">
        <v>6.73</v>
      </c>
      <c r="H38" s="2">
        <v>48</v>
      </c>
      <c r="I38" s="2">
        <v>0</v>
      </c>
      <c r="J38" s="2">
        <v>1.0999999999999999E-2</v>
      </c>
      <c r="K38" s="2" t="s">
        <v>141</v>
      </c>
      <c r="L38" s="2">
        <v>174</v>
      </c>
      <c r="M38" s="2">
        <v>93</v>
      </c>
      <c r="N38" s="2">
        <v>64.38</v>
      </c>
      <c r="O38" s="2" t="s">
        <v>86</v>
      </c>
      <c r="P38" s="2" t="s">
        <v>141</v>
      </c>
      <c r="Q38" s="2">
        <v>95</v>
      </c>
      <c r="R38" s="2">
        <v>54.97</v>
      </c>
      <c r="S38" s="2" t="s">
        <v>86</v>
      </c>
      <c r="T38" s="2" t="s">
        <v>141</v>
      </c>
    </row>
    <row r="39" spans="1:20" x14ac:dyDescent="0.25">
      <c r="A39">
        <v>2</v>
      </c>
      <c r="B39" t="b">
        <f t="shared" si="0"/>
        <v>1</v>
      </c>
      <c r="C39" t="b">
        <f t="shared" si="1"/>
        <v>1</v>
      </c>
      <c r="D39" t="b">
        <f t="shared" si="2"/>
        <v>0</v>
      </c>
      <c r="F39" t="s">
        <v>33</v>
      </c>
      <c r="G39" s="2" t="s">
        <v>86</v>
      </c>
      <c r="H39" s="2" t="s">
        <v>86</v>
      </c>
      <c r="I39" s="2" t="s">
        <v>86</v>
      </c>
      <c r="J39" s="2" t="s">
        <v>86</v>
      </c>
      <c r="K39" s="2" t="s">
        <v>141</v>
      </c>
      <c r="L39" s="2">
        <v>41</v>
      </c>
      <c r="M39" s="2">
        <v>69</v>
      </c>
      <c r="N39" s="2">
        <v>79.150000000000006</v>
      </c>
      <c r="O39" s="2" t="s">
        <v>86</v>
      </c>
      <c r="P39" s="2" t="s">
        <v>141</v>
      </c>
      <c r="Q39" s="2">
        <v>39</v>
      </c>
      <c r="R39" s="2">
        <v>51.36</v>
      </c>
      <c r="S39" s="2" t="s">
        <v>86</v>
      </c>
      <c r="T39" s="2" t="s">
        <v>141</v>
      </c>
    </row>
    <row r="40" spans="1:20" x14ac:dyDescent="0.25">
      <c r="A40">
        <v>2</v>
      </c>
      <c r="B40" t="b">
        <f t="shared" si="0"/>
        <v>1</v>
      </c>
      <c r="C40" t="b">
        <f t="shared" si="1"/>
        <v>1</v>
      </c>
      <c r="D40" t="b">
        <f t="shared" si="2"/>
        <v>0</v>
      </c>
      <c r="F40" t="s">
        <v>34</v>
      </c>
      <c r="G40" s="2" t="s">
        <v>86</v>
      </c>
      <c r="H40" s="2" t="s">
        <v>86</v>
      </c>
      <c r="I40" s="2" t="s">
        <v>86</v>
      </c>
      <c r="J40" s="2" t="s">
        <v>86</v>
      </c>
      <c r="K40" s="2" t="s">
        <v>141</v>
      </c>
      <c r="L40" s="2">
        <v>83</v>
      </c>
      <c r="M40" s="2">
        <v>85</v>
      </c>
      <c r="N40" s="2">
        <v>65.42</v>
      </c>
      <c r="O40" s="2" t="s">
        <v>86</v>
      </c>
      <c r="P40" s="2" t="s">
        <v>141</v>
      </c>
      <c r="Q40" s="2">
        <v>47</v>
      </c>
      <c r="R40" s="2">
        <v>15.34</v>
      </c>
      <c r="S40" s="2" t="s">
        <v>86</v>
      </c>
      <c r="T40" s="2" t="s">
        <v>141</v>
      </c>
    </row>
    <row r="41" spans="1:20" x14ac:dyDescent="0.25">
      <c r="A41">
        <v>2</v>
      </c>
      <c r="B41" t="b">
        <f t="shared" si="0"/>
        <v>1</v>
      </c>
      <c r="C41" t="b">
        <f t="shared" si="1"/>
        <v>1</v>
      </c>
      <c r="D41" t="b">
        <f t="shared" si="2"/>
        <v>0</v>
      </c>
      <c r="F41" t="s">
        <v>35</v>
      </c>
      <c r="G41" s="2" t="s">
        <v>86</v>
      </c>
      <c r="H41" s="2" t="s">
        <v>86</v>
      </c>
      <c r="I41" s="2" t="s">
        <v>86</v>
      </c>
      <c r="J41" s="2" t="s">
        <v>86</v>
      </c>
      <c r="K41" s="2" t="s">
        <v>141</v>
      </c>
      <c r="L41" s="2">
        <v>43</v>
      </c>
      <c r="M41" s="2">
        <v>41</v>
      </c>
      <c r="N41" s="2">
        <v>83.96</v>
      </c>
      <c r="O41" s="2" t="s">
        <v>86</v>
      </c>
      <c r="P41" s="2" t="s">
        <v>141</v>
      </c>
      <c r="Q41" s="2">
        <v>39</v>
      </c>
      <c r="R41" s="2">
        <v>26.7</v>
      </c>
      <c r="S41" s="2" t="s">
        <v>86</v>
      </c>
      <c r="T41" s="2" t="s">
        <v>141</v>
      </c>
    </row>
    <row r="42" spans="1:20" x14ac:dyDescent="0.25">
      <c r="A42">
        <v>2</v>
      </c>
      <c r="B42" t="b">
        <f t="shared" si="0"/>
        <v>1</v>
      </c>
      <c r="C42" t="b">
        <f t="shared" si="1"/>
        <v>1</v>
      </c>
      <c r="D42" t="b">
        <f t="shared" si="2"/>
        <v>0</v>
      </c>
      <c r="F42" t="s">
        <v>36</v>
      </c>
      <c r="G42" s="2" t="s">
        <v>86</v>
      </c>
      <c r="H42" s="2" t="s">
        <v>86</v>
      </c>
      <c r="I42" s="2" t="s">
        <v>86</v>
      </c>
      <c r="J42" s="2" t="s">
        <v>86</v>
      </c>
      <c r="K42" s="2" t="s">
        <v>141</v>
      </c>
      <c r="L42" s="2">
        <v>75</v>
      </c>
      <c r="M42" s="2">
        <v>39</v>
      </c>
      <c r="N42" s="2">
        <v>50.74</v>
      </c>
      <c r="O42" s="2" t="s">
        <v>86</v>
      </c>
      <c r="P42" s="2" t="s">
        <v>141</v>
      </c>
      <c r="Q42" s="2">
        <v>77</v>
      </c>
      <c r="R42" s="2">
        <v>30.54</v>
      </c>
      <c r="S42" s="2" t="s">
        <v>86</v>
      </c>
      <c r="T42" s="2" t="s">
        <v>141</v>
      </c>
    </row>
    <row r="43" spans="1:20" x14ac:dyDescent="0.25">
      <c r="A43">
        <v>3.6</v>
      </c>
      <c r="B43" t="b">
        <f t="shared" si="0"/>
        <v>1</v>
      </c>
      <c r="C43" t="b">
        <f t="shared" si="1"/>
        <v>1</v>
      </c>
      <c r="D43" t="b">
        <f t="shared" si="2"/>
        <v>0</v>
      </c>
      <c r="F43" t="s">
        <v>37</v>
      </c>
      <c r="G43" s="2" t="s">
        <v>86</v>
      </c>
      <c r="H43" s="2" t="s">
        <v>86</v>
      </c>
      <c r="I43" s="2" t="s">
        <v>86</v>
      </c>
      <c r="J43" s="2" t="s">
        <v>86</v>
      </c>
      <c r="K43" s="2" t="s">
        <v>141</v>
      </c>
      <c r="L43" s="2">
        <v>43</v>
      </c>
      <c r="M43" s="2">
        <v>58</v>
      </c>
      <c r="N43" s="2">
        <v>37.130000000000003</v>
      </c>
      <c r="O43" s="2" t="s">
        <v>86</v>
      </c>
      <c r="P43" s="2" t="s">
        <v>141</v>
      </c>
      <c r="Q43" s="2">
        <v>41</v>
      </c>
      <c r="R43" s="2">
        <v>26.05</v>
      </c>
      <c r="S43" s="2" t="s">
        <v>86</v>
      </c>
      <c r="T43" s="2" t="s">
        <v>141</v>
      </c>
    </row>
    <row r="44" spans="1:20" x14ac:dyDescent="0.25">
      <c r="A44">
        <v>20</v>
      </c>
      <c r="B44" t="b">
        <f t="shared" si="0"/>
        <v>1</v>
      </c>
      <c r="C44" t="b">
        <f t="shared" si="1"/>
        <v>0</v>
      </c>
      <c r="D44" t="b">
        <f t="shared" si="2"/>
        <v>0</v>
      </c>
      <c r="F44" t="s">
        <v>133</v>
      </c>
      <c r="G44" s="2">
        <v>7.61</v>
      </c>
      <c r="H44" s="2">
        <v>326503</v>
      </c>
      <c r="I44" s="2">
        <v>20.059999999999999</v>
      </c>
      <c r="J44" s="2">
        <v>20.234999999999999</v>
      </c>
      <c r="K44" s="2" t="s">
        <v>94</v>
      </c>
      <c r="L44" s="2">
        <v>98</v>
      </c>
      <c r="M44" s="2">
        <v>100</v>
      </c>
      <c r="N44" s="2">
        <v>65.709999999999994</v>
      </c>
      <c r="O44" s="2">
        <v>64.8</v>
      </c>
      <c r="P44" s="2" t="s">
        <v>94</v>
      </c>
      <c r="Q44" s="2">
        <v>70</v>
      </c>
      <c r="R44" s="2">
        <v>9.92</v>
      </c>
      <c r="S44" s="2">
        <v>9.7799999999999994</v>
      </c>
      <c r="T44" s="2" t="s">
        <v>94</v>
      </c>
    </row>
    <row r="45" spans="1:20" x14ac:dyDescent="0.25">
      <c r="A45">
        <v>2</v>
      </c>
      <c r="B45" t="b">
        <f t="shared" si="0"/>
        <v>1</v>
      </c>
      <c r="C45" t="b">
        <f t="shared" si="1"/>
        <v>0</v>
      </c>
      <c r="D45" t="b">
        <f t="shared" si="2"/>
        <v>0</v>
      </c>
      <c r="F45" t="s">
        <v>38</v>
      </c>
      <c r="G45" s="2">
        <v>7.67</v>
      </c>
      <c r="H45" s="2">
        <v>2990</v>
      </c>
      <c r="I45" s="2">
        <v>0.18</v>
      </c>
      <c r="J45" s="2">
        <v>0.191</v>
      </c>
      <c r="K45" s="2" t="s">
        <v>94</v>
      </c>
      <c r="L45" s="2">
        <v>91</v>
      </c>
      <c r="M45" s="2">
        <v>92</v>
      </c>
      <c r="N45" s="2">
        <v>58.97</v>
      </c>
      <c r="O45" s="2">
        <v>60.52</v>
      </c>
      <c r="P45" s="2" t="s">
        <v>94</v>
      </c>
      <c r="Q45" s="2">
        <v>65</v>
      </c>
      <c r="R45" s="2">
        <v>10.65</v>
      </c>
      <c r="S45" s="2">
        <v>11.15</v>
      </c>
      <c r="T45" s="2" t="s">
        <v>94</v>
      </c>
    </row>
    <row r="46" spans="1:20" x14ac:dyDescent="0.25">
      <c r="A46">
        <v>2</v>
      </c>
      <c r="B46" t="b">
        <f t="shared" si="0"/>
        <v>1</v>
      </c>
      <c r="C46" t="b">
        <f t="shared" si="1"/>
        <v>1</v>
      </c>
      <c r="D46" t="b">
        <f t="shared" si="2"/>
        <v>0</v>
      </c>
      <c r="F46" t="s">
        <v>39</v>
      </c>
      <c r="G46" s="2" t="s">
        <v>86</v>
      </c>
      <c r="H46" s="2" t="s">
        <v>86</v>
      </c>
      <c r="I46" s="2" t="s">
        <v>86</v>
      </c>
      <c r="J46" s="2" t="s">
        <v>86</v>
      </c>
      <c r="K46" s="2" t="s">
        <v>141</v>
      </c>
      <c r="L46" s="2">
        <v>75</v>
      </c>
      <c r="M46" s="2">
        <v>39</v>
      </c>
      <c r="N46" s="2">
        <v>48.96</v>
      </c>
      <c r="O46" s="2" t="s">
        <v>86</v>
      </c>
      <c r="P46" s="2" t="s">
        <v>141</v>
      </c>
      <c r="Q46" s="2">
        <v>77</v>
      </c>
      <c r="R46" s="2">
        <v>32.43</v>
      </c>
      <c r="S46" s="2" t="s">
        <v>86</v>
      </c>
      <c r="T46" s="2" t="s">
        <v>141</v>
      </c>
    </row>
    <row r="47" spans="1:20" x14ac:dyDescent="0.25">
      <c r="A47">
        <v>2</v>
      </c>
      <c r="B47" t="b">
        <f t="shared" si="0"/>
        <v>1</v>
      </c>
      <c r="C47" t="b">
        <f t="shared" si="1"/>
        <v>1</v>
      </c>
      <c r="D47" t="b">
        <f t="shared" si="2"/>
        <v>0</v>
      </c>
      <c r="F47" t="s">
        <v>40</v>
      </c>
      <c r="G47" s="2" t="s">
        <v>86</v>
      </c>
      <c r="H47" s="2" t="s">
        <v>86</v>
      </c>
      <c r="I47" s="2" t="s">
        <v>86</v>
      </c>
      <c r="J47" s="2" t="s">
        <v>86</v>
      </c>
      <c r="K47" s="2" t="s">
        <v>141</v>
      </c>
      <c r="L47" s="2">
        <v>69</v>
      </c>
      <c r="M47" s="2">
        <v>41</v>
      </c>
      <c r="N47" s="2">
        <v>65.37</v>
      </c>
      <c r="O47" s="2" t="s">
        <v>86</v>
      </c>
      <c r="P47" s="2" t="s">
        <v>141</v>
      </c>
      <c r="Q47" s="2">
        <v>99</v>
      </c>
      <c r="R47" s="2">
        <v>33.67</v>
      </c>
      <c r="S47" s="2" t="s">
        <v>86</v>
      </c>
      <c r="T47" s="2" t="s">
        <v>141</v>
      </c>
    </row>
    <row r="48" spans="1:20" x14ac:dyDescent="0.25">
      <c r="A48">
        <v>2</v>
      </c>
      <c r="B48" t="b">
        <f t="shared" si="0"/>
        <v>1</v>
      </c>
      <c r="C48" t="b">
        <f t="shared" si="1"/>
        <v>1</v>
      </c>
      <c r="D48" t="b">
        <f t="shared" si="2"/>
        <v>0</v>
      </c>
      <c r="F48" t="s">
        <v>41</v>
      </c>
      <c r="G48" s="2" t="s">
        <v>86</v>
      </c>
      <c r="H48" s="2" t="s">
        <v>86</v>
      </c>
      <c r="I48" s="2" t="s">
        <v>86</v>
      </c>
      <c r="J48" s="2" t="s">
        <v>86</v>
      </c>
      <c r="K48" s="2" t="s">
        <v>141</v>
      </c>
      <c r="L48" s="2">
        <v>97</v>
      </c>
      <c r="M48" s="2">
        <v>83</v>
      </c>
      <c r="N48" s="2">
        <v>79.069999999999993</v>
      </c>
      <c r="O48" s="2" t="s">
        <v>86</v>
      </c>
      <c r="P48" s="2" t="s">
        <v>141</v>
      </c>
      <c r="Q48" s="2">
        <v>99</v>
      </c>
      <c r="R48" s="2">
        <v>64.39</v>
      </c>
      <c r="S48" s="2" t="s">
        <v>86</v>
      </c>
      <c r="T48" s="2" t="s">
        <v>141</v>
      </c>
    </row>
    <row r="49" spans="1:20" x14ac:dyDescent="0.25">
      <c r="A49">
        <v>2</v>
      </c>
      <c r="B49" t="b">
        <f t="shared" si="0"/>
        <v>1</v>
      </c>
      <c r="C49" t="b">
        <f t="shared" si="1"/>
        <v>1</v>
      </c>
      <c r="D49" t="b">
        <f t="shared" si="2"/>
        <v>0</v>
      </c>
      <c r="F49" t="s">
        <v>42</v>
      </c>
      <c r="G49" s="2">
        <v>8.15</v>
      </c>
      <c r="H49" s="2">
        <v>96</v>
      </c>
      <c r="I49" s="2">
        <v>0.01</v>
      </c>
      <c r="J49" s="2">
        <v>1.4E-2</v>
      </c>
      <c r="K49" s="2" t="s">
        <v>141</v>
      </c>
      <c r="L49" s="2">
        <v>166</v>
      </c>
      <c r="M49" s="2">
        <v>164</v>
      </c>
      <c r="N49" s="2">
        <v>77.34</v>
      </c>
      <c r="O49" s="2">
        <v>91.68</v>
      </c>
      <c r="P49" s="2" t="s">
        <v>94</v>
      </c>
      <c r="Q49" s="2">
        <v>129</v>
      </c>
      <c r="R49" s="2">
        <v>63.82</v>
      </c>
      <c r="S49" s="2" t="s">
        <v>86</v>
      </c>
      <c r="T49" s="2" t="s">
        <v>141</v>
      </c>
    </row>
    <row r="50" spans="1:20" x14ac:dyDescent="0.25">
      <c r="A50">
        <v>2</v>
      </c>
      <c r="B50" t="b">
        <f t="shared" si="0"/>
        <v>1</v>
      </c>
      <c r="C50" t="b">
        <f t="shared" si="1"/>
        <v>1</v>
      </c>
      <c r="D50" t="b">
        <f t="shared" si="2"/>
        <v>0</v>
      </c>
      <c r="F50" t="s">
        <v>43</v>
      </c>
      <c r="G50" s="2" t="s">
        <v>86</v>
      </c>
      <c r="H50" s="2" t="s">
        <v>86</v>
      </c>
      <c r="I50" s="2" t="s">
        <v>86</v>
      </c>
      <c r="J50" s="2" t="s">
        <v>86</v>
      </c>
      <c r="K50" s="2" t="s">
        <v>141</v>
      </c>
      <c r="L50" s="2">
        <v>76</v>
      </c>
      <c r="M50" s="2">
        <v>41</v>
      </c>
      <c r="N50" s="2">
        <v>71.28</v>
      </c>
      <c r="O50" s="2" t="s">
        <v>86</v>
      </c>
      <c r="P50" s="2" t="s">
        <v>141</v>
      </c>
      <c r="Q50" s="2">
        <v>78</v>
      </c>
      <c r="R50" s="2">
        <v>31.96</v>
      </c>
      <c r="S50" s="2" t="s">
        <v>86</v>
      </c>
      <c r="T50" s="2" t="s">
        <v>141</v>
      </c>
    </row>
    <row r="51" spans="1:20" x14ac:dyDescent="0.25">
      <c r="A51">
        <v>3.6</v>
      </c>
      <c r="B51" t="b">
        <f t="shared" si="0"/>
        <v>1</v>
      </c>
      <c r="C51" t="b">
        <f t="shared" si="1"/>
        <v>1</v>
      </c>
      <c r="D51" t="b">
        <f t="shared" si="2"/>
        <v>0</v>
      </c>
      <c r="F51" t="s">
        <v>44</v>
      </c>
      <c r="G51" s="2" t="s">
        <v>86</v>
      </c>
      <c r="H51" s="2" t="s">
        <v>86</v>
      </c>
      <c r="I51" s="2" t="s">
        <v>86</v>
      </c>
      <c r="J51" s="2" t="s">
        <v>86</v>
      </c>
      <c r="K51" s="2" t="s">
        <v>141</v>
      </c>
      <c r="L51" s="2">
        <v>43</v>
      </c>
      <c r="M51" s="2">
        <v>58</v>
      </c>
      <c r="N51" s="2">
        <v>51.93</v>
      </c>
      <c r="O51" s="2" t="s">
        <v>86</v>
      </c>
      <c r="P51" s="2" t="s">
        <v>141</v>
      </c>
      <c r="Q51" s="2">
        <v>57</v>
      </c>
      <c r="R51" s="2">
        <v>19.71</v>
      </c>
      <c r="S51" s="2" t="s">
        <v>86</v>
      </c>
      <c r="T51" s="2" t="s">
        <v>141</v>
      </c>
    </row>
    <row r="52" spans="1:20" x14ac:dyDescent="0.25">
      <c r="A52">
        <v>2</v>
      </c>
      <c r="B52" t="b">
        <f t="shared" si="0"/>
        <v>1</v>
      </c>
      <c r="C52" t="b">
        <f t="shared" si="1"/>
        <v>1</v>
      </c>
      <c r="D52" t="b">
        <f t="shared" si="2"/>
        <v>0</v>
      </c>
      <c r="F52" t="s">
        <v>45</v>
      </c>
      <c r="G52" s="2" t="s">
        <v>86</v>
      </c>
      <c r="H52" s="2" t="s">
        <v>86</v>
      </c>
      <c r="I52" s="2" t="s">
        <v>86</v>
      </c>
      <c r="J52" s="2" t="s">
        <v>86</v>
      </c>
      <c r="K52" s="2" t="s">
        <v>141</v>
      </c>
      <c r="L52" s="2">
        <v>129</v>
      </c>
      <c r="M52" s="2">
        <v>127</v>
      </c>
      <c r="N52" s="2">
        <v>75.430000000000007</v>
      </c>
      <c r="O52" s="2" t="s">
        <v>86</v>
      </c>
      <c r="P52" s="2" t="s">
        <v>141</v>
      </c>
      <c r="Q52" s="2">
        <v>131</v>
      </c>
      <c r="R52" s="2">
        <v>24.38</v>
      </c>
      <c r="S52" s="2" t="s">
        <v>86</v>
      </c>
      <c r="T52" s="2" t="s">
        <v>141</v>
      </c>
    </row>
    <row r="53" spans="1:20" x14ac:dyDescent="0.25">
      <c r="A53">
        <v>2</v>
      </c>
      <c r="B53" t="b">
        <f t="shared" si="0"/>
        <v>1</v>
      </c>
      <c r="C53" t="b">
        <f t="shared" si="1"/>
        <v>1</v>
      </c>
      <c r="D53" t="b">
        <f t="shared" si="2"/>
        <v>0</v>
      </c>
      <c r="F53" t="s">
        <v>46</v>
      </c>
      <c r="G53" s="2" t="s">
        <v>86</v>
      </c>
      <c r="H53" s="2" t="s">
        <v>86</v>
      </c>
      <c r="I53" s="2" t="s">
        <v>86</v>
      </c>
      <c r="J53" s="2" t="s">
        <v>86</v>
      </c>
      <c r="K53" s="2" t="s">
        <v>141</v>
      </c>
      <c r="L53" s="2">
        <v>107</v>
      </c>
      <c r="M53" s="2">
        <v>109</v>
      </c>
      <c r="N53" s="2">
        <v>96.6</v>
      </c>
      <c r="O53" s="2" t="s">
        <v>86</v>
      </c>
      <c r="P53" s="2" t="s">
        <v>141</v>
      </c>
      <c r="Q53" s="2">
        <v>93</v>
      </c>
      <c r="R53" s="2">
        <v>5.0199999999999996</v>
      </c>
      <c r="S53" s="2" t="s">
        <v>86</v>
      </c>
      <c r="T53" s="2" t="s">
        <v>141</v>
      </c>
    </row>
    <row r="54" spans="1:20" x14ac:dyDescent="0.25">
      <c r="A54">
        <v>20</v>
      </c>
      <c r="B54" t="b">
        <f t="shared" si="0"/>
        <v>1</v>
      </c>
      <c r="C54" t="b">
        <f t="shared" si="1"/>
        <v>0</v>
      </c>
      <c r="D54" t="b">
        <f t="shared" si="2"/>
        <v>0</v>
      </c>
      <c r="F54" t="s">
        <v>134</v>
      </c>
      <c r="G54" s="2">
        <v>8.91</v>
      </c>
      <c r="H54" s="2">
        <v>258298</v>
      </c>
      <c r="I54" s="2">
        <v>15.87</v>
      </c>
      <c r="J54" s="2">
        <v>20</v>
      </c>
      <c r="K54" s="2" t="s">
        <v>94</v>
      </c>
      <c r="L54" s="2">
        <v>117</v>
      </c>
      <c r="M54" s="2">
        <v>82</v>
      </c>
      <c r="N54" s="2">
        <v>51.12</v>
      </c>
      <c r="O54" s="2">
        <v>51.31</v>
      </c>
      <c r="P54" s="2" t="s">
        <v>94</v>
      </c>
      <c r="Q54" s="2">
        <v>52</v>
      </c>
      <c r="R54" s="2">
        <v>12.44</v>
      </c>
      <c r="S54" s="2">
        <v>11.81</v>
      </c>
      <c r="T54" s="2" t="s">
        <v>94</v>
      </c>
    </row>
    <row r="55" spans="1:20" x14ac:dyDescent="0.25">
      <c r="A55">
        <v>2</v>
      </c>
      <c r="B55" t="b">
        <f t="shared" si="0"/>
        <v>1</v>
      </c>
      <c r="C55" t="b">
        <f t="shared" si="1"/>
        <v>1</v>
      </c>
      <c r="D55" t="b">
        <f t="shared" si="2"/>
        <v>0</v>
      </c>
      <c r="F55" t="s">
        <v>47</v>
      </c>
      <c r="G55" s="2">
        <v>8.93</v>
      </c>
      <c r="H55" s="2">
        <v>298</v>
      </c>
      <c r="I55" s="2">
        <v>0.02</v>
      </c>
      <c r="J55" s="2">
        <v>2.5000000000000001E-2</v>
      </c>
      <c r="K55" s="2" t="s">
        <v>141</v>
      </c>
      <c r="L55" s="2">
        <v>112</v>
      </c>
      <c r="M55" s="2">
        <v>77</v>
      </c>
      <c r="N55" s="2">
        <v>55.16</v>
      </c>
      <c r="O55" s="2">
        <v>422.17</v>
      </c>
      <c r="P55" s="2" t="s">
        <v>141</v>
      </c>
      <c r="Q55" s="2">
        <v>114</v>
      </c>
      <c r="R55" s="2">
        <v>31.83</v>
      </c>
      <c r="S55" s="2" t="s">
        <v>86</v>
      </c>
      <c r="T55" s="2" t="s">
        <v>141</v>
      </c>
    </row>
    <row r="56" spans="1:20" x14ac:dyDescent="0.25">
      <c r="A56">
        <v>2</v>
      </c>
      <c r="B56" t="b">
        <f t="shared" si="0"/>
        <v>1</v>
      </c>
      <c r="C56" t="b">
        <f t="shared" si="1"/>
        <v>1</v>
      </c>
      <c r="D56" t="b">
        <f t="shared" si="2"/>
        <v>0</v>
      </c>
      <c r="F56" t="s">
        <v>48</v>
      </c>
      <c r="G56" s="2" t="s">
        <v>86</v>
      </c>
      <c r="H56" s="2" t="s">
        <v>86</v>
      </c>
      <c r="I56" s="2" t="s">
        <v>86</v>
      </c>
      <c r="J56" s="2" t="s">
        <v>86</v>
      </c>
      <c r="K56" s="2" t="s">
        <v>141</v>
      </c>
      <c r="L56" s="2">
        <v>131</v>
      </c>
      <c r="M56" s="2">
        <v>133</v>
      </c>
      <c r="N56" s="2">
        <v>96.08</v>
      </c>
      <c r="O56" s="2" t="s">
        <v>86</v>
      </c>
      <c r="P56" s="2" t="s">
        <v>141</v>
      </c>
      <c r="Q56" s="2">
        <v>117</v>
      </c>
      <c r="R56" s="2">
        <v>65.89</v>
      </c>
      <c r="S56" s="2" t="s">
        <v>86</v>
      </c>
      <c r="T56" s="2" t="s">
        <v>141</v>
      </c>
    </row>
    <row r="57" spans="1:20" x14ac:dyDescent="0.25">
      <c r="A57">
        <v>2</v>
      </c>
      <c r="B57" t="b">
        <f t="shared" si="0"/>
        <v>1</v>
      </c>
      <c r="C57" t="b">
        <f t="shared" si="1"/>
        <v>0</v>
      </c>
      <c r="D57" t="b">
        <f t="shared" si="2"/>
        <v>0</v>
      </c>
      <c r="F57" t="s">
        <v>49</v>
      </c>
      <c r="G57" s="2">
        <v>9.02</v>
      </c>
      <c r="H57" s="2">
        <v>1318</v>
      </c>
      <c r="I57" s="2">
        <v>0.08</v>
      </c>
      <c r="J57" s="2">
        <v>0.08</v>
      </c>
      <c r="K57" s="2" t="s">
        <v>94</v>
      </c>
      <c r="L57" s="2">
        <v>91</v>
      </c>
      <c r="M57" s="2">
        <v>106</v>
      </c>
      <c r="N57" s="2">
        <v>39.01</v>
      </c>
      <c r="O57" s="2">
        <v>46.87</v>
      </c>
      <c r="P57" s="2" t="s">
        <v>94</v>
      </c>
      <c r="Q57" s="2">
        <v>51</v>
      </c>
      <c r="R57" s="2">
        <v>7.87</v>
      </c>
      <c r="S57" s="2">
        <v>7.99</v>
      </c>
      <c r="T57" s="2" t="s">
        <v>94</v>
      </c>
    </row>
    <row r="58" spans="1:20" x14ac:dyDescent="0.25">
      <c r="A58">
        <v>2</v>
      </c>
      <c r="B58" t="b">
        <f t="shared" si="0"/>
        <v>1</v>
      </c>
      <c r="C58" t="b">
        <f t="shared" si="1"/>
        <v>0</v>
      </c>
      <c r="D58" t="b">
        <f t="shared" si="2"/>
        <v>0</v>
      </c>
      <c r="F58" t="s">
        <v>50</v>
      </c>
      <c r="G58" s="2">
        <v>9.1199999999999992</v>
      </c>
      <c r="H58" s="2">
        <v>3091</v>
      </c>
      <c r="I58" s="2">
        <v>0.19</v>
      </c>
      <c r="J58" s="2">
        <v>0.10299999999999999</v>
      </c>
      <c r="K58" s="2" t="s">
        <v>94</v>
      </c>
      <c r="L58" s="2">
        <v>91</v>
      </c>
      <c r="M58" s="2">
        <v>106</v>
      </c>
      <c r="N58" s="2">
        <v>54.38</v>
      </c>
      <c r="O58" s="2">
        <v>57.35</v>
      </c>
      <c r="P58" s="2" t="s">
        <v>94</v>
      </c>
      <c r="Q58" s="2">
        <v>105</v>
      </c>
      <c r="R58" s="2">
        <v>21.8</v>
      </c>
      <c r="S58" s="2">
        <v>23.74</v>
      </c>
      <c r="T58" s="2" t="s">
        <v>94</v>
      </c>
    </row>
    <row r="59" spans="1:20" x14ac:dyDescent="0.25">
      <c r="A59">
        <v>2</v>
      </c>
      <c r="B59" t="b">
        <f t="shared" si="0"/>
        <v>1</v>
      </c>
      <c r="C59" t="b">
        <f t="shared" si="1"/>
        <v>0</v>
      </c>
      <c r="D59" t="b">
        <f t="shared" si="2"/>
        <v>0</v>
      </c>
      <c r="F59" t="s">
        <v>51</v>
      </c>
      <c r="G59" s="2">
        <v>9.43</v>
      </c>
      <c r="H59" s="2">
        <v>1128</v>
      </c>
      <c r="I59" s="2">
        <v>7.0000000000000007E-2</v>
      </c>
      <c r="J59" s="2">
        <v>7.0999999999999994E-2</v>
      </c>
      <c r="K59" s="2" t="s">
        <v>94</v>
      </c>
      <c r="L59" s="2">
        <v>91</v>
      </c>
      <c r="M59" s="2">
        <v>106</v>
      </c>
      <c r="N59" s="2">
        <v>52.76</v>
      </c>
      <c r="O59" s="2">
        <v>53.71</v>
      </c>
      <c r="P59" s="2" t="s">
        <v>94</v>
      </c>
      <c r="Q59" s="2">
        <v>105</v>
      </c>
      <c r="R59" s="2">
        <v>25.93</v>
      </c>
      <c r="S59" s="2">
        <v>31.79</v>
      </c>
      <c r="T59" s="2" t="s">
        <v>94</v>
      </c>
    </row>
    <row r="60" spans="1:20" x14ac:dyDescent="0.25">
      <c r="A60">
        <v>2</v>
      </c>
      <c r="B60" t="b">
        <f t="shared" si="0"/>
        <v>1</v>
      </c>
      <c r="C60" t="b">
        <f t="shared" si="1"/>
        <v>0</v>
      </c>
      <c r="D60" t="b">
        <f t="shared" si="2"/>
        <v>0</v>
      </c>
      <c r="F60" t="s">
        <v>52</v>
      </c>
      <c r="G60" s="2">
        <v>9.44</v>
      </c>
      <c r="H60" s="2">
        <v>1159</v>
      </c>
      <c r="I60" s="2">
        <v>7.0000000000000007E-2</v>
      </c>
      <c r="J60" s="2">
        <v>0.08</v>
      </c>
      <c r="K60" s="2" t="s">
        <v>94</v>
      </c>
      <c r="L60" s="2">
        <v>104</v>
      </c>
      <c r="M60" s="2">
        <v>78</v>
      </c>
      <c r="N60" s="2">
        <v>52.95</v>
      </c>
      <c r="O60" s="2">
        <v>43.88</v>
      </c>
      <c r="P60" s="2" t="s">
        <v>94</v>
      </c>
      <c r="Q60" s="2">
        <v>103</v>
      </c>
      <c r="R60" s="2">
        <v>51.96</v>
      </c>
      <c r="S60" s="2">
        <v>54.38</v>
      </c>
      <c r="T60" s="2" t="s">
        <v>94</v>
      </c>
    </row>
    <row r="61" spans="1:20" x14ac:dyDescent="0.25">
      <c r="A61">
        <v>2</v>
      </c>
      <c r="B61" t="b">
        <f t="shared" si="0"/>
        <v>1</v>
      </c>
      <c r="C61" t="b">
        <f t="shared" si="1"/>
        <v>1</v>
      </c>
      <c r="D61" t="b">
        <f t="shared" si="2"/>
        <v>0</v>
      </c>
      <c r="F61" t="s">
        <v>53</v>
      </c>
      <c r="G61" s="2">
        <v>9.56</v>
      </c>
      <c r="H61" s="2">
        <v>17</v>
      </c>
      <c r="I61" s="2">
        <v>0</v>
      </c>
      <c r="J61" s="2">
        <v>5.0000000000000001E-3</v>
      </c>
      <c r="K61" s="2" t="s">
        <v>141</v>
      </c>
      <c r="L61" s="2">
        <v>173</v>
      </c>
      <c r="M61" s="2">
        <v>171</v>
      </c>
      <c r="N61" s="2">
        <v>51.68</v>
      </c>
      <c r="O61" s="2" t="s">
        <v>86</v>
      </c>
      <c r="P61" s="2" t="s">
        <v>141</v>
      </c>
      <c r="Q61" s="2">
        <v>175</v>
      </c>
      <c r="R61" s="2">
        <v>49.13</v>
      </c>
      <c r="S61" s="2">
        <v>53.5</v>
      </c>
      <c r="T61" s="2" t="s">
        <v>141</v>
      </c>
    </row>
    <row r="62" spans="1:20" x14ac:dyDescent="0.25">
      <c r="A62">
        <v>2</v>
      </c>
      <c r="B62" t="b">
        <f t="shared" si="0"/>
        <v>1</v>
      </c>
      <c r="C62" t="b">
        <f t="shared" si="1"/>
        <v>1</v>
      </c>
      <c r="D62" t="b">
        <f t="shared" si="2"/>
        <v>0</v>
      </c>
      <c r="F62" t="s">
        <v>54</v>
      </c>
      <c r="G62" s="2">
        <v>9.7100000000000009</v>
      </c>
      <c r="H62" s="2">
        <v>345</v>
      </c>
      <c r="I62" s="2">
        <v>0.02</v>
      </c>
      <c r="J62" s="2">
        <v>2.1000000000000001E-2</v>
      </c>
      <c r="K62" s="2" t="s">
        <v>141</v>
      </c>
      <c r="L62" s="2">
        <v>105</v>
      </c>
      <c r="M62" s="2">
        <v>120</v>
      </c>
      <c r="N62" s="2">
        <v>32.06</v>
      </c>
      <c r="O62" s="2">
        <v>39.4</v>
      </c>
      <c r="P62" s="2" t="s">
        <v>94</v>
      </c>
      <c r="Q62" s="2">
        <v>79</v>
      </c>
      <c r="R62" s="2">
        <v>15.16</v>
      </c>
      <c r="S62" s="2" t="s">
        <v>86</v>
      </c>
      <c r="T62" s="2" t="s">
        <v>141</v>
      </c>
    </row>
    <row r="63" spans="1:20" x14ac:dyDescent="0.25">
      <c r="A63">
        <v>20</v>
      </c>
      <c r="B63" t="b">
        <f t="shared" si="0"/>
        <v>1</v>
      </c>
      <c r="C63" t="b">
        <f t="shared" si="1"/>
        <v>0</v>
      </c>
      <c r="D63" t="b">
        <f t="shared" si="2"/>
        <v>0</v>
      </c>
      <c r="F63" t="s">
        <v>135</v>
      </c>
      <c r="G63" s="2">
        <v>9.83</v>
      </c>
      <c r="H63" s="2">
        <v>132540</v>
      </c>
      <c r="I63" s="2">
        <v>8.14</v>
      </c>
      <c r="J63" s="2">
        <v>19.768000000000001</v>
      </c>
      <c r="K63" s="2" t="s">
        <v>94</v>
      </c>
      <c r="L63" s="2">
        <v>95</v>
      </c>
      <c r="M63" s="2">
        <v>174</v>
      </c>
      <c r="N63" s="2">
        <v>105.15</v>
      </c>
      <c r="O63" s="2">
        <v>105.88</v>
      </c>
      <c r="P63" s="2" t="s">
        <v>94</v>
      </c>
      <c r="Q63" s="2">
        <v>176</v>
      </c>
      <c r="R63" s="2">
        <v>103.29</v>
      </c>
      <c r="S63" s="2">
        <v>99.93</v>
      </c>
      <c r="T63" s="2" t="s">
        <v>94</v>
      </c>
    </row>
    <row r="64" spans="1:20" x14ac:dyDescent="0.25">
      <c r="A64">
        <v>2</v>
      </c>
      <c r="B64" t="b">
        <f t="shared" si="0"/>
        <v>1</v>
      </c>
      <c r="C64" t="b">
        <f t="shared" si="1"/>
        <v>1</v>
      </c>
      <c r="D64" t="b">
        <f t="shared" si="2"/>
        <v>0</v>
      </c>
      <c r="F64" t="s">
        <v>57</v>
      </c>
      <c r="G64" s="2">
        <v>9.94</v>
      </c>
      <c r="H64" s="2">
        <v>186</v>
      </c>
      <c r="I64" s="2">
        <v>0.01</v>
      </c>
      <c r="J64" s="2">
        <v>0.1</v>
      </c>
      <c r="K64" s="2" t="s">
        <v>141</v>
      </c>
      <c r="L64" s="2">
        <v>77</v>
      </c>
      <c r="M64" s="2">
        <v>110</v>
      </c>
      <c r="N64" s="2">
        <v>98.74</v>
      </c>
      <c r="O64" s="2" t="s">
        <v>86</v>
      </c>
      <c r="P64" s="2" t="s">
        <v>141</v>
      </c>
      <c r="Q64" s="2">
        <v>61</v>
      </c>
      <c r="R64" s="2">
        <v>53.13</v>
      </c>
      <c r="S64" s="2" t="s">
        <v>86</v>
      </c>
      <c r="T64" s="2" t="s">
        <v>141</v>
      </c>
    </row>
    <row r="65" spans="1:20" x14ac:dyDescent="0.25">
      <c r="A65">
        <v>2</v>
      </c>
      <c r="B65" t="b">
        <f t="shared" si="0"/>
        <v>1</v>
      </c>
      <c r="C65" t="b">
        <f t="shared" si="1"/>
        <v>0</v>
      </c>
      <c r="D65" t="b">
        <f t="shared" si="2"/>
        <v>0</v>
      </c>
      <c r="F65" t="s">
        <v>55</v>
      </c>
      <c r="G65" s="2">
        <v>9.94</v>
      </c>
      <c r="H65" s="2">
        <v>186</v>
      </c>
      <c r="I65" s="2">
        <v>0.01</v>
      </c>
      <c r="J65" s="2">
        <v>2.5000000000000001E-2</v>
      </c>
      <c r="K65" s="2" t="s">
        <v>94</v>
      </c>
      <c r="L65" s="2">
        <v>77</v>
      </c>
      <c r="M65" s="2">
        <v>156</v>
      </c>
      <c r="N65" s="2">
        <v>88.72</v>
      </c>
      <c r="O65" s="2">
        <v>114.73</v>
      </c>
      <c r="P65" s="2" t="s">
        <v>94</v>
      </c>
      <c r="Q65" s="2">
        <v>158</v>
      </c>
      <c r="R65" s="2">
        <v>86.18</v>
      </c>
      <c r="S65" s="2">
        <v>102.22</v>
      </c>
      <c r="T65" s="2" t="s">
        <v>94</v>
      </c>
    </row>
    <row r="66" spans="1:20" x14ac:dyDescent="0.25">
      <c r="A66">
        <v>2</v>
      </c>
      <c r="B66" t="b">
        <f t="shared" si="0"/>
        <v>1</v>
      </c>
      <c r="C66" t="b">
        <f t="shared" si="1"/>
        <v>1</v>
      </c>
      <c r="D66" t="b">
        <f t="shared" si="2"/>
        <v>0</v>
      </c>
      <c r="F66" t="s">
        <v>56</v>
      </c>
      <c r="G66" s="2" t="s">
        <v>86</v>
      </c>
      <c r="H66" s="2" t="s">
        <v>86</v>
      </c>
      <c r="I66" s="2" t="s">
        <v>86</v>
      </c>
      <c r="J66" s="2" t="s">
        <v>86</v>
      </c>
      <c r="K66" s="2" t="s">
        <v>141</v>
      </c>
      <c r="L66" s="2">
        <v>83</v>
      </c>
      <c r="M66" s="2">
        <v>85</v>
      </c>
      <c r="N66" s="2">
        <v>63</v>
      </c>
      <c r="O66" s="2" t="s">
        <v>86</v>
      </c>
      <c r="P66" s="2" t="s">
        <v>141</v>
      </c>
      <c r="Q66" s="2">
        <v>95</v>
      </c>
      <c r="R66" s="2">
        <v>18.14</v>
      </c>
      <c r="S66" s="2" t="s">
        <v>86</v>
      </c>
      <c r="T66" s="2" t="s">
        <v>141</v>
      </c>
    </row>
    <row r="67" spans="1:20" x14ac:dyDescent="0.25">
      <c r="A67">
        <v>2</v>
      </c>
      <c r="B67" t="b">
        <f t="shared" si="0"/>
        <v>1</v>
      </c>
      <c r="C67" t="b">
        <f t="shared" si="1"/>
        <v>1</v>
      </c>
      <c r="D67" t="b">
        <f t="shared" si="2"/>
        <v>0</v>
      </c>
      <c r="F67" t="s">
        <v>58</v>
      </c>
      <c r="G67" s="2" t="s">
        <v>86</v>
      </c>
      <c r="H67" s="2" t="s">
        <v>86</v>
      </c>
      <c r="I67" s="2" t="s">
        <v>86</v>
      </c>
      <c r="J67" s="2" t="s">
        <v>86</v>
      </c>
      <c r="K67" s="2" t="s">
        <v>141</v>
      </c>
      <c r="L67" s="2">
        <v>75</v>
      </c>
      <c r="M67" s="2">
        <v>53</v>
      </c>
      <c r="N67" s="2">
        <v>21.28</v>
      </c>
      <c r="O67" s="2" t="s">
        <v>86</v>
      </c>
      <c r="P67" s="2" t="s">
        <v>141</v>
      </c>
      <c r="Q67" s="2">
        <v>89</v>
      </c>
      <c r="R67" s="2">
        <v>9.9600000000000009</v>
      </c>
      <c r="S67" s="2" t="s">
        <v>86</v>
      </c>
      <c r="T67" s="2" t="s">
        <v>141</v>
      </c>
    </row>
    <row r="68" spans="1:20" x14ac:dyDescent="0.25">
      <c r="A68">
        <v>2</v>
      </c>
      <c r="B68" t="b">
        <f t="shared" ref="B68:B88" si="3">OR(J68&lt;0.5*A68,J68="n.a.",J68&gt;9)</f>
        <v>1</v>
      </c>
      <c r="C68" t="b">
        <f t="shared" ref="C68:C88" si="4">K68="Not confirmed"</f>
        <v>0</v>
      </c>
      <c r="D68" t="b">
        <f t="shared" si="2"/>
        <v>0</v>
      </c>
      <c r="F68" t="s">
        <v>59</v>
      </c>
      <c r="G68" s="2">
        <v>10.02</v>
      </c>
      <c r="H68" s="2">
        <v>796</v>
      </c>
      <c r="I68" s="2">
        <v>0.05</v>
      </c>
      <c r="J68" s="2">
        <v>4.3999999999999997E-2</v>
      </c>
      <c r="K68" s="2" t="s">
        <v>94</v>
      </c>
      <c r="L68" s="2">
        <v>91</v>
      </c>
      <c r="M68" s="2">
        <v>120</v>
      </c>
      <c r="N68" s="2">
        <v>30.73</v>
      </c>
      <c r="O68" s="2">
        <v>27.93</v>
      </c>
      <c r="P68" s="2" t="s">
        <v>94</v>
      </c>
      <c r="Q68" s="2">
        <v>65</v>
      </c>
      <c r="R68" s="2">
        <v>10.18</v>
      </c>
      <c r="S68" s="2">
        <v>14.55</v>
      </c>
      <c r="T68" s="2" t="s">
        <v>94</v>
      </c>
    </row>
    <row r="69" spans="1:20" x14ac:dyDescent="0.25">
      <c r="A69">
        <v>2</v>
      </c>
      <c r="B69" t="b">
        <f t="shared" si="3"/>
        <v>1</v>
      </c>
      <c r="C69" t="b">
        <f t="shared" si="4"/>
        <v>1</v>
      </c>
      <c r="D69" t="b">
        <f t="shared" ref="D69:D88" si="5">AND(B69=FALSE,C69=FALSE)</f>
        <v>0</v>
      </c>
      <c r="F69" t="s">
        <v>60</v>
      </c>
      <c r="G69" s="2" t="s">
        <v>86</v>
      </c>
      <c r="H69" s="2" t="s">
        <v>86</v>
      </c>
      <c r="I69" s="2" t="s">
        <v>86</v>
      </c>
      <c r="J69" s="2" t="s">
        <v>86</v>
      </c>
      <c r="K69" s="2" t="s">
        <v>141</v>
      </c>
      <c r="L69" s="2">
        <v>91</v>
      </c>
      <c r="M69" s="2">
        <v>126</v>
      </c>
      <c r="N69" s="2">
        <v>42.14</v>
      </c>
      <c r="O69" s="2" t="s">
        <v>86</v>
      </c>
      <c r="P69" s="2" t="s">
        <v>141</v>
      </c>
      <c r="Q69" s="2">
        <v>89</v>
      </c>
      <c r="R69" s="2">
        <v>18.72</v>
      </c>
      <c r="S69" s="2" t="s">
        <v>86</v>
      </c>
      <c r="T69" s="2" t="s">
        <v>141</v>
      </c>
    </row>
    <row r="70" spans="1:20" x14ac:dyDescent="0.25">
      <c r="A70">
        <v>2</v>
      </c>
      <c r="B70" t="b">
        <f t="shared" si="3"/>
        <v>1</v>
      </c>
      <c r="C70" t="b">
        <f t="shared" si="4"/>
        <v>1</v>
      </c>
      <c r="D70" t="b">
        <f t="shared" si="5"/>
        <v>0</v>
      </c>
      <c r="F70" t="s">
        <v>62</v>
      </c>
      <c r="G70" s="2">
        <v>10.14</v>
      </c>
      <c r="H70" s="2">
        <v>584</v>
      </c>
      <c r="I70" s="2">
        <v>0.04</v>
      </c>
      <c r="J70" s="2">
        <v>3.5000000000000003E-2</v>
      </c>
      <c r="K70" s="2" t="s">
        <v>141</v>
      </c>
      <c r="L70" s="2">
        <v>105</v>
      </c>
      <c r="M70" s="2">
        <v>120</v>
      </c>
      <c r="N70" s="2">
        <v>51.89</v>
      </c>
      <c r="O70" s="2">
        <v>40.71</v>
      </c>
      <c r="P70" s="2" t="s">
        <v>94</v>
      </c>
      <c r="Q70" s="2">
        <v>119</v>
      </c>
      <c r="R70" s="2">
        <v>12.25</v>
      </c>
      <c r="S70" s="2" t="s">
        <v>86</v>
      </c>
      <c r="T70" s="2" t="s">
        <v>141</v>
      </c>
    </row>
    <row r="71" spans="1:20" x14ac:dyDescent="0.25">
      <c r="A71">
        <v>2</v>
      </c>
      <c r="B71" t="b">
        <f t="shared" si="3"/>
        <v>1</v>
      </c>
      <c r="C71" t="b">
        <f t="shared" si="4"/>
        <v>1</v>
      </c>
      <c r="D71" t="b">
        <f t="shared" si="5"/>
        <v>0</v>
      </c>
      <c r="F71" t="s">
        <v>61</v>
      </c>
      <c r="G71" s="2">
        <v>10.16</v>
      </c>
      <c r="H71" s="2">
        <v>600</v>
      </c>
      <c r="I71" s="2">
        <v>0.04</v>
      </c>
      <c r="J71" s="2">
        <v>3.9E-2</v>
      </c>
      <c r="K71" s="2" t="s">
        <v>141</v>
      </c>
      <c r="L71" s="2">
        <v>91</v>
      </c>
      <c r="M71" s="2">
        <v>126</v>
      </c>
      <c r="N71" s="2">
        <v>36.520000000000003</v>
      </c>
      <c r="O71" s="2">
        <v>42.32</v>
      </c>
      <c r="P71" s="2" t="s">
        <v>94</v>
      </c>
      <c r="Q71" s="2">
        <v>89</v>
      </c>
      <c r="R71" s="2">
        <v>12.25</v>
      </c>
      <c r="S71" s="2" t="s">
        <v>86</v>
      </c>
      <c r="T71" s="2" t="s">
        <v>141</v>
      </c>
    </row>
    <row r="72" spans="1:20" x14ac:dyDescent="0.25">
      <c r="A72">
        <v>2</v>
      </c>
      <c r="B72" t="b">
        <f t="shared" si="3"/>
        <v>1</v>
      </c>
      <c r="C72" t="b">
        <f t="shared" si="4"/>
        <v>1</v>
      </c>
      <c r="D72" t="b">
        <f t="shared" si="5"/>
        <v>0</v>
      </c>
      <c r="F72" t="s">
        <v>63</v>
      </c>
      <c r="G72" s="2">
        <v>10.37</v>
      </c>
      <c r="H72" s="2">
        <v>222</v>
      </c>
      <c r="I72" s="2">
        <v>0.01</v>
      </c>
      <c r="J72" s="2">
        <v>1.4999999999999999E-2</v>
      </c>
      <c r="K72" s="2" t="s">
        <v>141</v>
      </c>
      <c r="L72" s="2">
        <v>119</v>
      </c>
      <c r="M72" s="2">
        <v>91</v>
      </c>
      <c r="N72" s="2">
        <v>59.53</v>
      </c>
      <c r="O72" s="2" t="s">
        <v>86</v>
      </c>
      <c r="P72" s="2" t="s">
        <v>141</v>
      </c>
      <c r="Q72" s="2">
        <v>134</v>
      </c>
      <c r="R72" s="2">
        <v>25.09</v>
      </c>
      <c r="S72" s="2">
        <v>34.979999999999997</v>
      </c>
      <c r="T72" s="2" t="s">
        <v>94</v>
      </c>
    </row>
    <row r="73" spans="1:20" x14ac:dyDescent="0.25">
      <c r="A73">
        <v>2</v>
      </c>
      <c r="B73" t="b">
        <f t="shared" si="3"/>
        <v>1</v>
      </c>
      <c r="C73" t="b">
        <f t="shared" si="4"/>
        <v>1</v>
      </c>
      <c r="D73" t="b">
        <f t="shared" si="5"/>
        <v>0</v>
      </c>
      <c r="F73" t="s">
        <v>64</v>
      </c>
      <c r="G73" s="2" t="s">
        <v>86</v>
      </c>
      <c r="H73" s="2" t="s">
        <v>86</v>
      </c>
      <c r="I73" s="2" t="s">
        <v>86</v>
      </c>
      <c r="J73" s="2" t="s">
        <v>86</v>
      </c>
      <c r="K73" s="2" t="s">
        <v>141</v>
      </c>
      <c r="L73" s="2">
        <v>167</v>
      </c>
      <c r="M73" s="2">
        <v>130</v>
      </c>
      <c r="N73" s="2">
        <v>56.15</v>
      </c>
      <c r="O73" s="2" t="s">
        <v>86</v>
      </c>
      <c r="P73" s="2" t="s">
        <v>141</v>
      </c>
      <c r="Q73" s="2">
        <v>132</v>
      </c>
      <c r="R73" s="2">
        <v>55.39</v>
      </c>
      <c r="S73" s="2" t="s">
        <v>86</v>
      </c>
      <c r="T73" s="2" t="s">
        <v>141</v>
      </c>
    </row>
    <row r="74" spans="1:20" x14ac:dyDescent="0.25">
      <c r="A74">
        <v>2</v>
      </c>
      <c r="B74" t="b">
        <f t="shared" si="3"/>
        <v>1</v>
      </c>
      <c r="C74" t="b">
        <f t="shared" si="4"/>
        <v>1</v>
      </c>
      <c r="D74" t="b">
        <f t="shared" si="5"/>
        <v>0</v>
      </c>
      <c r="F74" t="s">
        <v>65</v>
      </c>
      <c r="G74" s="2">
        <v>10.41</v>
      </c>
      <c r="H74" s="2">
        <v>947</v>
      </c>
      <c r="I74" s="2">
        <v>0.06</v>
      </c>
      <c r="J74" s="2">
        <v>5.1999999999999998E-2</v>
      </c>
      <c r="K74" s="2" t="s">
        <v>141</v>
      </c>
      <c r="L74" s="2">
        <v>105</v>
      </c>
      <c r="M74" s="2">
        <v>120</v>
      </c>
      <c r="N74" s="2">
        <v>49.87</v>
      </c>
      <c r="O74" s="2">
        <v>46.56</v>
      </c>
      <c r="P74" s="2" t="s">
        <v>94</v>
      </c>
      <c r="Q74" s="2">
        <v>77</v>
      </c>
      <c r="R74" s="2">
        <v>9.7100000000000009</v>
      </c>
      <c r="S74" s="2" t="s">
        <v>86</v>
      </c>
      <c r="T74" s="2" t="s">
        <v>141</v>
      </c>
    </row>
    <row r="75" spans="1:20" x14ac:dyDescent="0.25">
      <c r="A75">
        <v>2</v>
      </c>
      <c r="B75" t="b">
        <f t="shared" si="3"/>
        <v>1</v>
      </c>
      <c r="C75" t="b">
        <f t="shared" si="4"/>
        <v>1</v>
      </c>
      <c r="D75" t="b">
        <f t="shared" si="5"/>
        <v>0</v>
      </c>
      <c r="F75" t="s">
        <v>66</v>
      </c>
      <c r="G75" s="2">
        <v>10.53</v>
      </c>
      <c r="H75" s="2">
        <v>652</v>
      </c>
      <c r="I75" s="2">
        <v>0.04</v>
      </c>
      <c r="J75" s="2">
        <v>3.7999999999999999E-2</v>
      </c>
      <c r="K75" s="2" t="s">
        <v>141</v>
      </c>
      <c r="L75" s="2">
        <v>105</v>
      </c>
      <c r="M75" s="2">
        <v>134</v>
      </c>
      <c r="N75" s="2">
        <v>25.04</v>
      </c>
      <c r="O75" s="2">
        <v>22.62</v>
      </c>
      <c r="P75" s="2" t="s">
        <v>94</v>
      </c>
      <c r="Q75" s="2">
        <v>91</v>
      </c>
      <c r="R75" s="2">
        <v>15.18</v>
      </c>
      <c r="S75" s="2" t="s">
        <v>86</v>
      </c>
      <c r="T75" s="2" t="s">
        <v>141</v>
      </c>
    </row>
    <row r="76" spans="1:20" x14ac:dyDescent="0.25">
      <c r="A76">
        <v>2</v>
      </c>
      <c r="B76" t="b">
        <f t="shared" si="3"/>
        <v>1</v>
      </c>
      <c r="C76" t="b">
        <f t="shared" si="4"/>
        <v>0</v>
      </c>
      <c r="D76" t="b">
        <f t="shared" si="5"/>
        <v>0</v>
      </c>
      <c r="F76" t="s">
        <v>67</v>
      </c>
      <c r="G76" s="2">
        <v>10.6</v>
      </c>
      <c r="H76" s="2">
        <v>628</v>
      </c>
      <c r="I76" s="2">
        <v>0.04</v>
      </c>
      <c r="J76" s="2">
        <v>5.3999999999999999E-2</v>
      </c>
      <c r="K76" s="2" t="s">
        <v>94</v>
      </c>
      <c r="L76" s="2">
        <v>146</v>
      </c>
      <c r="M76" s="2">
        <v>148</v>
      </c>
      <c r="N76" s="2">
        <v>64.33</v>
      </c>
      <c r="O76" s="2">
        <v>66.25</v>
      </c>
      <c r="P76" s="2" t="s">
        <v>94</v>
      </c>
      <c r="Q76" s="2">
        <v>111</v>
      </c>
      <c r="R76" s="2">
        <v>38.950000000000003</v>
      </c>
      <c r="S76" s="2">
        <v>45.24</v>
      </c>
      <c r="T76" s="2" t="s">
        <v>94</v>
      </c>
    </row>
    <row r="77" spans="1:20" x14ac:dyDescent="0.25">
      <c r="A77">
        <v>2</v>
      </c>
      <c r="B77" t="b">
        <f t="shared" si="3"/>
        <v>1</v>
      </c>
      <c r="C77" t="b">
        <f t="shared" si="4"/>
        <v>1</v>
      </c>
      <c r="D77" t="b">
        <f t="shared" si="5"/>
        <v>0</v>
      </c>
      <c r="F77" t="s">
        <v>68</v>
      </c>
      <c r="G77" s="2">
        <v>10.63</v>
      </c>
      <c r="H77" s="2">
        <v>800</v>
      </c>
      <c r="I77" s="2">
        <v>0.05</v>
      </c>
      <c r="J77" s="2">
        <v>4.9000000000000002E-2</v>
      </c>
      <c r="K77" s="2" t="s">
        <v>141</v>
      </c>
      <c r="L77" s="2">
        <v>119</v>
      </c>
      <c r="M77" s="2">
        <v>91</v>
      </c>
      <c r="N77" s="2">
        <v>26.33</v>
      </c>
      <c r="O77" s="2" t="s">
        <v>86</v>
      </c>
      <c r="P77" s="2" t="s">
        <v>141</v>
      </c>
      <c r="Q77" s="2">
        <v>134</v>
      </c>
      <c r="R77" s="2">
        <v>32.119999999999997</v>
      </c>
      <c r="S77" s="2">
        <v>25.15</v>
      </c>
      <c r="T77" s="2" t="s">
        <v>94</v>
      </c>
    </row>
    <row r="78" spans="1:20" x14ac:dyDescent="0.25">
      <c r="A78">
        <v>20</v>
      </c>
      <c r="B78" t="b">
        <f t="shared" si="3"/>
        <v>1</v>
      </c>
      <c r="C78" t="b">
        <f t="shared" si="4"/>
        <v>0</v>
      </c>
      <c r="D78" t="b">
        <f t="shared" si="5"/>
        <v>0</v>
      </c>
      <c r="F78" t="s">
        <v>136</v>
      </c>
      <c r="G78" s="2">
        <v>10.65</v>
      </c>
      <c r="H78" s="2">
        <v>180538</v>
      </c>
      <c r="I78" s="2">
        <v>11.09</v>
      </c>
      <c r="J78" s="2">
        <v>20</v>
      </c>
      <c r="K78" s="2" t="s">
        <v>94</v>
      </c>
      <c r="L78" s="2">
        <v>152</v>
      </c>
      <c r="M78" s="2">
        <v>150</v>
      </c>
      <c r="N78" s="2">
        <v>167.14</v>
      </c>
      <c r="O78" s="2">
        <v>159.5</v>
      </c>
      <c r="P78" s="2" t="s">
        <v>94</v>
      </c>
      <c r="Q78" s="2" t="s">
        <v>86</v>
      </c>
      <c r="R78" s="2" t="s">
        <v>86</v>
      </c>
      <c r="S78" s="2" t="s">
        <v>86</v>
      </c>
      <c r="T78" s="2" t="s">
        <v>86</v>
      </c>
    </row>
    <row r="79" spans="1:20" x14ac:dyDescent="0.25">
      <c r="A79">
        <v>2</v>
      </c>
      <c r="B79" t="b">
        <f t="shared" si="3"/>
        <v>1</v>
      </c>
      <c r="C79" t="b">
        <f t="shared" si="4"/>
        <v>1</v>
      </c>
      <c r="D79" t="b">
        <f t="shared" si="5"/>
        <v>0</v>
      </c>
      <c r="F79" t="s">
        <v>69</v>
      </c>
      <c r="G79" s="2">
        <v>10.67</v>
      </c>
      <c r="H79" s="2">
        <v>695</v>
      </c>
      <c r="I79" s="2">
        <v>0.04</v>
      </c>
      <c r="J79" s="2">
        <v>5.6000000000000001E-2</v>
      </c>
      <c r="K79" s="2" t="s">
        <v>141</v>
      </c>
      <c r="L79" s="2">
        <v>146</v>
      </c>
      <c r="M79" s="2">
        <v>148</v>
      </c>
      <c r="N79" s="2">
        <v>63.66</v>
      </c>
      <c r="O79" s="2">
        <v>114.37</v>
      </c>
      <c r="P79" s="2" t="s">
        <v>141</v>
      </c>
      <c r="Q79" s="2">
        <v>111</v>
      </c>
      <c r="R79" s="2">
        <v>39.880000000000003</v>
      </c>
      <c r="S79" s="2">
        <v>239.01</v>
      </c>
      <c r="T79" s="2" t="s">
        <v>141</v>
      </c>
    </row>
    <row r="80" spans="1:20" x14ac:dyDescent="0.25">
      <c r="A80">
        <v>2</v>
      </c>
      <c r="B80" t="b">
        <f t="shared" si="3"/>
        <v>1</v>
      </c>
      <c r="C80" t="b">
        <f t="shared" si="4"/>
        <v>0</v>
      </c>
      <c r="D80" t="b">
        <f t="shared" si="5"/>
        <v>0</v>
      </c>
      <c r="F80" t="s">
        <v>71</v>
      </c>
      <c r="G80" s="2">
        <v>10.91</v>
      </c>
      <c r="H80" s="2">
        <v>942</v>
      </c>
      <c r="I80" s="2">
        <v>0.06</v>
      </c>
      <c r="J80" s="2">
        <v>7.9000000000000001E-2</v>
      </c>
      <c r="K80" s="2" t="s">
        <v>94</v>
      </c>
      <c r="L80" s="2">
        <v>91</v>
      </c>
      <c r="M80" s="2">
        <v>92</v>
      </c>
      <c r="N80" s="2">
        <v>51.92</v>
      </c>
      <c r="O80" s="2">
        <v>49.97</v>
      </c>
      <c r="P80" s="2" t="s">
        <v>94</v>
      </c>
      <c r="Q80" s="2">
        <v>134</v>
      </c>
      <c r="R80" s="2">
        <v>35.840000000000003</v>
      </c>
      <c r="S80" s="2">
        <v>29.14</v>
      </c>
      <c r="T80" s="2" t="s">
        <v>94</v>
      </c>
    </row>
    <row r="81" spans="1:20" x14ac:dyDescent="0.25">
      <c r="A81">
        <v>2</v>
      </c>
      <c r="B81" t="b">
        <f t="shared" si="3"/>
        <v>1</v>
      </c>
      <c r="C81" t="b">
        <f t="shared" si="4"/>
        <v>0</v>
      </c>
      <c r="D81" t="b">
        <f t="shared" si="5"/>
        <v>0</v>
      </c>
      <c r="F81" t="s">
        <v>70</v>
      </c>
      <c r="G81" s="2">
        <v>10.91</v>
      </c>
      <c r="H81" s="2">
        <v>522</v>
      </c>
      <c r="I81" s="2">
        <v>0.03</v>
      </c>
      <c r="J81" s="2">
        <v>4.2000000000000003E-2</v>
      </c>
      <c r="K81" s="2" t="s">
        <v>94</v>
      </c>
      <c r="L81" s="2">
        <v>146</v>
      </c>
      <c r="M81" s="2">
        <v>148</v>
      </c>
      <c r="N81" s="2">
        <v>62.83</v>
      </c>
      <c r="O81" s="2">
        <v>64.02</v>
      </c>
      <c r="P81" s="2" t="s">
        <v>94</v>
      </c>
      <c r="Q81" s="2">
        <v>111</v>
      </c>
      <c r="R81" s="2">
        <v>38.79</v>
      </c>
      <c r="S81" s="2">
        <v>38.25</v>
      </c>
      <c r="T81" s="2" t="s">
        <v>94</v>
      </c>
    </row>
    <row r="82" spans="1:20" x14ac:dyDescent="0.25">
      <c r="A82">
        <v>2</v>
      </c>
      <c r="B82" t="b">
        <f t="shared" si="3"/>
        <v>1</v>
      </c>
      <c r="C82" t="b">
        <f t="shared" si="4"/>
        <v>1</v>
      </c>
      <c r="D82" t="b">
        <f t="shared" si="5"/>
        <v>0</v>
      </c>
      <c r="F82" t="s">
        <v>72</v>
      </c>
      <c r="G82" s="2" t="s">
        <v>86</v>
      </c>
      <c r="H82" s="2" t="s">
        <v>86</v>
      </c>
      <c r="I82" s="2" t="s">
        <v>86</v>
      </c>
      <c r="J82" s="2" t="s">
        <v>86</v>
      </c>
      <c r="K82" s="2" t="s">
        <v>141</v>
      </c>
      <c r="L82" s="2">
        <v>117</v>
      </c>
      <c r="M82" s="2">
        <v>119</v>
      </c>
      <c r="N82" s="2">
        <v>99.96</v>
      </c>
      <c r="O82" s="2" t="s">
        <v>86</v>
      </c>
      <c r="P82" s="2" t="s">
        <v>141</v>
      </c>
      <c r="Q82" s="2">
        <v>201</v>
      </c>
      <c r="R82" s="2">
        <v>122.83</v>
      </c>
      <c r="S82" s="2" t="s">
        <v>86</v>
      </c>
      <c r="T82" s="2" t="s">
        <v>141</v>
      </c>
    </row>
    <row r="83" spans="1:20" x14ac:dyDescent="0.25">
      <c r="A83">
        <v>2</v>
      </c>
      <c r="B83" t="b">
        <f t="shared" si="3"/>
        <v>1</v>
      </c>
      <c r="C83" t="b">
        <f t="shared" si="4"/>
        <v>1</v>
      </c>
      <c r="D83" t="b">
        <f t="shared" si="5"/>
        <v>0</v>
      </c>
      <c r="F83" t="s">
        <v>73</v>
      </c>
      <c r="G83" s="2" t="s">
        <v>86</v>
      </c>
      <c r="H83" s="2" t="s">
        <v>86</v>
      </c>
      <c r="I83" s="2" t="s">
        <v>86</v>
      </c>
      <c r="J83" s="2" t="s">
        <v>86</v>
      </c>
      <c r="K83" s="2" t="s">
        <v>141</v>
      </c>
      <c r="L83" s="2">
        <v>157</v>
      </c>
      <c r="M83" s="2">
        <v>155</v>
      </c>
      <c r="N83" s="2">
        <v>74.44</v>
      </c>
      <c r="O83" s="2" t="s">
        <v>86</v>
      </c>
      <c r="P83" s="2" t="s">
        <v>141</v>
      </c>
      <c r="Q83" s="2">
        <v>75</v>
      </c>
      <c r="R83" s="2">
        <v>73.290000000000006</v>
      </c>
      <c r="S83" s="2" t="s">
        <v>86</v>
      </c>
      <c r="T83" s="2" t="s">
        <v>141</v>
      </c>
    </row>
    <row r="84" spans="1:20" x14ac:dyDescent="0.25">
      <c r="A84">
        <v>2</v>
      </c>
      <c r="B84" t="b">
        <f t="shared" si="3"/>
        <v>1</v>
      </c>
      <c r="C84" t="b">
        <f t="shared" si="4"/>
        <v>1</v>
      </c>
      <c r="D84" t="b">
        <f t="shared" si="5"/>
        <v>0</v>
      </c>
      <c r="F84" t="s">
        <v>74</v>
      </c>
      <c r="G84" s="2" t="s">
        <v>86</v>
      </c>
      <c r="H84" s="2" t="s">
        <v>86</v>
      </c>
      <c r="I84" s="2" t="s">
        <v>86</v>
      </c>
      <c r="J84" s="2" t="s">
        <v>86</v>
      </c>
      <c r="K84" s="2" t="s">
        <v>141</v>
      </c>
      <c r="L84" s="2">
        <v>77</v>
      </c>
      <c r="M84" s="2">
        <v>51</v>
      </c>
      <c r="N84" s="2">
        <v>42.17</v>
      </c>
      <c r="O84" s="2" t="s">
        <v>86</v>
      </c>
      <c r="P84" s="2" t="s">
        <v>141</v>
      </c>
      <c r="Q84" s="2">
        <v>123</v>
      </c>
      <c r="R84" s="2">
        <v>56.94</v>
      </c>
      <c r="S84" s="2" t="s">
        <v>86</v>
      </c>
      <c r="T84" s="2" t="s">
        <v>141</v>
      </c>
    </row>
    <row r="85" spans="1:20" x14ac:dyDescent="0.25">
      <c r="A85">
        <v>2</v>
      </c>
      <c r="B85" t="b">
        <f t="shared" si="3"/>
        <v>1</v>
      </c>
      <c r="C85" t="b">
        <f t="shared" si="4"/>
        <v>0</v>
      </c>
      <c r="D85" t="b">
        <f t="shared" si="5"/>
        <v>0</v>
      </c>
      <c r="F85" t="s">
        <v>75</v>
      </c>
      <c r="G85" s="2">
        <v>11.97</v>
      </c>
      <c r="H85" s="2">
        <v>609</v>
      </c>
      <c r="I85" s="2">
        <v>0.04</v>
      </c>
      <c r="J85" s="2">
        <v>7.0999999999999994E-2</v>
      </c>
      <c r="K85" s="2" t="s">
        <v>94</v>
      </c>
      <c r="L85" s="2">
        <v>180</v>
      </c>
      <c r="M85" s="2">
        <v>182</v>
      </c>
      <c r="N85" s="2">
        <v>96.28</v>
      </c>
      <c r="O85" s="2">
        <v>110.29</v>
      </c>
      <c r="P85" s="2" t="s">
        <v>94</v>
      </c>
      <c r="Q85" s="2">
        <v>145</v>
      </c>
      <c r="R85" s="2">
        <v>29.47</v>
      </c>
      <c r="S85" s="2">
        <v>34.770000000000003</v>
      </c>
      <c r="T85" s="2" t="s">
        <v>94</v>
      </c>
    </row>
    <row r="86" spans="1:20" x14ac:dyDescent="0.25">
      <c r="A86">
        <v>2</v>
      </c>
      <c r="B86" t="b">
        <f t="shared" si="3"/>
        <v>1</v>
      </c>
      <c r="C86" t="b">
        <f t="shared" si="4"/>
        <v>0</v>
      </c>
      <c r="D86" t="b">
        <f t="shared" si="5"/>
        <v>0</v>
      </c>
      <c r="F86" t="s">
        <v>76</v>
      </c>
      <c r="G86" s="2">
        <v>12.05</v>
      </c>
      <c r="H86" s="2">
        <v>150</v>
      </c>
      <c r="I86" s="2">
        <v>0.01</v>
      </c>
      <c r="J86" s="2">
        <v>6.6000000000000003E-2</v>
      </c>
      <c r="K86" s="2" t="s">
        <v>94</v>
      </c>
      <c r="L86" s="2">
        <v>225</v>
      </c>
      <c r="M86" s="2">
        <v>227</v>
      </c>
      <c r="N86" s="2">
        <v>65.989999999999995</v>
      </c>
      <c r="O86" s="2">
        <v>74.84</v>
      </c>
      <c r="P86" s="2" t="s">
        <v>94</v>
      </c>
      <c r="Q86" s="2">
        <v>223</v>
      </c>
      <c r="R86" s="2">
        <v>65.97</v>
      </c>
      <c r="S86" s="2">
        <v>40.270000000000003</v>
      </c>
      <c r="T86" s="2" t="s">
        <v>94</v>
      </c>
    </row>
    <row r="87" spans="1:20" x14ac:dyDescent="0.25">
      <c r="A87">
        <v>2</v>
      </c>
      <c r="B87" t="b">
        <f t="shared" si="3"/>
        <v>1</v>
      </c>
      <c r="C87" t="b">
        <f t="shared" si="4"/>
        <v>0</v>
      </c>
      <c r="D87" t="b">
        <f t="shared" si="5"/>
        <v>0</v>
      </c>
      <c r="F87" t="s">
        <v>77</v>
      </c>
      <c r="G87" s="2">
        <v>12.14</v>
      </c>
      <c r="H87" s="2">
        <v>994</v>
      </c>
      <c r="I87" s="2">
        <v>0.06</v>
      </c>
      <c r="J87" s="2">
        <v>4.5999999999999999E-2</v>
      </c>
      <c r="K87" s="2" t="s">
        <v>94</v>
      </c>
      <c r="L87" s="2">
        <v>128</v>
      </c>
      <c r="M87" s="2">
        <v>127</v>
      </c>
      <c r="N87" s="2">
        <v>12.92</v>
      </c>
      <c r="O87" s="2">
        <v>11.68</v>
      </c>
      <c r="P87" s="2" t="s">
        <v>94</v>
      </c>
      <c r="Q87" s="2">
        <v>129</v>
      </c>
      <c r="R87" s="2">
        <v>10.41</v>
      </c>
      <c r="S87" s="2">
        <v>8.1300000000000008</v>
      </c>
      <c r="T87" s="2" t="s">
        <v>94</v>
      </c>
    </row>
    <row r="88" spans="1:20" x14ac:dyDescent="0.25">
      <c r="A88">
        <v>2</v>
      </c>
      <c r="B88" t="b">
        <f t="shared" si="3"/>
        <v>1</v>
      </c>
      <c r="C88" t="b">
        <f t="shared" si="4"/>
        <v>0</v>
      </c>
      <c r="D88" t="b">
        <f t="shared" si="5"/>
        <v>0</v>
      </c>
      <c r="F88" t="s">
        <v>78</v>
      </c>
      <c r="G88" s="2">
        <v>12.28</v>
      </c>
      <c r="H88" s="2">
        <v>568</v>
      </c>
      <c r="I88" s="2">
        <v>0.03</v>
      </c>
      <c r="J88" s="2">
        <v>7.0000000000000007E-2</v>
      </c>
      <c r="K88" s="2" t="s">
        <v>94</v>
      </c>
      <c r="L88" s="2">
        <v>180</v>
      </c>
      <c r="M88" s="2">
        <v>182</v>
      </c>
      <c r="N88" s="2">
        <v>96.32</v>
      </c>
      <c r="O88" s="2">
        <v>89.68</v>
      </c>
      <c r="P88" s="2" t="s">
        <v>94</v>
      </c>
      <c r="Q88" s="2">
        <v>145</v>
      </c>
      <c r="R88" s="2">
        <v>31.02</v>
      </c>
      <c r="S88" s="2">
        <v>22.61</v>
      </c>
      <c r="T88" s="2" t="s">
        <v>94</v>
      </c>
    </row>
  </sheetData>
  <conditionalFormatting sqref="B1:C1048576 D3:E3">
    <cfRule type="cellIs" dxfId="10" priority="2" operator="equal">
      <formula>FALSE</formula>
    </cfRule>
  </conditionalFormatting>
  <conditionalFormatting sqref="D1:E1048576">
    <cfRule type="cellIs" dxfId="9" priority="1" operator="equal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3"/>
  <sheetViews>
    <sheetView workbookViewId="0">
      <pane xSplit="1" ySplit="7" topLeftCell="B23" activePane="bottomRight" state="frozen"/>
      <selection pane="topRight" activeCell="B1" sqref="B1"/>
      <selection pane="bottomLeft" activeCell="A8" sqref="A8"/>
      <selection pane="bottomRight" activeCell="C42" sqref="C42"/>
    </sheetView>
  </sheetViews>
  <sheetFormatPr defaultRowHeight="15" x14ac:dyDescent="0.25"/>
  <cols>
    <col min="1" max="1" width="41.140625" style="9" bestFit="1" customWidth="1"/>
    <col min="2" max="4" width="15.7109375" style="14" customWidth="1"/>
    <col min="5" max="26" width="15.7109375" style="10" customWidth="1"/>
    <col min="27" max="16384" width="9.140625" style="10"/>
  </cols>
  <sheetData>
    <row r="1" spans="1:26" x14ac:dyDescent="0.25">
      <c r="A1" s="9" t="s">
        <v>107</v>
      </c>
    </row>
    <row r="2" spans="1:26" x14ac:dyDescent="0.25">
      <c r="A2" s="11">
        <v>231004</v>
      </c>
    </row>
    <row r="4" spans="1:26" x14ac:dyDescent="0.25">
      <c r="A4" s="9" t="s">
        <v>82</v>
      </c>
      <c r="B4" s="14" t="s">
        <v>87</v>
      </c>
    </row>
    <row r="5" spans="1:26" x14ac:dyDescent="0.25">
      <c r="B5" s="14" t="s">
        <v>80</v>
      </c>
    </row>
    <row r="6" spans="1:26" x14ac:dyDescent="0.25">
      <c r="A6" s="9" t="s">
        <v>108</v>
      </c>
      <c r="B6" s="10" t="s">
        <v>140</v>
      </c>
      <c r="C6" s="10" t="s">
        <v>143</v>
      </c>
      <c r="D6" s="10" t="s">
        <v>144</v>
      </c>
      <c r="E6" s="10" t="s">
        <v>145</v>
      </c>
      <c r="F6" s="10" t="s">
        <v>146</v>
      </c>
      <c r="G6" s="10" t="s">
        <v>147</v>
      </c>
      <c r="H6" s="10" t="s">
        <v>148</v>
      </c>
      <c r="I6" s="10" t="s">
        <v>149</v>
      </c>
      <c r="J6" s="10" t="s">
        <v>150</v>
      </c>
      <c r="K6" s="10" t="s">
        <v>151</v>
      </c>
      <c r="L6" s="10" t="s">
        <v>152</v>
      </c>
      <c r="M6" s="10" t="s">
        <v>153</v>
      </c>
      <c r="N6" s="10" t="s">
        <v>154</v>
      </c>
      <c r="O6" s="10" t="s">
        <v>155</v>
      </c>
      <c r="P6" s="10" t="s">
        <v>156</v>
      </c>
      <c r="Q6" s="10" t="s">
        <v>157</v>
      </c>
      <c r="R6" s="10" t="s">
        <v>158</v>
      </c>
      <c r="S6" s="10" t="s">
        <v>159</v>
      </c>
      <c r="T6" s="10" t="s">
        <v>160</v>
      </c>
      <c r="U6" s="10" t="s">
        <v>161</v>
      </c>
      <c r="V6" s="10" t="s">
        <v>162</v>
      </c>
      <c r="W6" s="10" t="s">
        <v>163</v>
      </c>
      <c r="X6" s="10" t="s">
        <v>164</v>
      </c>
      <c r="Y6" s="10" t="s">
        <v>165</v>
      </c>
      <c r="Z6" s="10" t="s">
        <v>166</v>
      </c>
    </row>
    <row r="7" spans="1:26" x14ac:dyDescent="0.25">
      <c r="A7" s="9" t="s">
        <v>85</v>
      </c>
      <c r="B7" s="10" t="s">
        <v>85</v>
      </c>
      <c r="C7" s="10" t="s">
        <v>85</v>
      </c>
      <c r="D7" s="10" t="s">
        <v>85</v>
      </c>
      <c r="E7" s="10" t="s">
        <v>85</v>
      </c>
      <c r="F7" s="10" t="s">
        <v>85</v>
      </c>
      <c r="G7" s="10" t="s">
        <v>85</v>
      </c>
      <c r="H7" s="10" t="s">
        <v>85</v>
      </c>
      <c r="I7" s="10" t="s">
        <v>85</v>
      </c>
      <c r="J7" s="10" t="s">
        <v>85</v>
      </c>
      <c r="K7" s="10" t="s">
        <v>85</v>
      </c>
      <c r="L7" s="10" t="s">
        <v>85</v>
      </c>
      <c r="M7" s="10" t="s">
        <v>85</v>
      </c>
      <c r="N7" s="10" t="s">
        <v>85</v>
      </c>
      <c r="O7" s="10" t="s">
        <v>85</v>
      </c>
      <c r="P7" s="10" t="s">
        <v>85</v>
      </c>
      <c r="Q7" s="10" t="s">
        <v>85</v>
      </c>
      <c r="R7" s="10" t="s">
        <v>85</v>
      </c>
      <c r="S7" s="10" t="s">
        <v>85</v>
      </c>
      <c r="T7" s="10" t="s">
        <v>85</v>
      </c>
      <c r="U7" s="10" t="s">
        <v>85</v>
      </c>
      <c r="V7" s="10" t="s">
        <v>85</v>
      </c>
      <c r="W7" s="10" t="s">
        <v>85</v>
      </c>
      <c r="X7" s="10" t="s">
        <v>85</v>
      </c>
      <c r="Y7" s="10" t="s">
        <v>85</v>
      </c>
      <c r="Z7" s="10" t="s">
        <v>85</v>
      </c>
    </row>
    <row r="8" spans="1:26" x14ac:dyDescent="0.25">
      <c r="A8" s="9" t="s">
        <v>1</v>
      </c>
      <c r="B8" s="10">
        <v>10.2234</v>
      </c>
      <c r="C8" s="10" t="s">
        <v>109</v>
      </c>
      <c r="D8" s="10" t="s">
        <v>109</v>
      </c>
      <c r="E8" s="10" t="s">
        <v>109</v>
      </c>
      <c r="F8" s="10" t="s">
        <v>109</v>
      </c>
      <c r="G8" s="10" t="s">
        <v>109</v>
      </c>
      <c r="H8" s="10" t="s">
        <v>109</v>
      </c>
      <c r="I8" s="10" t="s">
        <v>109</v>
      </c>
      <c r="J8" s="10" t="s">
        <v>109</v>
      </c>
      <c r="K8" s="10" t="s">
        <v>109</v>
      </c>
      <c r="L8" s="10" t="s">
        <v>109</v>
      </c>
      <c r="M8" s="10" t="s">
        <v>109</v>
      </c>
      <c r="N8" s="10" t="s">
        <v>109</v>
      </c>
      <c r="O8" s="10" t="s">
        <v>109</v>
      </c>
      <c r="P8" s="10" t="s">
        <v>109</v>
      </c>
      <c r="Q8" s="10" t="s">
        <v>109</v>
      </c>
      <c r="R8" s="10" t="s">
        <v>109</v>
      </c>
      <c r="S8" s="10" t="s">
        <v>109</v>
      </c>
      <c r="T8" s="10" t="s">
        <v>109</v>
      </c>
      <c r="U8" s="10" t="s">
        <v>109</v>
      </c>
      <c r="V8" s="10" t="s">
        <v>109</v>
      </c>
      <c r="W8" s="10" t="s">
        <v>109</v>
      </c>
      <c r="X8" s="10" t="s">
        <v>109</v>
      </c>
      <c r="Y8" s="10">
        <v>11.2994</v>
      </c>
      <c r="Z8" s="10" t="s">
        <v>109</v>
      </c>
    </row>
    <row r="9" spans="1:26" x14ac:dyDescent="0.25">
      <c r="A9" s="9" t="s">
        <v>2</v>
      </c>
      <c r="B9" s="10">
        <v>10.2545</v>
      </c>
      <c r="C9" s="10" t="s">
        <v>109</v>
      </c>
      <c r="D9" s="10" t="s">
        <v>109</v>
      </c>
      <c r="E9" s="10" t="s">
        <v>109</v>
      </c>
      <c r="F9" s="10" t="s">
        <v>109</v>
      </c>
      <c r="G9" s="10" t="s">
        <v>109</v>
      </c>
      <c r="H9" s="10" t="s">
        <v>109</v>
      </c>
      <c r="I9" s="10" t="s">
        <v>109</v>
      </c>
      <c r="J9" s="10" t="s">
        <v>109</v>
      </c>
      <c r="K9" s="10" t="s">
        <v>109</v>
      </c>
      <c r="L9" s="10" t="s">
        <v>109</v>
      </c>
      <c r="M9" s="10" t="s">
        <v>109</v>
      </c>
      <c r="N9" s="10" t="s">
        <v>109</v>
      </c>
      <c r="O9" s="10" t="s">
        <v>109</v>
      </c>
      <c r="P9" s="10" t="s">
        <v>109</v>
      </c>
      <c r="Q9" s="10" t="s">
        <v>109</v>
      </c>
      <c r="R9" s="10" t="s">
        <v>109</v>
      </c>
      <c r="S9" s="10" t="s">
        <v>109</v>
      </c>
      <c r="T9" s="10" t="s">
        <v>109</v>
      </c>
      <c r="U9" s="10" t="s">
        <v>109</v>
      </c>
      <c r="V9" s="10" t="s">
        <v>109</v>
      </c>
      <c r="W9" s="10" t="s">
        <v>109</v>
      </c>
      <c r="X9" s="10" t="s">
        <v>109</v>
      </c>
      <c r="Y9" s="10">
        <v>12.0611</v>
      </c>
      <c r="Z9" s="10" t="s">
        <v>109</v>
      </c>
    </row>
    <row r="10" spans="1:26" x14ac:dyDescent="0.25">
      <c r="A10" s="9" t="s">
        <v>3</v>
      </c>
      <c r="B10" s="10">
        <v>10.340299999999999</v>
      </c>
      <c r="C10" s="10" t="s">
        <v>109</v>
      </c>
      <c r="D10" s="10" t="s">
        <v>109</v>
      </c>
      <c r="E10" s="10" t="s">
        <v>109</v>
      </c>
      <c r="F10" s="10" t="s">
        <v>109</v>
      </c>
      <c r="G10" s="10">
        <v>7.4700000000000003E-2</v>
      </c>
      <c r="H10" s="10" t="s">
        <v>109</v>
      </c>
      <c r="I10" s="10" t="s">
        <v>109</v>
      </c>
      <c r="J10" s="10">
        <v>6.9599999999999995E-2</v>
      </c>
      <c r="K10" s="10">
        <v>5.3100000000000001E-2</v>
      </c>
      <c r="L10" s="10" t="s">
        <v>109</v>
      </c>
      <c r="M10" s="10">
        <v>6.9900000000000004E-2</v>
      </c>
      <c r="N10" s="10">
        <v>5.4800000000000001E-2</v>
      </c>
      <c r="O10" s="10" t="s">
        <v>109</v>
      </c>
      <c r="P10" s="10">
        <v>7.1400000000000005E-2</v>
      </c>
      <c r="Q10" s="10">
        <v>6.0100000000000001E-2</v>
      </c>
      <c r="R10" s="10" t="s">
        <v>109</v>
      </c>
      <c r="S10" s="10" t="s">
        <v>109</v>
      </c>
      <c r="T10" s="10">
        <v>5.0299999999999997E-2</v>
      </c>
      <c r="U10" s="10">
        <v>7.8700000000000006E-2</v>
      </c>
      <c r="V10" s="10">
        <v>6.3799999999999996E-2</v>
      </c>
      <c r="W10" s="10" t="s">
        <v>109</v>
      </c>
      <c r="X10" s="10">
        <v>9.3600000000000003E-2</v>
      </c>
      <c r="Y10" s="10">
        <v>11.7842</v>
      </c>
      <c r="Z10" s="10" t="s">
        <v>109</v>
      </c>
    </row>
    <row r="11" spans="1:26" x14ac:dyDescent="0.25">
      <c r="A11" s="9" t="s">
        <v>4</v>
      </c>
      <c r="B11" s="10">
        <v>9.9055</v>
      </c>
      <c r="C11" s="10" t="s">
        <v>109</v>
      </c>
      <c r="D11" s="10" t="s">
        <v>109</v>
      </c>
      <c r="E11" s="10" t="s">
        <v>109</v>
      </c>
      <c r="F11" s="10" t="s">
        <v>109</v>
      </c>
      <c r="G11" s="10" t="s">
        <v>109</v>
      </c>
      <c r="H11" s="10" t="s">
        <v>109</v>
      </c>
      <c r="I11" s="10" t="s">
        <v>109</v>
      </c>
      <c r="J11" s="10" t="s">
        <v>109</v>
      </c>
      <c r="K11" s="10" t="s">
        <v>109</v>
      </c>
      <c r="L11" s="10" t="s">
        <v>109</v>
      </c>
      <c r="M11" s="10" t="s">
        <v>109</v>
      </c>
      <c r="N11" s="10" t="s">
        <v>109</v>
      </c>
      <c r="O11" s="10" t="s">
        <v>109</v>
      </c>
      <c r="P11" s="10" t="s">
        <v>109</v>
      </c>
      <c r="Q11" s="10" t="s">
        <v>109</v>
      </c>
      <c r="R11" s="10" t="s">
        <v>109</v>
      </c>
      <c r="S11" s="10" t="s">
        <v>109</v>
      </c>
      <c r="T11" s="10" t="s">
        <v>109</v>
      </c>
      <c r="U11" s="10" t="s">
        <v>109</v>
      </c>
      <c r="V11" s="10" t="s">
        <v>109</v>
      </c>
      <c r="W11" s="10" t="s">
        <v>109</v>
      </c>
      <c r="X11" s="10" t="s">
        <v>109</v>
      </c>
      <c r="Y11" s="10">
        <v>11.4604</v>
      </c>
      <c r="Z11" s="10" t="s">
        <v>109</v>
      </c>
    </row>
    <row r="12" spans="1:26" x14ac:dyDescent="0.25">
      <c r="A12" s="9" t="s">
        <v>5</v>
      </c>
      <c r="B12" s="10">
        <v>10.183</v>
      </c>
      <c r="C12" s="10" t="s">
        <v>109</v>
      </c>
      <c r="D12" s="10" t="s">
        <v>109</v>
      </c>
      <c r="E12" s="10" t="s">
        <v>109</v>
      </c>
      <c r="F12" s="10" t="s">
        <v>109</v>
      </c>
      <c r="G12" s="10" t="s">
        <v>109</v>
      </c>
      <c r="H12" s="10" t="s">
        <v>109</v>
      </c>
      <c r="I12" s="10" t="s">
        <v>109</v>
      </c>
      <c r="J12" s="10" t="s">
        <v>109</v>
      </c>
      <c r="K12" s="10" t="s">
        <v>109</v>
      </c>
      <c r="L12" s="10" t="s">
        <v>109</v>
      </c>
      <c r="M12" s="10" t="s">
        <v>109</v>
      </c>
      <c r="N12" s="10" t="s">
        <v>109</v>
      </c>
      <c r="O12" s="10" t="s">
        <v>109</v>
      </c>
      <c r="P12" s="10" t="s">
        <v>109</v>
      </c>
      <c r="Q12" s="10" t="s">
        <v>109</v>
      </c>
      <c r="R12" s="10" t="s">
        <v>109</v>
      </c>
      <c r="S12" s="10" t="s">
        <v>109</v>
      </c>
      <c r="T12" s="10" t="s">
        <v>109</v>
      </c>
      <c r="U12" s="10" t="s">
        <v>109</v>
      </c>
      <c r="V12" s="10" t="s">
        <v>109</v>
      </c>
      <c r="W12" s="10" t="s">
        <v>109</v>
      </c>
      <c r="X12" s="10" t="s">
        <v>109</v>
      </c>
      <c r="Y12" s="10">
        <v>12.1911</v>
      </c>
      <c r="Z12" s="10" t="s">
        <v>109</v>
      </c>
    </row>
    <row r="13" spans="1:26" x14ac:dyDescent="0.25">
      <c r="A13" s="9" t="s">
        <v>6</v>
      </c>
      <c r="B13" s="10">
        <v>8.8427000000000007</v>
      </c>
      <c r="C13" s="10" t="s">
        <v>109</v>
      </c>
      <c r="D13" s="10" t="s">
        <v>109</v>
      </c>
      <c r="E13" s="10" t="s">
        <v>109</v>
      </c>
      <c r="F13" s="10" t="s">
        <v>109</v>
      </c>
      <c r="G13" s="10" t="s">
        <v>109</v>
      </c>
      <c r="H13" s="10" t="s">
        <v>109</v>
      </c>
      <c r="I13" s="10" t="s">
        <v>109</v>
      </c>
      <c r="J13" s="10" t="s">
        <v>109</v>
      </c>
      <c r="K13" s="10" t="s">
        <v>109</v>
      </c>
      <c r="L13" s="10" t="s">
        <v>109</v>
      </c>
      <c r="M13" s="10" t="s">
        <v>109</v>
      </c>
      <c r="N13" s="10" t="s">
        <v>109</v>
      </c>
      <c r="O13" s="10" t="s">
        <v>109</v>
      </c>
      <c r="P13" s="10" t="s">
        <v>109</v>
      </c>
      <c r="Q13" s="10" t="s">
        <v>109</v>
      </c>
      <c r="R13" s="10" t="s">
        <v>109</v>
      </c>
      <c r="S13" s="10" t="s">
        <v>109</v>
      </c>
      <c r="T13" s="10" t="s">
        <v>109</v>
      </c>
      <c r="U13" s="10" t="s">
        <v>109</v>
      </c>
      <c r="V13" s="10" t="s">
        <v>109</v>
      </c>
      <c r="W13" s="10" t="s">
        <v>109</v>
      </c>
      <c r="X13" s="10" t="s">
        <v>109</v>
      </c>
      <c r="Y13" s="10">
        <v>10.11</v>
      </c>
      <c r="Z13" s="10" t="s">
        <v>109</v>
      </c>
    </row>
    <row r="14" spans="1:26" x14ac:dyDescent="0.25">
      <c r="A14" s="9" t="s">
        <v>7</v>
      </c>
      <c r="B14" s="10">
        <v>10.2925</v>
      </c>
      <c r="C14" s="10" t="s">
        <v>109</v>
      </c>
      <c r="D14" s="10" t="s">
        <v>109</v>
      </c>
      <c r="E14" s="10" t="s">
        <v>109</v>
      </c>
      <c r="F14" s="10" t="s">
        <v>109</v>
      </c>
      <c r="G14" s="10" t="s">
        <v>109</v>
      </c>
      <c r="H14" s="10" t="s">
        <v>109</v>
      </c>
      <c r="I14" s="10" t="s">
        <v>109</v>
      </c>
      <c r="J14" s="10" t="s">
        <v>109</v>
      </c>
      <c r="K14" s="10" t="s">
        <v>109</v>
      </c>
      <c r="L14" s="10" t="s">
        <v>109</v>
      </c>
      <c r="M14" s="10" t="s">
        <v>109</v>
      </c>
      <c r="N14" s="10" t="s">
        <v>109</v>
      </c>
      <c r="O14" s="10" t="s">
        <v>109</v>
      </c>
      <c r="P14" s="10" t="s">
        <v>109</v>
      </c>
      <c r="Q14" s="10" t="s">
        <v>109</v>
      </c>
      <c r="R14" s="10" t="s">
        <v>109</v>
      </c>
      <c r="S14" s="10" t="s">
        <v>109</v>
      </c>
      <c r="T14" s="10" t="s">
        <v>109</v>
      </c>
      <c r="U14" s="10" t="s">
        <v>109</v>
      </c>
      <c r="V14" s="10" t="s">
        <v>109</v>
      </c>
      <c r="W14" s="10" t="s">
        <v>109</v>
      </c>
      <c r="X14" s="10" t="s">
        <v>109</v>
      </c>
      <c r="Y14" s="10">
        <v>11.8437</v>
      </c>
      <c r="Z14" s="10" t="s">
        <v>109</v>
      </c>
    </row>
    <row r="15" spans="1:26" x14ac:dyDescent="0.25">
      <c r="A15" s="9" t="s">
        <v>8</v>
      </c>
      <c r="B15" s="10">
        <v>12.853</v>
      </c>
      <c r="C15" s="10" t="s">
        <v>109</v>
      </c>
      <c r="D15" s="10" t="s">
        <v>109</v>
      </c>
      <c r="E15" s="10">
        <v>14.799799999999999</v>
      </c>
      <c r="F15" s="10">
        <v>9.2055000000000007</v>
      </c>
      <c r="G15" s="10">
        <v>9.7513000000000005</v>
      </c>
      <c r="H15" s="10">
        <v>10.5962</v>
      </c>
      <c r="I15" s="10">
        <v>5.1135000000000002</v>
      </c>
      <c r="J15" s="10">
        <v>15.5967</v>
      </c>
      <c r="K15" s="10">
        <v>1.6319999999999999</v>
      </c>
      <c r="L15" s="10">
        <v>10.0464</v>
      </c>
      <c r="M15" s="10">
        <v>9.1830999999999996</v>
      </c>
      <c r="N15" s="10">
        <v>2.7886000000000002</v>
      </c>
      <c r="O15" s="10">
        <v>11.6492</v>
      </c>
      <c r="P15" s="10" t="s">
        <v>109</v>
      </c>
      <c r="Q15" s="10">
        <v>2.7273999999999998</v>
      </c>
      <c r="R15" s="10">
        <v>6.1566000000000001</v>
      </c>
      <c r="S15" s="10">
        <v>3.8066</v>
      </c>
      <c r="T15" s="10">
        <v>12.6027</v>
      </c>
      <c r="U15" s="10">
        <v>13.260400000000001</v>
      </c>
      <c r="V15" s="10" t="s">
        <v>109</v>
      </c>
      <c r="W15" s="10">
        <v>1.2630999999999999</v>
      </c>
      <c r="X15" s="10">
        <v>17.669499999999999</v>
      </c>
      <c r="Y15" s="10">
        <v>15.1943</v>
      </c>
      <c r="Z15" s="10" t="s">
        <v>109</v>
      </c>
    </row>
    <row r="16" spans="1:26" x14ac:dyDescent="0.25">
      <c r="A16" s="9" t="s">
        <v>9</v>
      </c>
      <c r="B16" s="10">
        <v>9.2408000000000001</v>
      </c>
      <c r="C16" s="10">
        <v>0.1386</v>
      </c>
      <c r="D16" s="10">
        <v>9.7500000000000003E-2</v>
      </c>
      <c r="E16" s="10" t="s">
        <v>109</v>
      </c>
      <c r="F16" s="10" t="s">
        <v>109</v>
      </c>
      <c r="G16" s="10" t="s">
        <v>109</v>
      </c>
      <c r="H16" s="10" t="s">
        <v>109</v>
      </c>
      <c r="I16" s="10">
        <v>6.2300000000000001E-2</v>
      </c>
      <c r="J16" s="10" t="s">
        <v>109</v>
      </c>
      <c r="K16" s="10" t="s">
        <v>109</v>
      </c>
      <c r="L16" s="10" t="s">
        <v>109</v>
      </c>
      <c r="M16" s="10" t="s">
        <v>109</v>
      </c>
      <c r="N16" s="10" t="s">
        <v>109</v>
      </c>
      <c r="O16" s="10" t="s">
        <v>109</v>
      </c>
      <c r="P16" s="10">
        <v>7.0099999999999996E-2</v>
      </c>
      <c r="Q16" s="10" t="s">
        <v>109</v>
      </c>
      <c r="R16" s="10" t="s">
        <v>109</v>
      </c>
      <c r="S16" s="10" t="s">
        <v>109</v>
      </c>
      <c r="T16" s="10" t="s">
        <v>109</v>
      </c>
      <c r="U16" s="10" t="s">
        <v>109</v>
      </c>
      <c r="V16" s="10" t="s">
        <v>109</v>
      </c>
      <c r="W16" s="10" t="s">
        <v>109</v>
      </c>
      <c r="X16" s="10" t="s">
        <v>109</v>
      </c>
      <c r="Y16" s="10">
        <v>11.6563</v>
      </c>
      <c r="Z16" s="10">
        <v>0.1331</v>
      </c>
    </row>
    <row r="17" spans="1:26" x14ac:dyDescent="0.25">
      <c r="A17" s="9" t="s">
        <v>10</v>
      </c>
      <c r="B17" s="10">
        <v>10.588800000000001</v>
      </c>
      <c r="C17" s="10" t="s">
        <v>109</v>
      </c>
      <c r="D17" s="10" t="s">
        <v>109</v>
      </c>
      <c r="E17" s="10" t="s">
        <v>109</v>
      </c>
      <c r="F17" s="10" t="s">
        <v>109</v>
      </c>
      <c r="G17" s="10" t="s">
        <v>109</v>
      </c>
      <c r="H17" s="10" t="s">
        <v>109</v>
      </c>
      <c r="I17" s="10" t="s">
        <v>109</v>
      </c>
      <c r="J17" s="10" t="s">
        <v>109</v>
      </c>
      <c r="K17" s="10" t="s">
        <v>109</v>
      </c>
      <c r="L17" s="10" t="s">
        <v>109</v>
      </c>
      <c r="M17" s="10">
        <v>1.4004000000000001</v>
      </c>
      <c r="N17" s="10" t="s">
        <v>109</v>
      </c>
      <c r="O17" s="10" t="s">
        <v>109</v>
      </c>
      <c r="P17" s="10" t="s">
        <v>109</v>
      </c>
      <c r="Q17" s="10" t="s">
        <v>109</v>
      </c>
      <c r="R17" s="10" t="s">
        <v>109</v>
      </c>
      <c r="S17" s="10" t="s">
        <v>109</v>
      </c>
      <c r="T17" s="10" t="s">
        <v>109</v>
      </c>
      <c r="U17" s="10" t="s">
        <v>109</v>
      </c>
      <c r="V17" s="10" t="s">
        <v>109</v>
      </c>
      <c r="W17" s="10" t="s">
        <v>109</v>
      </c>
      <c r="X17" s="10" t="s">
        <v>109</v>
      </c>
      <c r="Y17" s="10">
        <v>11.742599999999999</v>
      </c>
      <c r="Z17" s="10" t="s">
        <v>109</v>
      </c>
    </row>
    <row r="18" spans="1:26" x14ac:dyDescent="0.25">
      <c r="A18" s="9" t="s">
        <v>11</v>
      </c>
      <c r="B18" s="10">
        <v>10.634499999999999</v>
      </c>
      <c r="C18" s="10" t="s">
        <v>109</v>
      </c>
      <c r="D18" s="10" t="s">
        <v>109</v>
      </c>
      <c r="E18" s="10" t="s">
        <v>109</v>
      </c>
      <c r="F18" s="10" t="s">
        <v>109</v>
      </c>
      <c r="G18" s="10" t="s">
        <v>109</v>
      </c>
      <c r="H18" s="10" t="s">
        <v>109</v>
      </c>
      <c r="I18" s="10" t="s">
        <v>109</v>
      </c>
      <c r="J18" s="10" t="s">
        <v>109</v>
      </c>
      <c r="K18" s="10" t="s">
        <v>109</v>
      </c>
      <c r="L18" s="10" t="s">
        <v>109</v>
      </c>
      <c r="M18" s="10" t="s">
        <v>109</v>
      </c>
      <c r="N18" s="10" t="s">
        <v>109</v>
      </c>
      <c r="O18" s="10" t="s">
        <v>109</v>
      </c>
      <c r="P18" s="10" t="s">
        <v>109</v>
      </c>
      <c r="Q18" s="10" t="s">
        <v>109</v>
      </c>
      <c r="R18" s="10" t="s">
        <v>109</v>
      </c>
      <c r="S18" s="10" t="s">
        <v>109</v>
      </c>
      <c r="T18" s="10" t="s">
        <v>109</v>
      </c>
      <c r="U18" s="10" t="s">
        <v>109</v>
      </c>
      <c r="V18" s="10" t="s">
        <v>109</v>
      </c>
      <c r="W18" s="10" t="s">
        <v>109</v>
      </c>
      <c r="X18" s="10" t="s">
        <v>109</v>
      </c>
      <c r="Y18" s="10">
        <v>11.3462</v>
      </c>
      <c r="Z18" s="10" t="s">
        <v>109</v>
      </c>
    </row>
    <row r="19" spans="1:26" x14ac:dyDescent="0.25">
      <c r="A19" s="9" t="s">
        <v>142</v>
      </c>
      <c r="B19" s="10">
        <v>9.1294000000000004</v>
      </c>
      <c r="C19" s="10">
        <v>4.6300000000000001E-2</v>
      </c>
      <c r="D19" s="10" t="s">
        <v>109</v>
      </c>
      <c r="E19" s="10" t="s">
        <v>109</v>
      </c>
      <c r="F19" s="10">
        <v>0.2797</v>
      </c>
      <c r="G19" s="10" t="s">
        <v>109</v>
      </c>
      <c r="H19" s="10" t="s">
        <v>109</v>
      </c>
      <c r="I19" s="10" t="s">
        <v>109</v>
      </c>
      <c r="J19" s="10" t="s">
        <v>109</v>
      </c>
      <c r="K19" s="10" t="s">
        <v>109</v>
      </c>
      <c r="L19" s="10" t="s">
        <v>109</v>
      </c>
      <c r="M19" s="10">
        <v>6.6299999999999998E-2</v>
      </c>
      <c r="N19" s="10">
        <v>5.5500000000000001E-2</v>
      </c>
      <c r="O19" s="10">
        <v>4.0599999999999997E-2</v>
      </c>
      <c r="P19" s="15">
        <v>0.98760000000000003</v>
      </c>
      <c r="Q19" s="10">
        <v>3.5499999999999997E-2</v>
      </c>
      <c r="R19" s="10">
        <v>0.27650000000000002</v>
      </c>
      <c r="S19" s="10" t="s">
        <v>109</v>
      </c>
      <c r="T19" s="10">
        <v>8.5400000000000004E-2</v>
      </c>
      <c r="U19" s="10" t="s">
        <v>109</v>
      </c>
      <c r="V19" s="10" t="s">
        <v>109</v>
      </c>
      <c r="W19" s="10">
        <v>3.3599999999999998E-2</v>
      </c>
      <c r="X19" s="10">
        <v>5.3600000000000002E-2</v>
      </c>
      <c r="Y19" s="10">
        <v>10.0059</v>
      </c>
      <c r="Z19" s="10">
        <v>4.3099999999999999E-2</v>
      </c>
    </row>
    <row r="20" spans="1:26" x14ac:dyDescent="0.25">
      <c r="A20" s="9" t="s">
        <v>13</v>
      </c>
      <c r="B20" s="10">
        <v>10.0975</v>
      </c>
      <c r="C20" s="10" t="s">
        <v>109</v>
      </c>
      <c r="D20" s="10" t="s">
        <v>109</v>
      </c>
      <c r="E20" s="10" t="s">
        <v>109</v>
      </c>
      <c r="F20" s="10" t="s">
        <v>109</v>
      </c>
      <c r="G20" s="10" t="s">
        <v>109</v>
      </c>
      <c r="H20" s="10" t="s">
        <v>109</v>
      </c>
      <c r="I20" s="10" t="s">
        <v>109</v>
      </c>
      <c r="J20" s="10" t="s">
        <v>109</v>
      </c>
      <c r="K20" s="10" t="s">
        <v>109</v>
      </c>
      <c r="L20" s="10" t="s">
        <v>109</v>
      </c>
      <c r="M20" s="10" t="s">
        <v>109</v>
      </c>
      <c r="N20" s="10" t="s">
        <v>109</v>
      </c>
      <c r="O20" s="10" t="s">
        <v>109</v>
      </c>
      <c r="P20" s="10" t="s">
        <v>109</v>
      </c>
      <c r="Q20" s="10" t="s">
        <v>109</v>
      </c>
      <c r="R20" s="10" t="s">
        <v>109</v>
      </c>
      <c r="S20" s="10" t="s">
        <v>109</v>
      </c>
      <c r="T20" s="10" t="s">
        <v>109</v>
      </c>
      <c r="U20" s="10" t="s">
        <v>109</v>
      </c>
      <c r="V20" s="10" t="s">
        <v>109</v>
      </c>
      <c r="W20" s="10" t="s">
        <v>109</v>
      </c>
      <c r="X20" s="10" t="s">
        <v>109</v>
      </c>
      <c r="Y20" s="10">
        <v>11.5206</v>
      </c>
      <c r="Z20" s="10" t="s">
        <v>109</v>
      </c>
    </row>
    <row r="21" spans="1:26" x14ac:dyDescent="0.25">
      <c r="A21" s="9" t="s">
        <v>14</v>
      </c>
      <c r="B21" s="10">
        <v>9.2561999999999998</v>
      </c>
      <c r="C21" s="10" t="s">
        <v>109</v>
      </c>
      <c r="D21" s="10" t="s">
        <v>109</v>
      </c>
      <c r="E21" s="10" t="s">
        <v>109</v>
      </c>
      <c r="F21" s="10" t="s">
        <v>109</v>
      </c>
      <c r="G21" s="10" t="s">
        <v>109</v>
      </c>
      <c r="H21" s="10" t="s">
        <v>109</v>
      </c>
      <c r="I21" s="10" t="s">
        <v>109</v>
      </c>
      <c r="J21" s="10" t="s">
        <v>109</v>
      </c>
      <c r="K21" s="10" t="s">
        <v>109</v>
      </c>
      <c r="L21" s="10" t="s">
        <v>109</v>
      </c>
      <c r="M21" s="10" t="s">
        <v>109</v>
      </c>
      <c r="N21" s="10" t="s">
        <v>109</v>
      </c>
      <c r="O21" s="10" t="s">
        <v>109</v>
      </c>
      <c r="P21" s="10" t="s">
        <v>109</v>
      </c>
      <c r="Q21" s="10" t="s">
        <v>109</v>
      </c>
      <c r="R21" s="10" t="s">
        <v>109</v>
      </c>
      <c r="S21" s="10" t="s">
        <v>109</v>
      </c>
      <c r="T21" s="10" t="s">
        <v>109</v>
      </c>
      <c r="U21" s="10" t="s">
        <v>109</v>
      </c>
      <c r="V21" s="10" t="s">
        <v>109</v>
      </c>
      <c r="W21" s="10" t="s">
        <v>109</v>
      </c>
      <c r="X21" s="10" t="s">
        <v>109</v>
      </c>
      <c r="Y21" s="10">
        <v>10.4732</v>
      </c>
      <c r="Z21" s="10" t="s">
        <v>109</v>
      </c>
    </row>
    <row r="22" spans="1:26" x14ac:dyDescent="0.25">
      <c r="A22" s="9" t="s">
        <v>15</v>
      </c>
      <c r="B22" s="10">
        <v>9.7772000000000006</v>
      </c>
      <c r="C22" s="10" t="s">
        <v>109</v>
      </c>
      <c r="D22" s="10" t="s">
        <v>109</v>
      </c>
      <c r="E22" s="10" t="s">
        <v>109</v>
      </c>
      <c r="F22" s="10" t="s">
        <v>109</v>
      </c>
      <c r="G22" s="10" t="s">
        <v>109</v>
      </c>
      <c r="H22" s="10" t="s">
        <v>109</v>
      </c>
      <c r="I22" s="10" t="s">
        <v>109</v>
      </c>
      <c r="J22" s="10" t="s">
        <v>109</v>
      </c>
      <c r="K22" s="10" t="s">
        <v>109</v>
      </c>
      <c r="L22" s="10" t="s">
        <v>109</v>
      </c>
      <c r="M22" s="10" t="s">
        <v>109</v>
      </c>
      <c r="N22" s="10" t="s">
        <v>109</v>
      </c>
      <c r="O22" s="10" t="s">
        <v>109</v>
      </c>
      <c r="P22" s="10" t="s">
        <v>109</v>
      </c>
      <c r="Q22" s="10" t="s">
        <v>109</v>
      </c>
      <c r="R22" s="10" t="s">
        <v>109</v>
      </c>
      <c r="S22" s="10" t="s">
        <v>109</v>
      </c>
      <c r="T22" s="10" t="s">
        <v>109</v>
      </c>
      <c r="U22" s="10" t="s">
        <v>109</v>
      </c>
      <c r="V22" s="10" t="s">
        <v>109</v>
      </c>
      <c r="W22" s="10" t="s">
        <v>109</v>
      </c>
      <c r="X22" s="10" t="s">
        <v>109</v>
      </c>
      <c r="Y22" s="10">
        <v>11.2773</v>
      </c>
      <c r="Z22" s="10" t="s">
        <v>109</v>
      </c>
    </row>
    <row r="23" spans="1:26" x14ac:dyDescent="0.25">
      <c r="A23" s="9" t="s">
        <v>16</v>
      </c>
      <c r="B23" s="10">
        <v>11.3256</v>
      </c>
      <c r="C23" s="10" t="s">
        <v>109</v>
      </c>
      <c r="D23" s="10" t="s">
        <v>109</v>
      </c>
      <c r="E23" s="10" t="s">
        <v>109</v>
      </c>
      <c r="F23" s="10" t="s">
        <v>109</v>
      </c>
      <c r="G23" s="10" t="s">
        <v>109</v>
      </c>
      <c r="H23" s="10" t="s">
        <v>109</v>
      </c>
      <c r="I23" s="10" t="s">
        <v>109</v>
      </c>
      <c r="J23" s="10" t="s">
        <v>109</v>
      </c>
      <c r="K23" s="10" t="s">
        <v>109</v>
      </c>
      <c r="L23" s="10" t="s">
        <v>109</v>
      </c>
      <c r="M23" s="10" t="s">
        <v>109</v>
      </c>
      <c r="N23" s="10" t="s">
        <v>109</v>
      </c>
      <c r="O23" s="10" t="s">
        <v>109</v>
      </c>
      <c r="P23" s="10" t="s">
        <v>109</v>
      </c>
      <c r="Q23" s="10" t="s">
        <v>109</v>
      </c>
      <c r="R23" s="10" t="s">
        <v>109</v>
      </c>
      <c r="S23" s="10" t="s">
        <v>109</v>
      </c>
      <c r="T23" s="10" t="s">
        <v>109</v>
      </c>
      <c r="U23" s="10" t="s">
        <v>109</v>
      </c>
      <c r="V23" s="10" t="s">
        <v>109</v>
      </c>
      <c r="W23" s="10" t="s">
        <v>109</v>
      </c>
      <c r="X23" s="10" t="s">
        <v>109</v>
      </c>
      <c r="Y23" s="10">
        <v>11.0953</v>
      </c>
      <c r="Z23" s="10" t="s">
        <v>109</v>
      </c>
    </row>
    <row r="24" spans="1:26" x14ac:dyDescent="0.25">
      <c r="A24" s="9" t="s">
        <v>17</v>
      </c>
      <c r="B24" s="10">
        <v>10.0547</v>
      </c>
      <c r="C24" s="10" t="s">
        <v>109</v>
      </c>
      <c r="D24" s="10" t="s">
        <v>109</v>
      </c>
      <c r="E24" s="10" t="s">
        <v>109</v>
      </c>
      <c r="F24" s="10" t="s">
        <v>109</v>
      </c>
      <c r="G24" s="10" t="s">
        <v>109</v>
      </c>
      <c r="H24" s="10" t="s">
        <v>109</v>
      </c>
      <c r="I24" s="10" t="s">
        <v>109</v>
      </c>
      <c r="J24" s="10" t="s">
        <v>109</v>
      </c>
      <c r="K24" s="10" t="s">
        <v>109</v>
      </c>
      <c r="L24" s="10" t="s">
        <v>109</v>
      </c>
      <c r="M24" s="10" t="s">
        <v>109</v>
      </c>
      <c r="N24" s="10" t="s">
        <v>109</v>
      </c>
      <c r="O24" s="10" t="s">
        <v>109</v>
      </c>
      <c r="P24" s="10" t="s">
        <v>109</v>
      </c>
      <c r="Q24" s="10" t="s">
        <v>109</v>
      </c>
      <c r="R24" s="10" t="s">
        <v>109</v>
      </c>
      <c r="S24" s="10" t="s">
        <v>109</v>
      </c>
      <c r="T24" s="10" t="s">
        <v>109</v>
      </c>
      <c r="U24" s="10" t="s">
        <v>109</v>
      </c>
      <c r="V24" s="10" t="s">
        <v>109</v>
      </c>
      <c r="W24" s="10" t="s">
        <v>109</v>
      </c>
      <c r="X24" s="10" t="s">
        <v>109</v>
      </c>
      <c r="Y24" s="10">
        <v>11.338800000000001</v>
      </c>
      <c r="Z24" s="10">
        <v>1.7299999999999999E-2</v>
      </c>
    </row>
    <row r="25" spans="1:26" x14ac:dyDescent="0.25">
      <c r="A25" s="9" t="s">
        <v>18</v>
      </c>
      <c r="B25" s="10">
        <v>15.549300000000001</v>
      </c>
      <c r="C25" s="10" t="s">
        <v>109</v>
      </c>
      <c r="D25" s="10" t="s">
        <v>109</v>
      </c>
      <c r="E25" s="10" t="s">
        <v>109</v>
      </c>
      <c r="F25" s="10" t="s">
        <v>109</v>
      </c>
      <c r="G25" s="10">
        <v>1.4388000000000001</v>
      </c>
      <c r="H25" s="10" t="s">
        <v>109</v>
      </c>
      <c r="I25" s="10" t="s">
        <v>109</v>
      </c>
      <c r="J25" s="10" t="s">
        <v>109</v>
      </c>
      <c r="K25" s="10" t="s">
        <v>109</v>
      </c>
      <c r="L25" s="10" t="s">
        <v>109</v>
      </c>
      <c r="M25" s="10">
        <v>1.3761000000000001</v>
      </c>
      <c r="N25" s="10" t="s">
        <v>109</v>
      </c>
      <c r="O25" s="10" t="s">
        <v>109</v>
      </c>
      <c r="P25" s="10" t="s">
        <v>109</v>
      </c>
      <c r="Q25" s="10" t="s">
        <v>109</v>
      </c>
      <c r="R25" s="10" t="s">
        <v>109</v>
      </c>
      <c r="S25" s="10" t="s">
        <v>109</v>
      </c>
      <c r="T25" s="10" t="s">
        <v>109</v>
      </c>
      <c r="U25" s="10" t="s">
        <v>109</v>
      </c>
      <c r="V25" s="10" t="s">
        <v>109</v>
      </c>
      <c r="W25" s="10" t="s">
        <v>109</v>
      </c>
      <c r="X25" s="10" t="s">
        <v>109</v>
      </c>
      <c r="Y25" s="10">
        <v>16.6936</v>
      </c>
      <c r="Z25" s="10" t="s">
        <v>109</v>
      </c>
    </row>
    <row r="26" spans="1:26" x14ac:dyDescent="0.25">
      <c r="A26" s="9" t="s">
        <v>19</v>
      </c>
      <c r="B26" s="10">
        <v>8.7997999999999994</v>
      </c>
      <c r="C26" s="10" t="s">
        <v>109</v>
      </c>
      <c r="D26" s="10" t="s">
        <v>109</v>
      </c>
      <c r="E26" s="10" t="s">
        <v>109</v>
      </c>
      <c r="F26" s="10" t="s">
        <v>109</v>
      </c>
      <c r="G26" s="10" t="s">
        <v>109</v>
      </c>
      <c r="H26" s="10" t="s">
        <v>109</v>
      </c>
      <c r="I26" s="10" t="s">
        <v>109</v>
      </c>
      <c r="J26" s="10" t="s">
        <v>109</v>
      </c>
      <c r="K26" s="10" t="s">
        <v>109</v>
      </c>
      <c r="L26" s="10" t="s">
        <v>109</v>
      </c>
      <c r="M26" s="10" t="s">
        <v>109</v>
      </c>
      <c r="N26" s="10" t="s">
        <v>109</v>
      </c>
      <c r="O26" s="10" t="s">
        <v>109</v>
      </c>
      <c r="P26" s="10" t="s">
        <v>109</v>
      </c>
      <c r="Q26" s="10" t="s">
        <v>109</v>
      </c>
      <c r="R26" s="10" t="s">
        <v>109</v>
      </c>
      <c r="S26" s="10" t="s">
        <v>109</v>
      </c>
      <c r="T26" s="10" t="s">
        <v>109</v>
      </c>
      <c r="U26" s="10" t="s">
        <v>109</v>
      </c>
      <c r="V26" s="10" t="s">
        <v>109</v>
      </c>
      <c r="W26" s="10" t="s">
        <v>109</v>
      </c>
      <c r="X26" s="10" t="s">
        <v>109</v>
      </c>
      <c r="Y26" s="10">
        <v>8.8010000000000002</v>
      </c>
      <c r="Z26" s="10" t="s">
        <v>109</v>
      </c>
    </row>
    <row r="27" spans="1:26" x14ac:dyDescent="0.25">
      <c r="A27" s="9" t="s">
        <v>21</v>
      </c>
      <c r="B27" s="10">
        <v>8.4686000000000003</v>
      </c>
      <c r="C27" s="10" t="s">
        <v>109</v>
      </c>
      <c r="D27" s="10" t="s">
        <v>109</v>
      </c>
      <c r="E27" s="10" t="s">
        <v>109</v>
      </c>
      <c r="F27" s="10" t="s">
        <v>109</v>
      </c>
      <c r="G27" s="10" t="s">
        <v>109</v>
      </c>
      <c r="H27" s="10" t="s">
        <v>109</v>
      </c>
      <c r="I27" s="10" t="s">
        <v>109</v>
      </c>
      <c r="J27" s="10" t="s">
        <v>109</v>
      </c>
      <c r="K27" s="10" t="s">
        <v>109</v>
      </c>
      <c r="L27" s="10" t="s">
        <v>109</v>
      </c>
      <c r="M27" s="10" t="s">
        <v>109</v>
      </c>
      <c r="N27" s="10" t="s">
        <v>109</v>
      </c>
      <c r="O27" s="10" t="s">
        <v>109</v>
      </c>
      <c r="P27" s="10" t="s">
        <v>109</v>
      </c>
      <c r="Q27" s="10" t="s">
        <v>109</v>
      </c>
      <c r="R27" s="10" t="s">
        <v>109</v>
      </c>
      <c r="S27" s="10" t="s">
        <v>109</v>
      </c>
      <c r="T27" s="10" t="s">
        <v>109</v>
      </c>
      <c r="U27" s="10" t="s">
        <v>109</v>
      </c>
      <c r="V27" s="10" t="s">
        <v>109</v>
      </c>
      <c r="W27" s="10" t="s">
        <v>109</v>
      </c>
      <c r="X27" s="10" t="s">
        <v>109</v>
      </c>
      <c r="Y27" s="10">
        <v>9.1278000000000006</v>
      </c>
      <c r="Z27" s="10" t="s">
        <v>109</v>
      </c>
    </row>
    <row r="28" spans="1:26" x14ac:dyDescent="0.25">
      <c r="A28" s="9" t="s">
        <v>20</v>
      </c>
      <c r="B28" s="10">
        <v>9.3030000000000008</v>
      </c>
      <c r="C28" s="10" t="s">
        <v>109</v>
      </c>
      <c r="D28" s="10" t="s">
        <v>109</v>
      </c>
      <c r="E28" s="10" t="s">
        <v>109</v>
      </c>
      <c r="F28" s="10">
        <v>0.57689999999999997</v>
      </c>
      <c r="G28" s="10" t="s">
        <v>109</v>
      </c>
      <c r="H28" s="10" t="s">
        <v>109</v>
      </c>
      <c r="I28" s="10" t="s">
        <v>109</v>
      </c>
      <c r="J28" s="10">
        <v>0.15629999999999999</v>
      </c>
      <c r="K28" s="10" t="s">
        <v>109</v>
      </c>
      <c r="L28" s="10" t="s">
        <v>109</v>
      </c>
      <c r="M28" s="10" t="s">
        <v>109</v>
      </c>
      <c r="N28" s="10" t="s">
        <v>109</v>
      </c>
      <c r="O28" s="10" t="s">
        <v>109</v>
      </c>
      <c r="P28" s="10" t="s">
        <v>109</v>
      </c>
      <c r="Q28" s="10" t="s">
        <v>109</v>
      </c>
      <c r="R28" s="10" t="s">
        <v>109</v>
      </c>
      <c r="S28" s="10" t="s">
        <v>109</v>
      </c>
      <c r="T28" s="10" t="s">
        <v>109</v>
      </c>
      <c r="U28" s="10" t="s">
        <v>109</v>
      </c>
      <c r="V28" s="10" t="s">
        <v>109</v>
      </c>
      <c r="W28" s="10" t="s">
        <v>109</v>
      </c>
      <c r="X28" s="10" t="s">
        <v>109</v>
      </c>
      <c r="Y28" s="10">
        <v>10.5564</v>
      </c>
      <c r="Z28" s="10" t="s">
        <v>109</v>
      </c>
    </row>
    <row r="29" spans="1:26" x14ac:dyDescent="0.25">
      <c r="A29" s="9" t="s">
        <v>22</v>
      </c>
      <c r="B29" s="10">
        <v>7.9905999999999997</v>
      </c>
      <c r="C29" s="10" t="s">
        <v>109</v>
      </c>
      <c r="D29" s="10" t="s">
        <v>109</v>
      </c>
      <c r="E29" s="10" t="s">
        <v>109</v>
      </c>
      <c r="F29" s="10" t="s">
        <v>109</v>
      </c>
      <c r="G29" s="10">
        <v>2.8816999999999999</v>
      </c>
      <c r="H29" s="10" t="s">
        <v>109</v>
      </c>
      <c r="I29" s="10" t="s">
        <v>109</v>
      </c>
      <c r="J29" s="10" t="s">
        <v>109</v>
      </c>
      <c r="K29" s="10" t="s">
        <v>109</v>
      </c>
      <c r="L29" s="10" t="s">
        <v>109</v>
      </c>
      <c r="M29" s="10">
        <v>109.86969999999999</v>
      </c>
      <c r="N29" s="10">
        <v>0.19919999999999999</v>
      </c>
      <c r="O29" s="10" t="s">
        <v>109</v>
      </c>
      <c r="P29" s="10" t="s">
        <v>109</v>
      </c>
      <c r="Q29" s="10" t="s">
        <v>109</v>
      </c>
      <c r="R29" s="10" t="s">
        <v>109</v>
      </c>
      <c r="S29" s="10" t="s">
        <v>109</v>
      </c>
      <c r="T29" s="10" t="s">
        <v>109</v>
      </c>
      <c r="U29" s="10">
        <v>0.32050000000000001</v>
      </c>
      <c r="V29" s="10" t="s">
        <v>109</v>
      </c>
      <c r="W29" s="10">
        <v>0.23369999999999999</v>
      </c>
      <c r="X29" s="10" t="s">
        <v>109</v>
      </c>
      <c r="Y29" s="10">
        <v>8.0548999999999999</v>
      </c>
      <c r="Z29" s="10" t="s">
        <v>109</v>
      </c>
    </row>
    <row r="30" spans="1:26" x14ac:dyDescent="0.25">
      <c r="A30" s="9" t="s">
        <v>23</v>
      </c>
      <c r="B30" s="10">
        <v>10.020200000000001</v>
      </c>
      <c r="C30" s="10" t="s">
        <v>109</v>
      </c>
      <c r="D30" s="10" t="s">
        <v>109</v>
      </c>
      <c r="E30" s="10">
        <v>7.9832000000000001</v>
      </c>
      <c r="F30" s="10">
        <v>28.663</v>
      </c>
      <c r="G30" s="10">
        <v>7.4954000000000001</v>
      </c>
      <c r="H30" s="10">
        <v>6.5544000000000002</v>
      </c>
      <c r="I30" s="10">
        <v>38.288400000000003</v>
      </c>
      <c r="J30" s="10">
        <v>27.6707</v>
      </c>
      <c r="K30" s="10">
        <v>7.7702999999999998</v>
      </c>
      <c r="L30" s="10">
        <v>1.6064000000000001</v>
      </c>
      <c r="M30" s="10">
        <v>71.403000000000006</v>
      </c>
      <c r="N30" s="10">
        <v>40.351199999999999</v>
      </c>
      <c r="O30" s="10">
        <v>12.145799999999999</v>
      </c>
      <c r="P30" s="10" t="s">
        <v>109</v>
      </c>
      <c r="Q30" s="10">
        <v>6.5392999999999999</v>
      </c>
      <c r="R30" s="10">
        <v>1.8526</v>
      </c>
      <c r="S30" s="10">
        <v>24.095800000000001</v>
      </c>
      <c r="T30" s="10">
        <v>74.236900000000006</v>
      </c>
      <c r="U30" s="10">
        <v>3.1987999999999999</v>
      </c>
      <c r="V30" s="10">
        <v>1.5039</v>
      </c>
      <c r="W30" s="10">
        <v>11.9323</v>
      </c>
      <c r="X30" s="10">
        <v>14.7691</v>
      </c>
      <c r="Y30" s="10">
        <v>11.456300000000001</v>
      </c>
      <c r="Z30" s="10" t="s">
        <v>109</v>
      </c>
    </row>
    <row r="31" spans="1:26" x14ac:dyDescent="0.25">
      <c r="A31" s="9" t="s">
        <v>24</v>
      </c>
      <c r="B31" s="10">
        <v>11.001300000000001</v>
      </c>
      <c r="C31" s="10" t="s">
        <v>109</v>
      </c>
      <c r="D31" s="10" t="s">
        <v>109</v>
      </c>
      <c r="E31" s="10" t="s">
        <v>109</v>
      </c>
      <c r="F31" s="10" t="s">
        <v>109</v>
      </c>
      <c r="G31" s="10" t="s">
        <v>109</v>
      </c>
      <c r="H31" s="10" t="s">
        <v>109</v>
      </c>
      <c r="I31" s="10" t="s">
        <v>109</v>
      </c>
      <c r="J31" s="10" t="s">
        <v>109</v>
      </c>
      <c r="K31" s="10" t="s">
        <v>109</v>
      </c>
      <c r="L31" s="10" t="s">
        <v>109</v>
      </c>
      <c r="M31" s="10" t="s">
        <v>109</v>
      </c>
      <c r="N31" s="10" t="s">
        <v>109</v>
      </c>
      <c r="O31" s="10" t="s">
        <v>109</v>
      </c>
      <c r="P31" s="10" t="s">
        <v>109</v>
      </c>
      <c r="Q31" s="10" t="s">
        <v>109</v>
      </c>
      <c r="R31" s="10" t="s">
        <v>109</v>
      </c>
      <c r="S31" s="10" t="s">
        <v>109</v>
      </c>
      <c r="T31" s="10" t="s">
        <v>109</v>
      </c>
      <c r="U31" s="10" t="s">
        <v>109</v>
      </c>
      <c r="V31" s="10" t="s">
        <v>109</v>
      </c>
      <c r="W31" s="10" t="s">
        <v>109</v>
      </c>
      <c r="X31" s="10" t="s">
        <v>109</v>
      </c>
      <c r="Y31" s="10">
        <v>11.9476</v>
      </c>
      <c r="Z31" s="10" t="s">
        <v>109</v>
      </c>
    </row>
    <row r="32" spans="1:26" x14ac:dyDescent="0.25">
      <c r="A32" s="9" t="s">
        <v>130</v>
      </c>
      <c r="B32" s="10">
        <v>19.838999999999999</v>
      </c>
      <c r="C32" s="10">
        <v>20.049499999999998</v>
      </c>
      <c r="D32" s="10">
        <v>19.266999999999999</v>
      </c>
      <c r="E32" s="10">
        <v>19.271699999999999</v>
      </c>
      <c r="F32" s="10">
        <v>21.1892</v>
      </c>
      <c r="G32" s="10">
        <v>19.911999999999999</v>
      </c>
      <c r="H32" s="10">
        <v>20.206299999999999</v>
      </c>
      <c r="I32" s="10">
        <v>20.2911</v>
      </c>
      <c r="J32" s="10">
        <v>20.639299999999999</v>
      </c>
      <c r="K32" s="10">
        <v>19.866599999999998</v>
      </c>
      <c r="L32" s="10">
        <v>21.037500000000001</v>
      </c>
      <c r="M32" s="10">
        <v>20.731000000000002</v>
      </c>
      <c r="N32" s="10">
        <v>20.9053</v>
      </c>
      <c r="O32" s="10">
        <v>20.9937</v>
      </c>
      <c r="P32" s="10">
        <v>21.107700000000001</v>
      </c>
      <c r="Q32" s="10">
        <v>19.592400000000001</v>
      </c>
      <c r="R32" s="10">
        <v>20.980499999999999</v>
      </c>
      <c r="S32" s="10">
        <v>20.7471</v>
      </c>
      <c r="T32" s="10">
        <v>21.000299999999999</v>
      </c>
      <c r="U32" s="10">
        <v>21.986899999999999</v>
      </c>
      <c r="V32" s="10">
        <v>20.983699999999999</v>
      </c>
      <c r="W32" s="10">
        <v>21.007300000000001</v>
      </c>
      <c r="X32" s="10">
        <v>20.0276</v>
      </c>
      <c r="Y32" s="10">
        <v>20.523499999999999</v>
      </c>
      <c r="Z32" s="10">
        <v>19.721699999999998</v>
      </c>
    </row>
    <row r="33" spans="1:26" x14ac:dyDescent="0.25">
      <c r="A33" s="9" t="s">
        <v>131</v>
      </c>
      <c r="B33" s="10">
        <v>20</v>
      </c>
      <c r="C33" s="10">
        <v>20</v>
      </c>
      <c r="D33" s="10">
        <v>20</v>
      </c>
      <c r="E33" s="10">
        <v>20</v>
      </c>
      <c r="F33" s="10">
        <v>20</v>
      </c>
      <c r="G33" s="10">
        <v>20</v>
      </c>
      <c r="H33" s="10">
        <v>20</v>
      </c>
      <c r="I33" s="10">
        <v>20</v>
      </c>
      <c r="J33" s="10">
        <v>20</v>
      </c>
      <c r="K33" s="10">
        <v>20</v>
      </c>
      <c r="L33" s="10">
        <v>20</v>
      </c>
      <c r="M33" s="10">
        <v>20</v>
      </c>
      <c r="N33" s="10">
        <v>20</v>
      </c>
      <c r="O33" s="10">
        <v>20</v>
      </c>
      <c r="P33" s="10">
        <v>20</v>
      </c>
      <c r="Q33" s="10">
        <v>20</v>
      </c>
      <c r="R33" s="10">
        <v>20</v>
      </c>
      <c r="S33" s="10">
        <v>20</v>
      </c>
      <c r="T33" s="10">
        <v>20</v>
      </c>
      <c r="U33" s="10">
        <v>20</v>
      </c>
      <c r="V33" s="10">
        <v>20</v>
      </c>
      <c r="W33" s="10">
        <v>20</v>
      </c>
      <c r="X33" s="10">
        <v>20</v>
      </c>
      <c r="Y33" s="10">
        <v>20</v>
      </c>
      <c r="Z33" s="10">
        <v>20</v>
      </c>
    </row>
    <row r="34" spans="1:26" x14ac:dyDescent="0.25">
      <c r="A34" s="9" t="s">
        <v>26</v>
      </c>
      <c r="B34" s="10">
        <v>10.869199999999999</v>
      </c>
      <c r="C34" s="10" t="s">
        <v>109</v>
      </c>
      <c r="D34" s="10" t="s">
        <v>109</v>
      </c>
      <c r="E34" s="10" t="s">
        <v>109</v>
      </c>
      <c r="F34" s="10" t="s">
        <v>109</v>
      </c>
      <c r="G34" s="10" t="s">
        <v>109</v>
      </c>
      <c r="H34" s="10" t="s">
        <v>109</v>
      </c>
      <c r="I34" s="10" t="s">
        <v>109</v>
      </c>
      <c r="J34" s="10" t="s">
        <v>109</v>
      </c>
      <c r="K34" s="10" t="s">
        <v>109</v>
      </c>
      <c r="L34" s="10" t="s">
        <v>109</v>
      </c>
      <c r="M34" s="10" t="s">
        <v>109</v>
      </c>
      <c r="N34" s="10" t="s">
        <v>109</v>
      </c>
      <c r="O34" s="10" t="s">
        <v>109</v>
      </c>
      <c r="P34" s="10" t="s">
        <v>109</v>
      </c>
      <c r="Q34" s="10" t="s">
        <v>109</v>
      </c>
      <c r="R34" s="10" t="s">
        <v>109</v>
      </c>
      <c r="S34" s="10" t="s">
        <v>109</v>
      </c>
      <c r="T34" s="10" t="s">
        <v>109</v>
      </c>
      <c r="U34" s="10" t="s">
        <v>109</v>
      </c>
      <c r="V34" s="10" t="s">
        <v>109</v>
      </c>
      <c r="W34" s="10" t="s">
        <v>109</v>
      </c>
      <c r="X34" s="10" t="s">
        <v>109</v>
      </c>
      <c r="Y34" s="10">
        <v>11.648199999999999</v>
      </c>
      <c r="Z34" s="10" t="s">
        <v>109</v>
      </c>
    </row>
    <row r="35" spans="1:26" x14ac:dyDescent="0.25">
      <c r="A35" s="9" t="s">
        <v>25</v>
      </c>
      <c r="B35" s="10">
        <v>10.898099999999999</v>
      </c>
      <c r="C35" s="10" t="s">
        <v>109</v>
      </c>
      <c r="D35" s="10" t="s">
        <v>109</v>
      </c>
      <c r="E35" s="10" t="s">
        <v>109</v>
      </c>
      <c r="F35" s="10" t="s">
        <v>109</v>
      </c>
      <c r="G35" s="10" t="s">
        <v>109</v>
      </c>
      <c r="H35" s="10" t="s">
        <v>109</v>
      </c>
      <c r="I35" s="10" t="s">
        <v>109</v>
      </c>
      <c r="J35" s="10" t="s">
        <v>109</v>
      </c>
      <c r="K35" s="10" t="s">
        <v>109</v>
      </c>
      <c r="L35" s="10" t="s">
        <v>109</v>
      </c>
      <c r="M35" s="10" t="s">
        <v>109</v>
      </c>
      <c r="N35" s="10" t="s">
        <v>109</v>
      </c>
      <c r="O35" s="10" t="s">
        <v>109</v>
      </c>
      <c r="P35" s="10" t="s">
        <v>109</v>
      </c>
      <c r="Q35" s="10" t="s">
        <v>109</v>
      </c>
      <c r="R35" s="10" t="s">
        <v>109</v>
      </c>
      <c r="S35" s="10" t="s">
        <v>109</v>
      </c>
      <c r="T35" s="10" t="s">
        <v>109</v>
      </c>
      <c r="U35" s="10" t="s">
        <v>109</v>
      </c>
      <c r="V35" s="10" t="s">
        <v>109</v>
      </c>
      <c r="W35" s="10" t="s">
        <v>109</v>
      </c>
      <c r="X35" s="10" t="s">
        <v>109</v>
      </c>
      <c r="Y35" s="10">
        <v>11.892799999999999</v>
      </c>
      <c r="Z35" s="10" t="s">
        <v>109</v>
      </c>
    </row>
    <row r="36" spans="1:26" x14ac:dyDescent="0.25">
      <c r="A36" s="9" t="s">
        <v>27</v>
      </c>
      <c r="B36" s="10">
        <v>10.782</v>
      </c>
      <c r="C36" s="10" t="s">
        <v>109</v>
      </c>
      <c r="D36" s="10" t="s">
        <v>109</v>
      </c>
      <c r="E36" s="10" t="s">
        <v>109</v>
      </c>
      <c r="F36" s="10" t="s">
        <v>109</v>
      </c>
      <c r="G36" s="10" t="s">
        <v>109</v>
      </c>
      <c r="H36" s="10" t="s">
        <v>109</v>
      </c>
      <c r="I36" s="10" t="s">
        <v>109</v>
      </c>
      <c r="J36" s="10" t="s">
        <v>109</v>
      </c>
      <c r="K36" s="10" t="s">
        <v>109</v>
      </c>
      <c r="L36" s="10" t="s">
        <v>109</v>
      </c>
      <c r="M36" s="10" t="s">
        <v>109</v>
      </c>
      <c r="N36" s="10" t="s">
        <v>109</v>
      </c>
      <c r="O36" s="10" t="s">
        <v>109</v>
      </c>
      <c r="P36" s="10" t="s">
        <v>109</v>
      </c>
      <c r="Q36" s="10" t="s">
        <v>109</v>
      </c>
      <c r="R36" s="10" t="s">
        <v>109</v>
      </c>
      <c r="S36" s="10" t="s">
        <v>109</v>
      </c>
      <c r="T36" s="10" t="s">
        <v>109</v>
      </c>
      <c r="U36" s="10" t="s">
        <v>109</v>
      </c>
      <c r="V36" s="10" t="s">
        <v>109</v>
      </c>
      <c r="W36" s="10" t="s">
        <v>109</v>
      </c>
      <c r="X36" s="10" t="s">
        <v>109</v>
      </c>
      <c r="Y36" s="10">
        <v>11.978300000000001</v>
      </c>
      <c r="Z36" s="10" t="s">
        <v>109</v>
      </c>
    </row>
    <row r="37" spans="1:26" x14ac:dyDescent="0.25">
      <c r="A37" s="9" t="s">
        <v>28</v>
      </c>
      <c r="B37" s="10">
        <v>10.2034</v>
      </c>
      <c r="C37" s="10" t="s">
        <v>109</v>
      </c>
      <c r="D37" s="10" t="s">
        <v>109</v>
      </c>
      <c r="E37" s="10" t="s">
        <v>109</v>
      </c>
      <c r="F37" s="10" t="s">
        <v>109</v>
      </c>
      <c r="G37" s="10" t="s">
        <v>109</v>
      </c>
      <c r="H37" s="10" t="s">
        <v>109</v>
      </c>
      <c r="I37" s="10" t="s">
        <v>109</v>
      </c>
      <c r="J37" s="10" t="s">
        <v>109</v>
      </c>
      <c r="K37" s="10" t="s">
        <v>109</v>
      </c>
      <c r="L37" s="10" t="s">
        <v>109</v>
      </c>
      <c r="M37" s="10" t="s">
        <v>109</v>
      </c>
      <c r="N37" s="10" t="s">
        <v>109</v>
      </c>
      <c r="O37" s="10" t="s">
        <v>109</v>
      </c>
      <c r="P37" s="10" t="s">
        <v>109</v>
      </c>
      <c r="Q37" s="10" t="s">
        <v>109</v>
      </c>
      <c r="R37" s="10" t="s">
        <v>109</v>
      </c>
      <c r="S37" s="10" t="s">
        <v>109</v>
      </c>
      <c r="T37" s="10" t="s">
        <v>109</v>
      </c>
      <c r="U37" s="10" t="s">
        <v>109</v>
      </c>
      <c r="V37" s="10" t="s">
        <v>109</v>
      </c>
      <c r="W37" s="10" t="s">
        <v>109</v>
      </c>
      <c r="X37" s="10" t="s">
        <v>109</v>
      </c>
      <c r="Y37" s="10">
        <v>11.375</v>
      </c>
      <c r="Z37" s="10" t="s">
        <v>109</v>
      </c>
    </row>
    <row r="38" spans="1:26" x14ac:dyDescent="0.25">
      <c r="A38" s="9" t="s">
        <v>29</v>
      </c>
      <c r="B38" s="10">
        <v>9.7065999999999999</v>
      </c>
      <c r="C38" s="10" t="s">
        <v>109</v>
      </c>
      <c r="D38" s="10" t="s">
        <v>109</v>
      </c>
      <c r="E38" s="10" t="s">
        <v>109</v>
      </c>
      <c r="F38" s="10" t="s">
        <v>109</v>
      </c>
      <c r="G38" s="10" t="s">
        <v>109</v>
      </c>
      <c r="H38" s="10" t="s">
        <v>109</v>
      </c>
      <c r="I38" s="10" t="s">
        <v>109</v>
      </c>
      <c r="J38" s="10" t="s">
        <v>109</v>
      </c>
      <c r="K38" s="10" t="s">
        <v>109</v>
      </c>
      <c r="L38" s="10" t="s">
        <v>109</v>
      </c>
      <c r="M38" s="10" t="s">
        <v>109</v>
      </c>
      <c r="N38" s="10" t="s">
        <v>109</v>
      </c>
      <c r="O38" s="10" t="s">
        <v>109</v>
      </c>
      <c r="P38" s="10" t="s">
        <v>109</v>
      </c>
      <c r="Q38" s="10" t="s">
        <v>109</v>
      </c>
      <c r="R38" s="10" t="s">
        <v>109</v>
      </c>
      <c r="S38" s="10" t="s">
        <v>109</v>
      </c>
      <c r="T38" s="10" t="s">
        <v>109</v>
      </c>
      <c r="U38" s="10" t="s">
        <v>109</v>
      </c>
      <c r="V38" s="10" t="s">
        <v>109</v>
      </c>
      <c r="W38" s="10" t="s">
        <v>109</v>
      </c>
      <c r="X38" s="10" t="s">
        <v>109</v>
      </c>
      <c r="Y38" s="10">
        <v>10.6972</v>
      </c>
      <c r="Z38" s="10" t="s">
        <v>109</v>
      </c>
    </row>
    <row r="39" spans="1:26" x14ac:dyDescent="0.25">
      <c r="A39" s="9" t="s">
        <v>132</v>
      </c>
      <c r="B39" s="10">
        <v>20</v>
      </c>
      <c r="C39" s="10">
        <v>20</v>
      </c>
      <c r="D39" s="10">
        <v>20</v>
      </c>
      <c r="E39" s="10">
        <v>20</v>
      </c>
      <c r="F39" s="10">
        <v>20</v>
      </c>
      <c r="G39" s="10">
        <v>20</v>
      </c>
      <c r="H39" s="10">
        <v>20</v>
      </c>
      <c r="I39" s="10">
        <v>20</v>
      </c>
      <c r="J39" s="10">
        <v>20</v>
      </c>
      <c r="K39" s="10">
        <v>20</v>
      </c>
      <c r="L39" s="10">
        <v>20</v>
      </c>
      <c r="M39" s="10">
        <v>20</v>
      </c>
      <c r="N39" s="10">
        <v>20</v>
      </c>
      <c r="O39" s="10">
        <v>20</v>
      </c>
      <c r="P39" s="10">
        <v>20</v>
      </c>
      <c r="Q39" s="10">
        <v>20</v>
      </c>
      <c r="R39" s="10">
        <v>20</v>
      </c>
      <c r="S39" s="10">
        <v>20</v>
      </c>
      <c r="T39" s="10">
        <v>20</v>
      </c>
      <c r="U39" s="10">
        <v>20</v>
      </c>
      <c r="V39" s="10">
        <v>20</v>
      </c>
      <c r="W39" s="10">
        <v>20</v>
      </c>
      <c r="X39" s="10">
        <v>20</v>
      </c>
      <c r="Y39" s="10">
        <v>20</v>
      </c>
      <c r="Z39" s="10">
        <v>20</v>
      </c>
    </row>
    <row r="40" spans="1:26" x14ac:dyDescent="0.25">
      <c r="A40" s="9" t="s">
        <v>30</v>
      </c>
      <c r="B40" s="10">
        <v>10.930099999999999</v>
      </c>
      <c r="C40" s="10">
        <v>2.3E-2</v>
      </c>
      <c r="D40" s="10" t="s">
        <v>109</v>
      </c>
      <c r="E40" s="10" t="s">
        <v>109</v>
      </c>
      <c r="F40" s="10" t="s">
        <v>109</v>
      </c>
      <c r="G40" s="10" t="s">
        <v>109</v>
      </c>
      <c r="H40" s="10" t="s">
        <v>109</v>
      </c>
      <c r="I40" s="10" t="s">
        <v>109</v>
      </c>
      <c r="J40" s="10" t="s">
        <v>109</v>
      </c>
      <c r="K40" s="10" t="s">
        <v>109</v>
      </c>
      <c r="L40" s="10" t="s">
        <v>109</v>
      </c>
      <c r="M40" s="10" t="s">
        <v>109</v>
      </c>
      <c r="N40" s="10" t="s">
        <v>109</v>
      </c>
      <c r="O40" s="10" t="s">
        <v>109</v>
      </c>
      <c r="P40" s="10" t="s">
        <v>109</v>
      </c>
      <c r="Q40" s="10" t="s">
        <v>109</v>
      </c>
      <c r="R40" s="10" t="s">
        <v>109</v>
      </c>
      <c r="S40" s="10" t="s">
        <v>109</v>
      </c>
      <c r="T40" s="10" t="s">
        <v>109</v>
      </c>
      <c r="U40" s="10" t="s">
        <v>109</v>
      </c>
      <c r="V40" s="10" t="s">
        <v>109</v>
      </c>
      <c r="W40" s="10" t="s">
        <v>109</v>
      </c>
      <c r="X40" s="10" t="s">
        <v>109</v>
      </c>
      <c r="Y40" s="10">
        <v>12.0534</v>
      </c>
      <c r="Z40" s="10">
        <v>4.1399999999999999E-2</v>
      </c>
    </row>
    <row r="41" spans="1:26" x14ac:dyDescent="0.25">
      <c r="A41" s="9" t="s">
        <v>31</v>
      </c>
      <c r="B41" s="10">
        <v>9.8543000000000003</v>
      </c>
      <c r="C41" s="10" t="s">
        <v>109</v>
      </c>
      <c r="D41" s="10" t="s">
        <v>109</v>
      </c>
      <c r="E41" s="10" t="s">
        <v>109</v>
      </c>
      <c r="F41" s="10" t="s">
        <v>109</v>
      </c>
      <c r="G41" s="10" t="s">
        <v>109</v>
      </c>
      <c r="H41" s="10" t="s">
        <v>109</v>
      </c>
      <c r="I41" s="10" t="s">
        <v>109</v>
      </c>
      <c r="J41" s="10" t="s">
        <v>109</v>
      </c>
      <c r="K41" s="10" t="s">
        <v>109</v>
      </c>
      <c r="L41" s="10" t="s">
        <v>109</v>
      </c>
      <c r="M41" s="10" t="s">
        <v>109</v>
      </c>
      <c r="N41" s="10" t="s">
        <v>109</v>
      </c>
      <c r="O41" s="10" t="s">
        <v>109</v>
      </c>
      <c r="P41" s="10" t="s">
        <v>109</v>
      </c>
      <c r="Q41" s="10" t="s">
        <v>109</v>
      </c>
      <c r="R41" s="10" t="s">
        <v>109</v>
      </c>
      <c r="S41" s="10" t="s">
        <v>109</v>
      </c>
      <c r="T41" s="10" t="s">
        <v>109</v>
      </c>
      <c r="U41" s="10" t="s">
        <v>109</v>
      </c>
      <c r="V41" s="10" t="s">
        <v>109</v>
      </c>
      <c r="W41" s="10" t="s">
        <v>109</v>
      </c>
      <c r="X41" s="10" t="s">
        <v>109</v>
      </c>
      <c r="Y41" s="10">
        <v>11.005699999999999</v>
      </c>
      <c r="Z41" s="10" t="s">
        <v>109</v>
      </c>
    </row>
    <row r="42" spans="1:26" x14ac:dyDescent="0.25">
      <c r="A42" s="9" t="s">
        <v>32</v>
      </c>
      <c r="B42" s="10">
        <v>9.6447000000000003</v>
      </c>
      <c r="C42" s="10" t="s">
        <v>109</v>
      </c>
      <c r="D42" s="10" t="s">
        <v>109</v>
      </c>
      <c r="E42" s="10" t="s">
        <v>109</v>
      </c>
      <c r="F42" s="10">
        <v>0.2427</v>
      </c>
      <c r="G42" s="10" t="s">
        <v>109</v>
      </c>
      <c r="H42" s="10" t="s">
        <v>109</v>
      </c>
      <c r="I42" s="10" t="s">
        <v>109</v>
      </c>
      <c r="J42" s="10">
        <v>0.1182</v>
      </c>
      <c r="K42" s="10" t="s">
        <v>109</v>
      </c>
      <c r="L42" s="10" t="s">
        <v>109</v>
      </c>
      <c r="M42" s="10" t="s">
        <v>109</v>
      </c>
      <c r="N42" s="10" t="s">
        <v>109</v>
      </c>
      <c r="O42" s="10" t="s">
        <v>109</v>
      </c>
      <c r="P42" s="10" t="s">
        <v>109</v>
      </c>
      <c r="Q42" s="10" t="s">
        <v>109</v>
      </c>
      <c r="R42" s="10" t="s">
        <v>109</v>
      </c>
      <c r="S42" s="10" t="s">
        <v>109</v>
      </c>
      <c r="T42" s="10" t="s">
        <v>109</v>
      </c>
      <c r="U42" s="10" t="s">
        <v>109</v>
      </c>
      <c r="V42" s="10" t="s">
        <v>109</v>
      </c>
      <c r="W42" s="10" t="s">
        <v>109</v>
      </c>
      <c r="X42" s="10" t="s">
        <v>109</v>
      </c>
      <c r="Y42" s="10">
        <v>10.552099999999999</v>
      </c>
      <c r="Z42" s="10" t="s">
        <v>109</v>
      </c>
    </row>
    <row r="43" spans="1:26" x14ac:dyDescent="0.25">
      <c r="A43" s="9" t="s">
        <v>33</v>
      </c>
      <c r="B43" s="10">
        <v>9.8049999999999997</v>
      </c>
      <c r="C43" s="10" t="s">
        <v>109</v>
      </c>
      <c r="D43" s="10" t="s">
        <v>109</v>
      </c>
      <c r="E43" s="10" t="s">
        <v>109</v>
      </c>
      <c r="F43" s="10" t="s">
        <v>109</v>
      </c>
      <c r="G43" s="10" t="s">
        <v>109</v>
      </c>
      <c r="H43" s="10" t="s">
        <v>109</v>
      </c>
      <c r="I43" s="10" t="s">
        <v>109</v>
      </c>
      <c r="J43" s="10" t="s">
        <v>109</v>
      </c>
      <c r="K43" s="10" t="s">
        <v>109</v>
      </c>
      <c r="L43" s="10" t="s">
        <v>109</v>
      </c>
      <c r="M43" s="10" t="s">
        <v>109</v>
      </c>
      <c r="N43" s="10" t="s">
        <v>109</v>
      </c>
      <c r="O43" s="10" t="s">
        <v>109</v>
      </c>
      <c r="P43" s="10" t="s">
        <v>109</v>
      </c>
      <c r="Q43" s="10" t="s">
        <v>109</v>
      </c>
      <c r="R43" s="10" t="s">
        <v>109</v>
      </c>
      <c r="S43" s="10" t="s">
        <v>109</v>
      </c>
      <c r="T43" s="10" t="s">
        <v>109</v>
      </c>
      <c r="U43" s="10" t="s">
        <v>109</v>
      </c>
      <c r="V43" s="10" t="s">
        <v>109</v>
      </c>
      <c r="W43" s="10" t="s">
        <v>109</v>
      </c>
      <c r="X43" s="10" t="s">
        <v>109</v>
      </c>
      <c r="Y43" s="10">
        <v>9.7720000000000002</v>
      </c>
      <c r="Z43" s="10" t="s">
        <v>109</v>
      </c>
    </row>
    <row r="44" spans="1:26" x14ac:dyDescent="0.25">
      <c r="A44" s="9" t="s">
        <v>34</v>
      </c>
      <c r="B44" s="10">
        <v>10.2807</v>
      </c>
      <c r="C44" s="10" t="s">
        <v>109</v>
      </c>
      <c r="D44" s="10" t="s">
        <v>109</v>
      </c>
      <c r="E44" s="10">
        <v>5.5202999999999998</v>
      </c>
      <c r="F44" s="10">
        <v>4.2163000000000004</v>
      </c>
      <c r="G44" s="10">
        <v>2.1452</v>
      </c>
      <c r="H44" s="10">
        <v>1.5085</v>
      </c>
      <c r="I44" s="10">
        <v>9.7820999999999998</v>
      </c>
      <c r="J44" s="10">
        <v>7.4032999999999998</v>
      </c>
      <c r="K44" s="10">
        <v>0.50029999999999997</v>
      </c>
      <c r="L44" s="10">
        <v>0.70799999999999996</v>
      </c>
      <c r="M44" s="10">
        <v>6.9835000000000003</v>
      </c>
      <c r="N44" s="10">
        <v>4.3171999999999997</v>
      </c>
      <c r="O44" s="10">
        <v>1.0883</v>
      </c>
      <c r="P44" s="10" t="s">
        <v>109</v>
      </c>
      <c r="Q44" s="10">
        <v>0.33250000000000002</v>
      </c>
      <c r="R44" s="10">
        <v>6.0999999999999999E-2</v>
      </c>
      <c r="S44" s="10">
        <v>2.9590000000000001</v>
      </c>
      <c r="T44" s="10">
        <v>6.9603000000000002</v>
      </c>
      <c r="U44" s="10">
        <v>5.5199999999999999E-2</v>
      </c>
      <c r="V44" s="10">
        <v>2.0653000000000001</v>
      </c>
      <c r="W44" s="10">
        <v>1.7685</v>
      </c>
      <c r="X44" s="10">
        <v>1.2767999999999999</v>
      </c>
      <c r="Y44" s="10">
        <v>10.773999999999999</v>
      </c>
      <c r="Z44" s="10" t="s">
        <v>109</v>
      </c>
    </row>
    <row r="45" spans="1:26" x14ac:dyDescent="0.25">
      <c r="A45" s="9" t="s">
        <v>35</v>
      </c>
      <c r="B45" s="10">
        <v>8.7829999999999995</v>
      </c>
      <c r="C45" s="10" t="s">
        <v>109</v>
      </c>
      <c r="D45" s="10" t="s">
        <v>109</v>
      </c>
      <c r="E45" s="10" t="s">
        <v>109</v>
      </c>
      <c r="F45" s="10" t="s">
        <v>109</v>
      </c>
      <c r="G45" s="10" t="s">
        <v>109</v>
      </c>
      <c r="H45" s="10" t="s">
        <v>109</v>
      </c>
      <c r="I45" s="10" t="s">
        <v>109</v>
      </c>
      <c r="J45" s="10" t="s">
        <v>109</v>
      </c>
      <c r="K45" s="10" t="s">
        <v>109</v>
      </c>
      <c r="L45" s="10" t="s">
        <v>109</v>
      </c>
      <c r="M45" s="10" t="s">
        <v>109</v>
      </c>
      <c r="N45" s="10" t="s">
        <v>109</v>
      </c>
      <c r="O45" s="10" t="s">
        <v>109</v>
      </c>
      <c r="P45" s="10" t="s">
        <v>109</v>
      </c>
      <c r="Q45" s="10" t="s">
        <v>109</v>
      </c>
      <c r="R45" s="10" t="s">
        <v>109</v>
      </c>
      <c r="S45" s="10" t="s">
        <v>109</v>
      </c>
      <c r="T45" s="10" t="s">
        <v>109</v>
      </c>
      <c r="U45" s="10" t="s">
        <v>109</v>
      </c>
      <c r="V45" s="10" t="s">
        <v>109</v>
      </c>
      <c r="W45" s="10" t="s">
        <v>109</v>
      </c>
      <c r="X45" s="10" t="s">
        <v>109</v>
      </c>
      <c r="Y45" s="10">
        <v>9.1508000000000003</v>
      </c>
      <c r="Z45" s="10" t="s">
        <v>109</v>
      </c>
    </row>
    <row r="46" spans="1:26" x14ac:dyDescent="0.25">
      <c r="A46" s="9" t="s">
        <v>36</v>
      </c>
      <c r="B46" s="10">
        <v>10.296099999999999</v>
      </c>
      <c r="C46" s="10" t="s">
        <v>109</v>
      </c>
      <c r="D46" s="10" t="s">
        <v>109</v>
      </c>
      <c r="E46" s="10" t="s">
        <v>109</v>
      </c>
      <c r="F46" s="10" t="s">
        <v>109</v>
      </c>
      <c r="G46" s="10" t="s">
        <v>109</v>
      </c>
      <c r="H46" s="10" t="s">
        <v>109</v>
      </c>
      <c r="I46" s="10" t="s">
        <v>109</v>
      </c>
      <c r="J46" s="10" t="s">
        <v>109</v>
      </c>
      <c r="K46" s="10" t="s">
        <v>109</v>
      </c>
      <c r="L46" s="10" t="s">
        <v>109</v>
      </c>
      <c r="M46" s="10" t="s">
        <v>109</v>
      </c>
      <c r="N46" s="10" t="s">
        <v>109</v>
      </c>
      <c r="O46" s="10" t="s">
        <v>109</v>
      </c>
      <c r="P46" s="10" t="s">
        <v>109</v>
      </c>
      <c r="Q46" s="10" t="s">
        <v>109</v>
      </c>
      <c r="R46" s="10" t="s">
        <v>109</v>
      </c>
      <c r="S46" s="10" t="s">
        <v>109</v>
      </c>
      <c r="T46" s="10" t="s">
        <v>109</v>
      </c>
      <c r="U46" s="10" t="s">
        <v>109</v>
      </c>
      <c r="V46" s="10" t="s">
        <v>109</v>
      </c>
      <c r="W46" s="10" t="s">
        <v>109</v>
      </c>
      <c r="X46" s="10" t="s">
        <v>109</v>
      </c>
      <c r="Y46" s="10">
        <v>10.794700000000001</v>
      </c>
      <c r="Z46" s="10" t="s">
        <v>109</v>
      </c>
    </row>
    <row r="47" spans="1:26" x14ac:dyDescent="0.25">
      <c r="A47" s="9" t="s">
        <v>37</v>
      </c>
      <c r="B47" s="10">
        <v>16.189599999999999</v>
      </c>
      <c r="C47" s="10" t="s">
        <v>109</v>
      </c>
      <c r="D47" s="10" t="s">
        <v>109</v>
      </c>
      <c r="E47" s="10" t="s">
        <v>109</v>
      </c>
      <c r="F47" s="10" t="s">
        <v>109</v>
      </c>
      <c r="G47" s="10" t="s">
        <v>109</v>
      </c>
      <c r="H47" s="10" t="s">
        <v>109</v>
      </c>
      <c r="I47" s="10" t="s">
        <v>109</v>
      </c>
      <c r="J47" s="10" t="s">
        <v>109</v>
      </c>
      <c r="K47" s="10" t="s">
        <v>109</v>
      </c>
      <c r="L47" s="10" t="s">
        <v>109</v>
      </c>
      <c r="M47" s="10" t="s">
        <v>109</v>
      </c>
      <c r="N47" s="10" t="s">
        <v>109</v>
      </c>
      <c r="O47" s="10" t="s">
        <v>109</v>
      </c>
      <c r="P47" s="10" t="s">
        <v>109</v>
      </c>
      <c r="Q47" s="10" t="s">
        <v>109</v>
      </c>
      <c r="R47" s="10" t="s">
        <v>109</v>
      </c>
      <c r="S47" s="10" t="s">
        <v>109</v>
      </c>
      <c r="T47" s="10" t="s">
        <v>109</v>
      </c>
      <c r="U47" s="10" t="s">
        <v>109</v>
      </c>
      <c r="V47" s="10" t="s">
        <v>109</v>
      </c>
      <c r="W47" s="10" t="s">
        <v>109</v>
      </c>
      <c r="X47" s="10" t="s">
        <v>109</v>
      </c>
      <c r="Y47" s="10">
        <v>16.6374</v>
      </c>
      <c r="Z47" s="10" t="s">
        <v>109</v>
      </c>
    </row>
    <row r="48" spans="1:26" x14ac:dyDescent="0.25">
      <c r="A48" s="9" t="s">
        <v>133</v>
      </c>
      <c r="B48" s="10">
        <v>20.567599999999999</v>
      </c>
      <c r="C48" s="10">
        <v>19.025200000000002</v>
      </c>
      <c r="D48" s="10">
        <v>20.235099999999999</v>
      </c>
      <c r="E48" s="10">
        <v>20.392099999999999</v>
      </c>
      <c r="F48" s="10">
        <v>19.837900000000001</v>
      </c>
      <c r="G48" s="10">
        <v>19.417899999999999</v>
      </c>
      <c r="H48" s="10">
        <v>19.579799999999999</v>
      </c>
      <c r="I48" s="10">
        <v>19.042300000000001</v>
      </c>
      <c r="J48" s="10">
        <v>19.663799999999998</v>
      </c>
      <c r="K48" s="10">
        <v>20.116800000000001</v>
      </c>
      <c r="L48" s="10">
        <v>19.8019</v>
      </c>
      <c r="M48" s="10">
        <v>19.414000000000001</v>
      </c>
      <c r="N48" s="10">
        <v>19.662199999999999</v>
      </c>
      <c r="O48" s="10">
        <v>19.2195</v>
      </c>
      <c r="P48" s="10">
        <v>19.7043</v>
      </c>
      <c r="Q48" s="10">
        <v>19.814499999999999</v>
      </c>
      <c r="R48" s="10">
        <v>19.654499999999999</v>
      </c>
      <c r="S48" s="10">
        <v>19.268699999999999</v>
      </c>
      <c r="T48" s="10">
        <v>19.154699999999998</v>
      </c>
      <c r="U48" s="10">
        <v>19.3216</v>
      </c>
      <c r="V48" s="10">
        <v>19.1111</v>
      </c>
      <c r="W48" s="10">
        <v>19.453800000000001</v>
      </c>
      <c r="X48" s="10">
        <v>19.4008</v>
      </c>
      <c r="Y48" s="10">
        <v>19.330200000000001</v>
      </c>
      <c r="Z48" s="10">
        <v>19.377700000000001</v>
      </c>
    </row>
    <row r="49" spans="1:26" x14ac:dyDescent="0.25">
      <c r="A49" s="9" t="s">
        <v>38</v>
      </c>
      <c r="B49" s="10">
        <v>10.3621</v>
      </c>
      <c r="C49" s="10">
        <v>0.20680000000000001</v>
      </c>
      <c r="D49" s="10">
        <v>0.1905</v>
      </c>
      <c r="E49" s="10" t="s">
        <v>109</v>
      </c>
      <c r="F49" s="10" t="s">
        <v>109</v>
      </c>
      <c r="G49" s="10">
        <v>7.9200000000000007E-2</v>
      </c>
      <c r="H49" s="10">
        <v>8.3400000000000002E-2</v>
      </c>
      <c r="I49" s="10">
        <v>3.4500000000000003E-2</v>
      </c>
      <c r="J49" s="10" t="s">
        <v>109</v>
      </c>
      <c r="K49" s="10" t="s">
        <v>109</v>
      </c>
      <c r="L49" s="10" t="s">
        <v>109</v>
      </c>
      <c r="M49" s="10" t="s">
        <v>109</v>
      </c>
      <c r="N49" s="10" t="s">
        <v>109</v>
      </c>
      <c r="O49" s="10">
        <v>5.5E-2</v>
      </c>
      <c r="P49" s="10" t="s">
        <v>109</v>
      </c>
      <c r="Q49" s="10" t="s">
        <v>109</v>
      </c>
      <c r="R49" s="10" t="s">
        <v>109</v>
      </c>
      <c r="S49" s="10" t="s">
        <v>109</v>
      </c>
      <c r="T49" s="10" t="s">
        <v>109</v>
      </c>
      <c r="U49" s="10" t="s">
        <v>109</v>
      </c>
      <c r="V49" s="10" t="s">
        <v>109</v>
      </c>
      <c r="W49" s="10" t="s">
        <v>109</v>
      </c>
      <c r="X49" s="10" t="s">
        <v>109</v>
      </c>
      <c r="Y49" s="10">
        <v>11.3813</v>
      </c>
      <c r="Z49" s="10">
        <v>0.2477</v>
      </c>
    </row>
    <row r="50" spans="1:26" x14ac:dyDescent="0.25">
      <c r="A50" s="9" t="s">
        <v>39</v>
      </c>
      <c r="B50" s="10">
        <v>10.1425</v>
      </c>
      <c r="C50" s="10" t="s">
        <v>109</v>
      </c>
      <c r="D50" s="10" t="s">
        <v>109</v>
      </c>
      <c r="E50" s="10" t="s">
        <v>109</v>
      </c>
      <c r="F50" s="10" t="s">
        <v>109</v>
      </c>
      <c r="G50" s="10" t="s">
        <v>109</v>
      </c>
      <c r="H50" s="10" t="s">
        <v>109</v>
      </c>
      <c r="I50" s="10" t="s">
        <v>109</v>
      </c>
      <c r="J50" s="10" t="s">
        <v>109</v>
      </c>
      <c r="K50" s="10" t="s">
        <v>109</v>
      </c>
      <c r="L50" s="10" t="s">
        <v>109</v>
      </c>
      <c r="M50" s="10" t="s">
        <v>109</v>
      </c>
      <c r="N50" s="10" t="s">
        <v>109</v>
      </c>
      <c r="O50" s="10" t="s">
        <v>109</v>
      </c>
      <c r="P50" s="10" t="s">
        <v>109</v>
      </c>
      <c r="Q50" s="10" t="s">
        <v>109</v>
      </c>
      <c r="R50" s="10" t="s">
        <v>109</v>
      </c>
      <c r="S50" s="10" t="s">
        <v>109</v>
      </c>
      <c r="T50" s="10" t="s">
        <v>109</v>
      </c>
      <c r="U50" s="10" t="s">
        <v>109</v>
      </c>
      <c r="V50" s="10" t="s">
        <v>109</v>
      </c>
      <c r="W50" s="10" t="s">
        <v>109</v>
      </c>
      <c r="X50" s="10" t="s">
        <v>109</v>
      </c>
      <c r="Y50" s="10">
        <v>10.622400000000001</v>
      </c>
      <c r="Z50" s="10" t="s">
        <v>109</v>
      </c>
    </row>
    <row r="51" spans="1:26" x14ac:dyDescent="0.25">
      <c r="A51" s="9" t="s">
        <v>40</v>
      </c>
      <c r="B51" s="10">
        <v>9.7339000000000002</v>
      </c>
      <c r="C51" s="10" t="s">
        <v>109</v>
      </c>
      <c r="D51" s="10" t="s">
        <v>109</v>
      </c>
      <c r="E51" s="10" t="s">
        <v>109</v>
      </c>
      <c r="F51" s="10" t="s">
        <v>109</v>
      </c>
      <c r="G51" s="10" t="s">
        <v>109</v>
      </c>
      <c r="H51" s="10" t="s">
        <v>109</v>
      </c>
      <c r="I51" s="10" t="s">
        <v>109</v>
      </c>
      <c r="J51" s="10" t="s">
        <v>109</v>
      </c>
      <c r="K51" s="10" t="s">
        <v>109</v>
      </c>
      <c r="L51" s="10" t="s">
        <v>109</v>
      </c>
      <c r="M51" s="10" t="s">
        <v>109</v>
      </c>
      <c r="N51" s="10" t="s">
        <v>109</v>
      </c>
      <c r="O51" s="10" t="s">
        <v>109</v>
      </c>
      <c r="P51" s="10" t="s">
        <v>109</v>
      </c>
      <c r="Q51" s="10" t="s">
        <v>109</v>
      </c>
      <c r="R51" s="10" t="s">
        <v>109</v>
      </c>
      <c r="S51" s="10" t="s">
        <v>109</v>
      </c>
      <c r="T51" s="10" t="s">
        <v>109</v>
      </c>
      <c r="U51" s="10" t="s">
        <v>109</v>
      </c>
      <c r="V51" s="10" t="s">
        <v>109</v>
      </c>
      <c r="W51" s="10" t="s">
        <v>109</v>
      </c>
      <c r="X51" s="10" t="s">
        <v>109</v>
      </c>
      <c r="Y51" s="10">
        <v>9.9421999999999997</v>
      </c>
      <c r="Z51" s="10" t="s">
        <v>109</v>
      </c>
    </row>
    <row r="52" spans="1:26" x14ac:dyDescent="0.25">
      <c r="A52" s="9" t="s">
        <v>41</v>
      </c>
      <c r="B52" s="10">
        <v>9.4765999999999995</v>
      </c>
      <c r="C52" s="10" t="s">
        <v>109</v>
      </c>
      <c r="D52" s="10" t="s">
        <v>109</v>
      </c>
      <c r="E52" s="10" t="s">
        <v>109</v>
      </c>
      <c r="F52" s="10" t="s">
        <v>109</v>
      </c>
      <c r="G52" s="10" t="s">
        <v>109</v>
      </c>
      <c r="H52" s="10" t="s">
        <v>109</v>
      </c>
      <c r="I52" s="10" t="s">
        <v>109</v>
      </c>
      <c r="J52" s="10" t="s">
        <v>109</v>
      </c>
      <c r="K52" s="10" t="s">
        <v>109</v>
      </c>
      <c r="L52" s="10" t="s">
        <v>109</v>
      </c>
      <c r="M52" s="10" t="s">
        <v>109</v>
      </c>
      <c r="N52" s="10" t="s">
        <v>109</v>
      </c>
      <c r="O52" s="10" t="s">
        <v>109</v>
      </c>
      <c r="P52" s="10" t="s">
        <v>109</v>
      </c>
      <c r="Q52" s="10" t="s">
        <v>109</v>
      </c>
      <c r="R52" s="10" t="s">
        <v>109</v>
      </c>
      <c r="S52" s="10" t="s">
        <v>109</v>
      </c>
      <c r="T52" s="10" t="s">
        <v>109</v>
      </c>
      <c r="U52" s="10" t="s">
        <v>109</v>
      </c>
      <c r="V52" s="10" t="s">
        <v>109</v>
      </c>
      <c r="W52" s="10" t="s">
        <v>109</v>
      </c>
      <c r="X52" s="10" t="s">
        <v>109</v>
      </c>
      <c r="Y52" s="10">
        <v>10.372299999999999</v>
      </c>
      <c r="Z52" s="10" t="s">
        <v>109</v>
      </c>
    </row>
    <row r="53" spans="1:26" x14ac:dyDescent="0.25">
      <c r="A53" s="9" t="s">
        <v>42</v>
      </c>
      <c r="B53" s="10">
        <v>11.5168</v>
      </c>
      <c r="C53" s="10">
        <v>5.1400000000000001E-2</v>
      </c>
      <c r="D53" s="10" t="s">
        <v>109</v>
      </c>
      <c r="E53" s="10" t="s">
        <v>109</v>
      </c>
      <c r="F53" s="10" t="s">
        <v>109</v>
      </c>
      <c r="G53" s="10" t="s">
        <v>109</v>
      </c>
      <c r="H53" s="10" t="s">
        <v>109</v>
      </c>
      <c r="I53" s="10" t="s">
        <v>109</v>
      </c>
      <c r="J53" s="10" t="s">
        <v>109</v>
      </c>
      <c r="K53" s="10" t="s">
        <v>109</v>
      </c>
      <c r="L53" s="10" t="s">
        <v>109</v>
      </c>
      <c r="M53" s="10" t="s">
        <v>109</v>
      </c>
      <c r="N53" s="10" t="s">
        <v>109</v>
      </c>
      <c r="O53" s="10" t="s">
        <v>109</v>
      </c>
      <c r="P53" s="10" t="s">
        <v>109</v>
      </c>
      <c r="Q53" s="10" t="s">
        <v>109</v>
      </c>
      <c r="R53" s="10" t="s">
        <v>109</v>
      </c>
      <c r="S53" s="10" t="s">
        <v>109</v>
      </c>
      <c r="T53" s="10" t="s">
        <v>109</v>
      </c>
      <c r="U53" s="10" t="s">
        <v>109</v>
      </c>
      <c r="V53" s="10" t="s">
        <v>109</v>
      </c>
      <c r="W53" s="10" t="s">
        <v>109</v>
      </c>
      <c r="X53" s="10" t="s">
        <v>109</v>
      </c>
      <c r="Y53" s="10">
        <v>13.0204</v>
      </c>
      <c r="Z53" s="10">
        <v>6.3E-2</v>
      </c>
    </row>
    <row r="54" spans="1:26" x14ac:dyDescent="0.25">
      <c r="A54" s="9" t="s">
        <v>43</v>
      </c>
      <c r="B54" s="10">
        <v>9.3970000000000002</v>
      </c>
      <c r="C54" s="10" t="s">
        <v>109</v>
      </c>
      <c r="D54" s="10" t="s">
        <v>109</v>
      </c>
      <c r="E54" s="10" t="s">
        <v>109</v>
      </c>
      <c r="F54" s="10" t="s">
        <v>109</v>
      </c>
      <c r="G54" s="10" t="s">
        <v>109</v>
      </c>
      <c r="H54" s="10" t="s">
        <v>109</v>
      </c>
      <c r="I54" s="10" t="s">
        <v>109</v>
      </c>
      <c r="J54" s="10" t="s">
        <v>109</v>
      </c>
      <c r="K54" s="10" t="s">
        <v>109</v>
      </c>
      <c r="L54" s="10" t="s">
        <v>109</v>
      </c>
      <c r="M54" s="10" t="s">
        <v>109</v>
      </c>
      <c r="N54" s="10" t="s">
        <v>109</v>
      </c>
      <c r="O54" s="10" t="s">
        <v>109</v>
      </c>
      <c r="P54" s="10" t="s">
        <v>109</v>
      </c>
      <c r="Q54" s="10" t="s">
        <v>109</v>
      </c>
      <c r="R54" s="10" t="s">
        <v>109</v>
      </c>
      <c r="S54" s="10" t="s">
        <v>109</v>
      </c>
      <c r="T54" s="10" t="s">
        <v>109</v>
      </c>
      <c r="U54" s="10" t="s">
        <v>109</v>
      </c>
      <c r="V54" s="10" t="s">
        <v>109</v>
      </c>
      <c r="W54" s="10" t="s">
        <v>109</v>
      </c>
      <c r="X54" s="10" t="s">
        <v>109</v>
      </c>
      <c r="Y54" s="10">
        <v>10.385400000000001</v>
      </c>
      <c r="Z54" s="10" t="s">
        <v>109</v>
      </c>
    </row>
    <row r="55" spans="1:26" x14ac:dyDescent="0.25">
      <c r="A55" s="9" t="s">
        <v>44</v>
      </c>
      <c r="B55" s="10">
        <v>15.744199999999999</v>
      </c>
      <c r="C55" s="10" t="s">
        <v>109</v>
      </c>
      <c r="D55" s="10" t="s">
        <v>109</v>
      </c>
      <c r="E55" s="10" t="s">
        <v>109</v>
      </c>
      <c r="F55" s="10" t="s">
        <v>109</v>
      </c>
      <c r="G55" s="10" t="s">
        <v>109</v>
      </c>
      <c r="H55" s="10" t="s">
        <v>109</v>
      </c>
      <c r="I55" s="10" t="s">
        <v>109</v>
      </c>
      <c r="J55" s="10" t="s">
        <v>109</v>
      </c>
      <c r="K55" s="10" t="s">
        <v>109</v>
      </c>
      <c r="L55" s="10" t="s">
        <v>109</v>
      </c>
      <c r="M55" s="10" t="s">
        <v>109</v>
      </c>
      <c r="N55" s="10" t="s">
        <v>109</v>
      </c>
      <c r="O55" s="10" t="s">
        <v>109</v>
      </c>
      <c r="P55" s="10" t="s">
        <v>109</v>
      </c>
      <c r="Q55" s="10" t="s">
        <v>109</v>
      </c>
      <c r="R55" s="10" t="s">
        <v>109</v>
      </c>
      <c r="S55" s="10" t="s">
        <v>109</v>
      </c>
      <c r="T55" s="10" t="s">
        <v>109</v>
      </c>
      <c r="U55" s="10" t="s">
        <v>109</v>
      </c>
      <c r="V55" s="10" t="s">
        <v>109</v>
      </c>
      <c r="W55" s="10" t="s">
        <v>109</v>
      </c>
      <c r="X55" s="10" t="s">
        <v>109</v>
      </c>
      <c r="Y55" s="10">
        <v>16.181999999999999</v>
      </c>
      <c r="Z55" s="10" t="s">
        <v>109</v>
      </c>
    </row>
    <row r="56" spans="1:26" x14ac:dyDescent="0.25">
      <c r="A56" s="9" t="s">
        <v>45</v>
      </c>
      <c r="B56" s="10">
        <v>9.6692</v>
      </c>
      <c r="C56" s="10" t="s">
        <v>109</v>
      </c>
      <c r="D56" s="10" t="s">
        <v>109</v>
      </c>
      <c r="E56" s="10">
        <v>4.0770999999999997</v>
      </c>
      <c r="F56" s="10">
        <v>1.6302000000000001</v>
      </c>
      <c r="G56" s="10">
        <v>1.1637</v>
      </c>
      <c r="H56" s="10">
        <v>0.80820000000000003</v>
      </c>
      <c r="I56" s="10">
        <v>4.8182999999999998</v>
      </c>
      <c r="J56" s="10">
        <v>3.0427</v>
      </c>
      <c r="K56" s="10">
        <v>0.10009999999999999</v>
      </c>
      <c r="L56" s="10">
        <v>0.40820000000000001</v>
      </c>
      <c r="M56" s="10">
        <v>2.2088000000000001</v>
      </c>
      <c r="N56" s="10">
        <v>0.98880000000000001</v>
      </c>
      <c r="O56" s="10">
        <v>0.64200000000000002</v>
      </c>
      <c r="P56" s="10">
        <v>0.15409999999999999</v>
      </c>
      <c r="Q56" s="10" t="s">
        <v>109</v>
      </c>
      <c r="R56" s="10" t="s">
        <v>109</v>
      </c>
      <c r="S56" s="10">
        <v>0.46500000000000002</v>
      </c>
      <c r="T56" s="10">
        <v>2.7307000000000001</v>
      </c>
      <c r="U56" s="10" t="s">
        <v>109</v>
      </c>
      <c r="V56" s="10">
        <v>4.6744000000000003</v>
      </c>
      <c r="W56" s="10">
        <v>0.36770000000000003</v>
      </c>
      <c r="X56" s="10">
        <v>0.14630000000000001</v>
      </c>
      <c r="Y56" s="10">
        <v>9.9571000000000005</v>
      </c>
      <c r="Z56" s="10" t="s">
        <v>109</v>
      </c>
    </row>
    <row r="57" spans="1:26" x14ac:dyDescent="0.25">
      <c r="A57" s="9" t="s">
        <v>46</v>
      </c>
      <c r="B57" s="10">
        <v>9.7603000000000009</v>
      </c>
      <c r="C57" s="10" t="s">
        <v>109</v>
      </c>
      <c r="D57" s="10" t="s">
        <v>109</v>
      </c>
      <c r="E57" s="10" t="s">
        <v>109</v>
      </c>
      <c r="F57" s="10" t="s">
        <v>109</v>
      </c>
      <c r="G57" s="10" t="s">
        <v>109</v>
      </c>
      <c r="H57" s="10" t="s">
        <v>109</v>
      </c>
      <c r="I57" s="10" t="s">
        <v>109</v>
      </c>
      <c r="J57" s="10" t="s">
        <v>109</v>
      </c>
      <c r="K57" s="10" t="s">
        <v>109</v>
      </c>
      <c r="L57" s="10" t="s">
        <v>109</v>
      </c>
      <c r="M57" s="10" t="s">
        <v>109</v>
      </c>
      <c r="N57" s="10" t="s">
        <v>109</v>
      </c>
      <c r="O57" s="10" t="s">
        <v>109</v>
      </c>
      <c r="P57" s="10" t="s">
        <v>109</v>
      </c>
      <c r="Q57" s="10" t="s">
        <v>109</v>
      </c>
      <c r="R57" s="10" t="s">
        <v>109</v>
      </c>
      <c r="S57" s="10" t="s">
        <v>109</v>
      </c>
      <c r="T57" s="10" t="s">
        <v>109</v>
      </c>
      <c r="U57" s="10" t="s">
        <v>109</v>
      </c>
      <c r="V57" s="10" t="s">
        <v>109</v>
      </c>
      <c r="W57" s="10" t="s">
        <v>109</v>
      </c>
      <c r="X57" s="10" t="s">
        <v>109</v>
      </c>
      <c r="Y57" s="10">
        <v>10.417400000000001</v>
      </c>
      <c r="Z57" s="10" t="s">
        <v>109</v>
      </c>
    </row>
    <row r="58" spans="1:26" x14ac:dyDescent="0.25">
      <c r="A58" s="9" t="s">
        <v>134</v>
      </c>
      <c r="B58" s="10">
        <v>20</v>
      </c>
      <c r="C58" s="10">
        <v>20</v>
      </c>
      <c r="D58" s="10">
        <v>20</v>
      </c>
      <c r="E58" s="10">
        <v>20</v>
      </c>
      <c r="F58" s="10">
        <v>20</v>
      </c>
      <c r="G58" s="10">
        <v>20</v>
      </c>
      <c r="H58" s="10">
        <v>20</v>
      </c>
      <c r="I58" s="10">
        <v>20</v>
      </c>
      <c r="J58" s="10">
        <v>20</v>
      </c>
      <c r="K58" s="10">
        <v>20</v>
      </c>
      <c r="L58" s="10">
        <v>20</v>
      </c>
      <c r="M58" s="10">
        <v>20</v>
      </c>
      <c r="N58" s="10">
        <v>20</v>
      </c>
      <c r="O58" s="10">
        <v>20</v>
      </c>
      <c r="P58" s="10">
        <v>20</v>
      </c>
      <c r="Q58" s="10">
        <v>20</v>
      </c>
      <c r="R58" s="10">
        <v>20</v>
      </c>
      <c r="S58" s="10">
        <v>20</v>
      </c>
      <c r="T58" s="10">
        <v>20</v>
      </c>
      <c r="U58" s="10">
        <v>20</v>
      </c>
      <c r="V58" s="10">
        <v>20</v>
      </c>
      <c r="W58" s="10">
        <v>20</v>
      </c>
      <c r="X58" s="10">
        <v>20</v>
      </c>
      <c r="Y58" s="10">
        <v>20</v>
      </c>
      <c r="Z58" s="10">
        <v>20</v>
      </c>
    </row>
    <row r="59" spans="1:26" x14ac:dyDescent="0.25">
      <c r="A59" s="9" t="s">
        <v>47</v>
      </c>
      <c r="B59" s="10">
        <v>10.4086</v>
      </c>
      <c r="C59" s="10" t="s">
        <v>109</v>
      </c>
      <c r="D59" s="10" t="s">
        <v>109</v>
      </c>
      <c r="E59" s="10" t="s">
        <v>109</v>
      </c>
      <c r="F59" s="10" t="s">
        <v>109</v>
      </c>
      <c r="G59" s="10" t="s">
        <v>109</v>
      </c>
      <c r="H59" s="10" t="s">
        <v>109</v>
      </c>
      <c r="I59" s="10" t="s">
        <v>109</v>
      </c>
      <c r="J59" s="10" t="s">
        <v>109</v>
      </c>
      <c r="K59" s="10" t="s">
        <v>109</v>
      </c>
      <c r="L59" s="10" t="s">
        <v>109</v>
      </c>
      <c r="M59" s="10" t="s">
        <v>109</v>
      </c>
      <c r="N59" s="10" t="s">
        <v>109</v>
      </c>
      <c r="O59" s="10" t="s">
        <v>109</v>
      </c>
      <c r="P59" s="10" t="s">
        <v>109</v>
      </c>
      <c r="Q59" s="10" t="s">
        <v>109</v>
      </c>
      <c r="R59" s="10" t="s">
        <v>109</v>
      </c>
      <c r="S59" s="10" t="s">
        <v>109</v>
      </c>
      <c r="T59" s="10" t="s">
        <v>109</v>
      </c>
      <c r="U59" s="10" t="s">
        <v>109</v>
      </c>
      <c r="V59" s="10" t="s">
        <v>109</v>
      </c>
      <c r="W59" s="10" t="s">
        <v>109</v>
      </c>
      <c r="X59" s="10" t="s">
        <v>109</v>
      </c>
      <c r="Y59" s="10">
        <v>11.3247</v>
      </c>
      <c r="Z59" s="10" t="s">
        <v>109</v>
      </c>
    </row>
    <row r="60" spans="1:26" x14ac:dyDescent="0.25">
      <c r="A60" s="9" t="s">
        <v>48</v>
      </c>
      <c r="B60" s="10">
        <v>10.314399999999999</v>
      </c>
      <c r="C60" s="10" t="s">
        <v>109</v>
      </c>
      <c r="D60" s="10" t="s">
        <v>109</v>
      </c>
      <c r="E60" s="10" t="s">
        <v>109</v>
      </c>
      <c r="F60" s="10" t="s">
        <v>109</v>
      </c>
      <c r="G60" s="10" t="s">
        <v>109</v>
      </c>
      <c r="H60" s="10" t="s">
        <v>109</v>
      </c>
      <c r="I60" s="10" t="s">
        <v>109</v>
      </c>
      <c r="J60" s="10" t="s">
        <v>109</v>
      </c>
      <c r="K60" s="10" t="s">
        <v>109</v>
      </c>
      <c r="L60" s="10" t="s">
        <v>109</v>
      </c>
      <c r="M60" s="10" t="s">
        <v>109</v>
      </c>
      <c r="N60" s="10" t="s">
        <v>109</v>
      </c>
      <c r="O60" s="10" t="s">
        <v>109</v>
      </c>
      <c r="P60" s="10" t="s">
        <v>109</v>
      </c>
      <c r="Q60" s="10" t="s">
        <v>109</v>
      </c>
      <c r="R60" s="10" t="s">
        <v>109</v>
      </c>
      <c r="S60" s="10" t="s">
        <v>109</v>
      </c>
      <c r="T60" s="10" t="s">
        <v>109</v>
      </c>
      <c r="U60" s="10" t="s">
        <v>109</v>
      </c>
      <c r="V60" s="10" t="s">
        <v>109</v>
      </c>
      <c r="W60" s="10" t="s">
        <v>109</v>
      </c>
      <c r="X60" s="10" t="s">
        <v>109</v>
      </c>
      <c r="Y60" s="10">
        <v>11.0449</v>
      </c>
      <c r="Z60" s="10" t="s">
        <v>109</v>
      </c>
    </row>
    <row r="61" spans="1:26" x14ac:dyDescent="0.25">
      <c r="A61" s="9" t="s">
        <v>49</v>
      </c>
      <c r="B61" s="10">
        <v>10.801</v>
      </c>
      <c r="C61" s="10">
        <v>0.1368</v>
      </c>
      <c r="D61" s="10">
        <v>8.0199999999999994E-2</v>
      </c>
      <c r="E61" s="10" t="s">
        <v>109</v>
      </c>
      <c r="F61" s="10" t="s">
        <v>109</v>
      </c>
      <c r="G61" s="10" t="s">
        <v>109</v>
      </c>
      <c r="H61" s="10" t="s">
        <v>109</v>
      </c>
      <c r="I61" s="10" t="s">
        <v>109</v>
      </c>
      <c r="J61" s="10" t="s">
        <v>109</v>
      </c>
      <c r="K61" s="10" t="s">
        <v>109</v>
      </c>
      <c r="L61" s="10" t="s">
        <v>109</v>
      </c>
      <c r="M61" s="10" t="s">
        <v>109</v>
      </c>
      <c r="N61" s="10" t="s">
        <v>109</v>
      </c>
      <c r="O61" s="10" t="s">
        <v>109</v>
      </c>
      <c r="P61" s="10" t="s">
        <v>109</v>
      </c>
      <c r="Q61" s="10" t="s">
        <v>109</v>
      </c>
      <c r="R61" s="10" t="s">
        <v>109</v>
      </c>
      <c r="S61" s="10" t="s">
        <v>109</v>
      </c>
      <c r="T61" s="10" t="s">
        <v>109</v>
      </c>
      <c r="U61" s="10" t="s">
        <v>109</v>
      </c>
      <c r="V61" s="10" t="s">
        <v>109</v>
      </c>
      <c r="W61" s="10" t="s">
        <v>109</v>
      </c>
      <c r="X61" s="10" t="s">
        <v>109</v>
      </c>
      <c r="Y61" s="10">
        <v>11.7171</v>
      </c>
      <c r="Z61" s="10">
        <v>0.1827</v>
      </c>
    </row>
    <row r="62" spans="1:26" x14ac:dyDescent="0.25">
      <c r="A62" s="9" t="s">
        <v>50</v>
      </c>
      <c r="B62" s="10">
        <v>10.8714</v>
      </c>
      <c r="C62" s="10">
        <v>0.14799999999999999</v>
      </c>
      <c r="D62" s="10">
        <v>0.1026</v>
      </c>
      <c r="E62" s="10" t="s">
        <v>109</v>
      </c>
      <c r="F62" s="10" t="s">
        <v>109</v>
      </c>
      <c r="G62" s="10" t="s">
        <v>109</v>
      </c>
      <c r="H62" s="10" t="s">
        <v>109</v>
      </c>
      <c r="I62" s="10" t="s">
        <v>109</v>
      </c>
      <c r="J62" s="10" t="s">
        <v>109</v>
      </c>
      <c r="K62" s="10" t="s">
        <v>109</v>
      </c>
      <c r="L62" s="10" t="s">
        <v>109</v>
      </c>
      <c r="M62" s="10" t="s">
        <v>109</v>
      </c>
      <c r="N62" s="10" t="s">
        <v>109</v>
      </c>
      <c r="O62" s="10" t="s">
        <v>109</v>
      </c>
      <c r="P62" s="10" t="s">
        <v>109</v>
      </c>
      <c r="Q62" s="10" t="s">
        <v>109</v>
      </c>
      <c r="R62" s="10" t="s">
        <v>109</v>
      </c>
      <c r="S62" s="10" t="s">
        <v>109</v>
      </c>
      <c r="T62" s="10" t="s">
        <v>109</v>
      </c>
      <c r="U62" s="10" t="s">
        <v>109</v>
      </c>
      <c r="V62" s="10" t="s">
        <v>109</v>
      </c>
      <c r="W62" s="10" t="s">
        <v>109</v>
      </c>
      <c r="X62" s="10" t="s">
        <v>109</v>
      </c>
      <c r="Y62" s="10">
        <v>11.771100000000001</v>
      </c>
      <c r="Z62" s="10">
        <v>0.18429999999999999</v>
      </c>
    </row>
    <row r="63" spans="1:26" x14ac:dyDescent="0.25">
      <c r="A63" s="9" t="s">
        <v>51</v>
      </c>
      <c r="B63" s="10">
        <v>10.5914</v>
      </c>
      <c r="C63" s="10">
        <v>9.8799999999999999E-2</v>
      </c>
      <c r="D63" s="10">
        <v>7.1300000000000002E-2</v>
      </c>
      <c r="E63" s="10" t="s">
        <v>109</v>
      </c>
      <c r="F63" s="10" t="s">
        <v>109</v>
      </c>
      <c r="G63" s="10" t="s">
        <v>109</v>
      </c>
      <c r="H63" s="10" t="s">
        <v>109</v>
      </c>
      <c r="I63" s="10" t="s">
        <v>109</v>
      </c>
      <c r="J63" s="10" t="s">
        <v>109</v>
      </c>
      <c r="K63" s="10" t="s">
        <v>109</v>
      </c>
      <c r="L63" s="10" t="s">
        <v>109</v>
      </c>
      <c r="M63" s="10" t="s">
        <v>109</v>
      </c>
      <c r="N63" s="10" t="s">
        <v>109</v>
      </c>
      <c r="O63" s="10" t="s">
        <v>109</v>
      </c>
      <c r="P63" s="10" t="s">
        <v>109</v>
      </c>
      <c r="Q63" s="10" t="s">
        <v>109</v>
      </c>
      <c r="R63" s="10" t="s">
        <v>109</v>
      </c>
      <c r="S63" s="10" t="s">
        <v>109</v>
      </c>
      <c r="T63" s="10" t="s">
        <v>109</v>
      </c>
      <c r="U63" s="10" t="s">
        <v>109</v>
      </c>
      <c r="V63" s="10" t="s">
        <v>109</v>
      </c>
      <c r="W63" s="10" t="s">
        <v>109</v>
      </c>
      <c r="X63" s="10" t="s">
        <v>109</v>
      </c>
      <c r="Y63" s="10">
        <v>11.3691</v>
      </c>
      <c r="Z63" s="10">
        <v>0.1479</v>
      </c>
    </row>
    <row r="64" spans="1:26" x14ac:dyDescent="0.25">
      <c r="A64" s="9" t="s">
        <v>52</v>
      </c>
      <c r="B64" s="10">
        <v>10.3436</v>
      </c>
      <c r="C64" s="10">
        <v>0.1193</v>
      </c>
      <c r="D64" s="10">
        <v>8.0399999999999999E-2</v>
      </c>
      <c r="E64" s="10" t="s">
        <v>109</v>
      </c>
      <c r="F64" s="10" t="s">
        <v>109</v>
      </c>
      <c r="G64" s="10" t="s">
        <v>109</v>
      </c>
      <c r="H64" s="10" t="s">
        <v>109</v>
      </c>
      <c r="I64" s="10" t="s">
        <v>109</v>
      </c>
      <c r="J64" s="10" t="s">
        <v>109</v>
      </c>
      <c r="K64" s="10" t="s">
        <v>109</v>
      </c>
      <c r="L64" s="10" t="s">
        <v>109</v>
      </c>
      <c r="M64" s="10" t="s">
        <v>109</v>
      </c>
      <c r="N64" s="10" t="s">
        <v>109</v>
      </c>
      <c r="O64" s="10" t="s">
        <v>109</v>
      </c>
      <c r="P64" s="10" t="s">
        <v>109</v>
      </c>
      <c r="Q64" s="10" t="s">
        <v>109</v>
      </c>
      <c r="R64" s="10">
        <v>8.4099999999999994E-2</v>
      </c>
      <c r="S64" s="10" t="s">
        <v>109</v>
      </c>
      <c r="T64" s="10" t="s">
        <v>109</v>
      </c>
      <c r="U64" s="10" t="s">
        <v>109</v>
      </c>
      <c r="V64" s="10" t="s">
        <v>109</v>
      </c>
      <c r="W64" s="10" t="s">
        <v>109</v>
      </c>
      <c r="X64" s="10" t="s">
        <v>109</v>
      </c>
      <c r="Y64" s="10">
        <v>11.0246</v>
      </c>
      <c r="Z64" s="10">
        <v>0.1341</v>
      </c>
    </row>
    <row r="65" spans="1:26" x14ac:dyDescent="0.25">
      <c r="A65" s="9" t="s">
        <v>53</v>
      </c>
      <c r="B65" s="10">
        <v>10.2775</v>
      </c>
      <c r="C65" s="10" t="s">
        <v>109</v>
      </c>
      <c r="D65" s="10" t="s">
        <v>109</v>
      </c>
      <c r="E65" s="10">
        <v>0.86770000000000003</v>
      </c>
      <c r="F65" s="10">
        <v>0.20380000000000001</v>
      </c>
      <c r="G65" s="10">
        <v>0.18759999999999999</v>
      </c>
      <c r="H65" s="10">
        <v>0.14779999999999999</v>
      </c>
      <c r="I65" s="10">
        <v>0.77100000000000002</v>
      </c>
      <c r="J65" s="10">
        <v>0.41360000000000002</v>
      </c>
      <c r="K65" s="10" t="s">
        <v>109</v>
      </c>
      <c r="L65" s="10">
        <v>7.8399999999999997E-2</v>
      </c>
      <c r="M65" s="10">
        <v>0.28260000000000002</v>
      </c>
      <c r="N65" s="10">
        <v>7.9299999999999995E-2</v>
      </c>
      <c r="O65" s="10">
        <v>0.13070000000000001</v>
      </c>
      <c r="P65" s="10">
        <v>3.0577999999999999</v>
      </c>
      <c r="Q65" s="10" t="s">
        <v>109</v>
      </c>
      <c r="R65" s="10" t="s">
        <v>109</v>
      </c>
      <c r="S65" s="10">
        <v>2.9100000000000001E-2</v>
      </c>
      <c r="T65" s="10">
        <v>0.39500000000000002</v>
      </c>
      <c r="U65" s="10" t="s">
        <v>109</v>
      </c>
      <c r="V65" s="10">
        <v>7.3137999999999996</v>
      </c>
      <c r="W65" s="10">
        <v>5.8900000000000001E-2</v>
      </c>
      <c r="X65" s="10" t="s">
        <v>109</v>
      </c>
      <c r="Y65" s="10">
        <v>10.0626</v>
      </c>
      <c r="Z65" s="10">
        <v>3.0099999999999998E-2</v>
      </c>
    </row>
    <row r="66" spans="1:26" x14ac:dyDescent="0.25">
      <c r="A66" s="9" t="s">
        <v>54</v>
      </c>
      <c r="B66" s="10">
        <v>12.6897</v>
      </c>
      <c r="C66" s="10">
        <v>8.4599999999999995E-2</v>
      </c>
      <c r="D66" s="10" t="s">
        <v>109</v>
      </c>
      <c r="E66" s="10" t="s">
        <v>109</v>
      </c>
      <c r="F66" s="10" t="s">
        <v>109</v>
      </c>
      <c r="G66" s="10" t="s">
        <v>109</v>
      </c>
      <c r="H66" s="10" t="s">
        <v>109</v>
      </c>
      <c r="I66" s="10" t="s">
        <v>109</v>
      </c>
      <c r="J66" s="10" t="s">
        <v>109</v>
      </c>
      <c r="K66" s="10" t="s">
        <v>109</v>
      </c>
      <c r="L66" s="10" t="s">
        <v>109</v>
      </c>
      <c r="M66" s="10" t="s">
        <v>109</v>
      </c>
      <c r="N66" s="10" t="s">
        <v>109</v>
      </c>
      <c r="O66" s="10" t="s">
        <v>109</v>
      </c>
      <c r="P66" s="10" t="s">
        <v>109</v>
      </c>
      <c r="Q66" s="10" t="s">
        <v>109</v>
      </c>
      <c r="R66" s="10" t="s">
        <v>109</v>
      </c>
      <c r="S66" s="10" t="s">
        <v>109</v>
      </c>
      <c r="T66" s="10" t="s">
        <v>109</v>
      </c>
      <c r="U66" s="10" t="s">
        <v>109</v>
      </c>
      <c r="V66" s="10" t="s">
        <v>109</v>
      </c>
      <c r="W66" s="10" t="s">
        <v>109</v>
      </c>
      <c r="X66" s="10" t="s">
        <v>109</v>
      </c>
      <c r="Y66" s="10">
        <v>12.675800000000001</v>
      </c>
      <c r="Z66" s="10">
        <v>0.1234</v>
      </c>
    </row>
    <row r="67" spans="1:26" x14ac:dyDescent="0.25">
      <c r="A67" s="9" t="s">
        <v>135</v>
      </c>
      <c r="B67" s="10">
        <v>20.324000000000002</v>
      </c>
      <c r="C67" s="10">
        <v>19.582899999999999</v>
      </c>
      <c r="D67" s="10">
        <v>19.767700000000001</v>
      </c>
      <c r="E67" s="10">
        <v>19.975000000000001</v>
      </c>
      <c r="F67" s="10">
        <v>19.764600000000002</v>
      </c>
      <c r="G67" s="10">
        <v>19.181799999999999</v>
      </c>
      <c r="H67" s="10">
        <v>19.6431</v>
      </c>
      <c r="I67" s="10">
        <v>19.459099999999999</v>
      </c>
      <c r="J67" s="10">
        <v>20.188400000000001</v>
      </c>
      <c r="K67" s="10">
        <v>19.886399999999998</v>
      </c>
      <c r="L67" s="10">
        <v>19.619700000000002</v>
      </c>
      <c r="M67" s="10">
        <v>19.636500000000002</v>
      </c>
      <c r="N67" s="10">
        <v>20.3353</v>
      </c>
      <c r="O67" s="10">
        <v>19.436399999999999</v>
      </c>
      <c r="P67" s="10">
        <v>20.1464</v>
      </c>
      <c r="Q67" s="10">
        <v>20.904499999999999</v>
      </c>
      <c r="R67" s="10">
        <v>19.554300000000001</v>
      </c>
      <c r="S67" s="10">
        <v>19.561399999999999</v>
      </c>
      <c r="T67" s="10">
        <v>20.1098</v>
      </c>
      <c r="U67" s="10">
        <v>20.1798</v>
      </c>
      <c r="V67" s="10">
        <v>19.681000000000001</v>
      </c>
      <c r="W67" s="10">
        <v>20.3887</v>
      </c>
      <c r="X67" s="10">
        <v>20.1784</v>
      </c>
      <c r="Y67" s="10">
        <v>19.631399999999999</v>
      </c>
      <c r="Z67" s="10">
        <v>20.925599999999999</v>
      </c>
    </row>
    <row r="68" spans="1:26" x14ac:dyDescent="0.25">
      <c r="A68" s="9" t="s">
        <v>55</v>
      </c>
      <c r="B68" s="10">
        <v>10.864599999999999</v>
      </c>
      <c r="C68" s="10">
        <v>8.4199999999999997E-2</v>
      </c>
      <c r="D68" s="10">
        <v>2.5499999999999998E-2</v>
      </c>
      <c r="E68" s="10">
        <v>1.46E-2</v>
      </c>
      <c r="F68" s="10" t="s">
        <v>109</v>
      </c>
      <c r="G68" s="10" t="s">
        <v>109</v>
      </c>
      <c r="H68" s="10" t="s">
        <v>109</v>
      </c>
      <c r="I68" s="10" t="s">
        <v>109</v>
      </c>
      <c r="J68" s="10" t="s">
        <v>109</v>
      </c>
      <c r="K68" s="10" t="s">
        <v>109</v>
      </c>
      <c r="L68" s="10" t="s">
        <v>109</v>
      </c>
      <c r="M68" s="10" t="s">
        <v>109</v>
      </c>
      <c r="N68" s="10" t="s">
        <v>109</v>
      </c>
      <c r="O68" s="10" t="s">
        <v>109</v>
      </c>
      <c r="P68" s="10" t="s">
        <v>109</v>
      </c>
      <c r="Q68" s="10" t="s">
        <v>109</v>
      </c>
      <c r="R68" s="10" t="s">
        <v>109</v>
      </c>
      <c r="S68" s="10" t="s">
        <v>109</v>
      </c>
      <c r="T68" s="10" t="s">
        <v>109</v>
      </c>
      <c r="U68" s="10" t="s">
        <v>109</v>
      </c>
      <c r="V68" s="10" t="s">
        <v>109</v>
      </c>
      <c r="W68" s="10" t="s">
        <v>109</v>
      </c>
      <c r="X68" s="10" t="s">
        <v>109</v>
      </c>
      <c r="Y68" s="10">
        <v>11.1952</v>
      </c>
      <c r="Z68" s="10">
        <v>8.2100000000000006E-2</v>
      </c>
    </row>
    <row r="69" spans="1:26" x14ac:dyDescent="0.25">
      <c r="A69" s="9" t="s">
        <v>56</v>
      </c>
      <c r="B69" s="10">
        <v>9.5092999999999996</v>
      </c>
      <c r="C69" s="10" t="s">
        <v>109</v>
      </c>
      <c r="D69" s="10" t="s">
        <v>109</v>
      </c>
      <c r="E69" s="10" t="s">
        <v>109</v>
      </c>
      <c r="F69" s="10" t="s">
        <v>109</v>
      </c>
      <c r="G69" s="10" t="s">
        <v>109</v>
      </c>
      <c r="H69" s="10" t="s">
        <v>109</v>
      </c>
      <c r="I69" s="10" t="s">
        <v>109</v>
      </c>
      <c r="J69" s="10" t="s">
        <v>109</v>
      </c>
      <c r="K69" s="10" t="s">
        <v>109</v>
      </c>
      <c r="L69" s="10" t="s">
        <v>109</v>
      </c>
      <c r="M69" s="10" t="s">
        <v>109</v>
      </c>
      <c r="N69" s="10" t="s">
        <v>109</v>
      </c>
      <c r="O69" s="10" t="s">
        <v>109</v>
      </c>
      <c r="P69" s="10" t="s">
        <v>109</v>
      </c>
      <c r="Q69" s="10" t="s">
        <v>109</v>
      </c>
      <c r="R69" s="10" t="s">
        <v>109</v>
      </c>
      <c r="S69" s="10" t="s">
        <v>109</v>
      </c>
      <c r="T69" s="10" t="s">
        <v>109</v>
      </c>
      <c r="U69" s="10" t="s">
        <v>109</v>
      </c>
      <c r="V69" s="10" t="s">
        <v>109</v>
      </c>
      <c r="W69" s="10" t="s">
        <v>109</v>
      </c>
      <c r="X69" s="10" t="s">
        <v>109</v>
      </c>
      <c r="Y69" s="10">
        <v>8.8695000000000004</v>
      </c>
      <c r="Z69" s="10" t="s">
        <v>109</v>
      </c>
    </row>
    <row r="70" spans="1:26" x14ac:dyDescent="0.25">
      <c r="A70" s="9" t="s">
        <v>57</v>
      </c>
      <c r="B70" s="10">
        <v>10.029999999999999</v>
      </c>
      <c r="C70" s="10" t="s">
        <v>109</v>
      </c>
      <c r="D70" s="10" t="s">
        <v>109</v>
      </c>
      <c r="E70" s="10" t="s">
        <v>109</v>
      </c>
      <c r="F70" s="10" t="s">
        <v>109</v>
      </c>
      <c r="G70" s="10" t="s">
        <v>109</v>
      </c>
      <c r="H70" s="10" t="s">
        <v>109</v>
      </c>
      <c r="I70" s="10" t="s">
        <v>109</v>
      </c>
      <c r="J70" s="10" t="s">
        <v>109</v>
      </c>
      <c r="K70" s="10" t="s">
        <v>109</v>
      </c>
      <c r="L70" s="10" t="s">
        <v>109</v>
      </c>
      <c r="M70" s="10" t="s">
        <v>109</v>
      </c>
      <c r="N70" s="10" t="s">
        <v>109</v>
      </c>
      <c r="O70" s="10" t="s">
        <v>109</v>
      </c>
      <c r="P70" s="10" t="s">
        <v>109</v>
      </c>
      <c r="Q70" s="10" t="s">
        <v>109</v>
      </c>
      <c r="R70" s="10" t="s">
        <v>109</v>
      </c>
      <c r="S70" s="10" t="s">
        <v>109</v>
      </c>
      <c r="T70" s="10" t="s">
        <v>109</v>
      </c>
      <c r="U70" s="10" t="s">
        <v>109</v>
      </c>
      <c r="V70" s="10" t="s">
        <v>109</v>
      </c>
      <c r="W70" s="10" t="s">
        <v>109</v>
      </c>
      <c r="X70" s="10" t="s">
        <v>109</v>
      </c>
      <c r="Y70" s="10">
        <v>10.4794</v>
      </c>
      <c r="Z70" s="10" t="s">
        <v>109</v>
      </c>
    </row>
    <row r="71" spans="1:26" x14ac:dyDescent="0.25">
      <c r="A71" s="9" t="s">
        <v>58</v>
      </c>
      <c r="B71" s="10">
        <v>10.0907</v>
      </c>
      <c r="C71" s="10" t="s">
        <v>109</v>
      </c>
      <c r="D71" s="10" t="s">
        <v>109</v>
      </c>
      <c r="E71" s="10" t="s">
        <v>109</v>
      </c>
      <c r="F71" s="10" t="s">
        <v>109</v>
      </c>
      <c r="G71" s="10" t="s">
        <v>109</v>
      </c>
      <c r="H71" s="10" t="s">
        <v>109</v>
      </c>
      <c r="I71" s="10" t="s">
        <v>109</v>
      </c>
      <c r="J71" s="10" t="s">
        <v>109</v>
      </c>
      <c r="K71" s="10" t="s">
        <v>109</v>
      </c>
      <c r="L71" s="10" t="s">
        <v>109</v>
      </c>
      <c r="M71" s="10" t="s">
        <v>109</v>
      </c>
      <c r="N71" s="10" t="s">
        <v>109</v>
      </c>
      <c r="O71" s="10" t="s">
        <v>109</v>
      </c>
      <c r="P71" s="10" t="s">
        <v>109</v>
      </c>
      <c r="Q71" s="10" t="s">
        <v>109</v>
      </c>
      <c r="R71" s="10" t="s">
        <v>109</v>
      </c>
      <c r="S71" s="10" t="s">
        <v>109</v>
      </c>
      <c r="T71" s="10" t="s">
        <v>109</v>
      </c>
      <c r="U71" s="10" t="s">
        <v>109</v>
      </c>
      <c r="V71" s="10" t="s">
        <v>109</v>
      </c>
      <c r="W71" s="10" t="s">
        <v>109</v>
      </c>
      <c r="X71" s="10" t="s">
        <v>109</v>
      </c>
      <c r="Y71" s="10">
        <v>10.531700000000001</v>
      </c>
      <c r="Z71" s="10" t="s">
        <v>109</v>
      </c>
    </row>
    <row r="72" spans="1:26" x14ac:dyDescent="0.25">
      <c r="A72" s="9" t="s">
        <v>59</v>
      </c>
      <c r="B72" s="10">
        <v>12.447100000000001</v>
      </c>
      <c r="C72" s="10">
        <v>0.13009999999999999</v>
      </c>
      <c r="D72" s="10">
        <v>4.3799999999999999E-2</v>
      </c>
      <c r="E72" s="10" t="s">
        <v>109</v>
      </c>
      <c r="F72" s="10" t="s">
        <v>109</v>
      </c>
      <c r="G72" s="10" t="s">
        <v>109</v>
      </c>
      <c r="H72" s="10" t="s">
        <v>109</v>
      </c>
      <c r="I72" s="10" t="s">
        <v>109</v>
      </c>
      <c r="J72" s="10" t="s">
        <v>109</v>
      </c>
      <c r="K72" s="10" t="s">
        <v>109</v>
      </c>
      <c r="L72" s="10" t="s">
        <v>109</v>
      </c>
      <c r="M72" s="10" t="s">
        <v>109</v>
      </c>
      <c r="N72" s="10" t="s">
        <v>109</v>
      </c>
      <c r="O72" s="10" t="s">
        <v>109</v>
      </c>
      <c r="P72" s="10" t="s">
        <v>109</v>
      </c>
      <c r="Q72" s="10" t="s">
        <v>109</v>
      </c>
      <c r="R72" s="10" t="s">
        <v>109</v>
      </c>
      <c r="S72" s="10" t="s">
        <v>109</v>
      </c>
      <c r="T72" s="10" t="s">
        <v>109</v>
      </c>
      <c r="U72" s="10" t="s">
        <v>109</v>
      </c>
      <c r="V72" s="10" t="s">
        <v>109</v>
      </c>
      <c r="W72" s="10" t="s">
        <v>109</v>
      </c>
      <c r="X72" s="10" t="s">
        <v>109</v>
      </c>
      <c r="Y72" s="10">
        <v>12.709199999999999</v>
      </c>
      <c r="Z72" s="10">
        <v>0.14319999999999999</v>
      </c>
    </row>
    <row r="73" spans="1:26" x14ac:dyDescent="0.25">
      <c r="A73" s="9" t="s">
        <v>60</v>
      </c>
      <c r="B73" s="10">
        <v>11.8086</v>
      </c>
      <c r="C73" s="10">
        <v>9.2600000000000002E-2</v>
      </c>
      <c r="D73" s="10" t="s">
        <v>109</v>
      </c>
      <c r="E73" s="10" t="s">
        <v>109</v>
      </c>
      <c r="F73" s="10" t="s">
        <v>109</v>
      </c>
      <c r="G73" s="10" t="s">
        <v>109</v>
      </c>
      <c r="H73" s="10" t="s">
        <v>109</v>
      </c>
      <c r="I73" s="10" t="s">
        <v>109</v>
      </c>
      <c r="J73" s="10" t="s">
        <v>109</v>
      </c>
      <c r="K73" s="10" t="s">
        <v>109</v>
      </c>
      <c r="L73" s="10" t="s">
        <v>109</v>
      </c>
      <c r="M73" s="10" t="s">
        <v>109</v>
      </c>
      <c r="N73" s="10" t="s">
        <v>109</v>
      </c>
      <c r="O73" s="10" t="s">
        <v>109</v>
      </c>
      <c r="P73" s="10" t="s">
        <v>109</v>
      </c>
      <c r="Q73" s="10" t="s">
        <v>109</v>
      </c>
      <c r="R73" s="10" t="s">
        <v>109</v>
      </c>
      <c r="S73" s="10" t="s">
        <v>109</v>
      </c>
      <c r="T73" s="10" t="s">
        <v>109</v>
      </c>
      <c r="U73" s="10" t="s">
        <v>109</v>
      </c>
      <c r="V73" s="10" t="s">
        <v>109</v>
      </c>
      <c r="W73" s="10" t="s">
        <v>109</v>
      </c>
      <c r="X73" s="10" t="s">
        <v>109</v>
      </c>
      <c r="Y73" s="10">
        <v>12.212400000000001</v>
      </c>
      <c r="Z73" s="10">
        <v>0.11749999999999999</v>
      </c>
    </row>
    <row r="74" spans="1:26" x14ac:dyDescent="0.25">
      <c r="A74" s="9" t="s">
        <v>62</v>
      </c>
      <c r="B74" s="10">
        <v>12.2883</v>
      </c>
      <c r="C74" s="10">
        <v>8.9499999999999996E-2</v>
      </c>
      <c r="D74" s="10" t="s">
        <v>109</v>
      </c>
      <c r="E74" s="10" t="s">
        <v>109</v>
      </c>
      <c r="F74" s="10" t="s">
        <v>109</v>
      </c>
      <c r="G74" s="10" t="s">
        <v>109</v>
      </c>
      <c r="H74" s="10" t="s">
        <v>109</v>
      </c>
      <c r="I74" s="10" t="s">
        <v>109</v>
      </c>
      <c r="J74" s="10" t="s">
        <v>109</v>
      </c>
      <c r="K74" s="10" t="s">
        <v>109</v>
      </c>
      <c r="L74" s="10" t="s">
        <v>109</v>
      </c>
      <c r="M74" s="10" t="s">
        <v>109</v>
      </c>
      <c r="N74" s="10" t="s">
        <v>109</v>
      </c>
      <c r="O74" s="10" t="s">
        <v>109</v>
      </c>
      <c r="P74" s="10" t="s">
        <v>109</v>
      </c>
      <c r="Q74" s="10" t="s">
        <v>109</v>
      </c>
      <c r="R74" s="10" t="s">
        <v>109</v>
      </c>
      <c r="S74" s="10" t="s">
        <v>109</v>
      </c>
      <c r="T74" s="10" t="s">
        <v>109</v>
      </c>
      <c r="U74" s="10" t="s">
        <v>109</v>
      </c>
      <c r="V74" s="10" t="s">
        <v>109</v>
      </c>
      <c r="W74" s="10" t="s">
        <v>109</v>
      </c>
      <c r="X74" s="10" t="s">
        <v>109</v>
      </c>
      <c r="Y74" s="10">
        <v>12.4148</v>
      </c>
      <c r="Z74" s="10">
        <v>0.1129</v>
      </c>
    </row>
    <row r="75" spans="1:26" x14ac:dyDescent="0.25">
      <c r="A75" s="9" t="s">
        <v>61</v>
      </c>
      <c r="B75" s="10">
        <v>11.680300000000001</v>
      </c>
      <c r="C75" s="10">
        <v>0.1135</v>
      </c>
      <c r="D75" s="10" t="s">
        <v>109</v>
      </c>
      <c r="E75" s="10" t="s">
        <v>109</v>
      </c>
      <c r="F75" s="10" t="s">
        <v>109</v>
      </c>
      <c r="G75" s="10" t="s">
        <v>109</v>
      </c>
      <c r="H75" s="10" t="s">
        <v>109</v>
      </c>
      <c r="I75" s="10" t="s">
        <v>109</v>
      </c>
      <c r="J75" s="10" t="s">
        <v>109</v>
      </c>
      <c r="K75" s="10" t="s">
        <v>109</v>
      </c>
      <c r="L75" s="10" t="s">
        <v>109</v>
      </c>
      <c r="M75" s="10" t="s">
        <v>109</v>
      </c>
      <c r="N75" s="10" t="s">
        <v>109</v>
      </c>
      <c r="O75" s="10" t="s">
        <v>109</v>
      </c>
      <c r="P75" s="10" t="s">
        <v>109</v>
      </c>
      <c r="Q75" s="10" t="s">
        <v>109</v>
      </c>
      <c r="R75" s="10" t="s">
        <v>109</v>
      </c>
      <c r="S75" s="10" t="s">
        <v>109</v>
      </c>
      <c r="T75" s="10" t="s">
        <v>109</v>
      </c>
      <c r="U75" s="10" t="s">
        <v>109</v>
      </c>
      <c r="V75" s="10" t="s">
        <v>109</v>
      </c>
      <c r="W75" s="10" t="s">
        <v>109</v>
      </c>
      <c r="X75" s="10" t="s">
        <v>109</v>
      </c>
      <c r="Y75" s="10">
        <v>12.0786</v>
      </c>
      <c r="Z75" s="10">
        <v>0.1321</v>
      </c>
    </row>
    <row r="76" spans="1:26" x14ac:dyDescent="0.25">
      <c r="A76" s="9" t="s">
        <v>63</v>
      </c>
      <c r="B76" s="10">
        <v>12.485200000000001</v>
      </c>
      <c r="C76" s="10">
        <v>6.9000000000000006E-2</v>
      </c>
      <c r="D76" s="10" t="s">
        <v>109</v>
      </c>
      <c r="E76" s="10" t="s">
        <v>109</v>
      </c>
      <c r="F76" s="10" t="s">
        <v>109</v>
      </c>
      <c r="G76" s="10" t="s">
        <v>109</v>
      </c>
      <c r="H76" s="10" t="s">
        <v>109</v>
      </c>
      <c r="I76" s="10" t="s">
        <v>109</v>
      </c>
      <c r="J76" s="10" t="s">
        <v>109</v>
      </c>
      <c r="K76" s="10" t="s">
        <v>109</v>
      </c>
      <c r="L76" s="10" t="s">
        <v>109</v>
      </c>
      <c r="M76" s="10" t="s">
        <v>109</v>
      </c>
      <c r="N76" s="10" t="s">
        <v>109</v>
      </c>
      <c r="O76" s="10" t="s">
        <v>109</v>
      </c>
      <c r="P76" s="10" t="s">
        <v>109</v>
      </c>
      <c r="Q76" s="10" t="s">
        <v>109</v>
      </c>
      <c r="R76" s="10" t="s">
        <v>109</v>
      </c>
      <c r="S76" s="10" t="s">
        <v>109</v>
      </c>
      <c r="T76" s="10" t="s">
        <v>109</v>
      </c>
      <c r="U76" s="10" t="s">
        <v>109</v>
      </c>
      <c r="V76" s="10" t="s">
        <v>109</v>
      </c>
      <c r="W76" s="10" t="s">
        <v>109</v>
      </c>
      <c r="X76" s="10" t="s">
        <v>109</v>
      </c>
      <c r="Y76" s="10">
        <v>12.589700000000001</v>
      </c>
      <c r="Z76" s="10">
        <v>0.1026</v>
      </c>
    </row>
    <row r="77" spans="1:26" x14ac:dyDescent="0.25">
      <c r="A77" s="9" t="s">
        <v>64</v>
      </c>
      <c r="B77" s="10">
        <v>10.3287</v>
      </c>
      <c r="C77" s="10" t="s">
        <v>109</v>
      </c>
      <c r="D77" s="10" t="s">
        <v>109</v>
      </c>
      <c r="E77" s="10" t="s">
        <v>109</v>
      </c>
      <c r="F77" s="10" t="s">
        <v>109</v>
      </c>
      <c r="G77" s="10" t="s">
        <v>109</v>
      </c>
      <c r="H77" s="10" t="s">
        <v>109</v>
      </c>
      <c r="I77" s="10" t="s">
        <v>109</v>
      </c>
      <c r="J77" s="10" t="s">
        <v>109</v>
      </c>
      <c r="K77" s="10" t="s">
        <v>109</v>
      </c>
      <c r="L77" s="10" t="s">
        <v>109</v>
      </c>
      <c r="M77" s="10" t="s">
        <v>109</v>
      </c>
      <c r="N77" s="10" t="s">
        <v>109</v>
      </c>
      <c r="O77" s="10" t="s">
        <v>109</v>
      </c>
      <c r="P77" s="10" t="s">
        <v>109</v>
      </c>
      <c r="Q77" s="10" t="s">
        <v>109</v>
      </c>
      <c r="R77" s="10" t="s">
        <v>109</v>
      </c>
      <c r="S77" s="10" t="s">
        <v>109</v>
      </c>
      <c r="T77" s="10" t="s">
        <v>109</v>
      </c>
      <c r="U77" s="10" t="s">
        <v>109</v>
      </c>
      <c r="V77" s="10" t="s">
        <v>109</v>
      </c>
      <c r="W77" s="10" t="s">
        <v>109</v>
      </c>
      <c r="X77" s="10" t="s">
        <v>109</v>
      </c>
      <c r="Y77" s="10">
        <v>7.4238999999999997</v>
      </c>
      <c r="Z77" s="10" t="s">
        <v>109</v>
      </c>
    </row>
    <row r="78" spans="1:26" x14ac:dyDescent="0.25">
      <c r="A78" s="9" t="s">
        <v>65</v>
      </c>
      <c r="B78" s="10">
        <v>11.8062</v>
      </c>
      <c r="C78" s="10">
        <v>0.11210000000000001</v>
      </c>
      <c r="D78" s="10" t="s">
        <v>109</v>
      </c>
      <c r="E78" s="10" t="s">
        <v>109</v>
      </c>
      <c r="F78" s="10" t="s">
        <v>109</v>
      </c>
      <c r="G78" s="10" t="s">
        <v>109</v>
      </c>
      <c r="H78" s="10" t="s">
        <v>109</v>
      </c>
      <c r="I78" s="10" t="s">
        <v>109</v>
      </c>
      <c r="J78" s="10" t="s">
        <v>109</v>
      </c>
      <c r="K78" s="10" t="s">
        <v>109</v>
      </c>
      <c r="L78" s="10" t="s">
        <v>109</v>
      </c>
      <c r="M78" s="10" t="s">
        <v>109</v>
      </c>
      <c r="N78" s="10" t="s">
        <v>109</v>
      </c>
      <c r="O78" s="10" t="s">
        <v>109</v>
      </c>
      <c r="P78" s="10" t="s">
        <v>109</v>
      </c>
      <c r="Q78" s="10" t="s">
        <v>109</v>
      </c>
      <c r="R78" s="10" t="s">
        <v>109</v>
      </c>
      <c r="S78" s="10" t="s">
        <v>109</v>
      </c>
      <c r="T78" s="10" t="s">
        <v>109</v>
      </c>
      <c r="U78" s="10" t="s">
        <v>109</v>
      </c>
      <c r="V78" s="10" t="s">
        <v>109</v>
      </c>
      <c r="W78" s="10" t="s">
        <v>109</v>
      </c>
      <c r="X78" s="10" t="s">
        <v>109</v>
      </c>
      <c r="Y78" s="10">
        <v>11.834</v>
      </c>
      <c r="Z78" s="10" t="s">
        <v>109</v>
      </c>
    </row>
    <row r="79" spans="1:26" x14ac:dyDescent="0.25">
      <c r="A79" s="9" t="s">
        <v>66</v>
      </c>
      <c r="B79" s="10">
        <v>13.271800000000001</v>
      </c>
      <c r="C79" s="10" t="s">
        <v>109</v>
      </c>
      <c r="D79" s="10" t="s">
        <v>109</v>
      </c>
      <c r="E79" s="10" t="s">
        <v>109</v>
      </c>
      <c r="F79" s="10" t="s">
        <v>109</v>
      </c>
      <c r="G79" s="10" t="s">
        <v>109</v>
      </c>
      <c r="H79" s="10" t="s">
        <v>109</v>
      </c>
      <c r="I79" s="10" t="s">
        <v>109</v>
      </c>
      <c r="J79" s="10" t="s">
        <v>109</v>
      </c>
      <c r="K79" s="10" t="s">
        <v>109</v>
      </c>
      <c r="L79" s="10" t="s">
        <v>109</v>
      </c>
      <c r="M79" s="10" t="s">
        <v>109</v>
      </c>
      <c r="N79" s="10" t="s">
        <v>109</v>
      </c>
      <c r="O79" s="10" t="s">
        <v>109</v>
      </c>
      <c r="P79" s="10" t="s">
        <v>109</v>
      </c>
      <c r="Q79" s="10" t="s">
        <v>109</v>
      </c>
      <c r="R79" s="10" t="s">
        <v>109</v>
      </c>
      <c r="S79" s="10" t="s">
        <v>109</v>
      </c>
      <c r="T79" s="10" t="s">
        <v>109</v>
      </c>
      <c r="U79" s="10" t="s">
        <v>109</v>
      </c>
      <c r="V79" s="10" t="s">
        <v>109</v>
      </c>
      <c r="W79" s="10" t="s">
        <v>109</v>
      </c>
      <c r="X79" s="10" t="s">
        <v>109</v>
      </c>
      <c r="Y79" s="10">
        <v>13.779199999999999</v>
      </c>
      <c r="Z79" s="10">
        <v>0.14000000000000001</v>
      </c>
    </row>
    <row r="80" spans="1:26" x14ac:dyDescent="0.25">
      <c r="A80" s="9" t="s">
        <v>67</v>
      </c>
      <c r="B80" s="10">
        <v>11.5145</v>
      </c>
      <c r="C80" s="10">
        <v>0.1244</v>
      </c>
      <c r="D80" s="10">
        <v>5.4199999999999998E-2</v>
      </c>
      <c r="E80" s="10">
        <v>1.7899999999999999E-2</v>
      </c>
      <c r="F80" s="10">
        <v>2.0500000000000001E-2</v>
      </c>
      <c r="G80" s="10" t="s">
        <v>109</v>
      </c>
      <c r="H80" s="10">
        <v>1.66E-2</v>
      </c>
      <c r="I80" s="10">
        <v>1.61E-2</v>
      </c>
      <c r="J80" s="10">
        <v>1.26E-2</v>
      </c>
      <c r="K80" s="10" t="s">
        <v>109</v>
      </c>
      <c r="L80" s="10">
        <v>1.5100000000000001E-2</v>
      </c>
      <c r="M80" s="10">
        <v>1.12E-2</v>
      </c>
      <c r="N80" s="10">
        <v>1.2999999999999999E-2</v>
      </c>
      <c r="O80" s="10" t="s">
        <v>109</v>
      </c>
      <c r="P80" s="10" t="s">
        <v>109</v>
      </c>
      <c r="Q80" s="10" t="s">
        <v>109</v>
      </c>
      <c r="R80" s="10" t="s">
        <v>109</v>
      </c>
      <c r="S80" s="10" t="s">
        <v>109</v>
      </c>
      <c r="T80" s="10" t="s">
        <v>109</v>
      </c>
      <c r="U80" s="10">
        <v>8.8999999999999999E-3</v>
      </c>
      <c r="V80" s="10">
        <v>4.5999999999999999E-3</v>
      </c>
      <c r="W80" s="10" t="s">
        <v>109</v>
      </c>
      <c r="X80" s="10" t="s">
        <v>109</v>
      </c>
      <c r="Y80" s="10">
        <v>11.7441</v>
      </c>
      <c r="Z80" s="10">
        <v>0.15579999999999999</v>
      </c>
    </row>
    <row r="81" spans="1:26" x14ac:dyDescent="0.25">
      <c r="A81" s="9" t="s">
        <v>68</v>
      </c>
      <c r="B81" s="10">
        <v>13.367699999999999</v>
      </c>
      <c r="C81" s="10">
        <v>0.1245</v>
      </c>
      <c r="D81" s="10" t="s">
        <v>109</v>
      </c>
      <c r="E81" s="10" t="s">
        <v>109</v>
      </c>
      <c r="F81" s="10" t="s">
        <v>109</v>
      </c>
      <c r="G81" s="10" t="s">
        <v>109</v>
      </c>
      <c r="H81" s="10" t="s">
        <v>109</v>
      </c>
      <c r="I81" s="10" t="s">
        <v>109</v>
      </c>
      <c r="J81" s="10" t="s">
        <v>109</v>
      </c>
      <c r="K81" s="10" t="s">
        <v>109</v>
      </c>
      <c r="L81" s="10" t="s">
        <v>109</v>
      </c>
      <c r="M81" s="10" t="s">
        <v>109</v>
      </c>
      <c r="N81" s="10" t="s">
        <v>109</v>
      </c>
      <c r="O81" s="10" t="s">
        <v>109</v>
      </c>
      <c r="P81" s="10" t="s">
        <v>109</v>
      </c>
      <c r="Q81" s="10" t="s">
        <v>109</v>
      </c>
      <c r="R81" s="10" t="s">
        <v>109</v>
      </c>
      <c r="S81" s="10" t="s">
        <v>109</v>
      </c>
      <c r="T81" s="10" t="s">
        <v>109</v>
      </c>
      <c r="U81" s="10" t="s">
        <v>109</v>
      </c>
      <c r="V81" s="10" t="s">
        <v>109</v>
      </c>
      <c r="W81" s="10" t="s">
        <v>109</v>
      </c>
      <c r="X81" s="10" t="s">
        <v>109</v>
      </c>
      <c r="Y81" s="10">
        <v>13.3462</v>
      </c>
      <c r="Z81" s="10">
        <v>0.1434</v>
      </c>
    </row>
    <row r="82" spans="1:26" x14ac:dyDescent="0.25">
      <c r="A82" s="9" t="s">
        <v>136</v>
      </c>
      <c r="B82" s="10">
        <v>20</v>
      </c>
      <c r="C82" s="10">
        <v>20</v>
      </c>
      <c r="D82" s="10">
        <v>20</v>
      </c>
      <c r="E82" s="10">
        <v>20</v>
      </c>
      <c r="F82" s="10">
        <v>20</v>
      </c>
      <c r="G82" s="10">
        <v>20</v>
      </c>
      <c r="H82" s="10">
        <v>20</v>
      </c>
      <c r="I82" s="10">
        <v>20</v>
      </c>
      <c r="J82" s="10">
        <v>20</v>
      </c>
      <c r="K82" s="10">
        <v>20</v>
      </c>
      <c r="L82" s="10">
        <v>20</v>
      </c>
      <c r="M82" s="10">
        <v>20</v>
      </c>
      <c r="N82" s="10">
        <v>20</v>
      </c>
      <c r="O82" s="10">
        <v>20</v>
      </c>
      <c r="P82" s="10">
        <v>20</v>
      </c>
      <c r="Q82" s="10">
        <v>20</v>
      </c>
      <c r="R82" s="10">
        <v>20</v>
      </c>
      <c r="S82" s="10">
        <v>20</v>
      </c>
      <c r="T82" s="10">
        <v>20</v>
      </c>
      <c r="U82" s="10">
        <v>20</v>
      </c>
      <c r="V82" s="10">
        <v>20</v>
      </c>
      <c r="W82" s="10">
        <v>20</v>
      </c>
      <c r="X82" s="10">
        <v>20</v>
      </c>
      <c r="Y82" s="10">
        <v>20</v>
      </c>
      <c r="Z82" s="10">
        <v>20</v>
      </c>
    </row>
    <row r="83" spans="1:26" x14ac:dyDescent="0.25">
      <c r="A83" s="9" t="s">
        <v>69</v>
      </c>
      <c r="B83" s="10">
        <v>11.0616</v>
      </c>
      <c r="C83" s="10" t="s">
        <v>109</v>
      </c>
      <c r="D83" s="10" t="s">
        <v>109</v>
      </c>
      <c r="E83" s="10" t="s">
        <v>109</v>
      </c>
      <c r="F83" s="10" t="s">
        <v>109</v>
      </c>
      <c r="G83" s="10" t="s">
        <v>109</v>
      </c>
      <c r="H83" s="10" t="s">
        <v>109</v>
      </c>
      <c r="I83" s="10" t="s">
        <v>109</v>
      </c>
      <c r="J83" s="10" t="s">
        <v>109</v>
      </c>
      <c r="K83" s="10" t="s">
        <v>109</v>
      </c>
      <c r="L83" s="10" t="s">
        <v>109</v>
      </c>
      <c r="M83" s="10" t="s">
        <v>109</v>
      </c>
      <c r="N83" s="10" t="s">
        <v>109</v>
      </c>
      <c r="O83" s="10" t="s">
        <v>109</v>
      </c>
      <c r="P83" s="10" t="s">
        <v>109</v>
      </c>
      <c r="Q83" s="10" t="s">
        <v>109</v>
      </c>
      <c r="R83" s="10" t="s">
        <v>109</v>
      </c>
      <c r="S83" s="10" t="s">
        <v>109</v>
      </c>
      <c r="T83" s="10" t="s">
        <v>109</v>
      </c>
      <c r="U83" s="10" t="s">
        <v>109</v>
      </c>
      <c r="V83" s="10" t="s">
        <v>109</v>
      </c>
      <c r="W83" s="10" t="s">
        <v>109</v>
      </c>
      <c r="X83" s="10" t="s">
        <v>109</v>
      </c>
      <c r="Y83" s="10">
        <v>11.3194</v>
      </c>
      <c r="Z83" s="10" t="s">
        <v>109</v>
      </c>
    </row>
    <row r="84" spans="1:26" x14ac:dyDescent="0.25">
      <c r="A84" s="9" t="s">
        <v>71</v>
      </c>
      <c r="B84" s="10">
        <v>13.283200000000001</v>
      </c>
      <c r="C84" s="10">
        <v>0.18940000000000001</v>
      </c>
      <c r="D84" s="10">
        <v>7.8899999999999998E-2</v>
      </c>
      <c r="E84" s="10" t="s">
        <v>109</v>
      </c>
      <c r="F84" s="10" t="s">
        <v>109</v>
      </c>
      <c r="G84" s="10" t="s">
        <v>109</v>
      </c>
      <c r="H84" s="10" t="s">
        <v>109</v>
      </c>
      <c r="I84" s="10" t="s">
        <v>109</v>
      </c>
      <c r="J84" s="10" t="s">
        <v>109</v>
      </c>
      <c r="K84" s="10" t="s">
        <v>109</v>
      </c>
      <c r="L84" s="10" t="s">
        <v>109</v>
      </c>
      <c r="M84" s="10" t="s">
        <v>109</v>
      </c>
      <c r="N84" s="10" t="s">
        <v>109</v>
      </c>
      <c r="O84" s="10" t="s">
        <v>109</v>
      </c>
      <c r="P84" s="10" t="s">
        <v>109</v>
      </c>
      <c r="Q84" s="10" t="s">
        <v>109</v>
      </c>
      <c r="R84" s="10" t="s">
        <v>109</v>
      </c>
      <c r="S84" s="10" t="s">
        <v>109</v>
      </c>
      <c r="T84" s="10" t="s">
        <v>109</v>
      </c>
      <c r="U84" s="10" t="s">
        <v>109</v>
      </c>
      <c r="V84" s="10" t="s">
        <v>109</v>
      </c>
      <c r="W84" s="10" t="s">
        <v>109</v>
      </c>
      <c r="X84" s="10" t="s">
        <v>109</v>
      </c>
      <c r="Y84" s="10">
        <v>13.4588</v>
      </c>
      <c r="Z84" s="10">
        <v>0.18140000000000001</v>
      </c>
    </row>
    <row r="85" spans="1:26" x14ac:dyDescent="0.25">
      <c r="A85" s="9" t="s">
        <v>70</v>
      </c>
      <c r="B85" s="10">
        <v>10.8916</v>
      </c>
      <c r="C85" s="10">
        <v>8.9300000000000004E-2</v>
      </c>
      <c r="D85" s="10">
        <v>4.1599999999999998E-2</v>
      </c>
      <c r="E85" s="10">
        <v>2.58E-2</v>
      </c>
      <c r="F85" s="10">
        <v>1.61E-2</v>
      </c>
      <c r="G85" s="10">
        <v>1.6500000000000001E-2</v>
      </c>
      <c r="H85" s="10" t="s">
        <v>109</v>
      </c>
      <c r="I85" s="10">
        <v>1.5800000000000002E-2</v>
      </c>
      <c r="J85" s="10">
        <v>2.4E-2</v>
      </c>
      <c r="K85" s="10">
        <v>1.6799999999999999E-2</v>
      </c>
      <c r="L85" s="10">
        <v>1.6799999999999999E-2</v>
      </c>
      <c r="M85" s="10">
        <v>1.6299999999999999E-2</v>
      </c>
      <c r="N85" s="10">
        <v>1.41E-2</v>
      </c>
      <c r="O85" s="10">
        <v>1.21E-2</v>
      </c>
      <c r="P85" s="10" t="s">
        <v>109</v>
      </c>
      <c r="Q85" s="10" t="s">
        <v>109</v>
      </c>
      <c r="R85" s="10" t="s">
        <v>109</v>
      </c>
      <c r="S85" s="10" t="s">
        <v>109</v>
      </c>
      <c r="T85" s="10" t="s">
        <v>109</v>
      </c>
      <c r="U85" s="10" t="s">
        <v>109</v>
      </c>
      <c r="V85" s="10">
        <v>1.52E-2</v>
      </c>
      <c r="W85" s="10">
        <v>9.9000000000000008E-3</v>
      </c>
      <c r="X85" s="10" t="s">
        <v>109</v>
      </c>
      <c r="Y85" s="10">
        <v>11.4183</v>
      </c>
      <c r="Z85" s="10">
        <v>0.1371</v>
      </c>
    </row>
    <row r="86" spans="1:26" x14ac:dyDescent="0.25">
      <c r="A86" s="9" t="s">
        <v>72</v>
      </c>
      <c r="B86" s="10">
        <v>12.9298</v>
      </c>
      <c r="C86" s="10" t="s">
        <v>109</v>
      </c>
      <c r="D86" s="10" t="s">
        <v>109</v>
      </c>
      <c r="E86" s="10" t="s">
        <v>109</v>
      </c>
      <c r="F86" s="10" t="s">
        <v>109</v>
      </c>
      <c r="G86" s="10" t="s">
        <v>109</v>
      </c>
      <c r="H86" s="10" t="s">
        <v>109</v>
      </c>
      <c r="I86" s="10" t="s">
        <v>109</v>
      </c>
      <c r="J86" s="10" t="s">
        <v>109</v>
      </c>
      <c r="K86" s="10" t="s">
        <v>109</v>
      </c>
      <c r="L86" s="10" t="s">
        <v>109</v>
      </c>
      <c r="M86" s="10" t="s">
        <v>109</v>
      </c>
      <c r="N86" s="10" t="s">
        <v>109</v>
      </c>
      <c r="O86" s="10" t="s">
        <v>109</v>
      </c>
      <c r="P86" s="10" t="s">
        <v>109</v>
      </c>
      <c r="Q86" s="10" t="s">
        <v>109</v>
      </c>
      <c r="R86" s="10" t="s">
        <v>109</v>
      </c>
      <c r="S86" s="10" t="s">
        <v>109</v>
      </c>
      <c r="T86" s="10" t="s">
        <v>109</v>
      </c>
      <c r="U86" s="10" t="s">
        <v>109</v>
      </c>
      <c r="V86" s="10" t="s">
        <v>109</v>
      </c>
      <c r="W86" s="10" t="s">
        <v>109</v>
      </c>
      <c r="X86" s="10" t="s">
        <v>109</v>
      </c>
      <c r="Y86" s="10">
        <v>12.556100000000001</v>
      </c>
      <c r="Z86" s="10" t="s">
        <v>109</v>
      </c>
    </row>
    <row r="87" spans="1:26" x14ac:dyDescent="0.25">
      <c r="A87" s="9" t="s">
        <v>73</v>
      </c>
      <c r="B87" s="10">
        <v>9.5571000000000002</v>
      </c>
      <c r="C87" s="10" t="s">
        <v>109</v>
      </c>
      <c r="D87" s="10" t="s">
        <v>109</v>
      </c>
      <c r="E87" s="10" t="s">
        <v>109</v>
      </c>
      <c r="F87" s="10" t="s">
        <v>109</v>
      </c>
      <c r="G87" s="10" t="s">
        <v>109</v>
      </c>
      <c r="H87" s="10" t="s">
        <v>109</v>
      </c>
      <c r="I87" s="10" t="s">
        <v>109</v>
      </c>
      <c r="J87" s="10" t="s">
        <v>109</v>
      </c>
      <c r="K87" s="10" t="s">
        <v>109</v>
      </c>
      <c r="L87" s="10" t="s">
        <v>109</v>
      </c>
      <c r="M87" s="10" t="s">
        <v>109</v>
      </c>
      <c r="N87" s="10" t="s">
        <v>109</v>
      </c>
      <c r="O87" s="10" t="s">
        <v>109</v>
      </c>
      <c r="P87" s="10" t="s">
        <v>109</v>
      </c>
      <c r="Q87" s="10" t="s">
        <v>109</v>
      </c>
      <c r="R87" s="10" t="s">
        <v>109</v>
      </c>
      <c r="S87" s="10" t="s">
        <v>109</v>
      </c>
      <c r="T87" s="10" t="s">
        <v>109</v>
      </c>
      <c r="U87" s="10" t="s">
        <v>109</v>
      </c>
      <c r="V87" s="10" t="s">
        <v>109</v>
      </c>
      <c r="W87" s="10" t="s">
        <v>109</v>
      </c>
      <c r="X87" s="10" t="s">
        <v>109</v>
      </c>
      <c r="Y87" s="10">
        <v>9.3112999999999992</v>
      </c>
      <c r="Z87" s="10" t="s">
        <v>109</v>
      </c>
    </row>
    <row r="88" spans="1:26" x14ac:dyDescent="0.25">
      <c r="A88" s="9" t="s">
        <v>74</v>
      </c>
      <c r="B88" s="10">
        <v>10.0586</v>
      </c>
      <c r="C88" s="10" t="s">
        <v>109</v>
      </c>
      <c r="D88" s="10" t="s">
        <v>109</v>
      </c>
      <c r="E88" s="10" t="s">
        <v>109</v>
      </c>
      <c r="F88" s="10" t="s">
        <v>109</v>
      </c>
      <c r="G88" s="10" t="s">
        <v>109</v>
      </c>
      <c r="H88" s="10" t="s">
        <v>109</v>
      </c>
      <c r="I88" s="10" t="s">
        <v>109</v>
      </c>
      <c r="J88" s="10" t="s">
        <v>109</v>
      </c>
      <c r="K88" s="10" t="s">
        <v>109</v>
      </c>
      <c r="L88" s="10" t="s">
        <v>109</v>
      </c>
      <c r="M88" s="10" t="s">
        <v>109</v>
      </c>
      <c r="N88" s="10" t="s">
        <v>109</v>
      </c>
      <c r="O88" s="10" t="s">
        <v>109</v>
      </c>
      <c r="P88" s="10" t="s">
        <v>109</v>
      </c>
      <c r="Q88" s="10" t="s">
        <v>109</v>
      </c>
      <c r="R88" s="10" t="s">
        <v>109</v>
      </c>
      <c r="S88" s="10" t="s">
        <v>109</v>
      </c>
      <c r="T88" s="10" t="s">
        <v>109</v>
      </c>
      <c r="U88" s="10" t="s">
        <v>109</v>
      </c>
      <c r="V88" s="10" t="s">
        <v>109</v>
      </c>
      <c r="W88" s="10" t="s">
        <v>109</v>
      </c>
      <c r="X88" s="10" t="s">
        <v>109</v>
      </c>
      <c r="Y88" s="10">
        <v>10.271100000000001</v>
      </c>
      <c r="Z88" s="10" t="s">
        <v>109</v>
      </c>
    </row>
    <row r="89" spans="1:26" x14ac:dyDescent="0.25">
      <c r="A89" s="9" t="s">
        <v>75</v>
      </c>
      <c r="B89" s="10">
        <v>10.976699999999999</v>
      </c>
      <c r="C89" s="10">
        <v>0.18890000000000001</v>
      </c>
      <c r="D89" s="10">
        <v>7.1099999999999997E-2</v>
      </c>
      <c r="E89" s="10">
        <v>2.92E-2</v>
      </c>
      <c r="F89" s="10">
        <v>3.0099999999999998E-2</v>
      </c>
      <c r="G89" s="10">
        <v>2.6200000000000001E-2</v>
      </c>
      <c r="H89" s="10">
        <v>2.24E-2</v>
      </c>
      <c r="I89" s="10" t="s">
        <v>109</v>
      </c>
      <c r="J89" s="10" t="s">
        <v>109</v>
      </c>
      <c r="K89" s="10" t="s">
        <v>109</v>
      </c>
      <c r="L89" s="10" t="s">
        <v>109</v>
      </c>
      <c r="M89" s="10">
        <v>1.6899999999999998E-2</v>
      </c>
      <c r="N89" s="10" t="s">
        <v>109</v>
      </c>
      <c r="O89" s="10">
        <v>1.8800000000000001E-2</v>
      </c>
      <c r="P89" s="10" t="s">
        <v>109</v>
      </c>
      <c r="Q89" s="10" t="s">
        <v>109</v>
      </c>
      <c r="R89" s="10" t="s">
        <v>109</v>
      </c>
      <c r="S89" s="10" t="s">
        <v>109</v>
      </c>
      <c r="T89" s="10" t="s">
        <v>109</v>
      </c>
      <c r="U89" s="10" t="s">
        <v>109</v>
      </c>
      <c r="V89" s="10" t="s">
        <v>109</v>
      </c>
      <c r="W89" s="10" t="s">
        <v>109</v>
      </c>
      <c r="X89" s="10" t="s">
        <v>109</v>
      </c>
      <c r="Y89" s="10">
        <v>10.9529</v>
      </c>
      <c r="Z89" s="10">
        <v>0.21149999999999999</v>
      </c>
    </row>
    <row r="90" spans="1:26" x14ac:dyDescent="0.25">
      <c r="A90" s="9" t="s">
        <v>76</v>
      </c>
      <c r="B90" s="10">
        <v>15.263299999999999</v>
      </c>
      <c r="C90" s="10">
        <v>0.19839999999999999</v>
      </c>
      <c r="D90" s="10">
        <v>6.6500000000000004E-2</v>
      </c>
      <c r="E90" s="10" t="s">
        <v>109</v>
      </c>
      <c r="F90" s="10" t="s">
        <v>109</v>
      </c>
      <c r="G90" s="10" t="s">
        <v>109</v>
      </c>
      <c r="H90" s="10" t="s">
        <v>109</v>
      </c>
      <c r="I90" s="10" t="s">
        <v>109</v>
      </c>
      <c r="J90" s="10" t="s">
        <v>109</v>
      </c>
      <c r="K90" s="10" t="s">
        <v>109</v>
      </c>
      <c r="L90" s="10">
        <v>1.47E-2</v>
      </c>
      <c r="M90" s="10">
        <v>1.5699999999999999E-2</v>
      </c>
      <c r="N90" s="10" t="s">
        <v>109</v>
      </c>
      <c r="O90" s="10" t="s">
        <v>109</v>
      </c>
      <c r="P90" s="10" t="s">
        <v>109</v>
      </c>
      <c r="Q90" s="10" t="s">
        <v>109</v>
      </c>
      <c r="R90" s="10" t="s">
        <v>109</v>
      </c>
      <c r="S90" s="10" t="s">
        <v>109</v>
      </c>
      <c r="T90" s="10" t="s">
        <v>109</v>
      </c>
      <c r="U90" s="10" t="s">
        <v>109</v>
      </c>
      <c r="V90" s="10" t="s">
        <v>109</v>
      </c>
      <c r="W90" s="10" t="s">
        <v>109</v>
      </c>
      <c r="X90" s="10" t="s">
        <v>109</v>
      </c>
      <c r="Y90" s="10">
        <v>15.5381</v>
      </c>
      <c r="Z90" s="10">
        <v>0.20169999999999999</v>
      </c>
    </row>
    <row r="91" spans="1:26" x14ac:dyDescent="0.25">
      <c r="A91" s="9" t="s">
        <v>77</v>
      </c>
      <c r="B91" s="10">
        <v>9.5473999999999997</v>
      </c>
      <c r="C91" s="10">
        <v>0.13500000000000001</v>
      </c>
      <c r="D91" s="10">
        <v>4.6399999999999997E-2</v>
      </c>
      <c r="E91" s="10">
        <v>1.5299999999999999E-2</v>
      </c>
      <c r="F91" s="10" t="s">
        <v>109</v>
      </c>
      <c r="G91" s="10">
        <v>1.9E-2</v>
      </c>
      <c r="H91" s="10">
        <v>2.3099999999999999E-2</v>
      </c>
      <c r="I91" s="10" t="s">
        <v>109</v>
      </c>
      <c r="J91" s="10" t="s">
        <v>109</v>
      </c>
      <c r="K91" s="10" t="s">
        <v>109</v>
      </c>
      <c r="L91" s="10" t="s">
        <v>109</v>
      </c>
      <c r="M91" s="10" t="s">
        <v>109</v>
      </c>
      <c r="N91" s="10" t="s">
        <v>109</v>
      </c>
      <c r="O91" s="10" t="s">
        <v>109</v>
      </c>
      <c r="P91" s="10">
        <v>7.3000000000000001E-3</v>
      </c>
      <c r="Q91" s="10" t="s">
        <v>109</v>
      </c>
      <c r="R91" s="10" t="s">
        <v>109</v>
      </c>
      <c r="S91" s="10" t="s">
        <v>109</v>
      </c>
      <c r="T91" s="10" t="s">
        <v>109</v>
      </c>
      <c r="U91" s="10" t="s">
        <v>109</v>
      </c>
      <c r="V91" s="10" t="s">
        <v>109</v>
      </c>
      <c r="W91" s="10" t="s">
        <v>109</v>
      </c>
      <c r="X91" s="10" t="s">
        <v>109</v>
      </c>
      <c r="Y91" s="10">
        <v>9.6149000000000004</v>
      </c>
      <c r="Z91" s="10">
        <v>0.19170000000000001</v>
      </c>
    </row>
    <row r="92" spans="1:26" x14ac:dyDescent="0.25">
      <c r="A92" s="9" t="s">
        <v>78</v>
      </c>
      <c r="B92" s="10">
        <v>10.475199999999999</v>
      </c>
      <c r="C92" s="10">
        <v>0.1754</v>
      </c>
      <c r="D92" s="10">
        <v>7.0099999999999996E-2</v>
      </c>
      <c r="E92" s="10">
        <v>2.41E-2</v>
      </c>
      <c r="F92" s="10">
        <v>1.9800000000000002E-2</v>
      </c>
      <c r="G92" s="10" t="s">
        <v>109</v>
      </c>
      <c r="H92" s="10" t="s">
        <v>109</v>
      </c>
      <c r="I92" s="10" t="s">
        <v>109</v>
      </c>
      <c r="J92" s="10" t="s">
        <v>109</v>
      </c>
      <c r="K92" s="10" t="s">
        <v>109</v>
      </c>
      <c r="L92" s="10" t="s">
        <v>109</v>
      </c>
      <c r="M92" s="10" t="s">
        <v>109</v>
      </c>
      <c r="N92" s="10" t="s">
        <v>109</v>
      </c>
      <c r="O92" s="10" t="s">
        <v>109</v>
      </c>
      <c r="P92" s="10" t="s">
        <v>109</v>
      </c>
      <c r="Q92" s="10" t="s">
        <v>109</v>
      </c>
      <c r="R92" s="10" t="s">
        <v>109</v>
      </c>
      <c r="S92" s="10" t="s">
        <v>109</v>
      </c>
      <c r="T92" s="10" t="s">
        <v>109</v>
      </c>
      <c r="U92" s="10" t="s">
        <v>109</v>
      </c>
      <c r="V92" s="10" t="s">
        <v>109</v>
      </c>
      <c r="W92" s="10" t="s">
        <v>109</v>
      </c>
      <c r="X92" s="10" t="s">
        <v>109</v>
      </c>
      <c r="Y92" s="10">
        <v>10.834</v>
      </c>
      <c r="Z92" s="10">
        <v>0.21490000000000001</v>
      </c>
    </row>
    <row r="93" spans="1:26" x14ac:dyDescent="0.25">
      <c r="A93" s="13"/>
    </row>
  </sheetData>
  <conditionalFormatting sqref="B15:BU15 B24:BU24 B47:BU47 B55:BU55">
    <cfRule type="cellIs" dxfId="8" priority="3" stopIfTrue="1" operator="greaterThan">
      <formula>3.8</formula>
    </cfRule>
  </conditionalFormatting>
  <conditionalFormatting sqref="B8:BU14 B16:BU23 B25:BU46 B48:BU54 B56:BU92">
    <cfRule type="cellIs" dxfId="7" priority="4" stopIfTrue="1" operator="greaterThan">
      <formula>2</formula>
    </cfRule>
  </conditionalFormatting>
  <conditionalFormatting sqref="B8:BU92">
    <cfRule type="cellIs" dxfId="6" priority="1" stopIfTrue="1" operator="equal">
      <formula>20</formula>
    </cfRule>
    <cfRule type="cellIs" dxfId="5" priority="2" stopIfTrue="1" operator="equal">
      <formula>"n.a./n.r."</formula>
    </cfRule>
    <cfRule type="cellIs" dxfId="4" priority="5" operator="notEqual">
      <formula>"n.a./n.r."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M4" sqref="M4"/>
    </sheetView>
  </sheetViews>
  <sheetFormatPr defaultRowHeight="15" x14ac:dyDescent="0.25"/>
  <cols>
    <col min="1" max="1" width="12.42578125" style="12" customWidth="1"/>
    <col min="2" max="2" width="5.28515625" bestFit="1" customWidth="1"/>
    <col min="3" max="3" width="9" bestFit="1" customWidth="1"/>
    <col min="4" max="4" width="6.5703125" bestFit="1" customWidth="1"/>
    <col min="5" max="5" width="18.28515625" bestFit="1" customWidth="1"/>
    <col min="6" max="6" width="7.7109375" bestFit="1" customWidth="1"/>
    <col min="7" max="7" width="7.28515625" bestFit="1" customWidth="1"/>
    <col min="8" max="8" width="25.85546875" bestFit="1" customWidth="1"/>
    <col min="9" max="9" width="7.7109375" bestFit="1" customWidth="1"/>
    <col min="10" max="10" width="6.85546875" bestFit="1" customWidth="1"/>
    <col min="11" max="11" width="26.28515625" bestFit="1" customWidth="1"/>
    <col min="12" max="12" width="7.7109375" bestFit="1" customWidth="1"/>
    <col min="13" max="13" width="11.5703125" bestFit="1" customWidth="1"/>
  </cols>
  <sheetData>
    <row r="1" spans="1:13" x14ac:dyDescent="0.25">
      <c r="B1" t="s">
        <v>119</v>
      </c>
      <c r="C1" s="2" t="s">
        <v>120</v>
      </c>
      <c r="D1" s="2" t="s">
        <v>121</v>
      </c>
      <c r="E1" s="2" t="s">
        <v>122</v>
      </c>
      <c r="F1" t="s">
        <v>123</v>
      </c>
      <c r="G1" t="s">
        <v>124</v>
      </c>
      <c r="H1" t="s">
        <v>125</v>
      </c>
      <c r="I1" t="s">
        <v>123</v>
      </c>
      <c r="J1" t="s">
        <v>126</v>
      </c>
      <c r="K1" t="s">
        <v>122</v>
      </c>
      <c r="L1" t="s">
        <v>123</v>
      </c>
      <c r="M1" t="s">
        <v>79</v>
      </c>
    </row>
    <row r="2" spans="1:13" x14ac:dyDescent="0.25">
      <c r="B2" s="8" t="s">
        <v>127</v>
      </c>
      <c r="C2" t="s">
        <v>83</v>
      </c>
      <c r="D2" t="s">
        <v>128</v>
      </c>
      <c r="G2" t="s">
        <v>128</v>
      </c>
      <c r="J2" t="s">
        <v>128</v>
      </c>
      <c r="M2" t="s">
        <v>171</v>
      </c>
    </row>
    <row r="3" spans="1:13" x14ac:dyDescent="0.25">
      <c r="A3" s="12" t="s">
        <v>137</v>
      </c>
      <c r="B3" t="s">
        <v>129</v>
      </c>
      <c r="C3" t="s">
        <v>129</v>
      </c>
      <c r="D3" t="s">
        <v>129</v>
      </c>
      <c r="E3" t="s">
        <v>129</v>
      </c>
      <c r="F3" t="s">
        <v>129</v>
      </c>
      <c r="G3" t="s">
        <v>129</v>
      </c>
      <c r="H3" t="s">
        <v>129</v>
      </c>
      <c r="I3" t="s">
        <v>129</v>
      </c>
      <c r="J3" t="s">
        <v>129</v>
      </c>
      <c r="K3" t="s">
        <v>129</v>
      </c>
      <c r="L3" t="s">
        <v>129</v>
      </c>
      <c r="M3" t="s">
        <v>129</v>
      </c>
    </row>
    <row r="4" spans="1:13" x14ac:dyDescent="0.25">
      <c r="A4" s="12" t="s">
        <v>153</v>
      </c>
      <c r="B4">
        <v>2</v>
      </c>
      <c r="C4">
        <v>1.65</v>
      </c>
      <c r="D4">
        <v>865</v>
      </c>
      <c r="E4" t="s">
        <v>167</v>
      </c>
      <c r="F4" t="s">
        <v>168</v>
      </c>
      <c r="G4">
        <v>782</v>
      </c>
      <c r="H4" t="s">
        <v>169</v>
      </c>
      <c r="I4" t="s">
        <v>168</v>
      </c>
      <c r="J4">
        <v>758</v>
      </c>
      <c r="K4" t="s">
        <v>170</v>
      </c>
      <c r="L4" t="s">
        <v>168</v>
      </c>
      <c r="M4">
        <v>22110.653999999999</v>
      </c>
    </row>
    <row r="5" spans="1:13" x14ac:dyDescent="0.25">
      <c r="A5" s="12" t="s">
        <v>159</v>
      </c>
      <c r="B5">
        <v>1</v>
      </c>
      <c r="C5">
        <v>1.66</v>
      </c>
      <c r="D5">
        <v>882</v>
      </c>
      <c r="E5" t="s">
        <v>167</v>
      </c>
      <c r="F5" t="s">
        <v>168</v>
      </c>
      <c r="G5">
        <v>799</v>
      </c>
      <c r="H5" t="s">
        <v>169</v>
      </c>
      <c r="I5" t="s">
        <v>168</v>
      </c>
      <c r="J5">
        <v>798</v>
      </c>
      <c r="K5" t="s">
        <v>173</v>
      </c>
      <c r="L5" t="s">
        <v>168</v>
      </c>
      <c r="M5">
        <v>26144.133999999998</v>
      </c>
    </row>
    <row r="6" spans="1:13" x14ac:dyDescent="0.25">
      <c r="A6" s="12" t="s">
        <v>161</v>
      </c>
      <c r="B6">
        <v>1</v>
      </c>
      <c r="C6">
        <v>1.65</v>
      </c>
      <c r="D6">
        <v>881</v>
      </c>
      <c r="E6" t="s">
        <v>167</v>
      </c>
      <c r="F6" t="s">
        <v>168</v>
      </c>
      <c r="G6">
        <v>767</v>
      </c>
      <c r="H6" t="s">
        <v>172</v>
      </c>
      <c r="I6" t="s">
        <v>168</v>
      </c>
      <c r="J6">
        <v>764</v>
      </c>
      <c r="K6" t="s">
        <v>173</v>
      </c>
      <c r="L6" t="s">
        <v>168</v>
      </c>
      <c r="M6">
        <v>17186.785</v>
      </c>
    </row>
    <row r="7" spans="1:13" x14ac:dyDescent="0.25">
      <c r="A7" s="12" t="s">
        <v>163</v>
      </c>
      <c r="B7">
        <v>1</v>
      </c>
      <c r="C7">
        <v>1.65</v>
      </c>
      <c r="D7">
        <v>900</v>
      </c>
      <c r="E7" t="s">
        <v>167</v>
      </c>
      <c r="F7" t="s">
        <v>168</v>
      </c>
      <c r="G7">
        <v>792</v>
      </c>
      <c r="H7" t="s">
        <v>169</v>
      </c>
      <c r="I7" t="s">
        <v>168</v>
      </c>
      <c r="J7">
        <v>769</v>
      </c>
      <c r="K7" t="s">
        <v>170</v>
      </c>
      <c r="L7" t="s">
        <v>168</v>
      </c>
      <c r="M7">
        <v>23359.638999999999</v>
      </c>
    </row>
    <row r="8" spans="1:13" x14ac:dyDescent="0.25">
      <c r="A8" s="12" t="s">
        <v>164</v>
      </c>
      <c r="B8">
        <v>1</v>
      </c>
      <c r="C8">
        <v>1.65</v>
      </c>
      <c r="D8">
        <v>900</v>
      </c>
      <c r="E8" t="s">
        <v>167</v>
      </c>
      <c r="F8" t="s">
        <v>168</v>
      </c>
      <c r="G8">
        <v>792</v>
      </c>
      <c r="H8" t="s">
        <v>169</v>
      </c>
      <c r="I8" t="s">
        <v>168</v>
      </c>
      <c r="J8">
        <v>769</v>
      </c>
      <c r="K8" t="s">
        <v>170</v>
      </c>
      <c r="L8" t="s">
        <v>168</v>
      </c>
      <c r="M8">
        <v>23359.638999999999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"/>
  <sheetViews>
    <sheetView workbookViewId="0">
      <selection activeCell="G22" sqref="G22"/>
    </sheetView>
  </sheetViews>
  <sheetFormatPr defaultRowHeight="15" x14ac:dyDescent="0.25"/>
  <cols>
    <col min="1" max="1" width="25.85546875" bestFit="1" customWidth="1"/>
    <col min="2" max="2" width="6" bestFit="1" customWidth="1"/>
    <col min="3" max="3" width="7" bestFit="1" customWidth="1"/>
    <col min="4" max="4" width="7.140625" bestFit="1" customWidth="1"/>
    <col min="7" max="7" width="11" bestFit="1" customWidth="1"/>
    <col min="10" max="10" width="10.5703125" style="2" bestFit="1" customWidth="1"/>
    <col min="11" max="11" width="6.140625" style="2" bestFit="1" customWidth="1"/>
    <col min="12" max="12" width="41.140625" bestFit="1" customWidth="1"/>
    <col min="17" max="17" width="15.85546875" bestFit="1" customWidth="1"/>
  </cols>
  <sheetData>
    <row r="1" spans="1:26" x14ac:dyDescent="0.25">
      <c r="L1" t="s">
        <v>82</v>
      </c>
      <c r="M1" t="s">
        <v>88</v>
      </c>
      <c r="N1" t="s">
        <v>89</v>
      </c>
      <c r="O1" t="s">
        <v>90</v>
      </c>
      <c r="P1" t="s">
        <v>87</v>
      </c>
      <c r="Q1" t="s">
        <v>91</v>
      </c>
      <c r="R1" t="s">
        <v>110</v>
      </c>
      <c r="S1" t="s">
        <v>111</v>
      </c>
      <c r="T1" t="s">
        <v>112</v>
      </c>
      <c r="U1" t="s">
        <v>112</v>
      </c>
      <c r="V1" t="s">
        <v>112</v>
      </c>
      <c r="W1" t="s">
        <v>113</v>
      </c>
      <c r="X1" t="s">
        <v>114</v>
      </c>
      <c r="Y1" t="s">
        <v>114</v>
      </c>
      <c r="Z1" t="s">
        <v>114</v>
      </c>
    </row>
    <row r="2" spans="1:26" x14ac:dyDescent="0.25">
      <c r="B2" t="s">
        <v>104</v>
      </c>
      <c r="C2" t="s">
        <v>79</v>
      </c>
      <c r="D2" t="s">
        <v>100</v>
      </c>
      <c r="E2" t="s">
        <v>101</v>
      </c>
      <c r="F2" s="3" t="s">
        <v>102</v>
      </c>
      <c r="G2" s="3" t="s">
        <v>103</v>
      </c>
      <c r="I2" t="s">
        <v>139</v>
      </c>
      <c r="M2" t="s">
        <v>83</v>
      </c>
      <c r="N2" t="s">
        <v>92</v>
      </c>
      <c r="O2" t="s">
        <v>84</v>
      </c>
      <c r="P2" t="s">
        <v>80</v>
      </c>
      <c r="Q2" t="s">
        <v>93</v>
      </c>
      <c r="R2" t="s">
        <v>115</v>
      </c>
      <c r="S2" t="s">
        <v>115</v>
      </c>
      <c r="T2" t="s">
        <v>116</v>
      </c>
      <c r="U2" t="s">
        <v>117</v>
      </c>
      <c r="V2" t="s">
        <v>118</v>
      </c>
      <c r="W2" t="s">
        <v>115</v>
      </c>
      <c r="X2" t="s">
        <v>116</v>
      </c>
      <c r="Y2" t="s">
        <v>117</v>
      </c>
      <c r="Z2" t="s">
        <v>118</v>
      </c>
    </row>
    <row r="3" spans="1:26" x14ac:dyDescent="0.25">
      <c r="A3" t="str">
        <f>L29</f>
        <v>Pentafluorobenzene [IS1]</v>
      </c>
      <c r="B3">
        <f>M29</f>
        <v>5.42</v>
      </c>
      <c r="C3">
        <f>N29</f>
        <v>205635</v>
      </c>
      <c r="D3">
        <v>5.42</v>
      </c>
      <c r="E3">
        <v>189105</v>
      </c>
      <c r="F3" s="1" t="b">
        <f>ABS(D3-B3)&lt;=0.5</f>
        <v>1</v>
      </c>
      <c r="G3" s="1" t="b">
        <f>AND(C3&gt;E3*0.5,C3&lt;E3*1.5)</f>
        <v>1</v>
      </c>
      <c r="I3" t="s">
        <v>138</v>
      </c>
      <c r="J3" s="2" t="s">
        <v>95</v>
      </c>
      <c r="K3" s="5" t="s">
        <v>0</v>
      </c>
      <c r="L3" t="s">
        <v>85</v>
      </c>
      <c r="M3" t="s">
        <v>85</v>
      </c>
      <c r="N3" t="s">
        <v>85</v>
      </c>
      <c r="O3" t="s">
        <v>85</v>
      </c>
      <c r="P3" t="s">
        <v>85</v>
      </c>
      <c r="Q3" t="s">
        <v>85</v>
      </c>
      <c r="R3" t="s">
        <v>85</v>
      </c>
      <c r="S3" t="s">
        <v>85</v>
      </c>
      <c r="T3" t="s">
        <v>85</v>
      </c>
      <c r="U3" t="s">
        <v>85</v>
      </c>
      <c r="V3" t="s">
        <v>85</v>
      </c>
      <c r="W3" t="s">
        <v>85</v>
      </c>
      <c r="X3" t="s">
        <v>85</v>
      </c>
      <c r="Y3" t="s">
        <v>85</v>
      </c>
      <c r="Z3" t="s">
        <v>85</v>
      </c>
    </row>
    <row r="4" spans="1:26" x14ac:dyDescent="0.25">
      <c r="A4" t="str">
        <f>L35</f>
        <v>1,4-Difluorobenzene [IS2]</v>
      </c>
      <c r="B4">
        <f>M35</f>
        <v>6.16</v>
      </c>
      <c r="C4">
        <f>N35</f>
        <v>271158</v>
      </c>
      <c r="D4">
        <v>6.17</v>
      </c>
      <c r="E4">
        <v>254598</v>
      </c>
      <c r="F4" s="1" t="b">
        <f t="shared" ref="F4:F6" si="0">ABS(D4-B4)&lt;=0.5</f>
        <v>1</v>
      </c>
      <c r="G4" s="1" t="b">
        <f t="shared" ref="G4:G6" si="1">AND(C4&gt;=E4*0.5,C4&lt;=E4*1.5)</f>
        <v>1</v>
      </c>
      <c r="I4">
        <f>P4/J4*100</f>
        <v>112.99</v>
      </c>
      <c r="J4" s="2">
        <v>10</v>
      </c>
      <c r="K4" s="2" t="b">
        <f>AND(P4&gt;J4*0.8,P4&lt;J4*1.2)</f>
        <v>1</v>
      </c>
      <c r="L4" t="s">
        <v>1</v>
      </c>
      <c r="M4">
        <v>1.46</v>
      </c>
      <c r="N4">
        <v>30091</v>
      </c>
      <c r="O4">
        <v>0.19</v>
      </c>
      <c r="P4">
        <v>11.298999999999999</v>
      </c>
      <c r="Q4" t="s">
        <v>94</v>
      </c>
      <c r="R4">
        <v>50</v>
      </c>
      <c r="S4">
        <v>52</v>
      </c>
      <c r="T4">
        <v>32.86</v>
      </c>
      <c r="U4">
        <v>32.950000000000003</v>
      </c>
      <c r="V4" t="s">
        <v>94</v>
      </c>
      <c r="W4">
        <v>49</v>
      </c>
      <c r="X4">
        <v>11</v>
      </c>
      <c r="Y4">
        <v>11.19</v>
      </c>
      <c r="Z4" t="s">
        <v>94</v>
      </c>
    </row>
    <row r="5" spans="1:26" x14ac:dyDescent="0.25">
      <c r="A5" t="str">
        <f>L54</f>
        <v>Chlorobenzene-d5 [IS3]</v>
      </c>
      <c r="B5">
        <f>M54</f>
        <v>8.9</v>
      </c>
      <c r="C5">
        <f>N54</f>
        <v>260787</v>
      </c>
      <c r="D5">
        <v>8.91</v>
      </c>
      <c r="E5">
        <v>254598</v>
      </c>
      <c r="F5" s="1" t="b">
        <f t="shared" si="0"/>
        <v>1</v>
      </c>
      <c r="G5" s="1" t="b">
        <f t="shared" si="1"/>
        <v>1</v>
      </c>
      <c r="I5">
        <f t="shared" ref="I5:I68" si="2">P5/J5*100</f>
        <v>120.61</v>
      </c>
      <c r="J5" s="2">
        <v>10</v>
      </c>
      <c r="K5" s="2" t="b">
        <f t="shared" ref="K5:K68" si="3">AND(P5&gt;J5*0.8,P5&lt;J5*1.2)</f>
        <v>0</v>
      </c>
      <c r="L5" t="s">
        <v>2</v>
      </c>
      <c r="M5">
        <v>1.55</v>
      </c>
      <c r="N5">
        <v>47074</v>
      </c>
      <c r="O5">
        <v>0.3</v>
      </c>
      <c r="P5">
        <v>12.061</v>
      </c>
      <c r="Q5" t="s">
        <v>94</v>
      </c>
      <c r="R5">
        <v>62</v>
      </c>
      <c r="S5">
        <v>64</v>
      </c>
      <c r="T5">
        <v>30.39</v>
      </c>
      <c r="U5">
        <v>30.04</v>
      </c>
      <c r="V5" t="s">
        <v>94</v>
      </c>
      <c r="W5">
        <v>61</v>
      </c>
      <c r="X5">
        <v>7.42</v>
      </c>
      <c r="Y5">
        <v>7.18</v>
      </c>
      <c r="Z5" t="s">
        <v>94</v>
      </c>
    </row>
    <row r="6" spans="1:26" x14ac:dyDescent="0.25">
      <c r="A6" t="str">
        <f>L78</f>
        <v>1,4-Dichlorobenzene-d4 [IS4]</v>
      </c>
      <c r="B6">
        <f>M78</f>
        <v>10.65</v>
      </c>
      <c r="C6">
        <f>N78</f>
        <v>176979</v>
      </c>
      <c r="D6">
        <v>10.65</v>
      </c>
      <c r="E6">
        <v>254598</v>
      </c>
      <c r="F6" s="1" t="b">
        <f t="shared" si="0"/>
        <v>1</v>
      </c>
      <c r="G6" s="1" t="b">
        <f t="shared" si="1"/>
        <v>1</v>
      </c>
      <c r="I6">
        <f t="shared" si="2"/>
        <v>117.84000000000002</v>
      </c>
      <c r="J6" s="2">
        <v>10</v>
      </c>
      <c r="K6" s="2" t="b">
        <f t="shared" si="3"/>
        <v>1</v>
      </c>
      <c r="L6" t="s">
        <v>3</v>
      </c>
      <c r="M6">
        <v>1.83</v>
      </c>
      <c r="N6">
        <v>64560</v>
      </c>
      <c r="O6">
        <v>0.41</v>
      </c>
      <c r="P6">
        <v>11.784000000000001</v>
      </c>
      <c r="Q6" t="s">
        <v>94</v>
      </c>
      <c r="R6">
        <v>94</v>
      </c>
      <c r="S6">
        <v>96</v>
      </c>
      <c r="T6">
        <v>101.56</v>
      </c>
      <c r="U6">
        <v>94.08</v>
      </c>
      <c r="V6" t="s">
        <v>94</v>
      </c>
      <c r="W6">
        <v>93</v>
      </c>
      <c r="X6">
        <v>20.6</v>
      </c>
      <c r="Y6">
        <v>17.18</v>
      </c>
      <c r="Z6" t="s">
        <v>94</v>
      </c>
    </row>
    <row r="7" spans="1:26" x14ac:dyDescent="0.25">
      <c r="I7">
        <f t="shared" si="2"/>
        <v>114.60000000000001</v>
      </c>
      <c r="J7" s="2">
        <v>10</v>
      </c>
      <c r="K7" s="2" t="b">
        <f t="shared" si="3"/>
        <v>1</v>
      </c>
      <c r="L7" t="s">
        <v>4</v>
      </c>
      <c r="M7">
        <v>1.94</v>
      </c>
      <c r="N7">
        <v>25332</v>
      </c>
      <c r="O7">
        <v>0.16</v>
      </c>
      <c r="P7">
        <v>11.46</v>
      </c>
      <c r="Q7" t="s">
        <v>94</v>
      </c>
      <c r="R7">
        <v>64</v>
      </c>
      <c r="S7">
        <v>66</v>
      </c>
      <c r="T7">
        <v>32.31</v>
      </c>
      <c r="U7">
        <v>32.630000000000003</v>
      </c>
      <c r="V7" t="s">
        <v>94</v>
      </c>
      <c r="W7">
        <v>49</v>
      </c>
      <c r="X7">
        <v>21.31</v>
      </c>
      <c r="Y7">
        <v>24.85</v>
      </c>
      <c r="Z7" t="s">
        <v>94</v>
      </c>
    </row>
    <row r="8" spans="1:26" x14ac:dyDescent="0.25">
      <c r="I8">
        <f t="shared" si="2"/>
        <v>121.91000000000001</v>
      </c>
      <c r="J8" s="2">
        <v>10</v>
      </c>
      <c r="K8" s="2" t="b">
        <f t="shared" si="3"/>
        <v>0</v>
      </c>
      <c r="L8" t="s">
        <v>5</v>
      </c>
      <c r="M8">
        <v>2.1800000000000002</v>
      </c>
      <c r="N8">
        <v>57159</v>
      </c>
      <c r="O8">
        <v>0.37</v>
      </c>
      <c r="P8">
        <v>12.191000000000001</v>
      </c>
      <c r="Q8" t="s">
        <v>94</v>
      </c>
      <c r="R8">
        <v>101</v>
      </c>
      <c r="S8">
        <v>103</v>
      </c>
      <c r="T8">
        <v>61.17</v>
      </c>
      <c r="U8">
        <v>63.77</v>
      </c>
      <c r="V8" t="s">
        <v>94</v>
      </c>
      <c r="W8">
        <v>105</v>
      </c>
      <c r="X8">
        <v>9.61</v>
      </c>
      <c r="Y8">
        <v>9.61</v>
      </c>
      <c r="Z8" t="s">
        <v>94</v>
      </c>
    </row>
    <row r="9" spans="1:26" x14ac:dyDescent="0.25">
      <c r="A9" s="4" t="s">
        <v>96</v>
      </c>
      <c r="B9">
        <f>85-4</f>
        <v>81</v>
      </c>
      <c r="I9">
        <f t="shared" si="2"/>
        <v>101.1</v>
      </c>
      <c r="J9" s="2">
        <v>10</v>
      </c>
      <c r="K9" s="2" t="b">
        <f t="shared" si="3"/>
        <v>1</v>
      </c>
      <c r="L9" t="s">
        <v>6</v>
      </c>
      <c r="M9">
        <v>2.4900000000000002</v>
      </c>
      <c r="N9">
        <v>31037</v>
      </c>
      <c r="O9">
        <v>0.2</v>
      </c>
      <c r="P9">
        <v>10.11</v>
      </c>
      <c r="Q9" t="s">
        <v>94</v>
      </c>
      <c r="R9">
        <v>59</v>
      </c>
      <c r="S9">
        <v>74</v>
      </c>
      <c r="T9">
        <v>74.540000000000006</v>
      </c>
      <c r="U9">
        <v>77.040000000000006</v>
      </c>
      <c r="V9" t="s">
        <v>94</v>
      </c>
      <c r="W9">
        <v>45</v>
      </c>
      <c r="X9">
        <v>73.239999999999995</v>
      </c>
      <c r="Y9">
        <v>68.3</v>
      </c>
      <c r="Z9" t="s">
        <v>94</v>
      </c>
    </row>
    <row r="10" spans="1:26" x14ac:dyDescent="0.25">
      <c r="A10" t="s">
        <v>97</v>
      </c>
      <c r="B10">
        <f>COUNTIF(K4:K88,"FALSE")</f>
        <v>16</v>
      </c>
      <c r="I10">
        <f t="shared" si="2"/>
        <v>118.43999999999998</v>
      </c>
      <c r="J10" s="2">
        <v>10</v>
      </c>
      <c r="K10" s="2" t="b">
        <f t="shared" si="3"/>
        <v>1</v>
      </c>
      <c r="L10" t="s">
        <v>7</v>
      </c>
      <c r="M10">
        <v>2.73</v>
      </c>
      <c r="N10">
        <v>42327</v>
      </c>
      <c r="O10">
        <v>0.27</v>
      </c>
      <c r="P10">
        <v>11.843999999999999</v>
      </c>
      <c r="Q10" t="s">
        <v>94</v>
      </c>
      <c r="R10">
        <v>61</v>
      </c>
      <c r="S10">
        <v>96</v>
      </c>
      <c r="T10">
        <v>78.900000000000006</v>
      </c>
      <c r="U10">
        <v>80.569999999999993</v>
      </c>
      <c r="V10" t="s">
        <v>94</v>
      </c>
      <c r="W10">
        <v>98</v>
      </c>
      <c r="X10">
        <v>52.55</v>
      </c>
      <c r="Y10">
        <v>51.19</v>
      </c>
      <c r="Z10" t="s">
        <v>94</v>
      </c>
    </row>
    <row r="11" spans="1:26" x14ac:dyDescent="0.25">
      <c r="A11" t="s">
        <v>98</v>
      </c>
      <c r="B11">
        <f>0.2*B9</f>
        <v>16.2</v>
      </c>
      <c r="I11">
        <f t="shared" si="2"/>
        <v>84.411111111111111</v>
      </c>
      <c r="J11" s="2">
        <v>18</v>
      </c>
      <c r="K11" s="2" t="b">
        <f t="shared" si="3"/>
        <v>1</v>
      </c>
      <c r="L11" t="s">
        <v>8</v>
      </c>
      <c r="M11">
        <v>2.82</v>
      </c>
      <c r="N11">
        <v>20750</v>
      </c>
      <c r="O11">
        <v>0.13</v>
      </c>
      <c r="P11">
        <v>15.194000000000001</v>
      </c>
      <c r="Q11" t="s">
        <v>94</v>
      </c>
      <c r="R11">
        <v>43</v>
      </c>
      <c r="S11">
        <v>58</v>
      </c>
      <c r="T11">
        <v>36.64</v>
      </c>
      <c r="U11">
        <v>28.16</v>
      </c>
      <c r="V11" t="s">
        <v>94</v>
      </c>
      <c r="W11" t="s">
        <v>86</v>
      </c>
      <c r="X11" t="s">
        <v>86</v>
      </c>
      <c r="Y11" t="s">
        <v>86</v>
      </c>
      <c r="Z11" t="s">
        <v>86</v>
      </c>
    </row>
    <row r="12" spans="1:26" x14ac:dyDescent="0.25">
      <c r="A12" s="7" t="s">
        <v>0</v>
      </c>
      <c r="B12" s="6" t="b">
        <f>B10&lt;B11</f>
        <v>1</v>
      </c>
      <c r="I12">
        <f t="shared" si="2"/>
        <v>116.56</v>
      </c>
      <c r="J12" s="2">
        <v>10</v>
      </c>
      <c r="K12" s="2" t="b">
        <f t="shared" si="3"/>
        <v>1</v>
      </c>
      <c r="L12" t="s">
        <v>9</v>
      </c>
      <c r="M12">
        <v>2.88</v>
      </c>
      <c r="N12">
        <v>51862</v>
      </c>
      <c r="O12">
        <v>0.33</v>
      </c>
      <c r="P12">
        <v>11.656000000000001</v>
      </c>
      <c r="Q12" t="s">
        <v>94</v>
      </c>
      <c r="R12">
        <v>142</v>
      </c>
      <c r="S12">
        <v>127</v>
      </c>
      <c r="T12">
        <v>33.79</v>
      </c>
      <c r="U12">
        <v>32.74</v>
      </c>
      <c r="V12" t="s">
        <v>94</v>
      </c>
      <c r="W12">
        <v>141</v>
      </c>
      <c r="X12">
        <v>12.61</v>
      </c>
      <c r="Y12">
        <v>11.43</v>
      </c>
      <c r="Z12" t="s">
        <v>94</v>
      </c>
    </row>
    <row r="13" spans="1:26" x14ac:dyDescent="0.25">
      <c r="I13">
        <f t="shared" si="2"/>
        <v>117.43</v>
      </c>
      <c r="J13" s="2">
        <v>10</v>
      </c>
      <c r="K13" s="2" t="b">
        <f t="shared" si="3"/>
        <v>1</v>
      </c>
      <c r="L13" t="s">
        <v>10</v>
      </c>
      <c r="M13">
        <v>2.95</v>
      </c>
      <c r="N13">
        <v>92397</v>
      </c>
      <c r="O13">
        <v>0.59</v>
      </c>
      <c r="P13">
        <v>11.743</v>
      </c>
      <c r="Q13" t="s">
        <v>94</v>
      </c>
      <c r="R13">
        <v>76</v>
      </c>
      <c r="S13">
        <v>78</v>
      </c>
      <c r="T13">
        <v>7.49</v>
      </c>
      <c r="U13">
        <v>8.99</v>
      </c>
      <c r="V13" t="s">
        <v>94</v>
      </c>
      <c r="W13" t="s">
        <v>86</v>
      </c>
      <c r="X13" t="s">
        <v>86</v>
      </c>
      <c r="Y13" t="s">
        <v>86</v>
      </c>
      <c r="Z13" t="s">
        <v>86</v>
      </c>
    </row>
    <row r="14" spans="1:26" x14ac:dyDescent="0.25">
      <c r="I14">
        <f t="shared" si="2"/>
        <v>113.46000000000001</v>
      </c>
      <c r="J14" s="2">
        <v>10</v>
      </c>
      <c r="K14" s="2" t="b">
        <f t="shared" si="3"/>
        <v>1</v>
      </c>
      <c r="L14" t="s">
        <v>11</v>
      </c>
      <c r="M14">
        <v>3.19</v>
      </c>
      <c r="N14">
        <v>48653</v>
      </c>
      <c r="O14">
        <v>0.31</v>
      </c>
      <c r="P14">
        <v>11.346</v>
      </c>
      <c r="Q14" t="s">
        <v>94</v>
      </c>
      <c r="R14">
        <v>41</v>
      </c>
      <c r="S14">
        <v>39</v>
      </c>
      <c r="T14">
        <v>63.24</v>
      </c>
      <c r="U14">
        <v>67.349999999999994</v>
      </c>
      <c r="V14" t="s">
        <v>94</v>
      </c>
      <c r="W14">
        <v>76</v>
      </c>
      <c r="X14">
        <v>34.1</v>
      </c>
      <c r="Y14">
        <v>37.46</v>
      </c>
      <c r="Z14" t="s">
        <v>94</v>
      </c>
    </row>
    <row r="15" spans="1:26" x14ac:dyDescent="0.25">
      <c r="I15">
        <f t="shared" si="2"/>
        <v>100.05999999999999</v>
      </c>
      <c r="J15" s="2">
        <v>10</v>
      </c>
      <c r="K15" s="2" t="b">
        <f t="shared" si="3"/>
        <v>1</v>
      </c>
      <c r="L15" t="s">
        <v>142</v>
      </c>
      <c r="M15">
        <v>3.36</v>
      </c>
      <c r="N15">
        <v>47742</v>
      </c>
      <c r="O15">
        <v>0.31</v>
      </c>
      <c r="P15">
        <v>10.006</v>
      </c>
      <c r="Q15" t="s">
        <v>94</v>
      </c>
      <c r="R15">
        <v>49</v>
      </c>
      <c r="S15">
        <v>84</v>
      </c>
      <c r="T15">
        <v>92.5</v>
      </c>
      <c r="U15">
        <v>94.39</v>
      </c>
      <c r="V15" t="s">
        <v>94</v>
      </c>
      <c r="W15">
        <v>86</v>
      </c>
      <c r="X15">
        <v>59.57</v>
      </c>
      <c r="Y15">
        <v>63.21</v>
      </c>
      <c r="Z15" t="s">
        <v>94</v>
      </c>
    </row>
    <row r="16" spans="1:26" x14ac:dyDescent="0.25">
      <c r="I16">
        <f t="shared" si="2"/>
        <v>115.21000000000001</v>
      </c>
      <c r="J16" s="2">
        <v>10</v>
      </c>
      <c r="K16" s="2" t="b">
        <f t="shared" si="3"/>
        <v>1</v>
      </c>
      <c r="L16" t="s">
        <v>13</v>
      </c>
      <c r="M16">
        <v>3.67</v>
      </c>
      <c r="N16">
        <v>45381</v>
      </c>
      <c r="O16">
        <v>0.28999999999999998</v>
      </c>
      <c r="P16">
        <v>11.521000000000001</v>
      </c>
      <c r="Q16" t="s">
        <v>94</v>
      </c>
      <c r="R16">
        <v>61</v>
      </c>
      <c r="S16">
        <v>96</v>
      </c>
      <c r="T16">
        <v>84.84</v>
      </c>
      <c r="U16">
        <v>87.66</v>
      </c>
      <c r="V16" t="s">
        <v>94</v>
      </c>
      <c r="W16">
        <v>98</v>
      </c>
      <c r="X16">
        <v>54.51</v>
      </c>
      <c r="Y16">
        <v>54.84</v>
      </c>
      <c r="Z16" t="s">
        <v>94</v>
      </c>
    </row>
    <row r="17" spans="9:26" x14ac:dyDescent="0.25">
      <c r="I17">
        <f t="shared" si="2"/>
        <v>104.73000000000002</v>
      </c>
      <c r="J17" s="2">
        <v>10</v>
      </c>
      <c r="K17" s="2" t="b">
        <f t="shared" si="3"/>
        <v>1</v>
      </c>
      <c r="L17" t="s">
        <v>14</v>
      </c>
      <c r="M17">
        <v>3.68</v>
      </c>
      <c r="N17">
        <v>110812</v>
      </c>
      <c r="O17">
        <v>0.71</v>
      </c>
      <c r="P17">
        <v>10.473000000000001</v>
      </c>
      <c r="Q17" t="s">
        <v>94</v>
      </c>
      <c r="R17">
        <v>73</v>
      </c>
      <c r="S17">
        <v>41</v>
      </c>
      <c r="T17">
        <v>29.23</v>
      </c>
      <c r="U17">
        <v>25.13</v>
      </c>
      <c r="V17" t="s">
        <v>94</v>
      </c>
      <c r="W17">
        <v>57</v>
      </c>
      <c r="X17">
        <v>20.64</v>
      </c>
      <c r="Y17">
        <v>18.940000000000001</v>
      </c>
      <c r="Z17" t="s">
        <v>94</v>
      </c>
    </row>
    <row r="18" spans="9:26" x14ac:dyDescent="0.25">
      <c r="I18">
        <f t="shared" si="2"/>
        <v>112.77</v>
      </c>
      <c r="J18" s="2">
        <v>10</v>
      </c>
      <c r="K18" s="2" t="b">
        <f t="shared" si="3"/>
        <v>1</v>
      </c>
      <c r="L18" t="s">
        <v>15</v>
      </c>
      <c r="M18">
        <v>4.18</v>
      </c>
      <c r="N18">
        <v>59905</v>
      </c>
      <c r="O18">
        <v>0.38</v>
      </c>
      <c r="P18">
        <v>11.276999999999999</v>
      </c>
      <c r="Q18" t="s">
        <v>94</v>
      </c>
      <c r="R18">
        <v>63</v>
      </c>
      <c r="S18">
        <v>65</v>
      </c>
      <c r="T18">
        <v>31.04</v>
      </c>
      <c r="U18">
        <v>32.07</v>
      </c>
      <c r="V18" t="s">
        <v>94</v>
      </c>
      <c r="W18">
        <v>83</v>
      </c>
      <c r="X18">
        <v>13.52</v>
      </c>
      <c r="Y18">
        <v>13.07</v>
      </c>
      <c r="Z18" t="s">
        <v>94</v>
      </c>
    </row>
    <row r="19" spans="9:26" x14ac:dyDescent="0.25">
      <c r="I19">
        <f t="shared" si="2"/>
        <v>110.95000000000002</v>
      </c>
      <c r="J19" s="2">
        <v>10</v>
      </c>
      <c r="K19" s="2" t="b">
        <f t="shared" si="3"/>
        <v>1</v>
      </c>
      <c r="L19" t="s">
        <v>16</v>
      </c>
      <c r="M19">
        <v>4.8099999999999996</v>
      </c>
      <c r="N19">
        <v>37668</v>
      </c>
      <c r="O19">
        <v>0.24</v>
      </c>
      <c r="P19">
        <v>11.095000000000001</v>
      </c>
      <c r="Q19" t="s">
        <v>94</v>
      </c>
      <c r="R19">
        <v>77</v>
      </c>
      <c r="S19">
        <v>41</v>
      </c>
      <c r="T19">
        <v>93.66</v>
      </c>
      <c r="U19">
        <v>78</v>
      </c>
      <c r="V19" t="s">
        <v>94</v>
      </c>
      <c r="W19">
        <v>79</v>
      </c>
      <c r="X19">
        <v>33.090000000000003</v>
      </c>
      <c r="Y19">
        <v>32.49</v>
      </c>
      <c r="Z19" t="s">
        <v>94</v>
      </c>
    </row>
    <row r="20" spans="9:26" x14ac:dyDescent="0.25">
      <c r="I20">
        <f t="shared" si="2"/>
        <v>113.39000000000001</v>
      </c>
      <c r="J20" s="2">
        <v>10</v>
      </c>
      <c r="K20" s="2" t="b">
        <f t="shared" si="3"/>
        <v>1</v>
      </c>
      <c r="L20" t="s">
        <v>17</v>
      </c>
      <c r="M20">
        <v>4.82</v>
      </c>
      <c r="N20">
        <v>53791</v>
      </c>
      <c r="O20">
        <v>0.34</v>
      </c>
      <c r="P20">
        <v>11.339</v>
      </c>
      <c r="Q20" t="s">
        <v>94</v>
      </c>
      <c r="R20">
        <v>61</v>
      </c>
      <c r="S20">
        <v>96</v>
      </c>
      <c r="T20">
        <v>86.62</v>
      </c>
      <c r="U20">
        <v>87.19</v>
      </c>
      <c r="V20" t="s">
        <v>94</v>
      </c>
      <c r="W20">
        <v>98</v>
      </c>
      <c r="X20">
        <v>54.01</v>
      </c>
      <c r="Y20">
        <v>54.23</v>
      </c>
      <c r="Z20" t="s">
        <v>94</v>
      </c>
    </row>
    <row r="21" spans="9:26" x14ac:dyDescent="0.25">
      <c r="I21">
        <f t="shared" si="2"/>
        <v>92.74444444444444</v>
      </c>
      <c r="J21" s="2">
        <v>18</v>
      </c>
      <c r="K21" s="2" t="b">
        <f t="shared" si="3"/>
        <v>1</v>
      </c>
      <c r="L21" t="s">
        <v>18</v>
      </c>
      <c r="M21">
        <v>4.83</v>
      </c>
      <c r="N21">
        <v>33225</v>
      </c>
      <c r="O21">
        <v>0.21</v>
      </c>
      <c r="P21">
        <v>16.693999999999999</v>
      </c>
      <c r="Q21" t="s">
        <v>94</v>
      </c>
      <c r="R21">
        <v>43</v>
      </c>
      <c r="S21">
        <v>72</v>
      </c>
      <c r="T21">
        <v>26.25</v>
      </c>
      <c r="U21">
        <v>24.6</v>
      </c>
      <c r="V21" t="s">
        <v>94</v>
      </c>
      <c r="W21">
        <v>57</v>
      </c>
      <c r="X21">
        <v>7.68</v>
      </c>
      <c r="Y21">
        <v>8.01</v>
      </c>
      <c r="Z21" t="s">
        <v>94</v>
      </c>
    </row>
    <row r="22" spans="9:26" x14ac:dyDescent="0.25">
      <c r="I22">
        <f t="shared" si="2"/>
        <v>88.01</v>
      </c>
      <c r="J22" s="2">
        <v>10</v>
      </c>
      <c r="K22" s="2" t="b">
        <f t="shared" si="3"/>
        <v>1</v>
      </c>
      <c r="L22" t="s">
        <v>19</v>
      </c>
      <c r="M22">
        <v>4.93</v>
      </c>
      <c r="N22">
        <v>27378</v>
      </c>
      <c r="O22">
        <v>0.18</v>
      </c>
      <c r="P22">
        <v>8.8010000000000002</v>
      </c>
      <c r="Q22" t="s">
        <v>94</v>
      </c>
      <c r="R22">
        <v>55</v>
      </c>
      <c r="S22">
        <v>85</v>
      </c>
      <c r="T22">
        <v>16.77</v>
      </c>
      <c r="U22">
        <v>20.059999999999999</v>
      </c>
      <c r="V22" t="s">
        <v>94</v>
      </c>
      <c r="W22" t="s">
        <v>86</v>
      </c>
      <c r="X22" t="s">
        <v>86</v>
      </c>
      <c r="Y22" t="s">
        <v>86</v>
      </c>
      <c r="Z22" t="s">
        <v>86</v>
      </c>
    </row>
    <row r="23" spans="9:26" x14ac:dyDescent="0.25">
      <c r="I23">
        <f t="shared" si="2"/>
        <v>91.28</v>
      </c>
      <c r="J23" s="2">
        <v>10</v>
      </c>
      <c r="K23" s="2" t="b">
        <f t="shared" si="3"/>
        <v>1</v>
      </c>
      <c r="L23" t="s">
        <v>21</v>
      </c>
      <c r="M23">
        <v>5.0599999999999996</v>
      </c>
      <c r="N23">
        <v>17352</v>
      </c>
      <c r="O23">
        <v>0.11</v>
      </c>
      <c r="P23">
        <v>9.1280000000000001</v>
      </c>
      <c r="Q23" t="s">
        <v>94</v>
      </c>
      <c r="R23">
        <v>67</v>
      </c>
      <c r="S23">
        <v>52</v>
      </c>
      <c r="T23">
        <v>29.56</v>
      </c>
      <c r="U23">
        <v>32.35</v>
      </c>
      <c r="V23" t="s">
        <v>94</v>
      </c>
      <c r="W23">
        <v>40</v>
      </c>
      <c r="X23">
        <v>45.57</v>
      </c>
      <c r="Y23">
        <v>46.41</v>
      </c>
      <c r="Z23" t="s">
        <v>94</v>
      </c>
    </row>
    <row r="24" spans="9:26" x14ac:dyDescent="0.25">
      <c r="I24">
        <f t="shared" si="2"/>
        <v>105.55999999999999</v>
      </c>
      <c r="J24" s="2">
        <v>10</v>
      </c>
      <c r="K24" s="2" t="b">
        <f t="shared" si="3"/>
        <v>1</v>
      </c>
      <c r="L24" t="s">
        <v>20</v>
      </c>
      <c r="M24">
        <v>5.0599999999999996</v>
      </c>
      <c r="N24">
        <v>31050</v>
      </c>
      <c r="O24">
        <v>0.2</v>
      </c>
      <c r="P24">
        <v>10.555999999999999</v>
      </c>
      <c r="Q24" t="s">
        <v>94</v>
      </c>
      <c r="R24">
        <v>49</v>
      </c>
      <c r="S24">
        <v>130</v>
      </c>
      <c r="T24">
        <v>111.1</v>
      </c>
      <c r="U24">
        <v>111.67</v>
      </c>
      <c r="V24" t="s">
        <v>94</v>
      </c>
      <c r="W24">
        <v>128</v>
      </c>
      <c r="X24">
        <v>83.33</v>
      </c>
      <c r="Y24">
        <v>86.45</v>
      </c>
      <c r="Z24" t="s">
        <v>94</v>
      </c>
    </row>
    <row r="25" spans="9:26" x14ac:dyDescent="0.25">
      <c r="I25">
        <f t="shared" si="2"/>
        <v>80.55</v>
      </c>
      <c r="J25" s="2">
        <v>10</v>
      </c>
      <c r="K25" s="2" t="b">
        <f t="shared" si="3"/>
        <v>1</v>
      </c>
      <c r="L25" t="s">
        <v>22</v>
      </c>
      <c r="M25">
        <v>5.08</v>
      </c>
      <c r="N25">
        <v>12376</v>
      </c>
      <c r="O25">
        <v>0.08</v>
      </c>
      <c r="P25">
        <v>8.0549999999999997</v>
      </c>
      <c r="Q25" t="s">
        <v>94</v>
      </c>
      <c r="R25">
        <v>42</v>
      </c>
      <c r="S25">
        <v>72</v>
      </c>
      <c r="T25">
        <v>41.32</v>
      </c>
      <c r="U25">
        <v>42.33</v>
      </c>
      <c r="V25" t="s">
        <v>94</v>
      </c>
      <c r="W25">
        <v>71</v>
      </c>
      <c r="X25">
        <v>45.54</v>
      </c>
      <c r="Y25">
        <v>47.17</v>
      </c>
      <c r="Z25" t="s">
        <v>94</v>
      </c>
    </row>
    <row r="26" spans="9:26" x14ac:dyDescent="0.25">
      <c r="I26">
        <f t="shared" si="2"/>
        <v>114.56</v>
      </c>
      <c r="J26" s="2">
        <v>10</v>
      </c>
      <c r="K26" s="2" t="b">
        <f t="shared" si="3"/>
        <v>1</v>
      </c>
      <c r="L26" t="s">
        <v>23</v>
      </c>
      <c r="M26">
        <v>5.2</v>
      </c>
      <c r="N26">
        <v>69637</v>
      </c>
      <c r="O26">
        <v>0.45</v>
      </c>
      <c r="P26">
        <v>11.456</v>
      </c>
      <c r="Q26" t="s">
        <v>94</v>
      </c>
      <c r="R26">
        <v>83</v>
      </c>
      <c r="S26">
        <v>85</v>
      </c>
      <c r="T26">
        <v>66.760000000000005</v>
      </c>
      <c r="U26">
        <v>66.3</v>
      </c>
      <c r="V26" t="s">
        <v>94</v>
      </c>
      <c r="W26">
        <v>47</v>
      </c>
      <c r="X26">
        <v>18.46</v>
      </c>
      <c r="Y26">
        <v>17.98</v>
      </c>
      <c r="Z26" t="s">
        <v>94</v>
      </c>
    </row>
    <row r="27" spans="9:26" x14ac:dyDescent="0.25">
      <c r="I27">
        <f t="shared" si="2"/>
        <v>119.48</v>
      </c>
      <c r="J27" s="2">
        <v>10</v>
      </c>
      <c r="K27" s="2" t="b">
        <f t="shared" si="3"/>
        <v>1</v>
      </c>
      <c r="L27" t="s">
        <v>24</v>
      </c>
      <c r="M27">
        <v>5.33</v>
      </c>
      <c r="N27">
        <v>58357</v>
      </c>
      <c r="O27">
        <v>0.37</v>
      </c>
      <c r="P27">
        <v>11.948</v>
      </c>
      <c r="Q27" t="s">
        <v>94</v>
      </c>
      <c r="R27">
        <v>97</v>
      </c>
      <c r="S27">
        <v>99</v>
      </c>
      <c r="T27">
        <v>64.44</v>
      </c>
      <c r="U27">
        <v>63.45</v>
      </c>
      <c r="V27" t="s">
        <v>94</v>
      </c>
      <c r="W27">
        <v>61</v>
      </c>
      <c r="X27">
        <v>39</v>
      </c>
      <c r="Y27">
        <v>34.42</v>
      </c>
      <c r="Z27" t="s">
        <v>94</v>
      </c>
    </row>
    <row r="28" spans="9:26" x14ac:dyDescent="0.25">
      <c r="I28">
        <f t="shared" si="2"/>
        <v>102.61499999999999</v>
      </c>
      <c r="J28" s="2">
        <v>20</v>
      </c>
      <c r="K28" s="2" t="b">
        <f t="shared" si="3"/>
        <v>1</v>
      </c>
      <c r="L28" t="s">
        <v>130</v>
      </c>
      <c r="M28">
        <v>5.35</v>
      </c>
      <c r="N28">
        <v>81079</v>
      </c>
      <c r="O28">
        <v>0.52</v>
      </c>
      <c r="P28">
        <v>20.523</v>
      </c>
      <c r="Q28" t="s">
        <v>94</v>
      </c>
      <c r="R28">
        <v>113</v>
      </c>
      <c r="S28">
        <v>111</v>
      </c>
      <c r="T28">
        <v>98.91</v>
      </c>
      <c r="U28">
        <v>102.06</v>
      </c>
      <c r="V28" t="s">
        <v>94</v>
      </c>
      <c r="W28" t="s">
        <v>86</v>
      </c>
      <c r="X28" t="s">
        <v>86</v>
      </c>
      <c r="Y28" t="s">
        <v>86</v>
      </c>
      <c r="Z28" t="s">
        <v>86</v>
      </c>
    </row>
    <row r="29" spans="9:26" x14ac:dyDescent="0.25">
      <c r="I29">
        <f t="shared" si="2"/>
        <v>100</v>
      </c>
      <c r="J29" s="2">
        <v>20</v>
      </c>
      <c r="K29" s="2" t="b">
        <f t="shared" si="3"/>
        <v>1</v>
      </c>
      <c r="L29" t="s">
        <v>131</v>
      </c>
      <c r="M29">
        <v>5.42</v>
      </c>
      <c r="N29">
        <v>205635</v>
      </c>
      <c r="O29">
        <v>1.32</v>
      </c>
      <c r="P29">
        <v>20</v>
      </c>
      <c r="Q29" t="s">
        <v>94</v>
      </c>
      <c r="R29">
        <v>168</v>
      </c>
      <c r="S29">
        <v>99</v>
      </c>
      <c r="T29">
        <v>41.77</v>
      </c>
      <c r="U29">
        <v>40.729999999999997</v>
      </c>
      <c r="V29" t="s">
        <v>94</v>
      </c>
      <c r="W29" t="s">
        <v>86</v>
      </c>
      <c r="X29" t="s">
        <v>86</v>
      </c>
      <c r="Y29" t="s">
        <v>86</v>
      </c>
      <c r="Z29" t="s">
        <v>86</v>
      </c>
    </row>
    <row r="30" spans="9:26" x14ac:dyDescent="0.25">
      <c r="I30">
        <f t="shared" si="2"/>
        <v>116.48</v>
      </c>
      <c r="J30" s="2">
        <v>10</v>
      </c>
      <c r="K30" s="2" t="b">
        <f t="shared" si="3"/>
        <v>1</v>
      </c>
      <c r="L30" t="s">
        <v>26</v>
      </c>
      <c r="M30">
        <v>5.48</v>
      </c>
      <c r="N30">
        <v>60573</v>
      </c>
      <c r="O30">
        <v>0.39</v>
      </c>
      <c r="P30">
        <v>11.648</v>
      </c>
      <c r="Q30" t="s">
        <v>94</v>
      </c>
      <c r="R30">
        <v>56</v>
      </c>
      <c r="S30">
        <v>41</v>
      </c>
      <c r="T30">
        <v>65.290000000000006</v>
      </c>
      <c r="U30">
        <v>62.95</v>
      </c>
      <c r="V30" t="s">
        <v>94</v>
      </c>
      <c r="W30">
        <v>43</v>
      </c>
      <c r="X30">
        <v>24.81</v>
      </c>
      <c r="Y30">
        <v>25.1</v>
      </c>
      <c r="Z30" t="s">
        <v>94</v>
      </c>
    </row>
    <row r="31" spans="9:26" x14ac:dyDescent="0.25">
      <c r="I31">
        <f t="shared" si="2"/>
        <v>118.93</v>
      </c>
      <c r="J31" s="2">
        <v>10</v>
      </c>
      <c r="K31" s="2" t="b">
        <f t="shared" si="3"/>
        <v>1</v>
      </c>
      <c r="L31" t="s">
        <v>25</v>
      </c>
      <c r="M31">
        <v>5.48</v>
      </c>
      <c r="N31">
        <v>47877</v>
      </c>
      <c r="O31">
        <v>0.31</v>
      </c>
      <c r="P31">
        <v>11.893000000000001</v>
      </c>
      <c r="Q31" t="s">
        <v>94</v>
      </c>
      <c r="R31">
        <v>119</v>
      </c>
      <c r="S31">
        <v>121</v>
      </c>
      <c r="T31">
        <v>30.93</v>
      </c>
      <c r="U31">
        <v>32.4</v>
      </c>
      <c r="V31" t="s">
        <v>94</v>
      </c>
      <c r="W31" t="s">
        <v>86</v>
      </c>
      <c r="X31" t="s">
        <v>86</v>
      </c>
      <c r="Y31" t="s">
        <v>86</v>
      </c>
      <c r="Z31" t="s">
        <v>86</v>
      </c>
    </row>
    <row r="32" spans="9:26" x14ac:dyDescent="0.25">
      <c r="I32">
        <f t="shared" si="2"/>
        <v>119.78</v>
      </c>
      <c r="J32" s="2">
        <v>10</v>
      </c>
      <c r="K32" s="2" t="b">
        <f t="shared" si="3"/>
        <v>1</v>
      </c>
      <c r="L32" t="s">
        <v>27</v>
      </c>
      <c r="M32">
        <v>5.5</v>
      </c>
      <c r="N32">
        <v>46055</v>
      </c>
      <c r="O32">
        <v>0.3</v>
      </c>
      <c r="P32">
        <v>11.978</v>
      </c>
      <c r="Q32" t="s">
        <v>94</v>
      </c>
      <c r="R32">
        <v>75</v>
      </c>
      <c r="S32">
        <v>77</v>
      </c>
      <c r="T32">
        <v>30.43</v>
      </c>
      <c r="U32">
        <v>31.06</v>
      </c>
      <c r="V32" t="s">
        <v>94</v>
      </c>
      <c r="W32">
        <v>110</v>
      </c>
      <c r="X32">
        <v>47.73</v>
      </c>
      <c r="Y32">
        <v>49.17</v>
      </c>
      <c r="Z32" t="s">
        <v>94</v>
      </c>
    </row>
    <row r="33" spans="9:26" x14ac:dyDescent="0.25">
      <c r="I33">
        <f t="shared" si="2"/>
        <v>113.75</v>
      </c>
      <c r="J33" s="2">
        <v>10</v>
      </c>
      <c r="K33" s="2" t="b">
        <f t="shared" si="3"/>
        <v>1</v>
      </c>
      <c r="L33" t="s">
        <v>28</v>
      </c>
      <c r="M33">
        <v>5.7</v>
      </c>
      <c r="N33">
        <v>161436</v>
      </c>
      <c r="O33">
        <v>1.04</v>
      </c>
      <c r="P33">
        <v>11.375</v>
      </c>
      <c r="Q33" t="s">
        <v>94</v>
      </c>
      <c r="R33">
        <v>78</v>
      </c>
      <c r="S33">
        <v>77</v>
      </c>
      <c r="T33">
        <v>24.65</v>
      </c>
      <c r="U33">
        <v>24.09</v>
      </c>
      <c r="V33" t="s">
        <v>94</v>
      </c>
      <c r="W33">
        <v>52</v>
      </c>
      <c r="X33">
        <v>13.98</v>
      </c>
      <c r="Y33">
        <v>13.83</v>
      </c>
      <c r="Z33" t="s">
        <v>94</v>
      </c>
    </row>
    <row r="34" spans="9:26" x14ac:dyDescent="0.25">
      <c r="I34">
        <f t="shared" si="2"/>
        <v>106.96999999999998</v>
      </c>
      <c r="J34" s="2">
        <v>10</v>
      </c>
      <c r="K34" s="2" t="b">
        <f t="shared" si="3"/>
        <v>1</v>
      </c>
      <c r="L34" t="s">
        <v>29</v>
      </c>
      <c r="M34">
        <v>5.77</v>
      </c>
      <c r="N34">
        <v>53471</v>
      </c>
      <c r="O34">
        <v>0.34</v>
      </c>
      <c r="P34">
        <v>10.696999999999999</v>
      </c>
      <c r="Q34" t="s">
        <v>94</v>
      </c>
      <c r="R34">
        <v>62</v>
      </c>
      <c r="S34">
        <v>64</v>
      </c>
      <c r="T34">
        <v>32.07</v>
      </c>
      <c r="U34">
        <v>33.21</v>
      </c>
      <c r="V34" t="s">
        <v>94</v>
      </c>
      <c r="W34">
        <v>49</v>
      </c>
      <c r="X34">
        <v>22.79</v>
      </c>
      <c r="Y34">
        <v>23.76</v>
      </c>
      <c r="Z34" t="s">
        <v>94</v>
      </c>
    </row>
    <row r="35" spans="9:26" x14ac:dyDescent="0.25">
      <c r="I35">
        <f t="shared" si="2"/>
        <v>100</v>
      </c>
      <c r="J35" s="2">
        <v>20</v>
      </c>
      <c r="K35" s="2" t="b">
        <f t="shared" si="3"/>
        <v>1</v>
      </c>
      <c r="L35" t="s">
        <v>132</v>
      </c>
      <c r="M35">
        <v>6.16</v>
      </c>
      <c r="N35">
        <v>271158</v>
      </c>
      <c r="O35">
        <v>1.74</v>
      </c>
      <c r="P35">
        <v>20</v>
      </c>
      <c r="Q35" t="s">
        <v>94</v>
      </c>
      <c r="R35">
        <v>114</v>
      </c>
      <c r="S35">
        <v>88</v>
      </c>
      <c r="T35">
        <v>16.71</v>
      </c>
      <c r="U35">
        <v>16.690000000000001</v>
      </c>
      <c r="V35" t="s">
        <v>94</v>
      </c>
      <c r="W35">
        <v>63</v>
      </c>
      <c r="X35">
        <v>15.66</v>
      </c>
      <c r="Y35">
        <v>14.68</v>
      </c>
      <c r="Z35" t="s">
        <v>94</v>
      </c>
    </row>
    <row r="36" spans="9:26" x14ac:dyDescent="0.25">
      <c r="I36">
        <f t="shared" si="2"/>
        <v>120.53</v>
      </c>
      <c r="J36" s="2">
        <v>10</v>
      </c>
      <c r="K36" s="2" t="b">
        <f t="shared" si="3"/>
        <v>0</v>
      </c>
      <c r="L36" t="s">
        <v>30</v>
      </c>
      <c r="M36">
        <v>6.38</v>
      </c>
      <c r="N36">
        <v>59249</v>
      </c>
      <c r="O36">
        <v>0.38</v>
      </c>
      <c r="P36">
        <v>12.053000000000001</v>
      </c>
      <c r="Q36" t="s">
        <v>94</v>
      </c>
      <c r="R36">
        <v>130</v>
      </c>
      <c r="S36">
        <v>132</v>
      </c>
      <c r="T36">
        <v>98.19</v>
      </c>
      <c r="U36">
        <v>97.89</v>
      </c>
      <c r="V36" t="s">
        <v>94</v>
      </c>
      <c r="W36">
        <v>95</v>
      </c>
      <c r="X36">
        <v>84.76</v>
      </c>
      <c r="Y36">
        <v>82.19</v>
      </c>
      <c r="Z36" t="s">
        <v>94</v>
      </c>
    </row>
    <row r="37" spans="9:26" x14ac:dyDescent="0.25">
      <c r="I37">
        <f t="shared" si="2"/>
        <v>110.06</v>
      </c>
      <c r="J37" s="2">
        <v>10</v>
      </c>
      <c r="K37" s="2" t="b">
        <f t="shared" si="3"/>
        <v>1</v>
      </c>
      <c r="L37" t="s">
        <v>31</v>
      </c>
      <c r="M37">
        <v>6.64</v>
      </c>
      <c r="N37">
        <v>37680</v>
      </c>
      <c r="O37">
        <v>0.24</v>
      </c>
      <c r="P37">
        <v>11.006</v>
      </c>
      <c r="Q37" t="s">
        <v>94</v>
      </c>
      <c r="R37">
        <v>63</v>
      </c>
      <c r="S37">
        <v>62</v>
      </c>
      <c r="T37">
        <v>70.33</v>
      </c>
      <c r="U37">
        <v>70.59</v>
      </c>
      <c r="V37" t="s">
        <v>94</v>
      </c>
      <c r="W37">
        <v>41</v>
      </c>
      <c r="X37">
        <v>60.29</v>
      </c>
      <c r="Y37">
        <v>57.13</v>
      </c>
      <c r="Z37" t="s">
        <v>94</v>
      </c>
    </row>
    <row r="38" spans="9:26" x14ac:dyDescent="0.25">
      <c r="I38">
        <f t="shared" si="2"/>
        <v>105.52</v>
      </c>
      <c r="J38" s="2">
        <v>10</v>
      </c>
      <c r="K38" s="2" t="b">
        <f t="shared" si="3"/>
        <v>1</v>
      </c>
      <c r="L38" t="s">
        <v>32</v>
      </c>
      <c r="M38">
        <v>6.72</v>
      </c>
      <c r="N38">
        <v>44588</v>
      </c>
      <c r="O38">
        <v>0.28999999999999998</v>
      </c>
      <c r="P38">
        <v>10.552</v>
      </c>
      <c r="Q38" t="s">
        <v>94</v>
      </c>
      <c r="R38">
        <v>174</v>
      </c>
      <c r="S38">
        <v>93</v>
      </c>
      <c r="T38">
        <v>64.38</v>
      </c>
      <c r="U38">
        <v>63.36</v>
      </c>
      <c r="V38" t="s">
        <v>94</v>
      </c>
      <c r="W38">
        <v>95</v>
      </c>
      <c r="X38">
        <v>54.97</v>
      </c>
      <c r="Y38">
        <v>53.69</v>
      </c>
      <c r="Z38" t="s">
        <v>94</v>
      </c>
    </row>
    <row r="39" spans="9:26" x14ac:dyDescent="0.25">
      <c r="I39">
        <f t="shared" si="2"/>
        <v>97.720000000000013</v>
      </c>
      <c r="J39" s="2">
        <v>10</v>
      </c>
      <c r="K39" s="2" t="b">
        <f t="shared" si="3"/>
        <v>1</v>
      </c>
      <c r="L39" t="s">
        <v>33</v>
      </c>
      <c r="M39">
        <v>6.74</v>
      </c>
      <c r="N39">
        <v>27979</v>
      </c>
      <c r="O39">
        <v>0.18</v>
      </c>
      <c r="P39">
        <v>9.7720000000000002</v>
      </c>
      <c r="Q39" t="s">
        <v>94</v>
      </c>
      <c r="R39">
        <v>41</v>
      </c>
      <c r="S39">
        <v>69</v>
      </c>
      <c r="T39">
        <v>79.150000000000006</v>
      </c>
      <c r="U39">
        <v>82.51</v>
      </c>
      <c r="V39" t="s">
        <v>94</v>
      </c>
      <c r="W39">
        <v>39</v>
      </c>
      <c r="X39">
        <v>51.36</v>
      </c>
      <c r="Y39">
        <v>52.88</v>
      </c>
      <c r="Z39" t="s">
        <v>94</v>
      </c>
    </row>
    <row r="40" spans="9:26" x14ac:dyDescent="0.25">
      <c r="I40">
        <f t="shared" si="2"/>
        <v>107.74</v>
      </c>
      <c r="J40" s="2">
        <v>10</v>
      </c>
      <c r="K40" s="2" t="b">
        <f t="shared" si="3"/>
        <v>1</v>
      </c>
      <c r="L40" t="s">
        <v>34</v>
      </c>
      <c r="M40">
        <v>6.91</v>
      </c>
      <c r="N40">
        <v>49207</v>
      </c>
      <c r="O40">
        <v>0.32</v>
      </c>
      <c r="P40">
        <v>10.773999999999999</v>
      </c>
      <c r="Q40" t="s">
        <v>94</v>
      </c>
      <c r="R40">
        <v>83</v>
      </c>
      <c r="S40">
        <v>85</v>
      </c>
      <c r="T40">
        <v>65.42</v>
      </c>
      <c r="U40">
        <v>66.14</v>
      </c>
      <c r="V40" t="s">
        <v>94</v>
      </c>
      <c r="W40">
        <v>47</v>
      </c>
      <c r="X40">
        <v>15.34</v>
      </c>
      <c r="Y40">
        <v>15.24</v>
      </c>
      <c r="Z40" t="s">
        <v>94</v>
      </c>
    </row>
    <row r="41" spans="9:26" x14ac:dyDescent="0.25">
      <c r="I41">
        <f t="shared" si="2"/>
        <v>91.51</v>
      </c>
      <c r="J41" s="2">
        <v>10</v>
      </c>
      <c r="K41" s="2" t="b">
        <f t="shared" si="3"/>
        <v>1</v>
      </c>
      <c r="L41" t="s">
        <v>35</v>
      </c>
      <c r="M41">
        <v>7.14</v>
      </c>
      <c r="N41">
        <v>9156</v>
      </c>
      <c r="O41">
        <v>0.06</v>
      </c>
      <c r="P41">
        <v>9.1509999999999998</v>
      </c>
      <c r="Q41" t="s">
        <v>94</v>
      </c>
      <c r="R41">
        <v>43</v>
      </c>
      <c r="S41">
        <v>41</v>
      </c>
      <c r="T41">
        <v>83.96</v>
      </c>
      <c r="U41">
        <v>87.38</v>
      </c>
      <c r="V41" t="s">
        <v>94</v>
      </c>
      <c r="W41">
        <v>39</v>
      </c>
      <c r="X41">
        <v>26.7</v>
      </c>
      <c r="Y41">
        <v>28.66</v>
      </c>
      <c r="Z41" t="s">
        <v>94</v>
      </c>
    </row>
    <row r="42" spans="9:26" x14ac:dyDescent="0.25">
      <c r="I42">
        <f t="shared" si="2"/>
        <v>107.94999999999999</v>
      </c>
      <c r="J42" s="2">
        <v>10</v>
      </c>
      <c r="K42" s="2" t="b">
        <f t="shared" si="3"/>
        <v>1</v>
      </c>
      <c r="L42" t="s">
        <v>36</v>
      </c>
      <c r="M42">
        <v>7.35</v>
      </c>
      <c r="N42">
        <v>51516</v>
      </c>
      <c r="O42">
        <v>0.33</v>
      </c>
      <c r="P42">
        <v>10.795</v>
      </c>
      <c r="Q42" t="s">
        <v>94</v>
      </c>
      <c r="R42">
        <v>75</v>
      </c>
      <c r="S42">
        <v>39</v>
      </c>
      <c r="T42">
        <v>50.74</v>
      </c>
      <c r="U42">
        <v>50.32</v>
      </c>
      <c r="V42" t="s">
        <v>94</v>
      </c>
      <c r="W42">
        <v>77</v>
      </c>
      <c r="X42">
        <v>30.54</v>
      </c>
      <c r="Y42">
        <v>32.75</v>
      </c>
      <c r="Z42" t="s">
        <v>94</v>
      </c>
    </row>
    <row r="43" spans="9:26" x14ac:dyDescent="0.25">
      <c r="I43">
        <f t="shared" si="2"/>
        <v>92.427777777777777</v>
      </c>
      <c r="J43" s="2">
        <v>18</v>
      </c>
      <c r="K43" s="2" t="b">
        <f t="shared" si="3"/>
        <v>1</v>
      </c>
      <c r="L43" t="s">
        <v>37</v>
      </c>
      <c r="M43">
        <v>7.51</v>
      </c>
      <c r="N43">
        <v>70651</v>
      </c>
      <c r="O43">
        <v>0.45</v>
      </c>
      <c r="P43">
        <v>16.637</v>
      </c>
      <c r="Q43" t="s">
        <v>94</v>
      </c>
      <c r="R43">
        <v>43</v>
      </c>
      <c r="S43">
        <v>58</v>
      </c>
      <c r="T43">
        <v>37.130000000000003</v>
      </c>
      <c r="U43">
        <v>38.479999999999997</v>
      </c>
      <c r="V43" t="s">
        <v>94</v>
      </c>
      <c r="W43">
        <v>41</v>
      </c>
      <c r="X43">
        <v>26.05</v>
      </c>
      <c r="Y43">
        <v>25.94</v>
      </c>
      <c r="Z43" t="s">
        <v>94</v>
      </c>
    </row>
    <row r="44" spans="9:26" x14ac:dyDescent="0.25">
      <c r="I44">
        <f t="shared" si="2"/>
        <v>96.649999999999991</v>
      </c>
      <c r="J44" s="2">
        <v>20</v>
      </c>
      <c r="K44" s="2" t="b">
        <f t="shared" si="3"/>
        <v>1</v>
      </c>
      <c r="L44" t="s">
        <v>133</v>
      </c>
      <c r="M44">
        <v>7.6</v>
      </c>
      <c r="N44">
        <v>314909</v>
      </c>
      <c r="O44">
        <v>2.02</v>
      </c>
      <c r="P44">
        <v>19.329999999999998</v>
      </c>
      <c r="Q44" t="s">
        <v>94</v>
      </c>
      <c r="R44">
        <v>98</v>
      </c>
      <c r="S44">
        <v>100</v>
      </c>
      <c r="T44">
        <v>65.709999999999994</v>
      </c>
      <c r="U44">
        <v>67.09</v>
      </c>
      <c r="V44" t="s">
        <v>94</v>
      </c>
      <c r="W44">
        <v>70</v>
      </c>
      <c r="X44">
        <v>9.92</v>
      </c>
      <c r="Y44">
        <v>10.06</v>
      </c>
      <c r="Z44" t="s">
        <v>94</v>
      </c>
    </row>
    <row r="45" spans="9:26" x14ac:dyDescent="0.25">
      <c r="I45">
        <f t="shared" si="2"/>
        <v>113.81000000000002</v>
      </c>
      <c r="J45" s="2">
        <v>10</v>
      </c>
      <c r="K45" s="2" t="b">
        <f t="shared" si="3"/>
        <v>1</v>
      </c>
      <c r="L45" t="s">
        <v>38</v>
      </c>
      <c r="M45">
        <v>7.67</v>
      </c>
      <c r="N45">
        <v>190392</v>
      </c>
      <c r="O45">
        <v>1.22</v>
      </c>
      <c r="P45">
        <v>11.381</v>
      </c>
      <c r="Q45" t="s">
        <v>94</v>
      </c>
      <c r="R45">
        <v>91</v>
      </c>
      <c r="S45">
        <v>92</v>
      </c>
      <c r="T45">
        <v>58.97</v>
      </c>
      <c r="U45">
        <v>58.59</v>
      </c>
      <c r="V45" t="s">
        <v>94</v>
      </c>
      <c r="W45">
        <v>65</v>
      </c>
      <c r="X45">
        <v>10.65</v>
      </c>
      <c r="Y45">
        <v>10.18</v>
      </c>
      <c r="Z45" t="s">
        <v>94</v>
      </c>
    </row>
    <row r="46" spans="9:26" x14ac:dyDescent="0.25">
      <c r="I46">
        <f t="shared" si="2"/>
        <v>106.22</v>
      </c>
      <c r="J46" s="2">
        <v>10</v>
      </c>
      <c r="K46" s="2" t="b">
        <f t="shared" si="3"/>
        <v>1</v>
      </c>
      <c r="L46" t="s">
        <v>39</v>
      </c>
      <c r="M46">
        <v>7.92</v>
      </c>
      <c r="N46">
        <v>41309</v>
      </c>
      <c r="O46">
        <v>0.26</v>
      </c>
      <c r="P46">
        <v>10.622</v>
      </c>
      <c r="Q46" t="s">
        <v>94</v>
      </c>
      <c r="R46">
        <v>75</v>
      </c>
      <c r="S46">
        <v>39</v>
      </c>
      <c r="T46">
        <v>48.96</v>
      </c>
      <c r="U46">
        <v>47.8</v>
      </c>
      <c r="V46" t="s">
        <v>94</v>
      </c>
      <c r="W46">
        <v>77</v>
      </c>
      <c r="X46">
        <v>32.43</v>
      </c>
      <c r="Y46">
        <v>32.19</v>
      </c>
      <c r="Z46" t="s">
        <v>94</v>
      </c>
    </row>
    <row r="47" spans="9:26" x14ac:dyDescent="0.25">
      <c r="I47">
        <f t="shared" si="2"/>
        <v>99.42</v>
      </c>
      <c r="J47" s="2">
        <v>10</v>
      </c>
      <c r="K47" s="2" t="b">
        <f t="shared" si="3"/>
        <v>1</v>
      </c>
      <c r="L47" t="s">
        <v>40</v>
      </c>
      <c r="M47">
        <v>7.98</v>
      </c>
      <c r="N47">
        <v>40527</v>
      </c>
      <c r="O47">
        <v>0.26</v>
      </c>
      <c r="P47">
        <v>9.9420000000000002</v>
      </c>
      <c r="Q47" t="s">
        <v>94</v>
      </c>
      <c r="R47">
        <v>69</v>
      </c>
      <c r="S47">
        <v>41</v>
      </c>
      <c r="T47">
        <v>65.37</v>
      </c>
      <c r="U47">
        <v>66.040000000000006</v>
      </c>
      <c r="V47" t="s">
        <v>94</v>
      </c>
      <c r="W47">
        <v>99</v>
      </c>
      <c r="X47">
        <v>33.67</v>
      </c>
      <c r="Y47">
        <v>33.46</v>
      </c>
      <c r="Z47" t="s">
        <v>94</v>
      </c>
    </row>
    <row r="48" spans="9:26" x14ac:dyDescent="0.25">
      <c r="I48">
        <f t="shared" si="2"/>
        <v>103.71999999999998</v>
      </c>
      <c r="J48" s="2">
        <v>10</v>
      </c>
      <c r="K48" s="2" t="b">
        <f t="shared" si="3"/>
        <v>1</v>
      </c>
      <c r="L48" t="s">
        <v>41</v>
      </c>
      <c r="M48">
        <v>8.09</v>
      </c>
      <c r="N48">
        <v>43099</v>
      </c>
      <c r="O48">
        <v>0.28000000000000003</v>
      </c>
      <c r="P48">
        <v>10.372</v>
      </c>
      <c r="Q48" t="s">
        <v>94</v>
      </c>
      <c r="R48">
        <v>97</v>
      </c>
      <c r="S48">
        <v>83</v>
      </c>
      <c r="T48">
        <v>79.069999999999993</v>
      </c>
      <c r="U48">
        <v>76.77</v>
      </c>
      <c r="V48" t="s">
        <v>94</v>
      </c>
      <c r="W48">
        <v>99</v>
      </c>
      <c r="X48">
        <v>64.39</v>
      </c>
      <c r="Y48">
        <v>60.92</v>
      </c>
      <c r="Z48" t="s">
        <v>94</v>
      </c>
    </row>
    <row r="49" spans="9:26" x14ac:dyDescent="0.25">
      <c r="I49">
        <f t="shared" si="2"/>
        <v>130.20000000000002</v>
      </c>
      <c r="J49" s="2">
        <v>10</v>
      </c>
      <c r="K49" s="2" t="b">
        <f t="shared" si="3"/>
        <v>0</v>
      </c>
      <c r="L49" t="s">
        <v>42</v>
      </c>
      <c r="M49">
        <v>8.15</v>
      </c>
      <c r="N49">
        <v>95227</v>
      </c>
      <c r="O49">
        <v>0.61</v>
      </c>
      <c r="P49">
        <v>13.02</v>
      </c>
      <c r="Q49" t="s">
        <v>94</v>
      </c>
      <c r="R49">
        <v>166</v>
      </c>
      <c r="S49">
        <v>164</v>
      </c>
      <c r="T49">
        <v>77.34</v>
      </c>
      <c r="U49">
        <v>77.180000000000007</v>
      </c>
      <c r="V49" t="s">
        <v>94</v>
      </c>
      <c r="W49">
        <v>129</v>
      </c>
      <c r="X49">
        <v>63.82</v>
      </c>
      <c r="Y49">
        <v>65.209999999999994</v>
      </c>
      <c r="Z49" t="s">
        <v>94</v>
      </c>
    </row>
    <row r="50" spans="9:26" x14ac:dyDescent="0.25">
      <c r="I50">
        <f t="shared" si="2"/>
        <v>103.85</v>
      </c>
      <c r="J50" s="2">
        <v>10</v>
      </c>
      <c r="K50" s="2" t="b">
        <f t="shared" si="3"/>
        <v>1</v>
      </c>
      <c r="L50" t="s">
        <v>43</v>
      </c>
      <c r="M50">
        <v>8.24</v>
      </c>
      <c r="N50">
        <v>64033</v>
      </c>
      <c r="O50">
        <v>0.41</v>
      </c>
      <c r="P50">
        <v>10.385</v>
      </c>
      <c r="Q50" t="s">
        <v>94</v>
      </c>
      <c r="R50">
        <v>76</v>
      </c>
      <c r="S50">
        <v>41</v>
      </c>
      <c r="T50">
        <v>71.28</v>
      </c>
      <c r="U50">
        <v>66.67</v>
      </c>
      <c r="V50" t="s">
        <v>94</v>
      </c>
      <c r="W50">
        <v>78</v>
      </c>
      <c r="X50">
        <v>31.96</v>
      </c>
      <c r="Y50">
        <v>32.11</v>
      </c>
      <c r="Z50" t="s">
        <v>94</v>
      </c>
    </row>
    <row r="51" spans="9:26" x14ac:dyDescent="0.25">
      <c r="I51">
        <f t="shared" si="2"/>
        <v>89.899999999999991</v>
      </c>
      <c r="J51" s="2">
        <v>18</v>
      </c>
      <c r="K51" s="2" t="b">
        <f t="shared" si="3"/>
        <v>1</v>
      </c>
      <c r="L51" t="s">
        <v>44</v>
      </c>
      <c r="M51">
        <v>8.3000000000000007</v>
      </c>
      <c r="N51">
        <v>47864</v>
      </c>
      <c r="O51">
        <v>0.31</v>
      </c>
      <c r="P51">
        <v>16.181999999999999</v>
      </c>
      <c r="Q51" t="s">
        <v>94</v>
      </c>
      <c r="R51">
        <v>43</v>
      </c>
      <c r="S51">
        <v>58</v>
      </c>
      <c r="T51">
        <v>51.93</v>
      </c>
      <c r="U51">
        <v>53.34</v>
      </c>
      <c r="V51" t="s">
        <v>94</v>
      </c>
      <c r="W51">
        <v>57</v>
      </c>
      <c r="X51">
        <v>19.71</v>
      </c>
      <c r="Y51">
        <v>20.23</v>
      </c>
      <c r="Z51" t="s">
        <v>94</v>
      </c>
    </row>
    <row r="52" spans="9:26" x14ac:dyDescent="0.25">
      <c r="I52">
        <f t="shared" si="2"/>
        <v>99.570000000000007</v>
      </c>
      <c r="J52" s="2">
        <v>10</v>
      </c>
      <c r="K52" s="2" t="b">
        <f t="shared" si="3"/>
        <v>1</v>
      </c>
      <c r="L52" t="s">
        <v>45</v>
      </c>
      <c r="M52">
        <v>8.42</v>
      </c>
      <c r="N52">
        <v>43590</v>
      </c>
      <c r="O52">
        <v>0.28000000000000003</v>
      </c>
      <c r="P52">
        <v>9.9570000000000007</v>
      </c>
      <c r="Q52" t="s">
        <v>94</v>
      </c>
      <c r="R52">
        <v>129</v>
      </c>
      <c r="S52">
        <v>127</v>
      </c>
      <c r="T52">
        <v>75.430000000000007</v>
      </c>
      <c r="U52">
        <v>77.61</v>
      </c>
      <c r="V52" t="s">
        <v>94</v>
      </c>
      <c r="W52">
        <v>131</v>
      </c>
      <c r="X52">
        <v>24.38</v>
      </c>
      <c r="Y52">
        <v>24.39</v>
      </c>
      <c r="Z52" t="s">
        <v>94</v>
      </c>
    </row>
    <row r="53" spans="9:26" x14ac:dyDescent="0.25">
      <c r="I53">
        <f t="shared" si="2"/>
        <v>104.17</v>
      </c>
      <c r="J53" s="2">
        <v>10</v>
      </c>
      <c r="K53" s="2" t="b">
        <f t="shared" si="3"/>
        <v>1</v>
      </c>
      <c r="L53" t="s">
        <v>46</v>
      </c>
      <c r="M53">
        <v>8.51</v>
      </c>
      <c r="N53">
        <v>44856</v>
      </c>
      <c r="O53">
        <v>0.28999999999999998</v>
      </c>
      <c r="P53">
        <v>10.417</v>
      </c>
      <c r="Q53" t="s">
        <v>94</v>
      </c>
      <c r="R53">
        <v>107</v>
      </c>
      <c r="S53">
        <v>109</v>
      </c>
      <c r="T53">
        <v>96.6</v>
      </c>
      <c r="U53">
        <v>95.11</v>
      </c>
      <c r="V53" t="s">
        <v>94</v>
      </c>
      <c r="W53">
        <v>93</v>
      </c>
      <c r="X53">
        <v>5.0199999999999996</v>
      </c>
      <c r="Y53">
        <v>4.03</v>
      </c>
      <c r="Z53" t="s">
        <v>94</v>
      </c>
    </row>
    <row r="54" spans="9:26" x14ac:dyDescent="0.25">
      <c r="I54">
        <f t="shared" si="2"/>
        <v>100</v>
      </c>
      <c r="J54" s="2">
        <v>20</v>
      </c>
      <c r="K54" s="2" t="b">
        <f t="shared" si="3"/>
        <v>1</v>
      </c>
      <c r="L54" t="s">
        <v>134</v>
      </c>
      <c r="M54">
        <v>8.9</v>
      </c>
      <c r="N54">
        <v>260787</v>
      </c>
      <c r="O54">
        <v>1.67</v>
      </c>
      <c r="P54">
        <v>20</v>
      </c>
      <c r="Q54" t="s">
        <v>94</v>
      </c>
      <c r="R54">
        <v>117</v>
      </c>
      <c r="S54">
        <v>82</v>
      </c>
      <c r="T54">
        <v>51.12</v>
      </c>
      <c r="U54">
        <v>50.01</v>
      </c>
      <c r="V54" t="s">
        <v>94</v>
      </c>
      <c r="W54">
        <v>52</v>
      </c>
      <c r="X54">
        <v>12.44</v>
      </c>
      <c r="Y54">
        <v>12.58</v>
      </c>
      <c r="Z54" t="s">
        <v>94</v>
      </c>
    </row>
    <row r="55" spans="9:26" x14ac:dyDescent="0.25">
      <c r="I55">
        <f t="shared" si="2"/>
        <v>113.24999999999999</v>
      </c>
      <c r="J55" s="2">
        <v>10</v>
      </c>
      <c r="K55" s="2" t="b">
        <f t="shared" si="3"/>
        <v>1</v>
      </c>
      <c r="L55" t="s">
        <v>47</v>
      </c>
      <c r="M55">
        <v>8.93</v>
      </c>
      <c r="N55">
        <v>139939</v>
      </c>
      <c r="O55">
        <v>0.9</v>
      </c>
      <c r="P55">
        <v>11.324999999999999</v>
      </c>
      <c r="Q55" t="s">
        <v>94</v>
      </c>
      <c r="R55">
        <v>112</v>
      </c>
      <c r="S55">
        <v>77</v>
      </c>
      <c r="T55">
        <v>55.16</v>
      </c>
      <c r="U55">
        <v>54.52</v>
      </c>
      <c r="V55" t="s">
        <v>94</v>
      </c>
      <c r="W55">
        <v>114</v>
      </c>
      <c r="X55">
        <v>31.83</v>
      </c>
      <c r="Y55">
        <v>31.31</v>
      </c>
      <c r="Z55" t="s">
        <v>94</v>
      </c>
    </row>
    <row r="56" spans="9:26" x14ac:dyDescent="0.25">
      <c r="I56">
        <f t="shared" si="2"/>
        <v>110.45</v>
      </c>
      <c r="J56" s="2">
        <v>10</v>
      </c>
      <c r="K56" s="2" t="b">
        <f t="shared" si="3"/>
        <v>1</v>
      </c>
      <c r="L56" t="s">
        <v>48</v>
      </c>
      <c r="M56">
        <v>9</v>
      </c>
      <c r="N56">
        <v>42809</v>
      </c>
      <c r="O56">
        <v>0.27</v>
      </c>
      <c r="P56">
        <v>11.045</v>
      </c>
      <c r="Q56" t="s">
        <v>94</v>
      </c>
      <c r="R56">
        <v>131</v>
      </c>
      <c r="S56">
        <v>133</v>
      </c>
      <c r="T56">
        <v>96.08</v>
      </c>
      <c r="U56">
        <v>93.77</v>
      </c>
      <c r="V56" t="s">
        <v>94</v>
      </c>
      <c r="W56">
        <v>117</v>
      </c>
      <c r="X56">
        <v>65.89</v>
      </c>
      <c r="Y56">
        <v>62.7</v>
      </c>
      <c r="Z56" t="s">
        <v>94</v>
      </c>
    </row>
    <row r="57" spans="9:26" x14ac:dyDescent="0.25">
      <c r="I57">
        <f t="shared" si="2"/>
        <v>117.17</v>
      </c>
      <c r="J57" s="2">
        <v>10</v>
      </c>
      <c r="K57" s="2" t="b">
        <f t="shared" si="3"/>
        <v>1</v>
      </c>
      <c r="L57" t="s">
        <v>49</v>
      </c>
      <c r="M57">
        <v>9.01</v>
      </c>
      <c r="N57">
        <v>204574</v>
      </c>
      <c r="O57">
        <v>1.31</v>
      </c>
      <c r="P57">
        <v>11.717000000000001</v>
      </c>
      <c r="Q57" t="s">
        <v>94</v>
      </c>
      <c r="R57">
        <v>91</v>
      </c>
      <c r="S57">
        <v>106</v>
      </c>
      <c r="T57">
        <v>39.01</v>
      </c>
      <c r="U57">
        <v>38.4</v>
      </c>
      <c r="V57" t="s">
        <v>94</v>
      </c>
      <c r="W57">
        <v>51</v>
      </c>
      <c r="X57">
        <v>7.87</v>
      </c>
      <c r="Y57">
        <v>7.47</v>
      </c>
      <c r="Z57" t="s">
        <v>94</v>
      </c>
    </row>
    <row r="58" spans="9:26" x14ac:dyDescent="0.25">
      <c r="I58">
        <f t="shared" si="2"/>
        <v>117.71000000000001</v>
      </c>
      <c r="J58" s="2">
        <v>10</v>
      </c>
      <c r="K58" s="2" t="b">
        <f t="shared" si="3"/>
        <v>1</v>
      </c>
      <c r="L58" t="s">
        <v>50</v>
      </c>
      <c r="M58">
        <v>9.1199999999999992</v>
      </c>
      <c r="N58">
        <v>372117</v>
      </c>
      <c r="O58">
        <v>2.39</v>
      </c>
      <c r="P58">
        <v>11.771000000000001</v>
      </c>
      <c r="Q58" t="s">
        <v>94</v>
      </c>
      <c r="R58">
        <v>91</v>
      </c>
      <c r="S58">
        <v>106</v>
      </c>
      <c r="T58">
        <v>54.38</v>
      </c>
      <c r="U58">
        <v>55.08</v>
      </c>
      <c r="V58" t="s">
        <v>94</v>
      </c>
      <c r="W58">
        <v>105</v>
      </c>
      <c r="X58">
        <v>21.8</v>
      </c>
      <c r="Y58">
        <v>22.13</v>
      </c>
      <c r="Z58" t="s">
        <v>94</v>
      </c>
    </row>
    <row r="59" spans="9:26" x14ac:dyDescent="0.25">
      <c r="I59">
        <f t="shared" si="2"/>
        <v>113.69</v>
      </c>
      <c r="J59" s="2">
        <v>10</v>
      </c>
      <c r="K59" s="2" t="b">
        <f t="shared" si="3"/>
        <v>1</v>
      </c>
      <c r="L59" t="s">
        <v>51</v>
      </c>
      <c r="M59">
        <v>9.42</v>
      </c>
      <c r="N59">
        <v>189376</v>
      </c>
      <c r="O59">
        <v>1.21</v>
      </c>
      <c r="P59">
        <v>11.369</v>
      </c>
      <c r="Q59" t="s">
        <v>94</v>
      </c>
      <c r="R59">
        <v>91</v>
      </c>
      <c r="S59">
        <v>106</v>
      </c>
      <c r="T59">
        <v>52.76</v>
      </c>
      <c r="U59">
        <v>52.7</v>
      </c>
      <c r="V59" t="s">
        <v>94</v>
      </c>
      <c r="W59">
        <v>105</v>
      </c>
      <c r="X59">
        <v>25.93</v>
      </c>
      <c r="Y59">
        <v>26.36</v>
      </c>
      <c r="Z59" t="s">
        <v>94</v>
      </c>
    </row>
    <row r="60" spans="9:26" x14ac:dyDescent="0.25">
      <c r="I60">
        <f t="shared" si="2"/>
        <v>110.25</v>
      </c>
      <c r="J60" s="2">
        <v>10</v>
      </c>
      <c r="K60" s="2" t="b">
        <f t="shared" si="3"/>
        <v>1</v>
      </c>
      <c r="L60" t="s">
        <v>52</v>
      </c>
      <c r="M60">
        <v>9.44</v>
      </c>
      <c r="N60">
        <v>163130</v>
      </c>
      <c r="O60">
        <v>1.05</v>
      </c>
      <c r="P60">
        <v>11.025</v>
      </c>
      <c r="Q60" t="s">
        <v>94</v>
      </c>
      <c r="R60">
        <v>104</v>
      </c>
      <c r="S60">
        <v>78</v>
      </c>
      <c r="T60">
        <v>52.95</v>
      </c>
      <c r="U60">
        <v>50.61</v>
      </c>
      <c r="V60" t="s">
        <v>94</v>
      </c>
      <c r="W60">
        <v>103</v>
      </c>
      <c r="X60">
        <v>51.96</v>
      </c>
      <c r="Y60">
        <v>52.56</v>
      </c>
      <c r="Z60" t="s">
        <v>94</v>
      </c>
    </row>
    <row r="61" spans="9:26" x14ac:dyDescent="0.25">
      <c r="I61">
        <f t="shared" si="2"/>
        <v>100.63</v>
      </c>
      <c r="J61" s="2">
        <v>10</v>
      </c>
      <c r="K61" s="2" t="b">
        <f t="shared" si="3"/>
        <v>1</v>
      </c>
      <c r="L61" t="s">
        <v>53</v>
      </c>
      <c r="M61">
        <v>9.57</v>
      </c>
      <c r="N61">
        <v>33304</v>
      </c>
      <c r="O61">
        <v>0.21</v>
      </c>
      <c r="P61">
        <v>10.063000000000001</v>
      </c>
      <c r="Q61" t="s">
        <v>94</v>
      </c>
      <c r="R61">
        <v>173</v>
      </c>
      <c r="S61">
        <v>171</v>
      </c>
      <c r="T61">
        <v>51.68</v>
      </c>
      <c r="U61">
        <v>51.12</v>
      </c>
      <c r="V61" t="s">
        <v>94</v>
      </c>
      <c r="W61">
        <v>175</v>
      </c>
      <c r="X61">
        <v>49.13</v>
      </c>
      <c r="Y61">
        <v>49.43</v>
      </c>
      <c r="Z61" t="s">
        <v>94</v>
      </c>
    </row>
    <row r="62" spans="9:26" x14ac:dyDescent="0.25">
      <c r="I62">
        <f t="shared" si="2"/>
        <v>126.76</v>
      </c>
      <c r="J62" s="2">
        <v>10</v>
      </c>
      <c r="K62" s="2" t="b">
        <f t="shared" si="3"/>
        <v>0</v>
      </c>
      <c r="L62" t="s">
        <v>54</v>
      </c>
      <c r="M62">
        <v>9.6999999999999993</v>
      </c>
      <c r="N62">
        <v>221810</v>
      </c>
      <c r="O62">
        <v>1.42</v>
      </c>
      <c r="P62">
        <v>12.676</v>
      </c>
      <c r="Q62" t="s">
        <v>94</v>
      </c>
      <c r="R62">
        <v>105</v>
      </c>
      <c r="S62">
        <v>120</v>
      </c>
      <c r="T62">
        <v>32.06</v>
      </c>
      <c r="U62">
        <v>31.33</v>
      </c>
      <c r="V62" t="s">
        <v>94</v>
      </c>
      <c r="W62">
        <v>79</v>
      </c>
      <c r="X62">
        <v>15.16</v>
      </c>
      <c r="Y62">
        <v>14.9</v>
      </c>
      <c r="Z62" t="s">
        <v>94</v>
      </c>
    </row>
    <row r="63" spans="9:26" x14ac:dyDescent="0.25">
      <c r="I63">
        <f t="shared" si="2"/>
        <v>98.155000000000001</v>
      </c>
      <c r="J63" s="2">
        <v>20</v>
      </c>
      <c r="K63" s="2" t="b">
        <f t="shared" si="3"/>
        <v>1</v>
      </c>
      <c r="L63" t="s">
        <v>135</v>
      </c>
      <c r="M63">
        <v>9.83</v>
      </c>
      <c r="N63">
        <v>129032</v>
      </c>
      <c r="O63">
        <v>0.83</v>
      </c>
      <c r="P63">
        <v>19.631</v>
      </c>
      <c r="Q63" t="s">
        <v>94</v>
      </c>
      <c r="R63">
        <v>95</v>
      </c>
      <c r="S63">
        <v>174</v>
      </c>
      <c r="T63">
        <v>105.15</v>
      </c>
      <c r="U63">
        <v>102.45</v>
      </c>
      <c r="V63" t="s">
        <v>94</v>
      </c>
      <c r="W63">
        <v>176</v>
      </c>
      <c r="X63">
        <v>103.29</v>
      </c>
      <c r="Y63">
        <v>102.15</v>
      </c>
      <c r="Z63" t="s">
        <v>94</v>
      </c>
    </row>
    <row r="64" spans="9:26" x14ac:dyDescent="0.25">
      <c r="I64">
        <f t="shared" si="2"/>
        <v>111.94999999999999</v>
      </c>
      <c r="J64" s="2">
        <v>10</v>
      </c>
      <c r="K64" s="2" t="b">
        <f t="shared" si="3"/>
        <v>1</v>
      </c>
      <c r="L64" t="s">
        <v>55</v>
      </c>
      <c r="M64">
        <v>9.93</v>
      </c>
      <c r="N64">
        <v>84202</v>
      </c>
      <c r="O64">
        <v>0.54</v>
      </c>
      <c r="P64">
        <v>11.195</v>
      </c>
      <c r="Q64" t="s">
        <v>94</v>
      </c>
      <c r="R64">
        <v>77</v>
      </c>
      <c r="S64">
        <v>156</v>
      </c>
      <c r="T64">
        <v>88.72</v>
      </c>
      <c r="U64">
        <v>85.91</v>
      </c>
      <c r="V64" t="s">
        <v>94</v>
      </c>
      <c r="W64">
        <v>158</v>
      </c>
      <c r="X64">
        <v>86.18</v>
      </c>
      <c r="Y64">
        <v>85.2</v>
      </c>
      <c r="Z64" t="s">
        <v>94</v>
      </c>
    </row>
    <row r="65" spans="9:26" x14ac:dyDescent="0.25">
      <c r="I65">
        <f t="shared" si="2"/>
        <v>88.69</v>
      </c>
      <c r="J65" s="2">
        <v>10</v>
      </c>
      <c r="K65" s="2" t="b">
        <f t="shared" si="3"/>
        <v>1</v>
      </c>
      <c r="L65" t="s">
        <v>56</v>
      </c>
      <c r="M65">
        <v>9.94</v>
      </c>
      <c r="N65">
        <v>40474</v>
      </c>
      <c r="O65">
        <v>0.26</v>
      </c>
      <c r="P65">
        <v>8.8689999999999998</v>
      </c>
      <c r="Q65" t="s">
        <v>94</v>
      </c>
      <c r="R65">
        <v>83</v>
      </c>
      <c r="S65">
        <v>85</v>
      </c>
      <c r="T65">
        <v>63</v>
      </c>
      <c r="U65">
        <v>65.58</v>
      </c>
      <c r="V65" t="s">
        <v>94</v>
      </c>
      <c r="W65">
        <v>95</v>
      </c>
      <c r="X65">
        <v>18.14</v>
      </c>
      <c r="Y65">
        <v>17.850000000000001</v>
      </c>
      <c r="Z65" t="s">
        <v>94</v>
      </c>
    </row>
    <row r="66" spans="9:26" x14ac:dyDescent="0.25">
      <c r="I66">
        <f t="shared" si="2"/>
        <v>104.78999999999998</v>
      </c>
      <c r="J66" s="2">
        <v>10</v>
      </c>
      <c r="K66" s="2" t="b">
        <f t="shared" si="3"/>
        <v>1</v>
      </c>
      <c r="L66" t="s">
        <v>57</v>
      </c>
      <c r="M66">
        <v>9.9700000000000006</v>
      </c>
      <c r="N66">
        <v>19584</v>
      </c>
      <c r="O66">
        <v>0.13</v>
      </c>
      <c r="P66">
        <v>10.478999999999999</v>
      </c>
      <c r="Q66" t="s">
        <v>94</v>
      </c>
      <c r="R66">
        <v>77</v>
      </c>
      <c r="S66">
        <v>110</v>
      </c>
      <c r="T66">
        <v>98.74</v>
      </c>
      <c r="U66">
        <v>94.4</v>
      </c>
      <c r="V66" t="s">
        <v>94</v>
      </c>
      <c r="W66">
        <v>61</v>
      </c>
      <c r="X66">
        <v>53.13</v>
      </c>
      <c r="Y66">
        <v>51.55</v>
      </c>
      <c r="Z66" t="s">
        <v>94</v>
      </c>
    </row>
    <row r="67" spans="9:26" x14ac:dyDescent="0.25">
      <c r="I67">
        <f t="shared" si="2"/>
        <v>105.32</v>
      </c>
      <c r="J67" s="2">
        <v>10</v>
      </c>
      <c r="K67" s="2" t="b">
        <f t="shared" si="3"/>
        <v>1</v>
      </c>
      <c r="L67" t="s">
        <v>58</v>
      </c>
      <c r="M67">
        <v>9.9700000000000006</v>
      </c>
      <c r="N67">
        <v>56213</v>
      </c>
      <c r="O67">
        <v>0.36</v>
      </c>
      <c r="P67">
        <v>10.532</v>
      </c>
      <c r="Q67" t="s">
        <v>94</v>
      </c>
      <c r="R67">
        <v>75</v>
      </c>
      <c r="S67">
        <v>53</v>
      </c>
      <c r="T67">
        <v>21.28</v>
      </c>
      <c r="U67">
        <v>19.11</v>
      </c>
      <c r="V67" t="s">
        <v>94</v>
      </c>
      <c r="W67">
        <v>89</v>
      </c>
      <c r="X67">
        <v>9.9600000000000009</v>
      </c>
      <c r="Y67">
        <v>11.53</v>
      </c>
      <c r="Z67" t="s">
        <v>94</v>
      </c>
    </row>
    <row r="68" spans="9:26" x14ac:dyDescent="0.25">
      <c r="I68">
        <f t="shared" si="2"/>
        <v>127.08999999999999</v>
      </c>
      <c r="J68" s="2">
        <v>10</v>
      </c>
      <c r="K68" s="2" t="b">
        <f t="shared" si="3"/>
        <v>0</v>
      </c>
      <c r="L68" t="s">
        <v>59</v>
      </c>
      <c r="M68">
        <v>10.01</v>
      </c>
      <c r="N68">
        <v>246763</v>
      </c>
      <c r="O68">
        <v>1.58</v>
      </c>
      <c r="P68">
        <v>12.709</v>
      </c>
      <c r="Q68" t="s">
        <v>94</v>
      </c>
      <c r="R68">
        <v>91</v>
      </c>
      <c r="S68">
        <v>120</v>
      </c>
      <c r="T68">
        <v>30.73</v>
      </c>
      <c r="U68">
        <v>30.95</v>
      </c>
      <c r="V68" t="s">
        <v>94</v>
      </c>
      <c r="W68">
        <v>65</v>
      </c>
      <c r="X68">
        <v>10.18</v>
      </c>
      <c r="Y68">
        <v>10.26</v>
      </c>
      <c r="Z68" t="s">
        <v>94</v>
      </c>
    </row>
    <row r="69" spans="9:26" x14ac:dyDescent="0.25">
      <c r="I69">
        <f t="shared" ref="I69:I88" si="4">P69/J69*100</f>
        <v>122.12</v>
      </c>
      <c r="J69" s="2">
        <v>10</v>
      </c>
      <c r="K69" s="2" t="b">
        <f t="shared" ref="K69:K88" si="5">AND(P69&gt;J69*0.8,P69&lt;J69*1.2)</f>
        <v>0</v>
      </c>
      <c r="L69" t="s">
        <v>60</v>
      </c>
      <c r="M69">
        <v>10.07</v>
      </c>
      <c r="N69">
        <v>160003</v>
      </c>
      <c r="O69">
        <v>1.03</v>
      </c>
      <c r="P69">
        <v>12.212</v>
      </c>
      <c r="Q69" t="s">
        <v>94</v>
      </c>
      <c r="R69">
        <v>91</v>
      </c>
      <c r="S69">
        <v>126</v>
      </c>
      <c r="T69">
        <v>42.14</v>
      </c>
      <c r="U69">
        <v>42.05</v>
      </c>
      <c r="V69" t="s">
        <v>94</v>
      </c>
      <c r="W69">
        <v>89</v>
      </c>
      <c r="X69">
        <v>18.72</v>
      </c>
      <c r="Y69">
        <v>18.149999999999999</v>
      </c>
      <c r="Z69" t="s">
        <v>94</v>
      </c>
    </row>
    <row r="70" spans="9:26" x14ac:dyDescent="0.25">
      <c r="I70">
        <f t="shared" si="4"/>
        <v>124.14999999999998</v>
      </c>
      <c r="J70" s="2">
        <v>10</v>
      </c>
      <c r="K70" s="2" t="b">
        <f t="shared" si="5"/>
        <v>0</v>
      </c>
      <c r="L70" t="s">
        <v>62</v>
      </c>
      <c r="M70">
        <v>10.14</v>
      </c>
      <c r="N70">
        <v>224378</v>
      </c>
      <c r="O70">
        <v>1.44</v>
      </c>
      <c r="P70">
        <v>12.414999999999999</v>
      </c>
      <c r="Q70" t="s">
        <v>94</v>
      </c>
      <c r="R70">
        <v>105</v>
      </c>
      <c r="S70">
        <v>120</v>
      </c>
      <c r="T70">
        <v>51.89</v>
      </c>
      <c r="U70">
        <v>51.65</v>
      </c>
      <c r="V70" t="s">
        <v>94</v>
      </c>
      <c r="W70">
        <v>119</v>
      </c>
      <c r="X70">
        <v>12.25</v>
      </c>
      <c r="Y70">
        <v>12.11</v>
      </c>
      <c r="Z70" t="s">
        <v>94</v>
      </c>
    </row>
    <row r="71" spans="9:26" x14ac:dyDescent="0.25">
      <c r="I71">
        <f t="shared" si="4"/>
        <v>120.78999999999999</v>
      </c>
      <c r="J71" s="2">
        <v>10</v>
      </c>
      <c r="K71" s="2" t="b">
        <f t="shared" si="5"/>
        <v>0</v>
      </c>
      <c r="L71" t="s">
        <v>61</v>
      </c>
      <c r="M71">
        <v>10.16</v>
      </c>
      <c r="N71">
        <v>192742</v>
      </c>
      <c r="O71">
        <v>1.24</v>
      </c>
      <c r="P71">
        <v>12.079000000000001</v>
      </c>
      <c r="Q71" t="s">
        <v>94</v>
      </c>
      <c r="R71">
        <v>91</v>
      </c>
      <c r="S71">
        <v>126</v>
      </c>
      <c r="T71">
        <v>36.520000000000003</v>
      </c>
      <c r="U71">
        <v>37.49</v>
      </c>
      <c r="V71" t="s">
        <v>94</v>
      </c>
      <c r="W71">
        <v>89</v>
      </c>
      <c r="X71">
        <v>12.25</v>
      </c>
      <c r="Y71">
        <v>12.13</v>
      </c>
      <c r="Z71" t="s">
        <v>94</v>
      </c>
    </row>
    <row r="72" spans="9:26" x14ac:dyDescent="0.25">
      <c r="I72">
        <f t="shared" si="4"/>
        <v>125.89999999999999</v>
      </c>
      <c r="J72" s="2">
        <v>10</v>
      </c>
      <c r="K72" s="2" t="b">
        <f t="shared" si="5"/>
        <v>0</v>
      </c>
      <c r="L72" t="s">
        <v>63</v>
      </c>
      <c r="M72">
        <v>10.36</v>
      </c>
      <c r="N72">
        <v>203847</v>
      </c>
      <c r="O72">
        <v>1.31</v>
      </c>
      <c r="P72">
        <v>12.59</v>
      </c>
      <c r="Q72" t="s">
        <v>94</v>
      </c>
      <c r="R72">
        <v>119</v>
      </c>
      <c r="S72">
        <v>91</v>
      </c>
      <c r="T72">
        <v>59.53</v>
      </c>
      <c r="U72">
        <v>63</v>
      </c>
      <c r="V72" t="s">
        <v>94</v>
      </c>
      <c r="W72">
        <v>134</v>
      </c>
      <c r="X72">
        <v>25.09</v>
      </c>
      <c r="Y72">
        <v>24.82</v>
      </c>
      <c r="Z72" t="s">
        <v>94</v>
      </c>
    </row>
    <row r="73" spans="9:26" x14ac:dyDescent="0.25">
      <c r="I73">
        <f t="shared" si="4"/>
        <v>74.240000000000009</v>
      </c>
      <c r="J73" s="2">
        <v>10</v>
      </c>
      <c r="K73" s="2" t="b">
        <f t="shared" si="5"/>
        <v>0</v>
      </c>
      <c r="L73" t="s">
        <v>64</v>
      </c>
      <c r="M73">
        <v>10.38</v>
      </c>
      <c r="N73">
        <v>12916</v>
      </c>
      <c r="O73">
        <v>0.08</v>
      </c>
      <c r="P73">
        <v>7.4240000000000004</v>
      </c>
      <c r="Q73" t="s">
        <v>94</v>
      </c>
      <c r="R73">
        <v>167</v>
      </c>
      <c r="S73">
        <v>130</v>
      </c>
      <c r="T73">
        <v>56.15</v>
      </c>
      <c r="U73">
        <v>55.92</v>
      </c>
      <c r="V73" t="s">
        <v>94</v>
      </c>
      <c r="W73">
        <v>132</v>
      </c>
      <c r="X73">
        <v>55.39</v>
      </c>
      <c r="Y73">
        <v>56.48</v>
      </c>
      <c r="Z73" t="s">
        <v>94</v>
      </c>
    </row>
    <row r="74" spans="9:26" x14ac:dyDescent="0.25">
      <c r="I74">
        <f t="shared" si="4"/>
        <v>118.34</v>
      </c>
      <c r="J74" s="2">
        <v>10</v>
      </c>
      <c r="K74" s="2" t="b">
        <f t="shared" si="5"/>
        <v>1</v>
      </c>
      <c r="L74" t="s">
        <v>65</v>
      </c>
      <c r="M74">
        <v>10.4</v>
      </c>
      <c r="N74">
        <v>223163</v>
      </c>
      <c r="O74">
        <v>1.43</v>
      </c>
      <c r="P74">
        <v>11.834</v>
      </c>
      <c r="Q74" t="s">
        <v>94</v>
      </c>
      <c r="R74">
        <v>105</v>
      </c>
      <c r="S74">
        <v>120</v>
      </c>
      <c r="T74">
        <v>49.87</v>
      </c>
      <c r="U74">
        <v>49.58</v>
      </c>
      <c r="V74" t="s">
        <v>94</v>
      </c>
      <c r="W74">
        <v>77</v>
      </c>
      <c r="X74">
        <v>9.7100000000000009</v>
      </c>
      <c r="Y74">
        <v>9.59</v>
      </c>
      <c r="Z74" t="s">
        <v>94</v>
      </c>
    </row>
    <row r="75" spans="9:26" x14ac:dyDescent="0.25">
      <c r="I75">
        <f t="shared" si="4"/>
        <v>137.79</v>
      </c>
      <c r="J75" s="2">
        <v>10</v>
      </c>
      <c r="K75" s="2" t="b">
        <f t="shared" si="5"/>
        <v>0</v>
      </c>
      <c r="L75" t="s">
        <v>66</v>
      </c>
      <c r="M75">
        <v>10.52</v>
      </c>
      <c r="N75">
        <v>259955</v>
      </c>
      <c r="O75">
        <v>1.67</v>
      </c>
      <c r="P75">
        <v>13.779</v>
      </c>
      <c r="Q75" t="s">
        <v>94</v>
      </c>
      <c r="R75">
        <v>105</v>
      </c>
      <c r="S75">
        <v>134</v>
      </c>
      <c r="T75">
        <v>25.04</v>
      </c>
      <c r="U75">
        <v>24.81</v>
      </c>
      <c r="V75" t="s">
        <v>94</v>
      </c>
      <c r="W75">
        <v>91</v>
      </c>
      <c r="X75">
        <v>15.18</v>
      </c>
      <c r="Y75">
        <v>14.72</v>
      </c>
      <c r="Z75" t="s">
        <v>94</v>
      </c>
    </row>
    <row r="76" spans="9:26" x14ac:dyDescent="0.25">
      <c r="I76">
        <f t="shared" si="4"/>
        <v>117.43999999999998</v>
      </c>
      <c r="J76" s="2">
        <v>10</v>
      </c>
      <c r="K76" s="2" t="b">
        <f t="shared" si="5"/>
        <v>1</v>
      </c>
      <c r="L76" t="s">
        <v>67</v>
      </c>
      <c r="M76">
        <v>10.6</v>
      </c>
      <c r="N76">
        <v>140420</v>
      </c>
      <c r="O76">
        <v>0.9</v>
      </c>
      <c r="P76">
        <v>11.744</v>
      </c>
      <c r="Q76" t="s">
        <v>94</v>
      </c>
      <c r="R76">
        <v>146</v>
      </c>
      <c r="S76">
        <v>148</v>
      </c>
      <c r="T76">
        <v>64.33</v>
      </c>
      <c r="U76">
        <v>63.51</v>
      </c>
      <c r="V76" t="s">
        <v>94</v>
      </c>
      <c r="W76">
        <v>111</v>
      </c>
      <c r="X76">
        <v>38.950000000000003</v>
      </c>
      <c r="Y76">
        <v>38.26</v>
      </c>
      <c r="Z76" t="s">
        <v>94</v>
      </c>
    </row>
    <row r="77" spans="9:26" x14ac:dyDescent="0.25">
      <c r="I77">
        <f t="shared" si="4"/>
        <v>133.46</v>
      </c>
      <c r="J77" s="2">
        <v>10</v>
      </c>
      <c r="K77" s="2" t="b">
        <f t="shared" si="5"/>
        <v>0</v>
      </c>
      <c r="L77" t="s">
        <v>68</v>
      </c>
      <c r="M77">
        <v>10.62</v>
      </c>
      <c r="N77">
        <v>234918</v>
      </c>
      <c r="O77">
        <v>1.51</v>
      </c>
      <c r="P77">
        <v>13.346</v>
      </c>
      <c r="Q77" t="s">
        <v>94</v>
      </c>
      <c r="R77">
        <v>119</v>
      </c>
      <c r="S77">
        <v>91</v>
      </c>
      <c r="T77">
        <v>26.33</v>
      </c>
      <c r="U77">
        <v>26.69</v>
      </c>
      <c r="V77" t="s">
        <v>94</v>
      </c>
      <c r="W77">
        <v>134</v>
      </c>
      <c r="X77">
        <v>32.119999999999997</v>
      </c>
      <c r="Y77">
        <v>31.61</v>
      </c>
      <c r="Z77" t="s">
        <v>94</v>
      </c>
    </row>
    <row r="78" spans="9:26" x14ac:dyDescent="0.25">
      <c r="I78">
        <f t="shared" si="4"/>
        <v>100</v>
      </c>
      <c r="J78" s="2">
        <v>20</v>
      </c>
      <c r="K78" s="2" t="b">
        <f t="shared" si="5"/>
        <v>1</v>
      </c>
      <c r="L78" t="s">
        <v>136</v>
      </c>
      <c r="M78">
        <v>10.65</v>
      </c>
      <c r="N78">
        <v>176979</v>
      </c>
      <c r="O78">
        <v>1.1299999999999999</v>
      </c>
      <c r="P78">
        <v>20</v>
      </c>
      <c r="Q78" t="s">
        <v>94</v>
      </c>
      <c r="R78">
        <v>152</v>
      </c>
      <c r="S78">
        <v>150</v>
      </c>
      <c r="T78">
        <v>167.14</v>
      </c>
      <c r="U78">
        <v>165.07</v>
      </c>
      <c r="V78" t="s">
        <v>94</v>
      </c>
      <c r="W78" t="s">
        <v>86</v>
      </c>
      <c r="X78" t="s">
        <v>86</v>
      </c>
      <c r="Y78" t="s">
        <v>86</v>
      </c>
      <c r="Z78" t="s">
        <v>86</v>
      </c>
    </row>
    <row r="79" spans="9:26" x14ac:dyDescent="0.25">
      <c r="I79">
        <f t="shared" si="4"/>
        <v>113.19000000000001</v>
      </c>
      <c r="J79" s="2">
        <v>10</v>
      </c>
      <c r="K79" s="2" t="b">
        <f t="shared" si="5"/>
        <v>1</v>
      </c>
      <c r="L79" t="s">
        <v>69</v>
      </c>
      <c r="M79">
        <v>10.67</v>
      </c>
      <c r="N79">
        <v>142304</v>
      </c>
      <c r="O79">
        <v>0.91</v>
      </c>
      <c r="P79">
        <v>11.319000000000001</v>
      </c>
      <c r="Q79" t="s">
        <v>94</v>
      </c>
      <c r="R79">
        <v>146</v>
      </c>
      <c r="S79">
        <v>148</v>
      </c>
      <c r="T79">
        <v>63.66</v>
      </c>
      <c r="U79">
        <v>63.8</v>
      </c>
      <c r="V79" t="s">
        <v>94</v>
      </c>
      <c r="W79">
        <v>111</v>
      </c>
      <c r="X79">
        <v>39.880000000000003</v>
      </c>
      <c r="Y79">
        <v>39.35</v>
      </c>
      <c r="Z79" t="s">
        <v>94</v>
      </c>
    </row>
    <row r="80" spans="9:26" x14ac:dyDescent="0.25">
      <c r="I80">
        <f t="shared" si="4"/>
        <v>134.58999999999997</v>
      </c>
      <c r="J80" s="2">
        <v>10</v>
      </c>
      <c r="K80" s="2" t="b">
        <f t="shared" si="5"/>
        <v>0</v>
      </c>
      <c r="L80" t="s">
        <v>71</v>
      </c>
      <c r="M80">
        <v>10.9</v>
      </c>
      <c r="N80">
        <v>179198</v>
      </c>
      <c r="O80">
        <v>1.1499999999999999</v>
      </c>
      <c r="P80">
        <v>13.459</v>
      </c>
      <c r="Q80" t="s">
        <v>94</v>
      </c>
      <c r="R80">
        <v>91</v>
      </c>
      <c r="S80">
        <v>92</v>
      </c>
      <c r="T80">
        <v>51.92</v>
      </c>
      <c r="U80">
        <v>55.12</v>
      </c>
      <c r="V80" t="s">
        <v>94</v>
      </c>
      <c r="W80">
        <v>134</v>
      </c>
      <c r="X80">
        <v>35.840000000000003</v>
      </c>
      <c r="Y80">
        <v>36.78</v>
      </c>
      <c r="Z80" t="s">
        <v>94</v>
      </c>
    </row>
    <row r="81" spans="9:26" x14ac:dyDescent="0.25">
      <c r="I81">
        <f t="shared" si="4"/>
        <v>114.17999999999999</v>
      </c>
      <c r="J81" s="2">
        <v>10</v>
      </c>
      <c r="K81" s="2" t="b">
        <f t="shared" si="5"/>
        <v>1</v>
      </c>
      <c r="L81" t="s">
        <v>70</v>
      </c>
      <c r="M81">
        <v>10.91</v>
      </c>
      <c r="N81">
        <v>145772</v>
      </c>
      <c r="O81">
        <v>0.93</v>
      </c>
      <c r="P81">
        <v>11.417999999999999</v>
      </c>
      <c r="Q81" t="s">
        <v>94</v>
      </c>
      <c r="R81">
        <v>146</v>
      </c>
      <c r="S81">
        <v>148</v>
      </c>
      <c r="T81">
        <v>62.83</v>
      </c>
      <c r="U81">
        <v>63.18</v>
      </c>
      <c r="V81" t="s">
        <v>94</v>
      </c>
      <c r="W81">
        <v>111</v>
      </c>
      <c r="X81">
        <v>38.79</v>
      </c>
      <c r="Y81">
        <v>39.21</v>
      </c>
      <c r="Z81" t="s">
        <v>94</v>
      </c>
    </row>
    <row r="82" spans="9:26" x14ac:dyDescent="0.25">
      <c r="I82">
        <f t="shared" si="4"/>
        <v>125.55999999999999</v>
      </c>
      <c r="J82" s="2">
        <v>10</v>
      </c>
      <c r="K82" s="2" t="b">
        <f t="shared" si="5"/>
        <v>0</v>
      </c>
      <c r="L82" t="s">
        <v>72</v>
      </c>
      <c r="M82">
        <v>11.09</v>
      </c>
      <c r="N82">
        <v>21577</v>
      </c>
      <c r="O82">
        <v>0.14000000000000001</v>
      </c>
      <c r="P82">
        <v>12.555999999999999</v>
      </c>
      <c r="Q82" t="s">
        <v>94</v>
      </c>
      <c r="R82">
        <v>117</v>
      </c>
      <c r="S82">
        <v>119</v>
      </c>
      <c r="T82">
        <v>99.96</v>
      </c>
      <c r="U82">
        <v>99.45</v>
      </c>
      <c r="V82" t="s">
        <v>94</v>
      </c>
      <c r="W82">
        <v>201</v>
      </c>
      <c r="X82">
        <v>122.83</v>
      </c>
      <c r="Y82">
        <v>119.26</v>
      </c>
      <c r="Z82" t="s">
        <v>94</v>
      </c>
    </row>
    <row r="83" spans="9:26" x14ac:dyDescent="0.25">
      <c r="I83">
        <f t="shared" si="4"/>
        <v>93.11</v>
      </c>
      <c r="J83" s="2">
        <v>10</v>
      </c>
      <c r="K83" s="2" t="b">
        <f t="shared" si="5"/>
        <v>1</v>
      </c>
      <c r="L83" t="s">
        <v>73</v>
      </c>
      <c r="M83">
        <v>11.43</v>
      </c>
      <c r="N83">
        <v>13742</v>
      </c>
      <c r="O83">
        <v>0.09</v>
      </c>
      <c r="P83">
        <v>9.3109999999999999</v>
      </c>
      <c r="Q83" t="s">
        <v>94</v>
      </c>
      <c r="R83">
        <v>157</v>
      </c>
      <c r="S83">
        <v>155</v>
      </c>
      <c r="T83">
        <v>74.44</v>
      </c>
      <c r="U83">
        <v>78.97</v>
      </c>
      <c r="V83" t="s">
        <v>94</v>
      </c>
      <c r="W83">
        <v>75</v>
      </c>
      <c r="X83">
        <v>73.290000000000006</v>
      </c>
      <c r="Y83">
        <v>74.87</v>
      </c>
      <c r="Z83" t="s">
        <v>94</v>
      </c>
    </row>
    <row r="84" spans="9:26" x14ac:dyDescent="0.25">
      <c r="I84">
        <f t="shared" si="4"/>
        <v>102.71000000000001</v>
      </c>
      <c r="J84" s="2">
        <v>10</v>
      </c>
      <c r="K84" s="2" t="b">
        <f t="shared" si="5"/>
        <v>1</v>
      </c>
      <c r="L84" t="s">
        <v>74</v>
      </c>
      <c r="M84">
        <v>11.56</v>
      </c>
      <c r="N84">
        <v>2326</v>
      </c>
      <c r="O84">
        <v>0.01</v>
      </c>
      <c r="P84">
        <v>10.271000000000001</v>
      </c>
      <c r="Q84" t="s">
        <v>94</v>
      </c>
      <c r="R84">
        <v>77</v>
      </c>
      <c r="S84">
        <v>51</v>
      </c>
      <c r="T84">
        <v>42.17</v>
      </c>
      <c r="U84">
        <v>46.08</v>
      </c>
      <c r="V84" t="s">
        <v>94</v>
      </c>
      <c r="W84">
        <v>123</v>
      </c>
      <c r="X84">
        <v>56.94</v>
      </c>
      <c r="Y84">
        <v>52.59</v>
      </c>
      <c r="Z84" t="s">
        <v>94</v>
      </c>
    </row>
    <row r="85" spans="9:26" x14ac:dyDescent="0.25">
      <c r="I85">
        <f t="shared" si="4"/>
        <v>109.53</v>
      </c>
      <c r="J85" s="2">
        <v>10</v>
      </c>
      <c r="K85" s="2" t="b">
        <f t="shared" si="5"/>
        <v>1</v>
      </c>
      <c r="L85" t="s">
        <v>75</v>
      </c>
      <c r="M85">
        <v>11.96</v>
      </c>
      <c r="N85">
        <v>98465</v>
      </c>
      <c r="O85">
        <v>0.63</v>
      </c>
      <c r="P85">
        <v>10.952999999999999</v>
      </c>
      <c r="Q85" t="s">
        <v>94</v>
      </c>
      <c r="R85">
        <v>180</v>
      </c>
      <c r="S85">
        <v>182</v>
      </c>
      <c r="T85">
        <v>96.28</v>
      </c>
      <c r="U85">
        <v>94.85</v>
      </c>
      <c r="V85" t="s">
        <v>94</v>
      </c>
      <c r="W85">
        <v>145</v>
      </c>
      <c r="X85">
        <v>29.47</v>
      </c>
      <c r="Y85">
        <v>29.26</v>
      </c>
      <c r="Z85" t="s">
        <v>94</v>
      </c>
    </row>
    <row r="86" spans="9:26" x14ac:dyDescent="0.25">
      <c r="I86">
        <f t="shared" si="4"/>
        <v>155.38</v>
      </c>
      <c r="J86" s="2">
        <v>10</v>
      </c>
      <c r="K86" s="2" t="b">
        <f t="shared" si="5"/>
        <v>0</v>
      </c>
      <c r="L86" t="s">
        <v>76</v>
      </c>
      <c r="M86">
        <v>12.05</v>
      </c>
      <c r="N86">
        <v>41623</v>
      </c>
      <c r="O86">
        <v>0.27</v>
      </c>
      <c r="P86">
        <v>15.538</v>
      </c>
      <c r="Q86" t="s">
        <v>94</v>
      </c>
      <c r="R86">
        <v>225</v>
      </c>
      <c r="S86">
        <v>227</v>
      </c>
      <c r="T86">
        <v>65.989999999999995</v>
      </c>
      <c r="U86">
        <v>60.96</v>
      </c>
      <c r="V86" t="s">
        <v>94</v>
      </c>
      <c r="W86">
        <v>223</v>
      </c>
      <c r="X86">
        <v>65.97</v>
      </c>
      <c r="Y86">
        <v>61.69</v>
      </c>
      <c r="Z86" t="s">
        <v>94</v>
      </c>
    </row>
    <row r="87" spans="9:26" x14ac:dyDescent="0.25">
      <c r="I87">
        <f t="shared" si="4"/>
        <v>96.15</v>
      </c>
      <c r="J87" s="2">
        <v>10</v>
      </c>
      <c r="K87" s="2" t="b">
        <f t="shared" si="5"/>
        <v>1</v>
      </c>
      <c r="L87" t="s">
        <v>77</v>
      </c>
      <c r="M87">
        <v>12.13</v>
      </c>
      <c r="N87">
        <v>212009</v>
      </c>
      <c r="O87">
        <v>1.36</v>
      </c>
      <c r="P87">
        <v>9.6150000000000002</v>
      </c>
      <c r="Q87" t="s">
        <v>94</v>
      </c>
      <c r="R87">
        <v>128</v>
      </c>
      <c r="S87">
        <v>127</v>
      </c>
      <c r="T87">
        <v>12.92</v>
      </c>
      <c r="U87">
        <v>12.28</v>
      </c>
      <c r="V87" t="s">
        <v>94</v>
      </c>
      <c r="W87">
        <v>129</v>
      </c>
      <c r="X87">
        <v>10.41</v>
      </c>
      <c r="Y87">
        <v>10.7</v>
      </c>
      <c r="Z87" t="s">
        <v>94</v>
      </c>
    </row>
    <row r="88" spans="9:26" x14ac:dyDescent="0.25">
      <c r="I88">
        <f t="shared" si="4"/>
        <v>108.33999999999999</v>
      </c>
      <c r="J88" s="2">
        <v>10</v>
      </c>
      <c r="K88" s="2" t="b">
        <f t="shared" si="5"/>
        <v>1</v>
      </c>
      <c r="L88" t="s">
        <v>78</v>
      </c>
      <c r="M88">
        <v>12.27</v>
      </c>
      <c r="N88">
        <v>91501</v>
      </c>
      <c r="O88">
        <v>0.59</v>
      </c>
      <c r="P88">
        <v>10.834</v>
      </c>
      <c r="Q88" t="s">
        <v>94</v>
      </c>
      <c r="R88">
        <v>180</v>
      </c>
      <c r="S88">
        <v>182</v>
      </c>
      <c r="T88">
        <v>96.32</v>
      </c>
      <c r="U88">
        <v>97.02</v>
      </c>
      <c r="V88" t="s">
        <v>94</v>
      </c>
      <c r="W88">
        <v>145</v>
      </c>
      <c r="X88">
        <v>31.02</v>
      </c>
      <c r="Y88">
        <v>29.97</v>
      </c>
      <c r="Z88" t="s">
        <v>94</v>
      </c>
    </row>
  </sheetData>
  <conditionalFormatting sqref="B1:B1048576 F1:G1048576">
    <cfRule type="cellIs" dxfId="3" priority="4" operator="equal">
      <formula>FALSE</formula>
    </cfRule>
  </conditionalFormatting>
  <conditionalFormatting sqref="I4:I88">
    <cfRule type="cellIs" dxfId="2" priority="3" operator="lessThan">
      <formula>80</formula>
    </cfRule>
    <cfRule type="cellIs" dxfId="1" priority="2" operator="greaterThan">
      <formula>120</formula>
    </cfRule>
  </conditionalFormatting>
  <conditionalFormatting sqref="K4:K88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CCV</vt:lpstr>
      <vt:lpstr>Blank</vt:lpstr>
      <vt:lpstr>Samples</vt:lpstr>
      <vt:lpstr>Tent</vt:lpstr>
      <vt:lpstr>CCV2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MS</cp:lastModifiedBy>
  <dcterms:created xsi:type="dcterms:W3CDTF">2023-09-07T21:26:52Z</dcterms:created>
  <dcterms:modified xsi:type="dcterms:W3CDTF">2023-10-06T20:53:14Z</dcterms:modified>
</cp:coreProperties>
</file>