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\Documents\DATA\GC-MS\Schuler\"/>
    </mc:Choice>
  </mc:AlternateContent>
  <bookViews>
    <workbookView xWindow="0" yWindow="0" windowWidth="15360" windowHeight="7755" activeTab="6"/>
  </bookViews>
  <sheets>
    <sheet name="IS-RSD" sheetId="16" r:id="rId1"/>
    <sheet name="MRL" sheetId="14" r:id="rId2"/>
    <sheet name="CCV1" sheetId="8" r:id="rId3"/>
    <sheet name="Blank" sheetId="17" r:id="rId4"/>
    <sheet name="CCV2" sheetId="18" r:id="rId5"/>
    <sheet name="Samples" sheetId="7" r:id="rId6"/>
    <sheet name="Tent" sheetId="10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0" l="1"/>
  <c r="N6" i="10"/>
  <c r="N5" i="10"/>
  <c r="N4" i="10"/>
  <c r="N11" i="10" l="1"/>
  <c r="N10" i="10"/>
  <c r="N9" i="10"/>
  <c r="N8" i="10"/>
  <c r="K88" i="18" l="1"/>
  <c r="I88" i="18"/>
  <c r="K87" i="18"/>
  <c r="I87" i="18"/>
  <c r="K86" i="18"/>
  <c r="I86" i="18"/>
  <c r="K85" i="18"/>
  <c r="I85" i="18"/>
  <c r="K84" i="18"/>
  <c r="I84" i="18"/>
  <c r="K83" i="18"/>
  <c r="I83" i="18"/>
  <c r="K82" i="18"/>
  <c r="I82" i="18"/>
  <c r="K81" i="18"/>
  <c r="I81" i="18"/>
  <c r="K80" i="18"/>
  <c r="I80" i="18"/>
  <c r="K79" i="18"/>
  <c r="I79" i="18"/>
  <c r="K78" i="18"/>
  <c r="I78" i="18"/>
  <c r="K77" i="18"/>
  <c r="I77" i="18"/>
  <c r="K76" i="18"/>
  <c r="I76" i="18"/>
  <c r="K75" i="18"/>
  <c r="I75" i="18"/>
  <c r="K74" i="18"/>
  <c r="I74" i="18"/>
  <c r="K73" i="18"/>
  <c r="I73" i="18"/>
  <c r="K72" i="18"/>
  <c r="I72" i="18"/>
  <c r="K71" i="18"/>
  <c r="I71" i="18"/>
  <c r="K70" i="18"/>
  <c r="I70" i="18"/>
  <c r="K69" i="18"/>
  <c r="I69" i="18"/>
  <c r="K68" i="18"/>
  <c r="I68" i="18"/>
  <c r="K67" i="18"/>
  <c r="I67" i="18"/>
  <c r="K66" i="18"/>
  <c r="I66" i="18"/>
  <c r="K65" i="18"/>
  <c r="I65" i="18"/>
  <c r="K64" i="18"/>
  <c r="I64" i="18"/>
  <c r="K63" i="18"/>
  <c r="I63" i="18"/>
  <c r="K62" i="18"/>
  <c r="I62" i="18"/>
  <c r="K61" i="18"/>
  <c r="I61" i="18"/>
  <c r="K60" i="18"/>
  <c r="I60" i="18"/>
  <c r="K59" i="18"/>
  <c r="I59" i="18"/>
  <c r="K58" i="18"/>
  <c r="I58" i="18"/>
  <c r="K57" i="18"/>
  <c r="I57" i="18"/>
  <c r="K56" i="18"/>
  <c r="I56" i="18"/>
  <c r="K55" i="18"/>
  <c r="I55" i="18"/>
  <c r="K54" i="18"/>
  <c r="I54" i="18"/>
  <c r="K53" i="18"/>
  <c r="I53" i="18"/>
  <c r="K52" i="18"/>
  <c r="I52" i="18"/>
  <c r="K51" i="18"/>
  <c r="I51" i="18"/>
  <c r="K50" i="18"/>
  <c r="I50" i="18"/>
  <c r="K49" i="18"/>
  <c r="I49" i="18"/>
  <c r="K48" i="18"/>
  <c r="I48" i="18"/>
  <c r="K47" i="18"/>
  <c r="I47" i="18"/>
  <c r="K46" i="18"/>
  <c r="I46" i="18"/>
  <c r="K45" i="18"/>
  <c r="I45" i="18"/>
  <c r="K44" i="18"/>
  <c r="I44" i="18"/>
  <c r="K43" i="18"/>
  <c r="I43" i="18"/>
  <c r="K42" i="18"/>
  <c r="I42" i="18"/>
  <c r="K41" i="18"/>
  <c r="I41" i="18"/>
  <c r="K40" i="18"/>
  <c r="I40" i="18"/>
  <c r="K39" i="18"/>
  <c r="I39" i="18"/>
  <c r="K38" i="18"/>
  <c r="I38" i="18"/>
  <c r="K37" i="18"/>
  <c r="I37" i="18"/>
  <c r="K36" i="18"/>
  <c r="I36" i="18"/>
  <c r="K35" i="18"/>
  <c r="I35" i="18"/>
  <c r="K34" i="18"/>
  <c r="I34" i="18"/>
  <c r="K33" i="18"/>
  <c r="I33" i="18"/>
  <c r="K32" i="18"/>
  <c r="I32" i="18"/>
  <c r="K31" i="18"/>
  <c r="I31" i="18"/>
  <c r="K30" i="18"/>
  <c r="I30" i="18"/>
  <c r="K29" i="18"/>
  <c r="I29" i="18"/>
  <c r="K28" i="18"/>
  <c r="I28" i="18"/>
  <c r="K27" i="18"/>
  <c r="I27" i="18"/>
  <c r="K26" i="18"/>
  <c r="I26" i="18"/>
  <c r="K25" i="18"/>
  <c r="I25" i="18"/>
  <c r="K24" i="18"/>
  <c r="I24" i="18"/>
  <c r="K23" i="18"/>
  <c r="I23" i="18"/>
  <c r="K22" i="18"/>
  <c r="I22" i="18"/>
  <c r="K21" i="18"/>
  <c r="I21" i="18"/>
  <c r="K20" i="18"/>
  <c r="I20" i="18"/>
  <c r="K19" i="18"/>
  <c r="I19" i="18"/>
  <c r="K18" i="18"/>
  <c r="I18" i="18"/>
  <c r="K17" i="18"/>
  <c r="I17" i="18"/>
  <c r="K16" i="18"/>
  <c r="I16" i="18"/>
  <c r="K15" i="18"/>
  <c r="I15" i="18"/>
  <c r="K14" i="18"/>
  <c r="I14" i="18"/>
  <c r="K13" i="18"/>
  <c r="I13" i="18"/>
  <c r="K12" i="18"/>
  <c r="I12" i="18"/>
  <c r="K11" i="18"/>
  <c r="I11" i="18"/>
  <c r="K10" i="18"/>
  <c r="I10" i="18"/>
  <c r="K9" i="18"/>
  <c r="B10" i="18" s="1"/>
  <c r="I9" i="18"/>
  <c r="B9" i="18"/>
  <c r="K8" i="18"/>
  <c r="I8" i="18"/>
  <c r="K7" i="18"/>
  <c r="I7" i="18"/>
  <c r="K6" i="18"/>
  <c r="I6" i="18"/>
  <c r="C6" i="18"/>
  <c r="G6" i="18" s="1"/>
  <c r="B6" i="18"/>
  <c r="F6" i="18" s="1"/>
  <c r="A6" i="18"/>
  <c r="K5" i="18"/>
  <c r="I5" i="18"/>
  <c r="G5" i="18"/>
  <c r="F5" i="18"/>
  <c r="C5" i="18"/>
  <c r="B5" i="18"/>
  <c r="A5" i="18"/>
  <c r="K4" i="18"/>
  <c r="I4" i="18"/>
  <c r="F4" i="18"/>
  <c r="C4" i="18"/>
  <c r="G4" i="18" s="1"/>
  <c r="B4" i="18"/>
  <c r="A4" i="18"/>
  <c r="C3" i="18"/>
  <c r="G3" i="18" s="1"/>
  <c r="B3" i="18"/>
  <c r="F3" i="18" s="1"/>
  <c r="A3" i="18"/>
  <c r="B5" i="17" l="1"/>
  <c r="B6" i="17"/>
  <c r="B7" i="17"/>
  <c r="D7" i="17" s="1"/>
  <c r="B8" i="17"/>
  <c r="B9" i="17"/>
  <c r="B10" i="17"/>
  <c r="B11" i="17"/>
  <c r="D11" i="17" s="1"/>
  <c r="B12" i="17"/>
  <c r="B13" i="17"/>
  <c r="B14" i="17"/>
  <c r="B15" i="17"/>
  <c r="D15" i="17" s="1"/>
  <c r="B16" i="17"/>
  <c r="B17" i="17"/>
  <c r="B18" i="17"/>
  <c r="B19" i="17"/>
  <c r="B20" i="17"/>
  <c r="D20" i="17" s="1"/>
  <c r="B21" i="17"/>
  <c r="B22" i="17"/>
  <c r="B23" i="17"/>
  <c r="D23" i="17" s="1"/>
  <c r="B24" i="17"/>
  <c r="B25" i="17"/>
  <c r="B26" i="17"/>
  <c r="B27" i="17"/>
  <c r="B28" i="17"/>
  <c r="D28" i="17" s="1"/>
  <c r="B29" i="17"/>
  <c r="B30" i="17"/>
  <c r="B31" i="17"/>
  <c r="B32" i="17"/>
  <c r="B33" i="17"/>
  <c r="B34" i="17"/>
  <c r="B35" i="17"/>
  <c r="D35" i="17" s="1"/>
  <c r="B36" i="17"/>
  <c r="B37" i="17"/>
  <c r="B38" i="17"/>
  <c r="B39" i="17"/>
  <c r="B40" i="17"/>
  <c r="D40" i="17" s="1"/>
  <c r="B41" i="17"/>
  <c r="B42" i="17"/>
  <c r="B43" i="17"/>
  <c r="B44" i="17"/>
  <c r="D44" i="17" s="1"/>
  <c r="B45" i="17"/>
  <c r="B46" i="17"/>
  <c r="B47" i="17"/>
  <c r="B48" i="17"/>
  <c r="B49" i="17"/>
  <c r="B50" i="17"/>
  <c r="B51" i="17"/>
  <c r="D51" i="17" s="1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D65" i="17" s="1"/>
  <c r="B66" i="17"/>
  <c r="B67" i="17"/>
  <c r="D67" i="17" s="1"/>
  <c r="B68" i="17"/>
  <c r="B69" i="17"/>
  <c r="B70" i="17"/>
  <c r="B71" i="17"/>
  <c r="B72" i="17"/>
  <c r="D72" i="17" s="1"/>
  <c r="B73" i="17"/>
  <c r="B74" i="17"/>
  <c r="B75" i="17"/>
  <c r="B76" i="17"/>
  <c r="B77" i="17"/>
  <c r="B78" i="17"/>
  <c r="B79" i="17"/>
  <c r="B80" i="17"/>
  <c r="D80" i="17" s="1"/>
  <c r="B81" i="17"/>
  <c r="D81" i="17" s="1"/>
  <c r="B82" i="17"/>
  <c r="B83" i="17"/>
  <c r="D83" i="17" s="1"/>
  <c r="B84" i="17"/>
  <c r="B85" i="17"/>
  <c r="B86" i="17"/>
  <c r="B87" i="17"/>
  <c r="D87" i="17" s="1"/>
  <c r="B88" i="17"/>
  <c r="B4" i="17"/>
  <c r="C88" i="17"/>
  <c r="D88" i="17"/>
  <c r="C87" i="17"/>
  <c r="C86" i="17"/>
  <c r="C85" i="17"/>
  <c r="D85" i="17"/>
  <c r="C84" i="17"/>
  <c r="C83" i="17"/>
  <c r="C82" i="17"/>
  <c r="D82" i="17" s="1"/>
  <c r="C81" i="17"/>
  <c r="C80" i="17"/>
  <c r="C79" i="17"/>
  <c r="D79" i="17" s="1"/>
  <c r="C78" i="17"/>
  <c r="D78" i="17"/>
  <c r="C77" i="17"/>
  <c r="C76" i="17"/>
  <c r="C75" i="17"/>
  <c r="C74" i="17"/>
  <c r="C73" i="17"/>
  <c r="D73" i="17"/>
  <c r="C72" i="17"/>
  <c r="C71" i="17"/>
  <c r="D71" i="17"/>
  <c r="C70" i="17"/>
  <c r="C69" i="17"/>
  <c r="D69" i="17"/>
  <c r="C68" i="17"/>
  <c r="C67" i="17"/>
  <c r="C66" i="17"/>
  <c r="D66" i="17" s="1"/>
  <c r="C65" i="17"/>
  <c r="C64" i="17"/>
  <c r="C63" i="17"/>
  <c r="D63" i="17" s="1"/>
  <c r="C62" i="17"/>
  <c r="D62" i="17" s="1"/>
  <c r="C61" i="17"/>
  <c r="C60" i="17"/>
  <c r="C59" i="17"/>
  <c r="C58" i="17"/>
  <c r="C57" i="17"/>
  <c r="C56" i="17"/>
  <c r="D56" i="17"/>
  <c r="C55" i="17"/>
  <c r="D55" i="17"/>
  <c r="C54" i="17"/>
  <c r="C53" i="17"/>
  <c r="D53" i="17" s="1"/>
  <c r="C52" i="17"/>
  <c r="C51" i="17"/>
  <c r="C50" i="17"/>
  <c r="D50" i="17" s="1"/>
  <c r="C49" i="17"/>
  <c r="C48" i="17"/>
  <c r="D48" i="17"/>
  <c r="C47" i="17"/>
  <c r="D47" i="17" s="1"/>
  <c r="C46" i="17"/>
  <c r="D46" i="17"/>
  <c r="C45" i="17"/>
  <c r="C44" i="17"/>
  <c r="C43" i="17"/>
  <c r="C42" i="17"/>
  <c r="C41" i="17"/>
  <c r="D41" i="17"/>
  <c r="C40" i="17"/>
  <c r="C39" i="17"/>
  <c r="D39" i="17"/>
  <c r="C38" i="17"/>
  <c r="C37" i="17"/>
  <c r="D37" i="17"/>
  <c r="C36" i="17"/>
  <c r="C35" i="17"/>
  <c r="C34" i="17"/>
  <c r="D34" i="17" s="1"/>
  <c r="C33" i="17"/>
  <c r="D33" i="17" s="1"/>
  <c r="C32" i="17"/>
  <c r="C31" i="17"/>
  <c r="D31" i="17" s="1"/>
  <c r="C30" i="17"/>
  <c r="D30" i="17" s="1"/>
  <c r="C29" i="17"/>
  <c r="C28" i="17"/>
  <c r="C27" i="17"/>
  <c r="C26" i="17"/>
  <c r="C25" i="17"/>
  <c r="C24" i="17"/>
  <c r="C23" i="17"/>
  <c r="C22" i="17"/>
  <c r="D22" i="17"/>
  <c r="C21" i="17"/>
  <c r="C20" i="17"/>
  <c r="C19" i="17"/>
  <c r="D19" i="17"/>
  <c r="C18" i="17"/>
  <c r="C17" i="17"/>
  <c r="D17" i="17"/>
  <c r="C16" i="17"/>
  <c r="C15" i="17"/>
  <c r="C14" i="17"/>
  <c r="C13" i="17"/>
  <c r="D13" i="17"/>
  <c r="C12" i="17"/>
  <c r="C11" i="17"/>
  <c r="C10" i="17"/>
  <c r="C9" i="17"/>
  <c r="D9" i="17" s="1"/>
  <c r="C8" i="17"/>
  <c r="D8" i="17"/>
  <c r="C7" i="17"/>
  <c r="C6" i="17"/>
  <c r="C5" i="17"/>
  <c r="D5" i="17"/>
  <c r="C4" i="17"/>
  <c r="D57" i="17" l="1"/>
  <c r="D49" i="17"/>
  <c r="D25" i="17"/>
  <c r="D68" i="17"/>
  <c r="D10" i="17"/>
  <c r="D52" i="17"/>
  <c r="D84" i="17"/>
  <c r="D18" i="17"/>
  <c r="D6" i="17"/>
  <c r="D21" i="17"/>
  <c r="D32" i="17"/>
  <c r="D42" i="17"/>
  <c r="D60" i="17"/>
  <c r="D64" i="17"/>
  <c r="D74" i="17"/>
  <c r="D14" i="17"/>
  <c r="D29" i="17"/>
  <c r="D36" i="17"/>
  <c r="D43" i="17"/>
  <c r="D54" i="17"/>
  <c r="D61" i="17"/>
  <c r="D75" i="17"/>
  <c r="D86" i="17"/>
  <c r="D58" i="17"/>
  <c r="D76" i="17"/>
  <c r="D4" i="17"/>
  <c r="D12" i="17"/>
  <c r="D16" i="17"/>
  <c r="D27" i="17"/>
  <c r="D38" i="17"/>
  <c r="D45" i="17"/>
  <c r="D59" i="17"/>
  <c r="D70" i="17"/>
  <c r="D77" i="17"/>
  <c r="D26" i="17"/>
  <c r="D24" i="17"/>
  <c r="D5" i="16" l="1"/>
  <c r="D6" i="16"/>
  <c r="D7" i="16"/>
  <c r="D8" i="16"/>
  <c r="C6" i="16"/>
  <c r="C7" i="16"/>
  <c r="C8" i="16"/>
  <c r="C5" i="16"/>
  <c r="B6" i="16"/>
  <c r="B7" i="16"/>
  <c r="B8" i="16"/>
  <c r="B5" i="16"/>
  <c r="K5" i="8" l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4" i="8"/>
  <c r="I5" i="8" l="1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4" i="8"/>
  <c r="A3" i="8" l="1"/>
  <c r="C3" i="8"/>
  <c r="B3" i="8"/>
  <c r="B9" i="8" l="1"/>
  <c r="C6" i="8"/>
  <c r="G6" i="8" s="1"/>
  <c r="B6" i="8"/>
  <c r="F6" i="8" s="1"/>
  <c r="A6" i="8"/>
  <c r="C5" i="8"/>
  <c r="G5" i="8" s="1"/>
  <c r="B5" i="8"/>
  <c r="F5" i="8" s="1"/>
  <c r="A5" i="8"/>
  <c r="C4" i="8"/>
  <c r="G4" i="8" s="1"/>
  <c r="B4" i="8"/>
  <c r="F4" i="8" s="1"/>
  <c r="A4" i="8"/>
  <c r="G3" i="8"/>
  <c r="F3" i="8"/>
  <c r="B10" i="8" l="1"/>
</calcChain>
</file>

<file path=xl/sharedStrings.xml><?xml version="1.0" encoding="utf-8"?>
<sst xmlns="http://schemas.openxmlformats.org/spreadsheetml/2006/main" count="3750" uniqueCount="222">
  <si>
    <t>Pass?</t>
  </si>
  <si>
    <t>Chloromethane (methyl chloride)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</si>
  <si>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</si>
  <si>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</si>
  <si>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</si>
  <si>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</si>
  <si>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</si>
  <si>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</si>
  <si>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</si>
  <si>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</si>
  <si>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</si>
  <si>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trans-1,2-Dichloroethene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</si>
  <si>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</si>
  <si>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</si>
  <si>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</si>
  <si>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</si>
  <si>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</si>
  <si>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</si>
  <si>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>Tetrahydrofuran</t>
  </si>
  <si>
    <t>Trichloromethane (chloroform)</t>
  </si>
  <si>
    <t>1,1,1-Trichloroethane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</si>
  <si>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</si>
  <si>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</si>
  <si>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</si>
  <si>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</si>
  <si>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</si>
  <si>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</si>
  <si>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>Bromodichloromethane</t>
  </si>
  <si>
    <t>2-Nitropropane</t>
  </si>
  <si>
    <t>cis-1,3-Dichloropropene</t>
  </si>
  <si>
    <t>Toluene</t>
  </si>
  <si>
    <t>trans-1,3-Dichloropropene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</si>
  <si>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</si>
  <si>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</si>
  <si>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</si>
  <si>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</si>
  <si>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</si>
  <si>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</si>
  <si>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</si>
  <si>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</si>
  <si>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</si>
  <si>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</si>
  <si>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</si>
  <si>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</si>
  <si>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</si>
  <si>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</si>
  <si>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</si>
  <si>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</si>
  <si>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</si>
  <si>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</si>
  <si>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</si>
  <si>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</si>
  <si>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</si>
  <si>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</si>
  <si>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</si>
  <si>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</si>
  <si>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</si>
  <si>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</si>
  <si>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</si>
  <si>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</si>
  <si>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</si>
  <si>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</si>
  <si>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</si>
  <si>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</si>
  <si>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</si>
  <si>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</si>
  <si>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</si>
  <si>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</si>
  <si>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</si>
  <si>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</si>
  <si>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Peak Name</t>
  </si>
  <si>
    <t>min</t>
  </si>
  <si>
    <t>%</t>
  </si>
  <si>
    <t>MS Quantitation Peak</t>
  </si>
  <si>
    <t xml:space="preserve">Amount </t>
  </si>
  <si>
    <t>True Value</t>
  </si>
  <si>
    <t>Total Analytes</t>
  </si>
  <si>
    <t>Failed</t>
  </si>
  <si>
    <t>ICAL Rt</t>
  </si>
  <si>
    <t>ICAL Area</t>
  </si>
  <si>
    <t>Pass_RT?</t>
  </si>
  <si>
    <t>Pass_Area?</t>
  </si>
  <si>
    <t>RT</t>
  </si>
  <si>
    <t>First Injection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</si>
  <si>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</si>
  <si>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</si>
  <si>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</si>
  <si>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</si>
  <si>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</si>
  <si>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</si>
  <si>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</si>
  <si>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</si>
  <si>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</si>
  <si>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</si>
  <si>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</si>
  <si>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</si>
  <si>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</si>
  <si>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</si>
  <si>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</si>
  <si>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</si>
  <si>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</si>
  <si>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</si>
  <si>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</si>
  <si>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</si>
  <si>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&lt;70% highlighted</t>
  </si>
  <si>
    <t>Total Ion Count</t>
  </si>
  <si>
    <t>Name</t>
  </si>
  <si>
    <t>Chloroethene (vinyl chloride)</t>
  </si>
  <si>
    <t>Methyl tert-butyl ether (MTBE)</t>
  </si>
  <si>
    <t>Methacrylonitrile</t>
  </si>
  <si>
    <t>Carbon tetrachloride</t>
  </si>
  <si>
    <t>Dibromomethane</t>
  </si>
  <si>
    <t>Methyl methacrylate</t>
  </si>
  <si>
    <t>4-Methyl-2-pentanone (MIBK)</t>
  </si>
  <si>
    <t>Ethyl methacrylate</t>
  </si>
  <si>
    <t>Isopropylbenzene (cumene)</t>
  </si>
  <si>
    <t>4-Isopropyltoluene (p-cymene)</t>
  </si>
  <si>
    <t>Methylene chloride (DCM)</t>
  </si>
  <si>
    <t>n.a.</t>
  </si>
  <si>
    <t>MRL</t>
  </si>
  <si>
    <t>Ret. Time</t>
  </si>
  <si>
    <t xml:space="preserve">Area </t>
  </si>
  <si>
    <t>Rel Area</t>
  </si>
  <si>
    <t>Overall Ion Ratio</t>
  </si>
  <si>
    <t>Quant. Ion</t>
  </si>
  <si>
    <t>Conf. Ion #1</t>
  </si>
  <si>
    <t>Ion Ratio #1</t>
  </si>
  <si>
    <t>Conf.Ion #2</t>
  </si>
  <si>
    <t>Ion Ratio #2</t>
  </si>
  <si>
    <t>counts*min</t>
  </si>
  <si>
    <t>Confirmation</t>
  </si>
  <si>
    <t>m/z</t>
  </si>
  <si>
    <t>(Expected)</t>
  </si>
  <si>
    <t>(Observed)</t>
  </si>
  <si>
    <t>Within Window</t>
  </si>
  <si>
    <t>Peak Area</t>
  </si>
  <si>
    <t>Startup</t>
  </si>
  <si>
    <t>RSD (1-3)</t>
  </si>
  <si>
    <t>RSD (2-4)</t>
  </si>
  <si>
    <t>RSD (3-5)</t>
  </si>
  <si>
    <t>RSD (4-6)</t>
  </si>
  <si>
    <t>RSD (5-7)</t>
  </si>
  <si>
    <t>RSD (6-8)</t>
  </si>
  <si>
    <t>H2O-R1</t>
  </si>
  <si>
    <t>H2O-R2</t>
  </si>
  <si>
    <t>H2O-R3</t>
  </si>
  <si>
    <t>RSD (7-9)</t>
  </si>
  <si>
    <t xml:space="preserve">Chloroethene (vinyl chloride) </t>
  </si>
  <si>
    <t xml:space="preserve">Methyl tert-butyl ether (MTBE) </t>
  </si>
  <si>
    <t xml:space="preserve">Methacrylonitrile </t>
  </si>
  <si>
    <t xml:space="preserve">Carbon tetrachloride </t>
  </si>
  <si>
    <t xml:space="preserve">Dibromomethane </t>
  </si>
  <si>
    <t xml:space="preserve">Methyl methacrylate </t>
  </si>
  <si>
    <t xml:space="preserve">4-Methyl-2-pentanone (MIBK) </t>
  </si>
  <si>
    <t xml:space="preserve">Ethyl methacrylate </t>
  </si>
  <si>
    <t xml:space="preserve">Isopropylbenzene (cumene) </t>
  </si>
  <si>
    <t xml:space="preserve">4-Isopropyltoluene (p-cymene) </t>
  </si>
  <si>
    <t>&lt;1/2LLOQ</t>
  </si>
  <si>
    <t>Non-target</t>
  </si>
  <si>
    <t>Fail?</t>
  </si>
  <si>
    <t>Not confirmed</t>
  </si>
  <si>
    <t>Confirmed</t>
  </si>
  <si>
    <t>Instrument Data\GC_MS_PT\2023</t>
  </si>
  <si>
    <t>CCV1</t>
  </si>
  <si>
    <t>n.a./n.r.</t>
  </si>
  <si>
    <t>Estimated</t>
  </si>
  <si>
    <t>Concentration</t>
  </si>
  <si>
    <t>(ppb)</t>
  </si>
  <si>
    <t>20 ppb (TIC)</t>
  </si>
  <si>
    <t>H2O-R4</t>
  </si>
  <si>
    <t>H2O-R5</t>
  </si>
  <si>
    <t>H2O-V1</t>
  </si>
  <si>
    <t>H2O-V2</t>
  </si>
  <si>
    <t>H2O-V3</t>
  </si>
  <si>
    <t>11-6-KDP-1</t>
  </si>
  <si>
    <t>11-6-KDP-2</t>
  </si>
  <si>
    <t>11-6-KDP-3</t>
  </si>
  <si>
    <t>11-6-KDP-4</t>
  </si>
  <si>
    <t>11-6-KDP-5</t>
  </si>
  <si>
    <t>11-6-KDP-6</t>
  </si>
  <si>
    <t>11-6-KDP-7</t>
  </si>
  <si>
    <t>11-6-KDP-9</t>
  </si>
  <si>
    <t>11-6-KDP-10</t>
  </si>
  <si>
    <t>11-7-KDP-1</t>
  </si>
  <si>
    <t>11-7-KDP-2</t>
  </si>
  <si>
    <t>11-7-KDP-3</t>
  </si>
  <si>
    <t>11-7-KDP-4</t>
  </si>
  <si>
    <t>11-07-CKS-1</t>
  </si>
  <si>
    <t>11-07-CKS-2</t>
  </si>
  <si>
    <t>11-07-CKS-3</t>
  </si>
  <si>
    <t>11-07-CKS-4</t>
  </si>
  <si>
    <t>11-07-CKS-5</t>
  </si>
  <si>
    <t>11-07-CKS-6</t>
  </si>
  <si>
    <t>11-07-CKS-7</t>
  </si>
  <si>
    <t>231113-Holmes</t>
  </si>
  <si>
    <t>CCV2</t>
  </si>
  <si>
    <t>DIH2O</t>
  </si>
  <si>
    <t>Ethanol</t>
  </si>
  <si>
    <t>mainlib</t>
  </si>
  <si>
    <t>Hydrazine, methyl-</t>
  </si>
  <si>
    <t>Methane, nitroso-</t>
  </si>
  <si>
    <t>Cyclopentane</t>
  </si>
  <si>
    <t>1-Pentene</t>
  </si>
  <si>
    <t>Cyclopropane, ethyl-</t>
  </si>
  <si>
    <t>Ethyl Acetate</t>
  </si>
  <si>
    <t>CH3C(O)CH2CH2OH</t>
  </si>
  <si>
    <t>Thioacetic acid</t>
  </si>
  <si>
    <t>Butanoic acid, ethyl ester</t>
  </si>
  <si>
    <t>Oxirane-2-carboxylic acid, ethyl ester</t>
  </si>
  <si>
    <t>Propanoic acid, 2-methyl-, ethyl ester</t>
  </si>
  <si>
    <t>Cyclopentanol, 2-methyl-, trans-</t>
  </si>
  <si>
    <t>Hexanal</t>
  </si>
  <si>
    <t>Cyclopentanol, 2-methyl-</t>
  </si>
  <si>
    <t>Hexanoic acid, ethyl ester</t>
  </si>
  <si>
    <t>Pentanoic acid, 4-methyl-, ethyl ester</t>
  </si>
  <si>
    <t>Pentanoic acid, 3-methyl-, ethyl ester</t>
  </si>
  <si>
    <t>Trifluoromethyl t-butyl sulfide</t>
  </si>
  <si>
    <t>Propane, 2,2'-[methylenebis(oxy)]bis[2-methyl-</t>
  </si>
  <si>
    <t>Thiolane-3,4-dicarbonitrile, 2,5-di-tert-butyl-3,4-bis(trifluoromethyl)-</t>
  </si>
  <si>
    <t>Cyclohexanone, 5-methyl-2-(1-methylethyl)-</t>
  </si>
  <si>
    <t>Cyclohexanone, 5-methyl-2-(1-methylethyl)-, (2R-cis)-</t>
  </si>
  <si>
    <t>l-Menthone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</si>
</sst>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" fontId="0" fillId="0" borderId="0" xfId="0" applyNumberFormat="1"/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1" fontId="0" fillId="0" borderId="0" xfId="0" applyNumberFormat="1" applyFill="1"/>
    <xf numFmtId="0" fontId="0" fillId="3" borderId="0" xfId="0" applyFill="1" applyAlignment="1">
      <alignment horizontal="right"/>
    </xf>
    <xf numFmtId="0" fontId="0" fillId="3" borderId="0" xfId="0" applyFill="1"/>
    <xf numFmtId="1" fontId="0" fillId="3" borderId="0" xfId="0" applyNumberFormat="1" applyFill="1"/>
  </cellXfs>
  <cellStyles count="1">
    <cellStyle name="Normal" xfId="0" builtinId="0"/>
  </cellStyles>
  <dxfs count="26"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10</xdr:col>
      <xdr:colOff>1285875</xdr:colOff>
      <xdr:row>35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8848725" cy="421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O26" sqref="O26"/>
    </sheetView>
  </sheetViews>
  <sheetFormatPr defaultRowHeight="15" x14ac:dyDescent="0.25"/>
  <cols>
    <col min="1" max="1" width="5.5703125" bestFit="1" customWidth="1"/>
    <col min="2" max="2" width="9" style="16" bestFit="1" customWidth="1"/>
    <col min="3" max="5" width="9" bestFit="1" customWidth="1"/>
    <col min="10" max="10" width="27.28515625" bestFit="1" customWidth="1"/>
    <col min="16" max="16" width="8.28515625" customWidth="1"/>
  </cols>
  <sheetData>
    <row r="1" spans="1:16" x14ac:dyDescent="0.25">
      <c r="J1" t="s">
        <v>70</v>
      </c>
      <c r="K1" t="s">
        <v>135</v>
      </c>
    </row>
    <row r="2" spans="1:16" x14ac:dyDescent="0.25">
      <c r="K2" t="s">
        <v>129</v>
      </c>
    </row>
    <row r="3" spans="1:16" x14ac:dyDescent="0.25">
      <c r="A3" t="s">
        <v>105</v>
      </c>
      <c r="J3" t="s">
        <v>83</v>
      </c>
      <c r="K3" t="s">
        <v>136</v>
      </c>
      <c r="L3" t="s">
        <v>143</v>
      </c>
      <c r="M3" t="s">
        <v>144</v>
      </c>
      <c r="N3" t="s">
        <v>145</v>
      </c>
      <c r="O3" t="s">
        <v>169</v>
      </c>
      <c r="P3" t="s">
        <v>170</v>
      </c>
    </row>
    <row r="4" spans="1:16" x14ac:dyDescent="0.25">
      <c r="B4" s="16" t="s">
        <v>137</v>
      </c>
      <c r="C4" t="s">
        <v>138</v>
      </c>
      <c r="D4" t="s">
        <v>139</v>
      </c>
      <c r="E4" t="s">
        <v>140</v>
      </c>
      <c r="F4" t="s">
        <v>141</v>
      </c>
      <c r="G4" t="s">
        <v>142</v>
      </c>
      <c r="H4" t="s">
        <v>146</v>
      </c>
      <c r="J4" t="s">
        <v>94</v>
      </c>
      <c r="K4" t="s">
        <v>94</v>
      </c>
      <c r="L4" t="s">
        <v>94</v>
      </c>
      <c r="M4" t="s">
        <v>94</v>
      </c>
      <c r="N4" t="s">
        <v>94</v>
      </c>
      <c r="O4" t="s">
        <v>94</v>
      </c>
      <c r="P4" t="s">
        <v>94</v>
      </c>
    </row>
    <row r="5" spans="1:16" x14ac:dyDescent="0.25">
      <c r="A5" s="16"/>
      <c r="B5" s="16">
        <f>_xlfn.STDEV.S(L5:N5)/AVERAGE(L5:N5)*100</f>
        <v>5.6417834113414838</v>
      </c>
      <c r="C5" s="16">
        <f>_xlfn.STDEV.S(M5:O5)/AVERAGE(M5:O5)*100</f>
        <v>5.2831702158336693</v>
      </c>
      <c r="D5" s="16">
        <f>_xlfn.STDEV.S(N5:P5)/AVERAGE(N5:P5)*100</f>
        <v>2.9500401787427366</v>
      </c>
      <c r="E5" s="16"/>
      <c r="F5" s="16"/>
      <c r="G5" s="16"/>
      <c r="H5" s="16"/>
      <c r="I5" s="16"/>
      <c r="J5" t="s">
        <v>96</v>
      </c>
      <c r="K5" t="s">
        <v>118</v>
      </c>
      <c r="L5">
        <v>1244920.0719999999</v>
      </c>
      <c r="M5">
        <v>1183189.3060000001</v>
      </c>
      <c r="N5">
        <v>1111888.7409999999</v>
      </c>
      <c r="O5">
        <v>1065710.517</v>
      </c>
      <c r="P5">
        <v>1128439.827</v>
      </c>
    </row>
    <row r="6" spans="1:16" x14ac:dyDescent="0.25">
      <c r="A6" s="16"/>
      <c r="B6" s="16">
        <f t="shared" ref="B6:B8" si="0">_xlfn.STDEV.S(L6:N6)/AVERAGE(L6:N6)*100</f>
        <v>5.2828796403994183</v>
      </c>
      <c r="C6" s="16">
        <f t="shared" ref="C6:D8" si="1">_xlfn.STDEV.S(M6:O6)/AVERAGE(M6:O6)*100</f>
        <v>4.9887405292326852</v>
      </c>
      <c r="D6" s="16">
        <f t="shared" si="1"/>
        <v>3.9452191564794639</v>
      </c>
      <c r="E6" s="16"/>
      <c r="F6" s="16"/>
      <c r="G6" s="16"/>
      <c r="H6" s="16"/>
      <c r="I6" s="16"/>
      <c r="J6" t="s">
        <v>97</v>
      </c>
      <c r="K6" t="s">
        <v>118</v>
      </c>
      <c r="L6">
        <v>1701527.5220000001</v>
      </c>
      <c r="M6">
        <v>1597805.72</v>
      </c>
      <c r="N6">
        <v>1532818.7790000001</v>
      </c>
      <c r="O6">
        <v>1446109.0430000001</v>
      </c>
      <c r="P6">
        <v>1560544.112</v>
      </c>
    </row>
    <row r="7" spans="1:16" x14ac:dyDescent="0.25">
      <c r="A7" s="16"/>
      <c r="B7" s="16">
        <f t="shared" si="0"/>
        <v>4.5732268558804368</v>
      </c>
      <c r="C7" s="16">
        <f t="shared" si="1"/>
        <v>4.5666428275908419</v>
      </c>
      <c r="D7" s="16">
        <f t="shared" si="1"/>
        <v>4.6423769563371176</v>
      </c>
      <c r="E7" s="16"/>
      <c r="F7" s="16"/>
      <c r="G7" s="16"/>
      <c r="H7" s="16"/>
      <c r="I7" s="16"/>
      <c r="J7" t="s">
        <v>99</v>
      </c>
      <c r="K7" t="s">
        <v>118</v>
      </c>
      <c r="L7">
        <v>2065068.254</v>
      </c>
      <c r="M7">
        <v>1970288.048</v>
      </c>
      <c r="N7">
        <v>1884655.166</v>
      </c>
      <c r="O7">
        <v>1798183.331</v>
      </c>
      <c r="P7">
        <v>1973229.7949999999</v>
      </c>
    </row>
    <row r="8" spans="1:16" x14ac:dyDescent="0.25">
      <c r="A8" s="16"/>
      <c r="B8" s="16">
        <f t="shared" si="0"/>
        <v>1.6459801045463125</v>
      </c>
      <c r="C8" s="16">
        <f t="shared" si="1"/>
        <v>3.2184861733932744</v>
      </c>
      <c r="D8" s="16">
        <f t="shared" si="1"/>
        <v>3.6016450158595061</v>
      </c>
      <c r="E8" s="16"/>
      <c r="F8" s="16"/>
      <c r="G8" s="16"/>
      <c r="H8" s="16"/>
      <c r="I8" s="16"/>
      <c r="J8" t="s">
        <v>101</v>
      </c>
      <c r="K8" t="s">
        <v>118</v>
      </c>
      <c r="L8">
        <v>2196389.665</v>
      </c>
      <c r="M8">
        <v>2203096.466</v>
      </c>
      <c r="N8">
        <v>2137890.0299999998</v>
      </c>
      <c r="O8">
        <v>2065690.4310000001</v>
      </c>
      <c r="P8">
        <v>2219820.139</v>
      </c>
    </row>
    <row r="10" spans="1:16" x14ac:dyDescent="0.25">
      <c r="J10" t="s">
        <v>70</v>
      </c>
      <c r="K10" t="s">
        <v>135</v>
      </c>
    </row>
    <row r="11" spans="1:16" x14ac:dyDescent="0.25">
      <c r="K11" t="s">
        <v>129</v>
      </c>
    </row>
    <row r="14" spans="1:16" x14ac:dyDescent="0.25">
      <c r="A14" s="16"/>
      <c r="C14" s="16"/>
      <c r="D14" s="16"/>
      <c r="E14" s="16"/>
      <c r="F14" s="16"/>
      <c r="G14" s="16"/>
      <c r="H14" s="16"/>
    </row>
    <row r="15" spans="1:16" x14ac:dyDescent="0.25">
      <c r="A15" s="16"/>
      <c r="C15" s="16"/>
      <c r="D15" s="16"/>
      <c r="E15" s="16"/>
      <c r="F15" s="16"/>
      <c r="G15" s="16"/>
      <c r="H15" s="16"/>
    </row>
    <row r="16" spans="1:16" x14ac:dyDescent="0.25">
      <c r="A16" s="16"/>
      <c r="C16" s="16"/>
      <c r="D16" s="16"/>
      <c r="E16" s="16"/>
      <c r="F16" s="16"/>
      <c r="G16" s="16"/>
      <c r="H16" s="16"/>
    </row>
    <row r="17" spans="1:8" x14ac:dyDescent="0.25">
      <c r="A17" s="16"/>
      <c r="C17" s="16"/>
      <c r="D17" s="16"/>
      <c r="E17" s="16"/>
      <c r="F17" s="16"/>
      <c r="G17" s="16"/>
      <c r="H17" s="16"/>
    </row>
  </sheetData>
  <pageMargins left="0.7" right="0.7" top="0.75" bottom="0.75" header="0.3" footer="0.3"/>
  <pageSetup orientation="portrait" r:id="rId1"/>
  <ignoredErrors>
    <ignoredError sqref="C5:C6 C7:C8 B5:B8 D5:D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7"/>
  <sheetViews>
    <sheetView workbookViewId="0">
      <selection activeCell="D91" sqref="D91"/>
    </sheetView>
  </sheetViews>
  <sheetFormatPr defaultRowHeight="15" x14ac:dyDescent="0.25"/>
  <cols>
    <col min="1" max="1" width="33.28515625" customWidth="1"/>
    <col min="2" max="2" width="4.42578125" customWidth="1"/>
  </cols>
  <sheetData>
    <row r="2" spans="1:2" x14ac:dyDescent="0.25">
      <c r="A2" t="s">
        <v>106</v>
      </c>
      <c r="B2" t="s">
        <v>119</v>
      </c>
    </row>
    <row r="3" spans="1:2" x14ac:dyDescent="0.25">
      <c r="A3" t="s">
        <v>1</v>
      </c>
      <c r="B3">
        <v>1</v>
      </c>
    </row>
    <row r="4" spans="1:2" x14ac:dyDescent="0.25">
      <c r="A4" t="s">
        <v>107</v>
      </c>
      <c r="B4">
        <v>1</v>
      </c>
    </row>
    <row r="5" spans="1:2" x14ac:dyDescent="0.25">
      <c r="A5" t="s">
        <v>2</v>
      </c>
      <c r="B5">
        <v>1</v>
      </c>
    </row>
    <row r="6" spans="1:2" x14ac:dyDescent="0.25">
      <c r="A6" s="7" t="s">
        <v>3</v>
      </c>
      <c r="B6" s="7">
        <v>1</v>
      </c>
    </row>
    <row r="7" spans="1:2" x14ac:dyDescent="0.25">
      <c r="A7" t="s">
        <v>4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1.8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1</v>
      </c>
    </row>
    <row r="13" spans="1:2" x14ac:dyDescent="0.25">
      <c r="A13" t="s">
        <v>10</v>
      </c>
      <c r="B13">
        <v>1</v>
      </c>
    </row>
    <row r="14" spans="1:2" x14ac:dyDescent="0.25">
      <c r="A14" t="s">
        <v>117</v>
      </c>
      <c r="B14">
        <v>1</v>
      </c>
    </row>
    <row r="15" spans="1:2" x14ac:dyDescent="0.25">
      <c r="A15" t="s">
        <v>11</v>
      </c>
      <c r="B15">
        <v>1</v>
      </c>
    </row>
    <row r="16" spans="1:2" x14ac:dyDescent="0.25">
      <c r="A16" t="s">
        <v>108</v>
      </c>
      <c r="B16">
        <v>1</v>
      </c>
    </row>
    <row r="17" spans="1:2" x14ac:dyDescent="0.25">
      <c r="A17" t="s">
        <v>12</v>
      </c>
      <c r="B17">
        <v>1</v>
      </c>
    </row>
    <row r="18" spans="1:2" x14ac:dyDescent="0.25">
      <c r="A18" t="s">
        <v>13</v>
      </c>
      <c r="B18">
        <v>1</v>
      </c>
    </row>
    <row r="19" spans="1:2" x14ac:dyDescent="0.25">
      <c r="A19" t="s">
        <v>14</v>
      </c>
      <c r="B19">
        <v>1</v>
      </c>
    </row>
    <row r="20" spans="1:2" x14ac:dyDescent="0.25">
      <c r="A20" t="s">
        <v>15</v>
      </c>
      <c r="B20">
        <v>1.8</v>
      </c>
    </row>
    <row r="21" spans="1:2" x14ac:dyDescent="0.25">
      <c r="A21" t="s">
        <v>16</v>
      </c>
      <c r="B21">
        <v>1</v>
      </c>
    </row>
    <row r="22" spans="1:2" x14ac:dyDescent="0.25">
      <c r="A22" t="s">
        <v>17</v>
      </c>
      <c r="B22">
        <v>1</v>
      </c>
    </row>
    <row r="23" spans="1:2" x14ac:dyDescent="0.25">
      <c r="A23" t="s">
        <v>109</v>
      </c>
      <c r="B23">
        <v>1</v>
      </c>
    </row>
    <row r="24" spans="1:2" x14ac:dyDescent="0.25">
      <c r="A24" t="s">
        <v>18</v>
      </c>
      <c r="B24">
        <v>1</v>
      </c>
    </row>
    <row r="25" spans="1:2" x14ac:dyDescent="0.25">
      <c r="A25" t="s">
        <v>19</v>
      </c>
      <c r="B25">
        <v>1</v>
      </c>
    </row>
    <row r="26" spans="1:2" x14ac:dyDescent="0.25">
      <c r="A26" t="s">
        <v>20</v>
      </c>
      <c r="B26">
        <v>1</v>
      </c>
    </row>
    <row r="27" spans="1:2" x14ac:dyDescent="0.25">
      <c r="A27" t="s">
        <v>95</v>
      </c>
      <c r="B27" t="s">
        <v>118</v>
      </c>
    </row>
    <row r="28" spans="1:2" x14ac:dyDescent="0.25">
      <c r="A28" t="s">
        <v>96</v>
      </c>
      <c r="B28" t="s">
        <v>118</v>
      </c>
    </row>
    <row r="29" spans="1:2" x14ac:dyDescent="0.25">
      <c r="A29" t="s">
        <v>21</v>
      </c>
      <c r="B29">
        <v>1</v>
      </c>
    </row>
    <row r="30" spans="1:2" x14ac:dyDescent="0.25">
      <c r="A30" s="13" t="s">
        <v>110</v>
      </c>
      <c r="B30">
        <v>1</v>
      </c>
    </row>
    <row r="31" spans="1:2" x14ac:dyDescent="0.25">
      <c r="A31" t="s">
        <v>22</v>
      </c>
      <c r="B31">
        <v>1</v>
      </c>
    </row>
    <row r="32" spans="1:2" x14ac:dyDescent="0.25">
      <c r="A32" t="s">
        <v>23</v>
      </c>
      <c r="B32">
        <v>1</v>
      </c>
    </row>
    <row r="33" spans="1:2" x14ac:dyDescent="0.25">
      <c r="A33" t="s">
        <v>24</v>
      </c>
      <c r="B33">
        <v>1</v>
      </c>
    </row>
    <row r="34" spans="1:2" x14ac:dyDescent="0.25">
      <c r="A34" t="s">
        <v>97</v>
      </c>
      <c r="B34" t="s">
        <v>118</v>
      </c>
    </row>
    <row r="35" spans="1:2" x14ac:dyDescent="0.25">
      <c r="A35" t="s">
        <v>25</v>
      </c>
      <c r="B35">
        <v>1</v>
      </c>
    </row>
    <row r="36" spans="1:2" x14ac:dyDescent="0.25">
      <c r="A36" t="s">
        <v>26</v>
      </c>
      <c r="B36">
        <v>1</v>
      </c>
    </row>
    <row r="37" spans="1:2" x14ac:dyDescent="0.25">
      <c r="A37" t="s">
        <v>111</v>
      </c>
      <c r="B37">
        <v>1</v>
      </c>
    </row>
    <row r="38" spans="1:2" x14ac:dyDescent="0.25">
      <c r="A38" t="s">
        <v>112</v>
      </c>
      <c r="B38">
        <v>1</v>
      </c>
    </row>
    <row r="39" spans="1:2" x14ac:dyDescent="0.25">
      <c r="A39" t="s">
        <v>27</v>
      </c>
      <c r="B39">
        <v>1</v>
      </c>
    </row>
    <row r="40" spans="1:2" x14ac:dyDescent="0.25">
      <c r="A40" t="s">
        <v>28</v>
      </c>
      <c r="B40">
        <v>1</v>
      </c>
    </row>
    <row r="41" spans="1:2" x14ac:dyDescent="0.25">
      <c r="A41" t="s">
        <v>29</v>
      </c>
      <c r="B41">
        <v>1</v>
      </c>
    </row>
    <row r="42" spans="1:2" x14ac:dyDescent="0.25">
      <c r="A42" t="s">
        <v>113</v>
      </c>
      <c r="B42">
        <v>1.8</v>
      </c>
    </row>
    <row r="43" spans="1:2" x14ac:dyDescent="0.25">
      <c r="A43" t="s">
        <v>98</v>
      </c>
      <c r="B43" t="s">
        <v>118</v>
      </c>
    </row>
    <row r="44" spans="1:2" x14ac:dyDescent="0.25">
      <c r="A44" t="s">
        <v>30</v>
      </c>
      <c r="B44">
        <v>1</v>
      </c>
    </row>
    <row r="45" spans="1:2" x14ac:dyDescent="0.25">
      <c r="A45" t="s">
        <v>31</v>
      </c>
      <c r="B45">
        <v>1</v>
      </c>
    </row>
    <row r="46" spans="1:2" x14ac:dyDescent="0.25">
      <c r="A46" t="s">
        <v>114</v>
      </c>
      <c r="B46">
        <v>1</v>
      </c>
    </row>
    <row r="47" spans="1:2" x14ac:dyDescent="0.25">
      <c r="A47" t="s">
        <v>32</v>
      </c>
      <c r="B47">
        <v>1</v>
      </c>
    </row>
    <row r="48" spans="1:2" x14ac:dyDescent="0.25">
      <c r="A48" t="s">
        <v>33</v>
      </c>
      <c r="B48">
        <v>1</v>
      </c>
    </row>
    <row r="49" spans="1:2" x14ac:dyDescent="0.25">
      <c r="A49" t="s">
        <v>34</v>
      </c>
      <c r="B49">
        <v>1</v>
      </c>
    </row>
    <row r="50" spans="1:2" x14ac:dyDescent="0.25">
      <c r="A50" t="s">
        <v>35</v>
      </c>
      <c r="B50">
        <v>1.8</v>
      </c>
    </row>
    <row r="51" spans="1:2" x14ac:dyDescent="0.25">
      <c r="A51" t="s">
        <v>36</v>
      </c>
      <c r="B51">
        <v>1</v>
      </c>
    </row>
    <row r="52" spans="1:2" x14ac:dyDescent="0.25">
      <c r="A52" t="s">
        <v>37</v>
      </c>
      <c r="B52">
        <v>1</v>
      </c>
    </row>
    <row r="53" spans="1:2" x14ac:dyDescent="0.25">
      <c r="A53" t="s">
        <v>99</v>
      </c>
      <c r="B53" t="s">
        <v>118</v>
      </c>
    </row>
    <row r="54" spans="1:2" x14ac:dyDescent="0.25">
      <c r="A54" t="s">
        <v>38</v>
      </c>
      <c r="B54">
        <v>1</v>
      </c>
    </row>
    <row r="55" spans="1:2" x14ac:dyDescent="0.25">
      <c r="A55" t="s">
        <v>39</v>
      </c>
      <c r="B55">
        <v>1</v>
      </c>
    </row>
    <row r="56" spans="1:2" x14ac:dyDescent="0.25">
      <c r="A56" t="s">
        <v>40</v>
      </c>
      <c r="B56">
        <v>1</v>
      </c>
    </row>
    <row r="57" spans="1:2" x14ac:dyDescent="0.25">
      <c r="A57" t="s">
        <v>41</v>
      </c>
      <c r="B57">
        <v>1</v>
      </c>
    </row>
    <row r="58" spans="1:2" x14ac:dyDescent="0.25">
      <c r="A58" t="s">
        <v>42</v>
      </c>
      <c r="B58">
        <v>1</v>
      </c>
    </row>
    <row r="59" spans="1:2" x14ac:dyDescent="0.25">
      <c r="A59" t="s">
        <v>43</v>
      </c>
      <c r="B59">
        <v>1</v>
      </c>
    </row>
    <row r="60" spans="1:2" x14ac:dyDescent="0.25">
      <c r="A60" t="s">
        <v>44</v>
      </c>
      <c r="B60">
        <v>1</v>
      </c>
    </row>
    <row r="61" spans="1:2" x14ac:dyDescent="0.25">
      <c r="A61" t="s">
        <v>115</v>
      </c>
      <c r="B61">
        <v>1</v>
      </c>
    </row>
    <row r="62" spans="1:2" x14ac:dyDescent="0.25">
      <c r="A62" t="s">
        <v>100</v>
      </c>
      <c r="B62" t="s">
        <v>118</v>
      </c>
    </row>
    <row r="63" spans="1:2" x14ac:dyDescent="0.25">
      <c r="A63" t="s">
        <v>45</v>
      </c>
      <c r="B63">
        <v>1</v>
      </c>
    </row>
    <row r="64" spans="1:2" x14ac:dyDescent="0.25">
      <c r="A64" t="s">
        <v>46</v>
      </c>
      <c r="B64">
        <v>1</v>
      </c>
    </row>
    <row r="65" spans="1:2" x14ac:dyDescent="0.25">
      <c r="A65" t="s">
        <v>48</v>
      </c>
      <c r="B65">
        <v>1</v>
      </c>
    </row>
    <row r="66" spans="1:2" x14ac:dyDescent="0.25">
      <c r="A66" t="s">
        <v>47</v>
      </c>
      <c r="B66">
        <v>1</v>
      </c>
    </row>
    <row r="67" spans="1:2" x14ac:dyDescent="0.25">
      <c r="A67" t="s">
        <v>49</v>
      </c>
      <c r="B67">
        <v>1</v>
      </c>
    </row>
    <row r="68" spans="1:2" x14ac:dyDescent="0.25">
      <c r="A68" t="s">
        <v>50</v>
      </c>
      <c r="B68">
        <v>1</v>
      </c>
    </row>
    <row r="69" spans="1:2" x14ac:dyDescent="0.25">
      <c r="A69" t="s">
        <v>52</v>
      </c>
      <c r="B69">
        <v>1</v>
      </c>
    </row>
    <row r="70" spans="1:2" x14ac:dyDescent="0.25">
      <c r="A70" t="s">
        <v>51</v>
      </c>
      <c r="B70">
        <v>1</v>
      </c>
    </row>
    <row r="71" spans="1:2" x14ac:dyDescent="0.25">
      <c r="A71" t="s">
        <v>53</v>
      </c>
      <c r="B71">
        <v>1</v>
      </c>
    </row>
    <row r="72" spans="1:2" x14ac:dyDescent="0.25">
      <c r="A72" t="s">
        <v>54</v>
      </c>
      <c r="B72">
        <v>1</v>
      </c>
    </row>
    <row r="73" spans="1:2" x14ac:dyDescent="0.25">
      <c r="A73" t="s">
        <v>55</v>
      </c>
      <c r="B73">
        <v>1</v>
      </c>
    </row>
    <row r="74" spans="1:2" x14ac:dyDescent="0.25">
      <c r="A74" t="s">
        <v>56</v>
      </c>
      <c r="B74">
        <v>1</v>
      </c>
    </row>
    <row r="75" spans="1:2" x14ac:dyDescent="0.25">
      <c r="A75" t="s">
        <v>57</v>
      </c>
      <c r="B75">
        <v>1</v>
      </c>
    </row>
    <row r="76" spans="1:2" x14ac:dyDescent="0.25">
      <c r="A76" t="s">
        <v>116</v>
      </c>
      <c r="B76">
        <v>1</v>
      </c>
    </row>
    <row r="77" spans="1:2" x14ac:dyDescent="0.25">
      <c r="A77" t="s">
        <v>101</v>
      </c>
      <c r="B77" t="s">
        <v>118</v>
      </c>
    </row>
    <row r="78" spans="1:2" x14ac:dyDescent="0.25">
      <c r="A78" t="s">
        <v>58</v>
      </c>
      <c r="B78">
        <v>1</v>
      </c>
    </row>
    <row r="79" spans="1:2" x14ac:dyDescent="0.25">
      <c r="A79" t="s">
        <v>60</v>
      </c>
      <c r="B79">
        <v>1</v>
      </c>
    </row>
    <row r="80" spans="1:2" x14ac:dyDescent="0.25">
      <c r="A80" t="s">
        <v>59</v>
      </c>
      <c r="B80">
        <v>1</v>
      </c>
    </row>
    <row r="81" spans="1:2" x14ac:dyDescent="0.25">
      <c r="A81" t="s">
        <v>61</v>
      </c>
      <c r="B81">
        <v>1</v>
      </c>
    </row>
    <row r="82" spans="1:2" x14ac:dyDescent="0.25">
      <c r="A82" t="s">
        <v>62</v>
      </c>
      <c r="B82">
        <v>1</v>
      </c>
    </row>
    <row r="83" spans="1:2" x14ac:dyDescent="0.25">
      <c r="A83" t="s">
        <v>63</v>
      </c>
      <c r="B83">
        <v>1</v>
      </c>
    </row>
    <row r="84" spans="1:2" x14ac:dyDescent="0.25">
      <c r="A84" t="s">
        <v>64</v>
      </c>
      <c r="B84">
        <v>1</v>
      </c>
    </row>
    <row r="85" spans="1:2" x14ac:dyDescent="0.25">
      <c r="A85" t="s">
        <v>65</v>
      </c>
      <c r="B85">
        <v>1</v>
      </c>
    </row>
    <row r="86" spans="1:2" x14ac:dyDescent="0.25">
      <c r="A86" t="s">
        <v>66</v>
      </c>
      <c r="B86">
        <v>1</v>
      </c>
    </row>
    <row r="87" spans="1:2" x14ac:dyDescent="0.25">
      <c r="A87" t="s">
        <v>67</v>
      </c>
      <c r="B87">
        <v>1</v>
      </c>
    </row>
  </sheetData>
  <conditionalFormatting sqref="A1:B1048576">
    <cfRule type="expression" dxfId="25" priority="1">
      <formula>$A1="1,4-Dichlorobenzene-d4 [IS4]"</formula>
    </cfRule>
    <cfRule type="expression" dxfId="24" priority="2">
      <formula>$A1="1-Bromo-4-fluorobenzene (BFB) [SS3]"</formula>
    </cfRule>
    <cfRule type="expression" dxfId="23" priority="3">
      <formula>$A1="Chlorobenzene-d5 [IS3]"</formula>
    </cfRule>
    <cfRule type="expression" dxfId="22" priority="4">
      <formula>$A1="Toluene-d8 [SS2]"</formula>
    </cfRule>
    <cfRule type="expression" dxfId="21" priority="5">
      <formula>$A1="1,4-Difluorobenzene [IS2]"</formula>
    </cfRule>
    <cfRule type="expression" dxfId="20" priority="6">
      <formula>$A1="Pentafluorobenzene [IS1]"</formula>
    </cfRule>
    <cfRule type="expression" dxfId="19" priority="7">
      <formula>$A1="Dibromofluoromethane [SS1]"</formula>
    </cfRule>
    <cfRule type="expression" dxfId="18" priority="8">
      <formula>$A1="2-Hexanone"</formula>
    </cfRule>
    <cfRule type="expression" dxfId="17" priority="9">
      <formula>$A1="4-Methyl-2-pentanone (MIBK)"</formula>
    </cfRule>
    <cfRule type="expression" dxfId="16" priority="10">
      <formula>$A1="2-Butanone (MEK)"</formula>
    </cfRule>
    <cfRule type="expression" dxfId="15" priority="11">
      <formula>$A1="Acetone"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P19" sqref="P19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customWidth="1"/>
    <col min="22" max="22" width="11.28515625" customWidth="1"/>
    <col min="25" max="25" width="9.140625" customWidth="1"/>
    <col min="26" max="26" width="11.42578125" customWidth="1"/>
  </cols>
  <sheetData>
    <row r="1" spans="1:26" x14ac:dyDescent="0.25">
      <c r="L1" t="s">
        <v>70</v>
      </c>
      <c r="M1" t="s">
        <v>120</v>
      </c>
      <c r="N1" t="s">
        <v>121</v>
      </c>
      <c r="O1" t="s">
        <v>122</v>
      </c>
      <c r="P1" t="s">
        <v>74</v>
      </c>
      <c r="Q1" t="s">
        <v>123</v>
      </c>
      <c r="R1" t="s">
        <v>124</v>
      </c>
      <c r="S1" t="s">
        <v>125</v>
      </c>
      <c r="T1" t="s">
        <v>126</v>
      </c>
      <c r="U1" t="s">
        <v>126</v>
      </c>
      <c r="V1" t="s">
        <v>126</v>
      </c>
      <c r="W1" t="s">
        <v>127</v>
      </c>
      <c r="X1" t="s">
        <v>128</v>
      </c>
      <c r="Y1" t="s">
        <v>128</v>
      </c>
      <c r="Z1" t="s">
        <v>128</v>
      </c>
    </row>
    <row r="2" spans="1:26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I2" t="s">
        <v>104</v>
      </c>
      <c r="M2" t="s">
        <v>71</v>
      </c>
      <c r="N2" t="s">
        <v>129</v>
      </c>
      <c r="O2" t="s">
        <v>72</v>
      </c>
      <c r="P2" t="s">
        <v>69</v>
      </c>
      <c r="Q2" t="s">
        <v>130</v>
      </c>
      <c r="R2" t="s">
        <v>131</v>
      </c>
      <c r="S2" t="s">
        <v>131</v>
      </c>
      <c r="T2" t="s">
        <v>132</v>
      </c>
      <c r="U2" t="s">
        <v>133</v>
      </c>
      <c r="V2" t="s">
        <v>134</v>
      </c>
      <c r="W2" t="s">
        <v>131</v>
      </c>
      <c r="X2" t="s">
        <v>132</v>
      </c>
      <c r="Y2" t="s">
        <v>133</v>
      </c>
      <c r="Z2" t="s">
        <v>134</v>
      </c>
    </row>
    <row r="3" spans="1:26" x14ac:dyDescent="0.25">
      <c r="A3" t="str">
        <f>L29</f>
        <v>Pentafluorobenzene [IS1]</v>
      </c>
      <c r="B3">
        <f>M29</f>
        <v>5.42</v>
      </c>
      <c r="C3">
        <f>N29</f>
        <v>429100</v>
      </c>
      <c r="D3">
        <v>5.43</v>
      </c>
      <c r="E3">
        <v>448577</v>
      </c>
      <c r="F3" s="1" t="b">
        <f>ABS(D3-B3)&lt;=0.5</f>
        <v>1</v>
      </c>
      <c r="G3" s="1" t="b">
        <f>AND(C3&gt;E3*0.5,C3&lt;E3*1.5)</f>
        <v>1</v>
      </c>
      <c r="I3" t="s">
        <v>103</v>
      </c>
      <c r="J3" s="2" t="s">
        <v>75</v>
      </c>
      <c r="K3" s="5" t="s">
        <v>0</v>
      </c>
      <c r="L3" t="s">
        <v>73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</row>
    <row r="4" spans="1:26" x14ac:dyDescent="0.25">
      <c r="A4" t="str">
        <f>L35</f>
        <v>1,4-Difluorobenzene [IS2]</v>
      </c>
      <c r="B4">
        <f>M35</f>
        <v>6.16</v>
      </c>
      <c r="C4">
        <f>N35</f>
        <v>741319</v>
      </c>
      <c r="D4">
        <v>6.17</v>
      </c>
      <c r="E4">
        <v>756018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>
        <f>P4/J4*100</f>
        <v>84.26</v>
      </c>
      <c r="J4" s="2">
        <v>10</v>
      </c>
      <c r="K4" s="15" t="b">
        <f>AND(P4&gt;J4*0.8,P4&lt;J4*1.2)</f>
        <v>1</v>
      </c>
      <c r="L4" t="s">
        <v>1</v>
      </c>
      <c r="M4">
        <v>1.46</v>
      </c>
      <c r="N4">
        <v>36961</v>
      </c>
      <c r="O4">
        <v>0.1</v>
      </c>
      <c r="P4">
        <v>8.4260000000000002</v>
      </c>
      <c r="Q4" t="s">
        <v>161</v>
      </c>
      <c r="R4">
        <v>50</v>
      </c>
      <c r="S4">
        <v>52</v>
      </c>
      <c r="T4">
        <v>32.43</v>
      </c>
      <c r="U4">
        <v>33.479999999999997</v>
      </c>
      <c r="V4" t="s">
        <v>161</v>
      </c>
      <c r="W4">
        <v>49</v>
      </c>
      <c r="X4">
        <v>9.42</v>
      </c>
      <c r="Y4">
        <v>10.17</v>
      </c>
      <c r="Z4" t="s">
        <v>161</v>
      </c>
    </row>
    <row r="5" spans="1:26" x14ac:dyDescent="0.25">
      <c r="A5" t="str">
        <f>L54</f>
        <v>Chlorobenzene-d5 [IS3]</v>
      </c>
      <c r="B5">
        <f>M54</f>
        <v>8.91</v>
      </c>
      <c r="C5">
        <f>N54</f>
        <v>705373</v>
      </c>
      <c r="D5">
        <v>8.92</v>
      </c>
      <c r="E5">
        <v>726359</v>
      </c>
      <c r="F5" s="1" t="b">
        <f t="shared" si="0"/>
        <v>1</v>
      </c>
      <c r="G5" s="1" t="b">
        <f t="shared" si="1"/>
        <v>1</v>
      </c>
      <c r="I5">
        <f t="shared" ref="I5:I68" si="2">P5/J5*100</f>
        <v>86.6</v>
      </c>
      <c r="J5" s="2">
        <v>10</v>
      </c>
      <c r="K5" s="15" t="b">
        <f t="shared" ref="K5:K68" si="3">AND(P5&gt;J5*0.8,P5&lt;J5*1.2)</f>
        <v>1</v>
      </c>
      <c r="L5" t="s">
        <v>147</v>
      </c>
      <c r="M5">
        <v>1.55</v>
      </c>
      <c r="N5">
        <v>74627</v>
      </c>
      <c r="O5">
        <v>0.2</v>
      </c>
      <c r="P5">
        <v>8.66</v>
      </c>
      <c r="Q5" t="s">
        <v>161</v>
      </c>
      <c r="R5">
        <v>62</v>
      </c>
      <c r="S5">
        <v>64</v>
      </c>
      <c r="T5">
        <v>31.79</v>
      </c>
      <c r="U5">
        <v>32.380000000000003</v>
      </c>
      <c r="V5" t="s">
        <v>161</v>
      </c>
      <c r="W5">
        <v>61</v>
      </c>
      <c r="X5">
        <v>7.66</v>
      </c>
      <c r="Y5">
        <v>7.27</v>
      </c>
      <c r="Z5" t="s">
        <v>161</v>
      </c>
    </row>
    <row r="6" spans="1:26" x14ac:dyDescent="0.25">
      <c r="A6" t="str">
        <f>L78</f>
        <v>1,4-Dichlorobenzene-d4 [IS4]</v>
      </c>
      <c r="B6">
        <f>M78</f>
        <v>10.65</v>
      </c>
      <c r="C6">
        <f>N78</f>
        <v>415645</v>
      </c>
      <c r="D6">
        <v>10.66</v>
      </c>
      <c r="E6">
        <v>432454</v>
      </c>
      <c r="F6" s="1" t="b">
        <f t="shared" si="0"/>
        <v>1</v>
      </c>
      <c r="G6" s="1" t="b">
        <f t="shared" si="1"/>
        <v>1</v>
      </c>
      <c r="I6">
        <f t="shared" si="2"/>
        <v>95.17</v>
      </c>
      <c r="J6" s="2">
        <v>10</v>
      </c>
      <c r="K6" s="15" t="b">
        <f t="shared" si="3"/>
        <v>1</v>
      </c>
      <c r="L6" t="s">
        <v>2</v>
      </c>
      <c r="M6">
        <v>1.83</v>
      </c>
      <c r="N6">
        <v>127161</v>
      </c>
      <c r="O6">
        <v>0.34</v>
      </c>
      <c r="P6">
        <v>9.5169999999999995</v>
      </c>
      <c r="Q6" t="s">
        <v>161</v>
      </c>
      <c r="R6">
        <v>94</v>
      </c>
      <c r="S6">
        <v>96</v>
      </c>
      <c r="T6">
        <v>94.19</v>
      </c>
      <c r="U6">
        <v>92.81</v>
      </c>
      <c r="V6" t="s">
        <v>161</v>
      </c>
      <c r="W6">
        <v>93</v>
      </c>
      <c r="X6">
        <v>20.21</v>
      </c>
      <c r="Y6">
        <v>19.46</v>
      </c>
      <c r="Z6" t="s">
        <v>161</v>
      </c>
    </row>
    <row r="7" spans="1:26" x14ac:dyDescent="0.25">
      <c r="I7">
        <f t="shared" si="2"/>
        <v>91.389999999999986</v>
      </c>
      <c r="J7" s="2">
        <v>10</v>
      </c>
      <c r="K7" s="15" t="b">
        <f t="shared" si="3"/>
        <v>1</v>
      </c>
      <c r="L7" t="s">
        <v>3</v>
      </c>
      <c r="M7">
        <v>1.94</v>
      </c>
      <c r="N7">
        <v>70687</v>
      </c>
      <c r="O7">
        <v>0.19</v>
      </c>
      <c r="P7">
        <v>9.1389999999999993</v>
      </c>
      <c r="Q7" t="s">
        <v>161</v>
      </c>
      <c r="R7">
        <v>64</v>
      </c>
      <c r="S7">
        <v>66</v>
      </c>
      <c r="T7">
        <v>31.92</v>
      </c>
      <c r="U7">
        <v>32.049999999999997</v>
      </c>
      <c r="V7" t="s">
        <v>161</v>
      </c>
      <c r="W7">
        <v>49</v>
      </c>
      <c r="X7">
        <v>22.26</v>
      </c>
      <c r="Y7">
        <v>21.88</v>
      </c>
      <c r="Z7" t="s">
        <v>161</v>
      </c>
    </row>
    <row r="8" spans="1:26" x14ac:dyDescent="0.25">
      <c r="I8">
        <f t="shared" si="2"/>
        <v>89.13</v>
      </c>
      <c r="J8" s="2">
        <v>10</v>
      </c>
      <c r="K8" s="15" t="b">
        <f t="shared" si="3"/>
        <v>1</v>
      </c>
      <c r="L8" t="s">
        <v>4</v>
      </c>
      <c r="M8">
        <v>2.19</v>
      </c>
      <c r="N8">
        <v>105073</v>
      </c>
      <c r="O8">
        <v>0.28000000000000003</v>
      </c>
      <c r="P8">
        <v>8.9130000000000003</v>
      </c>
      <c r="Q8" t="s">
        <v>161</v>
      </c>
      <c r="R8">
        <v>101</v>
      </c>
      <c r="S8">
        <v>103</v>
      </c>
      <c r="T8">
        <v>64.790000000000006</v>
      </c>
      <c r="U8">
        <v>65.400000000000006</v>
      </c>
      <c r="V8" t="s">
        <v>161</v>
      </c>
      <c r="W8">
        <v>105</v>
      </c>
      <c r="X8">
        <v>10.31</v>
      </c>
      <c r="Y8">
        <v>10.52</v>
      </c>
      <c r="Z8" t="s">
        <v>161</v>
      </c>
    </row>
    <row r="9" spans="1:26" x14ac:dyDescent="0.25">
      <c r="A9" s="4" t="s">
        <v>76</v>
      </c>
      <c r="B9">
        <f>85-4</f>
        <v>81</v>
      </c>
      <c r="I9">
        <f t="shared" si="2"/>
        <v>97.23</v>
      </c>
      <c r="J9" s="2">
        <v>10</v>
      </c>
      <c r="K9" s="15" t="b">
        <f t="shared" si="3"/>
        <v>1</v>
      </c>
      <c r="L9" t="s">
        <v>5</v>
      </c>
      <c r="M9">
        <v>2.5</v>
      </c>
      <c r="N9">
        <v>105613</v>
      </c>
      <c r="O9">
        <v>0.28000000000000003</v>
      </c>
      <c r="P9">
        <v>9.7230000000000008</v>
      </c>
      <c r="Q9" t="s">
        <v>161</v>
      </c>
      <c r="R9">
        <v>59</v>
      </c>
      <c r="S9">
        <v>74</v>
      </c>
      <c r="T9">
        <v>78.08</v>
      </c>
      <c r="U9">
        <v>77.099999999999994</v>
      </c>
      <c r="V9" t="s">
        <v>161</v>
      </c>
      <c r="W9">
        <v>45</v>
      </c>
      <c r="X9">
        <v>69.16</v>
      </c>
      <c r="Y9">
        <v>70.16</v>
      </c>
      <c r="Z9" t="s">
        <v>161</v>
      </c>
    </row>
    <row r="10" spans="1:26" x14ac:dyDescent="0.25">
      <c r="A10" s="1" t="s">
        <v>77</v>
      </c>
      <c r="B10" s="1">
        <f>COUNTIF(K4:K88,"FALSE")</f>
        <v>0</v>
      </c>
      <c r="I10">
        <f t="shared" si="2"/>
        <v>89.629999999999981</v>
      </c>
      <c r="J10" s="2">
        <v>10</v>
      </c>
      <c r="K10" s="15" t="b">
        <f t="shared" si="3"/>
        <v>1</v>
      </c>
      <c r="L10" t="s">
        <v>6</v>
      </c>
      <c r="M10">
        <v>2.73</v>
      </c>
      <c r="N10">
        <v>120411</v>
      </c>
      <c r="O10">
        <v>0.32</v>
      </c>
      <c r="P10">
        <v>8.9629999999999992</v>
      </c>
      <c r="Q10" t="s">
        <v>161</v>
      </c>
      <c r="R10">
        <v>61</v>
      </c>
      <c r="S10">
        <v>96</v>
      </c>
      <c r="T10">
        <v>72.34</v>
      </c>
      <c r="U10">
        <v>73.569999999999993</v>
      </c>
      <c r="V10" t="s">
        <v>161</v>
      </c>
      <c r="W10">
        <v>98</v>
      </c>
      <c r="X10">
        <v>45.55</v>
      </c>
      <c r="Y10">
        <v>46.37</v>
      </c>
      <c r="Z10" t="s">
        <v>161</v>
      </c>
    </row>
    <row r="11" spans="1:26" x14ac:dyDescent="0.25">
      <c r="I11">
        <f t="shared" si="2"/>
        <v>97.572222222222223</v>
      </c>
      <c r="J11" s="2">
        <v>18</v>
      </c>
      <c r="K11" s="15" t="b">
        <f t="shared" si="3"/>
        <v>1</v>
      </c>
      <c r="L11" t="s">
        <v>7</v>
      </c>
      <c r="M11">
        <v>2.82</v>
      </c>
      <c r="N11">
        <v>62574</v>
      </c>
      <c r="O11">
        <v>0.17</v>
      </c>
      <c r="P11">
        <v>17.562999999999999</v>
      </c>
      <c r="Q11" t="s">
        <v>161</v>
      </c>
      <c r="R11">
        <v>43</v>
      </c>
      <c r="S11">
        <v>58</v>
      </c>
      <c r="T11">
        <v>42.06</v>
      </c>
      <c r="U11">
        <v>39.479999999999997</v>
      </c>
      <c r="V11" t="s">
        <v>161</v>
      </c>
      <c r="W11" t="s">
        <v>118</v>
      </c>
      <c r="X11" t="s">
        <v>118</v>
      </c>
      <c r="Y11" t="s">
        <v>118</v>
      </c>
      <c r="Z11" t="s">
        <v>118</v>
      </c>
    </row>
    <row r="12" spans="1:26" x14ac:dyDescent="0.25">
      <c r="I12">
        <f t="shared" si="2"/>
        <v>89.36</v>
      </c>
      <c r="J12" s="2">
        <v>10</v>
      </c>
      <c r="K12" s="15" t="b">
        <f t="shared" si="3"/>
        <v>1</v>
      </c>
      <c r="L12" t="s">
        <v>8</v>
      </c>
      <c r="M12">
        <v>2.88</v>
      </c>
      <c r="N12">
        <v>78983</v>
      </c>
      <c r="O12">
        <v>0.21</v>
      </c>
      <c r="P12">
        <v>8.9359999999999999</v>
      </c>
      <c r="Q12" t="s">
        <v>161</v>
      </c>
      <c r="R12">
        <v>142</v>
      </c>
      <c r="S12">
        <v>127</v>
      </c>
      <c r="T12">
        <v>29.81</v>
      </c>
      <c r="U12">
        <v>30.45</v>
      </c>
      <c r="V12" t="s">
        <v>161</v>
      </c>
      <c r="W12">
        <v>141</v>
      </c>
      <c r="X12">
        <v>12.12</v>
      </c>
      <c r="Y12">
        <v>12.99</v>
      </c>
      <c r="Z12" t="s">
        <v>161</v>
      </c>
    </row>
    <row r="13" spans="1:26" x14ac:dyDescent="0.25">
      <c r="I13">
        <f t="shared" si="2"/>
        <v>88.99</v>
      </c>
      <c r="J13" s="2">
        <v>10</v>
      </c>
      <c r="K13" s="15" t="b">
        <f t="shared" si="3"/>
        <v>1</v>
      </c>
      <c r="L13" t="s">
        <v>9</v>
      </c>
      <c r="M13">
        <v>2.95</v>
      </c>
      <c r="N13">
        <v>291167</v>
      </c>
      <c r="O13">
        <v>0.78</v>
      </c>
      <c r="P13">
        <v>8.8989999999999991</v>
      </c>
      <c r="Q13" t="s">
        <v>161</v>
      </c>
      <c r="R13">
        <v>76</v>
      </c>
      <c r="S13">
        <v>78</v>
      </c>
      <c r="T13">
        <v>8.34</v>
      </c>
      <c r="U13">
        <v>8.9700000000000006</v>
      </c>
      <c r="V13" t="s">
        <v>161</v>
      </c>
      <c r="W13" t="s">
        <v>118</v>
      </c>
      <c r="X13" t="s">
        <v>118</v>
      </c>
      <c r="Y13" t="s">
        <v>118</v>
      </c>
      <c r="Z13" t="s">
        <v>118</v>
      </c>
    </row>
    <row r="14" spans="1:26" x14ac:dyDescent="0.25">
      <c r="I14">
        <f t="shared" si="2"/>
        <v>87.36</v>
      </c>
      <c r="J14" s="2">
        <v>10</v>
      </c>
      <c r="K14" s="15" t="b">
        <f t="shared" si="3"/>
        <v>1</v>
      </c>
      <c r="L14" t="s">
        <v>10</v>
      </c>
      <c r="M14">
        <v>3.19</v>
      </c>
      <c r="N14">
        <v>132703</v>
      </c>
      <c r="O14">
        <v>0.36</v>
      </c>
      <c r="P14">
        <v>8.7360000000000007</v>
      </c>
      <c r="Q14" t="s">
        <v>161</v>
      </c>
      <c r="R14">
        <v>41</v>
      </c>
      <c r="S14">
        <v>39</v>
      </c>
      <c r="T14">
        <v>50.8</v>
      </c>
      <c r="U14">
        <v>52.57</v>
      </c>
      <c r="V14" t="s">
        <v>161</v>
      </c>
      <c r="W14">
        <v>76</v>
      </c>
      <c r="X14">
        <v>40.18</v>
      </c>
      <c r="Y14">
        <v>40.549999999999997</v>
      </c>
      <c r="Z14" t="s">
        <v>161</v>
      </c>
    </row>
    <row r="15" spans="1:26" x14ac:dyDescent="0.25">
      <c r="I15">
        <f t="shared" si="2"/>
        <v>95.559999999999988</v>
      </c>
      <c r="J15" s="2">
        <v>10</v>
      </c>
      <c r="K15" s="15" t="b">
        <f t="shared" si="3"/>
        <v>1</v>
      </c>
      <c r="L15" t="s">
        <v>117</v>
      </c>
      <c r="M15">
        <v>3.35</v>
      </c>
      <c r="N15">
        <v>141952</v>
      </c>
      <c r="O15">
        <v>0.38</v>
      </c>
      <c r="P15">
        <v>9.5559999999999992</v>
      </c>
      <c r="Q15" t="s">
        <v>161</v>
      </c>
      <c r="R15">
        <v>49</v>
      </c>
      <c r="S15">
        <v>84</v>
      </c>
      <c r="T15">
        <v>91.76</v>
      </c>
      <c r="U15">
        <v>90.62</v>
      </c>
      <c r="V15" t="s">
        <v>161</v>
      </c>
      <c r="W15">
        <v>86</v>
      </c>
      <c r="X15">
        <v>58.92</v>
      </c>
      <c r="Y15">
        <v>56.77</v>
      </c>
      <c r="Z15" t="s">
        <v>161</v>
      </c>
    </row>
    <row r="16" spans="1:26" x14ac:dyDescent="0.25">
      <c r="I16">
        <f t="shared" si="2"/>
        <v>93.699999999999989</v>
      </c>
      <c r="J16" s="2">
        <v>10</v>
      </c>
      <c r="K16" s="15" t="b">
        <f t="shared" si="3"/>
        <v>1</v>
      </c>
      <c r="L16" t="s">
        <v>11</v>
      </c>
      <c r="M16">
        <v>3.67</v>
      </c>
      <c r="N16">
        <v>135764</v>
      </c>
      <c r="O16">
        <v>0.37</v>
      </c>
      <c r="P16">
        <v>9.3699999999999992</v>
      </c>
      <c r="Q16" t="s">
        <v>161</v>
      </c>
      <c r="R16">
        <v>61</v>
      </c>
      <c r="S16">
        <v>96</v>
      </c>
      <c r="T16">
        <v>74.28</v>
      </c>
      <c r="U16">
        <v>72.319999999999993</v>
      </c>
      <c r="V16" t="s">
        <v>161</v>
      </c>
      <c r="W16">
        <v>98</v>
      </c>
      <c r="X16">
        <v>46.43</v>
      </c>
      <c r="Y16">
        <v>46.82</v>
      </c>
      <c r="Z16" t="s">
        <v>161</v>
      </c>
    </row>
    <row r="17" spans="9:26" x14ac:dyDescent="0.25">
      <c r="I17">
        <f t="shared" si="2"/>
        <v>97.13</v>
      </c>
      <c r="J17" s="2">
        <v>10</v>
      </c>
      <c r="K17" s="15" t="b">
        <f t="shared" si="3"/>
        <v>1</v>
      </c>
      <c r="L17" t="s">
        <v>148</v>
      </c>
      <c r="M17">
        <v>3.68</v>
      </c>
      <c r="N17">
        <v>302123</v>
      </c>
      <c r="O17">
        <v>0.81</v>
      </c>
      <c r="P17">
        <v>9.7129999999999992</v>
      </c>
      <c r="Q17" t="s">
        <v>161</v>
      </c>
      <c r="R17">
        <v>73</v>
      </c>
      <c r="S17">
        <v>41</v>
      </c>
      <c r="T17">
        <v>24.57</v>
      </c>
      <c r="U17">
        <v>25.92</v>
      </c>
      <c r="V17" t="s">
        <v>161</v>
      </c>
      <c r="W17">
        <v>57</v>
      </c>
      <c r="X17">
        <v>21.97</v>
      </c>
      <c r="Y17">
        <v>22.5</v>
      </c>
      <c r="Z17" t="s">
        <v>161</v>
      </c>
    </row>
    <row r="18" spans="9:26" x14ac:dyDescent="0.25">
      <c r="I18">
        <f t="shared" si="2"/>
        <v>93.48</v>
      </c>
      <c r="J18" s="2">
        <v>10</v>
      </c>
      <c r="K18" s="15" t="b">
        <f t="shared" si="3"/>
        <v>1</v>
      </c>
      <c r="L18" t="s">
        <v>12</v>
      </c>
      <c r="M18">
        <v>4.18</v>
      </c>
      <c r="N18">
        <v>180822</v>
      </c>
      <c r="O18">
        <v>0.49</v>
      </c>
      <c r="P18">
        <v>9.3480000000000008</v>
      </c>
      <c r="Q18" t="s">
        <v>161</v>
      </c>
      <c r="R18">
        <v>63</v>
      </c>
      <c r="S18">
        <v>65</v>
      </c>
      <c r="T18">
        <v>31.62</v>
      </c>
      <c r="U18">
        <v>31.77</v>
      </c>
      <c r="V18" t="s">
        <v>161</v>
      </c>
      <c r="W18">
        <v>83</v>
      </c>
      <c r="X18">
        <v>12.12</v>
      </c>
      <c r="Y18">
        <v>12</v>
      </c>
      <c r="Z18" t="s">
        <v>161</v>
      </c>
    </row>
    <row r="19" spans="9:26" x14ac:dyDescent="0.25">
      <c r="I19">
        <f t="shared" si="2"/>
        <v>89.08</v>
      </c>
      <c r="J19" s="2">
        <v>10</v>
      </c>
      <c r="K19" s="15" t="b">
        <f t="shared" si="3"/>
        <v>1</v>
      </c>
      <c r="L19" t="s">
        <v>13</v>
      </c>
      <c r="M19">
        <v>4.8099999999999996</v>
      </c>
      <c r="N19">
        <v>87468</v>
      </c>
      <c r="O19">
        <v>0.24</v>
      </c>
      <c r="P19">
        <v>8.9079999999999995</v>
      </c>
      <c r="Q19" t="s">
        <v>161</v>
      </c>
      <c r="R19">
        <v>77</v>
      </c>
      <c r="S19">
        <v>41</v>
      </c>
      <c r="T19">
        <v>68.94</v>
      </c>
      <c r="U19">
        <v>77.42</v>
      </c>
      <c r="V19" t="s">
        <v>161</v>
      </c>
      <c r="W19">
        <v>79</v>
      </c>
      <c r="X19">
        <v>31.62</v>
      </c>
      <c r="Y19">
        <v>31.65</v>
      </c>
      <c r="Z19" t="s">
        <v>161</v>
      </c>
    </row>
    <row r="20" spans="9:26" x14ac:dyDescent="0.25">
      <c r="I20">
        <f t="shared" si="2"/>
        <v>94.990000000000009</v>
      </c>
      <c r="J20" s="2">
        <v>10</v>
      </c>
      <c r="K20" s="15" t="b">
        <f t="shared" si="3"/>
        <v>1</v>
      </c>
      <c r="L20" t="s">
        <v>14</v>
      </c>
      <c r="M20">
        <v>4.82</v>
      </c>
      <c r="N20">
        <v>155698</v>
      </c>
      <c r="O20">
        <v>0.42</v>
      </c>
      <c r="P20">
        <v>9.4990000000000006</v>
      </c>
      <c r="Q20" t="s">
        <v>161</v>
      </c>
      <c r="R20">
        <v>61</v>
      </c>
      <c r="S20">
        <v>96</v>
      </c>
      <c r="T20">
        <v>78.03</v>
      </c>
      <c r="U20">
        <v>76.86</v>
      </c>
      <c r="V20" t="s">
        <v>161</v>
      </c>
      <c r="W20">
        <v>98</v>
      </c>
      <c r="X20">
        <v>49.32</v>
      </c>
      <c r="Y20">
        <v>48.98</v>
      </c>
      <c r="Z20" t="s">
        <v>161</v>
      </c>
    </row>
    <row r="21" spans="9:26" x14ac:dyDescent="0.25">
      <c r="I21">
        <f t="shared" si="2"/>
        <v>99.716666666666669</v>
      </c>
      <c r="J21" s="2">
        <v>18</v>
      </c>
      <c r="K21" s="15" t="b">
        <f t="shared" si="3"/>
        <v>1</v>
      </c>
      <c r="L21" t="s">
        <v>15</v>
      </c>
      <c r="M21">
        <v>4.83</v>
      </c>
      <c r="N21">
        <v>105115</v>
      </c>
      <c r="O21">
        <v>0.28000000000000003</v>
      </c>
      <c r="P21">
        <v>17.949000000000002</v>
      </c>
      <c r="Q21" t="s">
        <v>161</v>
      </c>
      <c r="R21">
        <v>43</v>
      </c>
      <c r="S21">
        <v>72</v>
      </c>
      <c r="T21">
        <v>30.88</v>
      </c>
      <c r="U21">
        <v>30.68</v>
      </c>
      <c r="V21" t="s">
        <v>161</v>
      </c>
      <c r="W21">
        <v>57</v>
      </c>
      <c r="X21">
        <v>8.64</v>
      </c>
      <c r="Y21">
        <v>8.02</v>
      </c>
      <c r="Z21" t="s">
        <v>161</v>
      </c>
    </row>
    <row r="22" spans="9:26" x14ac:dyDescent="0.25">
      <c r="I22">
        <f t="shared" si="2"/>
        <v>93.68</v>
      </c>
      <c r="J22" s="2">
        <v>10</v>
      </c>
      <c r="K22" s="15" t="b">
        <f t="shared" si="3"/>
        <v>1</v>
      </c>
      <c r="L22" t="s">
        <v>16</v>
      </c>
      <c r="M22">
        <v>4.93</v>
      </c>
      <c r="N22">
        <v>99451</v>
      </c>
      <c r="O22">
        <v>0.27</v>
      </c>
      <c r="P22">
        <v>9.3680000000000003</v>
      </c>
      <c r="Q22" t="s">
        <v>161</v>
      </c>
      <c r="R22">
        <v>55</v>
      </c>
      <c r="S22">
        <v>85</v>
      </c>
      <c r="T22">
        <v>16.59</v>
      </c>
      <c r="U22">
        <v>16.77</v>
      </c>
      <c r="V22" t="s">
        <v>161</v>
      </c>
      <c r="W22" t="s">
        <v>118</v>
      </c>
      <c r="X22" t="s">
        <v>118</v>
      </c>
      <c r="Y22" t="s">
        <v>118</v>
      </c>
      <c r="Z22" t="s">
        <v>118</v>
      </c>
    </row>
    <row r="23" spans="9:26" x14ac:dyDescent="0.25">
      <c r="I23">
        <f t="shared" si="2"/>
        <v>102.66</v>
      </c>
      <c r="J23" s="2">
        <v>10</v>
      </c>
      <c r="K23" s="15" t="b">
        <f t="shared" si="3"/>
        <v>1</v>
      </c>
      <c r="L23" t="s">
        <v>149</v>
      </c>
      <c r="M23">
        <v>5.05</v>
      </c>
      <c r="N23">
        <v>66115</v>
      </c>
      <c r="O23">
        <v>0.18</v>
      </c>
      <c r="P23">
        <v>10.266</v>
      </c>
      <c r="Q23" t="s">
        <v>161</v>
      </c>
      <c r="R23">
        <v>67</v>
      </c>
      <c r="S23">
        <v>52</v>
      </c>
      <c r="T23">
        <v>30.8</v>
      </c>
      <c r="U23">
        <v>30.11</v>
      </c>
      <c r="V23" t="s">
        <v>161</v>
      </c>
      <c r="W23">
        <v>40</v>
      </c>
      <c r="X23">
        <v>36.049999999999997</v>
      </c>
      <c r="Y23">
        <v>34.04</v>
      </c>
      <c r="Z23" t="s">
        <v>161</v>
      </c>
    </row>
    <row r="24" spans="9:26" x14ac:dyDescent="0.25">
      <c r="I24">
        <f t="shared" si="2"/>
        <v>100.58</v>
      </c>
      <c r="J24" s="2">
        <v>10</v>
      </c>
      <c r="K24" s="15" t="b">
        <f t="shared" si="3"/>
        <v>1</v>
      </c>
      <c r="L24" t="s">
        <v>17</v>
      </c>
      <c r="M24">
        <v>5.0599999999999996</v>
      </c>
      <c r="N24">
        <v>100939</v>
      </c>
      <c r="O24">
        <v>0.27</v>
      </c>
      <c r="P24">
        <v>10.058</v>
      </c>
      <c r="Q24" t="s">
        <v>161</v>
      </c>
      <c r="R24">
        <v>49</v>
      </c>
      <c r="S24">
        <v>130</v>
      </c>
      <c r="T24">
        <v>85.41</v>
      </c>
      <c r="U24">
        <v>83.51</v>
      </c>
      <c r="V24" t="s">
        <v>161</v>
      </c>
      <c r="W24">
        <v>128</v>
      </c>
      <c r="X24">
        <v>66.39</v>
      </c>
      <c r="Y24">
        <v>64.069999999999993</v>
      </c>
      <c r="Z24" t="s">
        <v>161</v>
      </c>
    </row>
    <row r="25" spans="9:26" x14ac:dyDescent="0.25">
      <c r="I25">
        <f t="shared" si="2"/>
        <v>103.10000000000001</v>
      </c>
      <c r="J25" s="2">
        <v>10</v>
      </c>
      <c r="K25" s="15" t="b">
        <f t="shared" si="3"/>
        <v>1</v>
      </c>
      <c r="L25" t="s">
        <v>18</v>
      </c>
      <c r="M25">
        <v>5.08</v>
      </c>
      <c r="N25">
        <v>45383</v>
      </c>
      <c r="O25">
        <v>0.12</v>
      </c>
      <c r="P25">
        <v>10.31</v>
      </c>
      <c r="Q25" t="s">
        <v>161</v>
      </c>
      <c r="R25">
        <v>42</v>
      </c>
      <c r="S25">
        <v>72</v>
      </c>
      <c r="T25">
        <v>45.8</v>
      </c>
      <c r="U25">
        <v>44.99</v>
      </c>
      <c r="V25" t="s">
        <v>161</v>
      </c>
      <c r="W25">
        <v>71</v>
      </c>
      <c r="X25">
        <v>45.7</v>
      </c>
      <c r="Y25">
        <v>44.48</v>
      </c>
      <c r="Z25" t="s">
        <v>161</v>
      </c>
    </row>
    <row r="26" spans="9:26" x14ac:dyDescent="0.25">
      <c r="I26">
        <f t="shared" si="2"/>
        <v>96.170000000000016</v>
      </c>
      <c r="J26" s="2">
        <v>10</v>
      </c>
      <c r="K26" s="15" t="b">
        <f t="shared" si="3"/>
        <v>1</v>
      </c>
      <c r="L26" t="s">
        <v>19</v>
      </c>
      <c r="M26">
        <v>5.2</v>
      </c>
      <c r="N26">
        <v>177254</v>
      </c>
      <c r="O26">
        <v>0.48</v>
      </c>
      <c r="P26">
        <v>9.6170000000000009</v>
      </c>
      <c r="Q26" t="s">
        <v>161</v>
      </c>
      <c r="R26">
        <v>83</v>
      </c>
      <c r="S26">
        <v>85</v>
      </c>
      <c r="T26">
        <v>64.22</v>
      </c>
      <c r="U26">
        <v>65.38</v>
      </c>
      <c r="V26" t="s">
        <v>161</v>
      </c>
      <c r="W26">
        <v>47</v>
      </c>
      <c r="X26">
        <v>16.920000000000002</v>
      </c>
      <c r="Y26">
        <v>17.37</v>
      </c>
      <c r="Z26" t="s">
        <v>161</v>
      </c>
    </row>
    <row r="27" spans="9:26" x14ac:dyDescent="0.25">
      <c r="I27">
        <f t="shared" si="2"/>
        <v>89.160000000000011</v>
      </c>
      <c r="J27" s="2">
        <v>10</v>
      </c>
      <c r="K27" s="15" t="b">
        <f t="shared" si="3"/>
        <v>1</v>
      </c>
      <c r="L27" t="s">
        <v>20</v>
      </c>
      <c r="M27">
        <v>5.33</v>
      </c>
      <c r="N27">
        <v>113328</v>
      </c>
      <c r="O27">
        <v>0.31</v>
      </c>
      <c r="P27">
        <v>8.9160000000000004</v>
      </c>
      <c r="Q27" t="s">
        <v>161</v>
      </c>
      <c r="R27">
        <v>97</v>
      </c>
      <c r="S27">
        <v>99</v>
      </c>
      <c r="T27">
        <v>63.11</v>
      </c>
      <c r="U27">
        <v>62.96</v>
      </c>
      <c r="V27" t="s">
        <v>161</v>
      </c>
      <c r="W27">
        <v>61</v>
      </c>
      <c r="X27">
        <v>41.54</v>
      </c>
      <c r="Y27">
        <v>42.84</v>
      </c>
      <c r="Z27" t="s">
        <v>161</v>
      </c>
    </row>
    <row r="28" spans="9:26" x14ac:dyDescent="0.25">
      <c r="I28">
        <f t="shared" si="2"/>
        <v>100.94499999999999</v>
      </c>
      <c r="J28" s="2">
        <v>20</v>
      </c>
      <c r="K28" s="15" t="b">
        <f t="shared" si="3"/>
        <v>1</v>
      </c>
      <c r="L28" t="s">
        <v>95</v>
      </c>
      <c r="M28">
        <v>5.36</v>
      </c>
      <c r="N28">
        <v>215837</v>
      </c>
      <c r="O28">
        <v>0.57999999999999996</v>
      </c>
      <c r="P28">
        <v>20.189</v>
      </c>
      <c r="Q28" t="s">
        <v>161</v>
      </c>
      <c r="R28">
        <v>113</v>
      </c>
      <c r="S28">
        <v>111</v>
      </c>
      <c r="T28">
        <v>102.64</v>
      </c>
      <c r="U28">
        <v>102.88</v>
      </c>
      <c r="V28" t="s">
        <v>161</v>
      </c>
      <c r="W28" t="s">
        <v>118</v>
      </c>
      <c r="X28" t="s">
        <v>118</v>
      </c>
      <c r="Y28" t="s">
        <v>118</v>
      </c>
      <c r="Z28" t="s">
        <v>118</v>
      </c>
    </row>
    <row r="29" spans="9:26" x14ac:dyDescent="0.25">
      <c r="I29">
        <f t="shared" si="2"/>
        <v>100</v>
      </c>
      <c r="J29" s="2">
        <v>20</v>
      </c>
      <c r="K29" s="15" t="b">
        <f t="shared" si="3"/>
        <v>1</v>
      </c>
      <c r="L29" t="s">
        <v>96</v>
      </c>
      <c r="M29">
        <v>5.42</v>
      </c>
      <c r="N29">
        <v>429100</v>
      </c>
      <c r="O29">
        <v>1.1599999999999999</v>
      </c>
      <c r="P29">
        <v>20</v>
      </c>
      <c r="Q29" t="s">
        <v>161</v>
      </c>
      <c r="R29">
        <v>168</v>
      </c>
      <c r="S29">
        <v>99</v>
      </c>
      <c r="T29">
        <v>50.71</v>
      </c>
      <c r="U29">
        <v>50.56</v>
      </c>
      <c r="V29" t="s">
        <v>161</v>
      </c>
      <c r="W29" t="s">
        <v>118</v>
      </c>
      <c r="X29" t="s">
        <v>118</v>
      </c>
      <c r="Y29" t="s">
        <v>118</v>
      </c>
      <c r="Z29" t="s">
        <v>118</v>
      </c>
    </row>
    <row r="30" spans="9:26" x14ac:dyDescent="0.25">
      <c r="I30">
        <f t="shared" si="2"/>
        <v>88.539999999999992</v>
      </c>
      <c r="J30" s="2">
        <v>10</v>
      </c>
      <c r="K30" s="15" t="b">
        <f t="shared" si="3"/>
        <v>1</v>
      </c>
      <c r="L30" t="s">
        <v>21</v>
      </c>
      <c r="M30">
        <v>5.48</v>
      </c>
      <c r="N30">
        <v>165386</v>
      </c>
      <c r="O30">
        <v>0.45</v>
      </c>
      <c r="P30">
        <v>8.8539999999999992</v>
      </c>
      <c r="Q30" t="s">
        <v>161</v>
      </c>
      <c r="R30">
        <v>56</v>
      </c>
      <c r="S30">
        <v>41</v>
      </c>
      <c r="T30">
        <v>53.9</v>
      </c>
      <c r="U30">
        <v>55.77</v>
      </c>
      <c r="V30" t="s">
        <v>161</v>
      </c>
      <c r="W30">
        <v>43</v>
      </c>
      <c r="X30">
        <v>24.71</v>
      </c>
      <c r="Y30">
        <v>25.27</v>
      </c>
      <c r="Z30" t="s">
        <v>161</v>
      </c>
    </row>
    <row r="31" spans="9:26" x14ac:dyDescent="0.25">
      <c r="I31">
        <f t="shared" si="2"/>
        <v>91.820000000000007</v>
      </c>
      <c r="J31" s="2">
        <v>10</v>
      </c>
      <c r="K31" s="15" t="b">
        <f t="shared" si="3"/>
        <v>1</v>
      </c>
      <c r="L31" t="s">
        <v>150</v>
      </c>
      <c r="M31">
        <v>5.48</v>
      </c>
      <c r="N31">
        <v>82798</v>
      </c>
      <c r="O31">
        <v>0.22</v>
      </c>
      <c r="P31">
        <v>9.1820000000000004</v>
      </c>
      <c r="Q31" t="s">
        <v>161</v>
      </c>
      <c r="R31">
        <v>119</v>
      </c>
      <c r="S31">
        <v>121</v>
      </c>
      <c r="T31">
        <v>31.42</v>
      </c>
      <c r="U31">
        <v>31.84</v>
      </c>
      <c r="V31" t="s">
        <v>161</v>
      </c>
      <c r="W31" t="s">
        <v>118</v>
      </c>
      <c r="X31" t="s">
        <v>118</v>
      </c>
      <c r="Y31" t="s">
        <v>118</v>
      </c>
      <c r="Z31" t="s">
        <v>118</v>
      </c>
    </row>
    <row r="32" spans="9:26" x14ac:dyDescent="0.25">
      <c r="I32">
        <f t="shared" si="2"/>
        <v>88.12</v>
      </c>
      <c r="J32" s="2">
        <v>10</v>
      </c>
      <c r="K32" s="15" t="b">
        <f t="shared" si="3"/>
        <v>1</v>
      </c>
      <c r="L32" t="s">
        <v>22</v>
      </c>
      <c r="M32">
        <v>5.51</v>
      </c>
      <c r="N32">
        <v>119582</v>
      </c>
      <c r="O32">
        <v>0.32</v>
      </c>
      <c r="P32">
        <v>8.8119999999999994</v>
      </c>
      <c r="Q32" t="s">
        <v>161</v>
      </c>
      <c r="R32">
        <v>75</v>
      </c>
      <c r="S32">
        <v>77</v>
      </c>
      <c r="T32">
        <v>31.18</v>
      </c>
      <c r="U32">
        <v>31.43</v>
      </c>
      <c r="V32" t="s">
        <v>161</v>
      </c>
      <c r="W32">
        <v>110</v>
      </c>
      <c r="X32">
        <v>40.06</v>
      </c>
      <c r="Y32">
        <v>40.93</v>
      </c>
      <c r="Z32" t="s">
        <v>161</v>
      </c>
    </row>
    <row r="33" spans="9:26" x14ac:dyDescent="0.25">
      <c r="I33">
        <f t="shared" si="2"/>
        <v>92.99</v>
      </c>
      <c r="J33" s="2">
        <v>10</v>
      </c>
      <c r="K33" s="15" t="b">
        <f t="shared" si="3"/>
        <v>1</v>
      </c>
      <c r="L33" t="s">
        <v>23</v>
      </c>
      <c r="M33">
        <v>5.7</v>
      </c>
      <c r="N33">
        <v>468453</v>
      </c>
      <c r="O33">
        <v>1.26</v>
      </c>
      <c r="P33">
        <v>9.2989999999999995</v>
      </c>
      <c r="Q33" t="s">
        <v>161</v>
      </c>
      <c r="R33">
        <v>78</v>
      </c>
      <c r="S33">
        <v>77</v>
      </c>
      <c r="T33">
        <v>23.98</v>
      </c>
      <c r="U33">
        <v>23.77</v>
      </c>
      <c r="V33" t="s">
        <v>161</v>
      </c>
      <c r="W33">
        <v>52</v>
      </c>
      <c r="X33">
        <v>14.15</v>
      </c>
      <c r="Y33">
        <v>13.97</v>
      </c>
      <c r="Z33" t="s">
        <v>161</v>
      </c>
    </row>
    <row r="34" spans="9:26" x14ac:dyDescent="0.25">
      <c r="I34">
        <f t="shared" si="2"/>
        <v>92.27000000000001</v>
      </c>
      <c r="J34" s="2">
        <v>10</v>
      </c>
      <c r="K34" s="15" t="b">
        <f t="shared" si="3"/>
        <v>1</v>
      </c>
      <c r="L34" t="s">
        <v>24</v>
      </c>
      <c r="M34">
        <v>5.77</v>
      </c>
      <c r="N34">
        <v>130954</v>
      </c>
      <c r="O34">
        <v>0.35</v>
      </c>
      <c r="P34">
        <v>9.2270000000000003</v>
      </c>
      <c r="Q34" t="s">
        <v>161</v>
      </c>
      <c r="R34">
        <v>62</v>
      </c>
      <c r="S34">
        <v>64</v>
      </c>
      <c r="T34">
        <v>31.94</v>
      </c>
      <c r="U34">
        <v>32.979999999999997</v>
      </c>
      <c r="V34" t="s">
        <v>161</v>
      </c>
      <c r="W34">
        <v>49</v>
      </c>
      <c r="X34">
        <v>28.93</v>
      </c>
      <c r="Y34">
        <v>30.04</v>
      </c>
      <c r="Z34" t="s">
        <v>161</v>
      </c>
    </row>
    <row r="35" spans="9:26" x14ac:dyDescent="0.25">
      <c r="I35">
        <f t="shared" si="2"/>
        <v>100</v>
      </c>
      <c r="J35" s="2">
        <v>20</v>
      </c>
      <c r="K35" s="15" t="b">
        <f t="shared" si="3"/>
        <v>1</v>
      </c>
      <c r="L35" t="s">
        <v>97</v>
      </c>
      <c r="M35">
        <v>6.16</v>
      </c>
      <c r="N35">
        <v>741319</v>
      </c>
      <c r="O35">
        <v>2</v>
      </c>
      <c r="P35">
        <v>20</v>
      </c>
      <c r="Q35" t="s">
        <v>161</v>
      </c>
      <c r="R35">
        <v>114</v>
      </c>
      <c r="S35">
        <v>88</v>
      </c>
      <c r="T35">
        <v>18.07</v>
      </c>
      <c r="U35">
        <v>17.95</v>
      </c>
      <c r="V35" t="s">
        <v>161</v>
      </c>
      <c r="W35">
        <v>63</v>
      </c>
      <c r="X35">
        <v>18.399999999999999</v>
      </c>
      <c r="Y35">
        <v>18.03</v>
      </c>
      <c r="Z35" t="s">
        <v>161</v>
      </c>
    </row>
    <row r="36" spans="9:26" x14ac:dyDescent="0.25">
      <c r="I36">
        <f t="shared" si="2"/>
        <v>97.21</v>
      </c>
      <c r="J36" s="2">
        <v>10</v>
      </c>
      <c r="K36" s="15" t="b">
        <f t="shared" si="3"/>
        <v>1</v>
      </c>
      <c r="L36" t="s">
        <v>25</v>
      </c>
      <c r="M36">
        <v>6.38</v>
      </c>
      <c r="N36">
        <v>124620</v>
      </c>
      <c r="O36">
        <v>0.34</v>
      </c>
      <c r="P36">
        <v>9.7210000000000001</v>
      </c>
      <c r="Q36" t="s">
        <v>161</v>
      </c>
      <c r="R36">
        <v>130</v>
      </c>
      <c r="S36">
        <v>132</v>
      </c>
      <c r="T36">
        <v>95.47</v>
      </c>
      <c r="U36">
        <v>96.28</v>
      </c>
      <c r="V36" t="s">
        <v>161</v>
      </c>
      <c r="W36">
        <v>95</v>
      </c>
      <c r="X36">
        <v>95.99</v>
      </c>
      <c r="Y36">
        <v>93.26</v>
      </c>
      <c r="Z36" t="s">
        <v>161</v>
      </c>
    </row>
    <row r="37" spans="9:26" x14ac:dyDescent="0.25">
      <c r="I37">
        <f t="shared" si="2"/>
        <v>92.58</v>
      </c>
      <c r="J37" s="2">
        <v>10</v>
      </c>
      <c r="K37" s="15" t="b">
        <f t="shared" si="3"/>
        <v>1</v>
      </c>
      <c r="L37" t="s">
        <v>26</v>
      </c>
      <c r="M37">
        <v>6.64</v>
      </c>
      <c r="N37">
        <v>119802</v>
      </c>
      <c r="O37">
        <v>0.32</v>
      </c>
      <c r="P37">
        <v>9.2579999999999991</v>
      </c>
      <c r="Q37" t="s">
        <v>161</v>
      </c>
      <c r="R37">
        <v>63</v>
      </c>
      <c r="S37">
        <v>62</v>
      </c>
      <c r="T37">
        <v>68.709999999999994</v>
      </c>
      <c r="U37">
        <v>69.7</v>
      </c>
      <c r="V37" t="s">
        <v>161</v>
      </c>
      <c r="W37">
        <v>41</v>
      </c>
      <c r="X37">
        <v>38.08</v>
      </c>
      <c r="Y37">
        <v>38.43</v>
      </c>
      <c r="Z37" t="s">
        <v>161</v>
      </c>
    </row>
    <row r="38" spans="9:26" x14ac:dyDescent="0.25">
      <c r="I38">
        <f t="shared" si="2"/>
        <v>100.82</v>
      </c>
      <c r="J38" s="2">
        <v>10</v>
      </c>
      <c r="K38" s="15" t="b">
        <f t="shared" si="3"/>
        <v>1</v>
      </c>
      <c r="L38" t="s">
        <v>151</v>
      </c>
      <c r="M38">
        <v>6.72</v>
      </c>
      <c r="N38">
        <v>85550</v>
      </c>
      <c r="O38">
        <v>0.23</v>
      </c>
      <c r="P38">
        <v>10.082000000000001</v>
      </c>
      <c r="Q38" t="s">
        <v>161</v>
      </c>
      <c r="R38">
        <v>174</v>
      </c>
      <c r="S38">
        <v>93</v>
      </c>
      <c r="T38">
        <v>92.51</v>
      </c>
      <c r="U38">
        <v>94.64</v>
      </c>
      <c r="V38" t="s">
        <v>161</v>
      </c>
      <c r="W38">
        <v>95</v>
      </c>
      <c r="X38">
        <v>80.319999999999993</v>
      </c>
      <c r="Y38">
        <v>78.650000000000006</v>
      </c>
      <c r="Z38" t="s">
        <v>161</v>
      </c>
    </row>
    <row r="39" spans="9:26" x14ac:dyDescent="0.25">
      <c r="I39">
        <f t="shared" si="2"/>
        <v>93.05</v>
      </c>
      <c r="J39" s="2">
        <v>10</v>
      </c>
      <c r="K39" s="15" t="b">
        <f t="shared" si="3"/>
        <v>1</v>
      </c>
      <c r="L39" t="s">
        <v>152</v>
      </c>
      <c r="M39">
        <v>6.73</v>
      </c>
      <c r="N39">
        <v>81181</v>
      </c>
      <c r="O39">
        <v>0.22</v>
      </c>
      <c r="P39">
        <v>9.3049999999999997</v>
      </c>
      <c r="Q39" t="s">
        <v>161</v>
      </c>
      <c r="R39">
        <v>41</v>
      </c>
      <c r="S39">
        <v>69</v>
      </c>
      <c r="T39">
        <v>97.5</v>
      </c>
      <c r="U39">
        <v>95.9</v>
      </c>
      <c r="V39" t="s">
        <v>161</v>
      </c>
      <c r="W39">
        <v>39</v>
      </c>
      <c r="X39">
        <v>43.16</v>
      </c>
      <c r="Y39">
        <v>42.79</v>
      </c>
      <c r="Z39" t="s">
        <v>161</v>
      </c>
    </row>
    <row r="40" spans="9:26" x14ac:dyDescent="0.25">
      <c r="I40">
        <f t="shared" si="2"/>
        <v>91.57</v>
      </c>
      <c r="J40" s="2">
        <v>10</v>
      </c>
      <c r="K40" s="15" t="b">
        <f t="shared" si="3"/>
        <v>1</v>
      </c>
      <c r="L40" t="s">
        <v>27</v>
      </c>
      <c r="M40">
        <v>6.91</v>
      </c>
      <c r="N40">
        <v>127245</v>
      </c>
      <c r="O40">
        <v>0.34</v>
      </c>
      <c r="P40">
        <v>9.157</v>
      </c>
      <c r="Q40" t="s">
        <v>161</v>
      </c>
      <c r="R40">
        <v>83</v>
      </c>
      <c r="S40">
        <v>85</v>
      </c>
      <c r="T40">
        <v>63.78</v>
      </c>
      <c r="U40">
        <v>64.510000000000005</v>
      </c>
      <c r="V40" t="s">
        <v>161</v>
      </c>
      <c r="W40">
        <v>47</v>
      </c>
      <c r="X40">
        <v>14.61</v>
      </c>
      <c r="Y40">
        <v>14.47</v>
      </c>
      <c r="Z40" t="s">
        <v>161</v>
      </c>
    </row>
    <row r="41" spans="9:26" x14ac:dyDescent="0.25">
      <c r="I41">
        <f t="shared" si="2"/>
        <v>88.85</v>
      </c>
      <c r="J41" s="2">
        <v>10</v>
      </c>
      <c r="K41" s="15" t="b">
        <f t="shared" si="3"/>
        <v>1</v>
      </c>
      <c r="L41" t="s">
        <v>28</v>
      </c>
      <c r="M41">
        <v>7.14</v>
      </c>
      <c r="N41">
        <v>21553</v>
      </c>
      <c r="O41">
        <v>0.06</v>
      </c>
      <c r="P41">
        <v>8.8849999999999998</v>
      </c>
      <c r="Q41" t="s">
        <v>161</v>
      </c>
      <c r="R41">
        <v>43</v>
      </c>
      <c r="S41">
        <v>41</v>
      </c>
      <c r="T41">
        <v>87.57</v>
      </c>
      <c r="U41">
        <v>84.53</v>
      </c>
      <c r="V41" t="s">
        <v>161</v>
      </c>
      <c r="W41">
        <v>39</v>
      </c>
      <c r="X41">
        <v>27.3</v>
      </c>
      <c r="Y41">
        <v>26.2</v>
      </c>
      <c r="Z41" t="s">
        <v>161</v>
      </c>
    </row>
    <row r="42" spans="9:26" x14ac:dyDescent="0.25">
      <c r="I42">
        <f t="shared" si="2"/>
        <v>91.52</v>
      </c>
      <c r="J42" s="2">
        <v>10</v>
      </c>
      <c r="K42" s="15" t="b">
        <f t="shared" si="3"/>
        <v>1</v>
      </c>
      <c r="L42" t="s">
        <v>29</v>
      </c>
      <c r="M42">
        <v>7.35</v>
      </c>
      <c r="N42">
        <v>144876</v>
      </c>
      <c r="O42">
        <v>0.39</v>
      </c>
      <c r="P42">
        <v>9.1519999999999992</v>
      </c>
      <c r="Q42" t="s">
        <v>161</v>
      </c>
      <c r="R42">
        <v>75</v>
      </c>
      <c r="S42">
        <v>39</v>
      </c>
      <c r="T42">
        <v>36.74</v>
      </c>
      <c r="U42">
        <v>36.49</v>
      </c>
      <c r="V42" t="s">
        <v>161</v>
      </c>
      <c r="W42">
        <v>77</v>
      </c>
      <c r="X42">
        <v>31.57</v>
      </c>
      <c r="Y42">
        <v>32.01</v>
      </c>
      <c r="Z42" t="s">
        <v>161</v>
      </c>
    </row>
    <row r="43" spans="9:26" x14ac:dyDescent="0.25">
      <c r="I43">
        <f t="shared" si="2"/>
        <v>99.4</v>
      </c>
      <c r="J43" s="2">
        <v>18</v>
      </c>
      <c r="K43" s="15" t="b">
        <f t="shared" si="3"/>
        <v>1</v>
      </c>
      <c r="L43" t="s">
        <v>153</v>
      </c>
      <c r="M43">
        <v>7.51</v>
      </c>
      <c r="N43">
        <v>231106</v>
      </c>
      <c r="O43">
        <v>0.62</v>
      </c>
      <c r="P43">
        <v>17.891999999999999</v>
      </c>
      <c r="Q43" t="s">
        <v>161</v>
      </c>
      <c r="R43">
        <v>43</v>
      </c>
      <c r="S43">
        <v>58</v>
      </c>
      <c r="T43">
        <v>43.17</v>
      </c>
      <c r="U43">
        <v>41.84</v>
      </c>
      <c r="V43" t="s">
        <v>161</v>
      </c>
      <c r="W43">
        <v>41</v>
      </c>
      <c r="X43">
        <v>22.65</v>
      </c>
      <c r="Y43">
        <v>22.4</v>
      </c>
      <c r="Z43" t="s">
        <v>161</v>
      </c>
    </row>
    <row r="44" spans="9:26" x14ac:dyDescent="0.25">
      <c r="I44">
        <f t="shared" si="2"/>
        <v>97.27</v>
      </c>
      <c r="J44" s="2">
        <v>20</v>
      </c>
      <c r="K44" s="15" t="b">
        <f t="shared" si="3"/>
        <v>1</v>
      </c>
      <c r="L44" t="s">
        <v>98</v>
      </c>
      <c r="M44">
        <v>7.6</v>
      </c>
      <c r="N44">
        <v>952467</v>
      </c>
      <c r="O44">
        <v>2.57</v>
      </c>
      <c r="P44">
        <v>19.454000000000001</v>
      </c>
      <c r="Q44" t="s">
        <v>161</v>
      </c>
      <c r="R44">
        <v>98</v>
      </c>
      <c r="S44">
        <v>100</v>
      </c>
      <c r="T44">
        <v>63.49</v>
      </c>
      <c r="U44">
        <v>65.400000000000006</v>
      </c>
      <c r="V44" t="s">
        <v>161</v>
      </c>
      <c r="W44">
        <v>70</v>
      </c>
      <c r="X44">
        <v>11.11</v>
      </c>
      <c r="Y44">
        <v>11.26</v>
      </c>
      <c r="Z44" t="s">
        <v>161</v>
      </c>
    </row>
    <row r="45" spans="9:26" x14ac:dyDescent="0.25">
      <c r="I45">
        <f t="shared" si="2"/>
        <v>92.210000000000008</v>
      </c>
      <c r="J45" s="2">
        <v>10</v>
      </c>
      <c r="K45" s="15" t="b">
        <f t="shared" si="3"/>
        <v>1</v>
      </c>
      <c r="L45" t="s">
        <v>30</v>
      </c>
      <c r="M45">
        <v>7.67</v>
      </c>
      <c r="N45">
        <v>477995</v>
      </c>
      <c r="O45">
        <v>1.29</v>
      </c>
      <c r="P45">
        <v>9.2210000000000001</v>
      </c>
      <c r="Q45" t="s">
        <v>161</v>
      </c>
      <c r="R45">
        <v>91</v>
      </c>
      <c r="S45">
        <v>92</v>
      </c>
      <c r="T45">
        <v>56.84</v>
      </c>
      <c r="U45">
        <v>57.38</v>
      </c>
      <c r="V45" t="s">
        <v>161</v>
      </c>
      <c r="W45">
        <v>65</v>
      </c>
      <c r="X45">
        <v>11.51</v>
      </c>
      <c r="Y45">
        <v>11.51</v>
      </c>
      <c r="Z45" t="s">
        <v>161</v>
      </c>
    </row>
    <row r="46" spans="9:26" x14ac:dyDescent="0.25">
      <c r="I46">
        <f t="shared" si="2"/>
        <v>91.25</v>
      </c>
      <c r="J46" s="2">
        <v>10</v>
      </c>
      <c r="K46" s="15" t="b">
        <f t="shared" si="3"/>
        <v>1</v>
      </c>
      <c r="L46" t="s">
        <v>31</v>
      </c>
      <c r="M46">
        <v>7.92</v>
      </c>
      <c r="N46">
        <v>111359</v>
      </c>
      <c r="O46">
        <v>0.3</v>
      </c>
      <c r="P46">
        <v>9.125</v>
      </c>
      <c r="Q46" t="s">
        <v>161</v>
      </c>
      <c r="R46">
        <v>75</v>
      </c>
      <c r="S46">
        <v>39</v>
      </c>
      <c r="T46">
        <v>36.89</v>
      </c>
      <c r="U46">
        <v>37.06</v>
      </c>
      <c r="V46" t="s">
        <v>161</v>
      </c>
      <c r="W46">
        <v>77</v>
      </c>
      <c r="X46">
        <v>31.71</v>
      </c>
      <c r="Y46">
        <v>31.87</v>
      </c>
      <c r="Z46" t="s">
        <v>161</v>
      </c>
    </row>
    <row r="47" spans="9:26" x14ac:dyDescent="0.25">
      <c r="I47">
        <f t="shared" si="2"/>
        <v>88.63</v>
      </c>
      <c r="J47" s="2">
        <v>10</v>
      </c>
      <c r="K47" s="15" t="b">
        <f t="shared" si="3"/>
        <v>1</v>
      </c>
      <c r="L47" t="s">
        <v>154</v>
      </c>
      <c r="M47">
        <v>7.99</v>
      </c>
      <c r="N47">
        <v>136280</v>
      </c>
      <c r="O47">
        <v>0.37</v>
      </c>
      <c r="P47">
        <v>8.8629999999999995</v>
      </c>
      <c r="Q47" t="s">
        <v>161</v>
      </c>
      <c r="R47">
        <v>69</v>
      </c>
      <c r="S47">
        <v>41</v>
      </c>
      <c r="T47">
        <v>56.16</v>
      </c>
      <c r="U47">
        <v>57.89</v>
      </c>
      <c r="V47" t="s">
        <v>161</v>
      </c>
      <c r="W47">
        <v>99</v>
      </c>
      <c r="X47">
        <v>24.48</v>
      </c>
      <c r="Y47">
        <v>24.13</v>
      </c>
      <c r="Z47" t="s">
        <v>161</v>
      </c>
    </row>
    <row r="48" spans="9:26" x14ac:dyDescent="0.25">
      <c r="I48">
        <f t="shared" si="2"/>
        <v>100.1</v>
      </c>
      <c r="J48" s="2">
        <v>10</v>
      </c>
      <c r="K48" s="15" t="b">
        <f t="shared" si="3"/>
        <v>1</v>
      </c>
      <c r="L48" t="s">
        <v>32</v>
      </c>
      <c r="M48">
        <v>8.09</v>
      </c>
      <c r="N48">
        <v>117515</v>
      </c>
      <c r="O48">
        <v>0.32</v>
      </c>
      <c r="P48">
        <v>10.01</v>
      </c>
      <c r="Q48" t="s">
        <v>161</v>
      </c>
      <c r="R48">
        <v>97</v>
      </c>
      <c r="S48">
        <v>83</v>
      </c>
      <c r="T48">
        <v>87.07</v>
      </c>
      <c r="U48">
        <v>87.69</v>
      </c>
      <c r="V48" t="s">
        <v>161</v>
      </c>
      <c r="W48">
        <v>99</v>
      </c>
      <c r="X48">
        <v>62.03</v>
      </c>
      <c r="Y48">
        <v>62.34</v>
      </c>
      <c r="Z48" t="s">
        <v>161</v>
      </c>
    </row>
    <row r="49" spans="9:26" x14ac:dyDescent="0.25">
      <c r="I49">
        <f t="shared" si="2"/>
        <v>96.679999999999993</v>
      </c>
      <c r="J49" s="2">
        <v>10</v>
      </c>
      <c r="K49" s="15" t="b">
        <f t="shared" si="3"/>
        <v>1</v>
      </c>
      <c r="L49" t="s">
        <v>33</v>
      </c>
      <c r="M49">
        <v>8.15</v>
      </c>
      <c r="N49">
        <v>171728</v>
      </c>
      <c r="O49">
        <v>0.46</v>
      </c>
      <c r="P49">
        <v>9.6679999999999993</v>
      </c>
      <c r="Q49" t="s">
        <v>161</v>
      </c>
      <c r="R49">
        <v>166</v>
      </c>
      <c r="S49">
        <v>164</v>
      </c>
      <c r="T49">
        <v>78.37</v>
      </c>
      <c r="U49">
        <v>77.91</v>
      </c>
      <c r="V49" t="s">
        <v>161</v>
      </c>
      <c r="W49">
        <v>129</v>
      </c>
      <c r="X49">
        <v>72.11</v>
      </c>
      <c r="Y49">
        <v>72.08</v>
      </c>
      <c r="Z49" t="s">
        <v>161</v>
      </c>
    </row>
    <row r="50" spans="9:26" x14ac:dyDescent="0.25">
      <c r="I50">
        <f t="shared" si="2"/>
        <v>98.2</v>
      </c>
      <c r="J50" s="2">
        <v>10</v>
      </c>
      <c r="K50" s="15" t="b">
        <f t="shared" si="3"/>
        <v>1</v>
      </c>
      <c r="L50" t="s">
        <v>34</v>
      </c>
      <c r="M50">
        <v>8.24</v>
      </c>
      <c r="N50">
        <v>194514</v>
      </c>
      <c r="O50">
        <v>0.52</v>
      </c>
      <c r="P50">
        <v>9.82</v>
      </c>
      <c r="Q50" t="s">
        <v>161</v>
      </c>
      <c r="R50">
        <v>76</v>
      </c>
      <c r="S50">
        <v>41</v>
      </c>
      <c r="T50">
        <v>56.65</v>
      </c>
      <c r="U50">
        <v>56.7</v>
      </c>
      <c r="V50" t="s">
        <v>161</v>
      </c>
      <c r="W50">
        <v>78</v>
      </c>
      <c r="X50">
        <v>31.88</v>
      </c>
      <c r="Y50">
        <v>32.229999999999997</v>
      </c>
      <c r="Z50" t="s">
        <v>161</v>
      </c>
    </row>
    <row r="51" spans="9:26" x14ac:dyDescent="0.25">
      <c r="I51">
        <f t="shared" si="2"/>
        <v>97.927777777777763</v>
      </c>
      <c r="J51" s="2">
        <v>18</v>
      </c>
      <c r="K51" s="15" t="b">
        <f t="shared" si="3"/>
        <v>1</v>
      </c>
      <c r="L51" t="s">
        <v>35</v>
      </c>
      <c r="M51">
        <v>8.31</v>
      </c>
      <c r="N51">
        <v>156335</v>
      </c>
      <c r="O51">
        <v>0.42</v>
      </c>
      <c r="P51">
        <v>17.626999999999999</v>
      </c>
      <c r="Q51" t="s">
        <v>161</v>
      </c>
      <c r="R51">
        <v>43</v>
      </c>
      <c r="S51">
        <v>58</v>
      </c>
      <c r="T51">
        <v>60.85</v>
      </c>
      <c r="U51">
        <v>58.3</v>
      </c>
      <c r="V51" t="s">
        <v>161</v>
      </c>
      <c r="W51">
        <v>57</v>
      </c>
      <c r="X51">
        <v>21.01</v>
      </c>
      <c r="Y51">
        <v>20.91</v>
      </c>
      <c r="Z51" t="s">
        <v>161</v>
      </c>
    </row>
    <row r="52" spans="9:26" x14ac:dyDescent="0.25">
      <c r="I52">
        <f t="shared" si="2"/>
        <v>93.66</v>
      </c>
      <c r="J52" s="2">
        <v>10</v>
      </c>
      <c r="K52" s="15" t="b">
        <f t="shared" si="3"/>
        <v>1</v>
      </c>
      <c r="L52" t="s">
        <v>36</v>
      </c>
      <c r="M52">
        <v>8.42</v>
      </c>
      <c r="N52">
        <v>101630</v>
      </c>
      <c r="O52">
        <v>0.27</v>
      </c>
      <c r="P52">
        <v>9.3659999999999997</v>
      </c>
      <c r="Q52" t="s">
        <v>161</v>
      </c>
      <c r="R52">
        <v>129</v>
      </c>
      <c r="S52">
        <v>127</v>
      </c>
      <c r="T52">
        <v>77.06</v>
      </c>
      <c r="U52">
        <v>78.52</v>
      </c>
      <c r="V52" t="s">
        <v>161</v>
      </c>
      <c r="W52">
        <v>131</v>
      </c>
      <c r="X52">
        <v>23.53</v>
      </c>
      <c r="Y52">
        <v>24.01</v>
      </c>
      <c r="Z52" t="s">
        <v>161</v>
      </c>
    </row>
    <row r="53" spans="9:26" x14ac:dyDescent="0.25">
      <c r="I53">
        <f t="shared" si="2"/>
        <v>99.62</v>
      </c>
      <c r="J53" s="2">
        <v>10</v>
      </c>
      <c r="K53" s="15" t="b">
        <f t="shared" si="3"/>
        <v>1</v>
      </c>
      <c r="L53" t="s">
        <v>37</v>
      </c>
      <c r="M53">
        <v>8.51</v>
      </c>
      <c r="N53">
        <v>113211</v>
      </c>
      <c r="O53">
        <v>0.31</v>
      </c>
      <c r="P53">
        <v>9.9619999999999997</v>
      </c>
      <c r="Q53" t="s">
        <v>161</v>
      </c>
      <c r="R53">
        <v>107</v>
      </c>
      <c r="S53">
        <v>109</v>
      </c>
      <c r="T53">
        <v>94.97</v>
      </c>
      <c r="U53">
        <v>95.89</v>
      </c>
      <c r="V53" t="s">
        <v>161</v>
      </c>
      <c r="W53">
        <v>93</v>
      </c>
      <c r="X53">
        <v>4.29</v>
      </c>
      <c r="Y53">
        <v>4.3499999999999996</v>
      </c>
      <c r="Z53" t="s">
        <v>161</v>
      </c>
    </row>
    <row r="54" spans="9:26" x14ac:dyDescent="0.25">
      <c r="I54">
        <f t="shared" si="2"/>
        <v>100</v>
      </c>
      <c r="J54" s="2">
        <v>20</v>
      </c>
      <c r="K54" s="15" t="b">
        <f t="shared" si="3"/>
        <v>1</v>
      </c>
      <c r="L54" t="s">
        <v>99</v>
      </c>
      <c r="M54">
        <v>8.91</v>
      </c>
      <c r="N54">
        <v>705373</v>
      </c>
      <c r="O54">
        <v>1.9</v>
      </c>
      <c r="P54">
        <v>20</v>
      </c>
      <c r="Q54" t="s">
        <v>161</v>
      </c>
      <c r="R54">
        <v>117</v>
      </c>
      <c r="S54">
        <v>82</v>
      </c>
      <c r="T54">
        <v>58.75</v>
      </c>
      <c r="U54">
        <v>58.21</v>
      </c>
      <c r="V54" t="s">
        <v>161</v>
      </c>
      <c r="W54">
        <v>52</v>
      </c>
      <c r="X54">
        <v>14.04</v>
      </c>
      <c r="Y54">
        <v>13.5</v>
      </c>
      <c r="Z54" t="s">
        <v>161</v>
      </c>
    </row>
    <row r="55" spans="9:26" x14ac:dyDescent="0.25">
      <c r="I55">
        <f t="shared" si="2"/>
        <v>91.56</v>
      </c>
      <c r="J55" s="2">
        <v>10</v>
      </c>
      <c r="K55" s="15" t="b">
        <f t="shared" si="3"/>
        <v>1</v>
      </c>
      <c r="L55" t="s">
        <v>38</v>
      </c>
      <c r="M55">
        <v>8.93</v>
      </c>
      <c r="N55">
        <v>313897</v>
      </c>
      <c r="O55">
        <v>0.85</v>
      </c>
      <c r="P55">
        <v>9.1560000000000006</v>
      </c>
      <c r="Q55" t="s">
        <v>161</v>
      </c>
      <c r="R55">
        <v>112</v>
      </c>
      <c r="S55">
        <v>77</v>
      </c>
      <c r="T55">
        <v>64.75</v>
      </c>
      <c r="U55">
        <v>62.46</v>
      </c>
      <c r="V55" t="s">
        <v>161</v>
      </c>
      <c r="W55">
        <v>114</v>
      </c>
      <c r="X55">
        <v>31.51</v>
      </c>
      <c r="Y55">
        <v>31.89</v>
      </c>
      <c r="Z55" t="s">
        <v>161</v>
      </c>
    </row>
    <row r="56" spans="9:26" x14ac:dyDescent="0.25">
      <c r="I56">
        <f t="shared" si="2"/>
        <v>89.27</v>
      </c>
      <c r="J56" s="2">
        <v>10</v>
      </c>
      <c r="K56" s="15" t="b">
        <f t="shared" si="3"/>
        <v>1</v>
      </c>
      <c r="L56" t="s">
        <v>39</v>
      </c>
      <c r="M56">
        <v>9.01</v>
      </c>
      <c r="N56">
        <v>89037</v>
      </c>
      <c r="O56">
        <v>0.24</v>
      </c>
      <c r="P56">
        <v>8.9269999999999996</v>
      </c>
      <c r="Q56" t="s">
        <v>161</v>
      </c>
      <c r="R56">
        <v>131</v>
      </c>
      <c r="S56">
        <v>133</v>
      </c>
      <c r="T56">
        <v>94.33</v>
      </c>
      <c r="U56">
        <v>95.49</v>
      </c>
      <c r="V56" t="s">
        <v>161</v>
      </c>
      <c r="W56">
        <v>117</v>
      </c>
      <c r="X56">
        <v>80.87</v>
      </c>
      <c r="Y56">
        <v>77.27</v>
      </c>
      <c r="Z56" t="s">
        <v>161</v>
      </c>
    </row>
    <row r="57" spans="9:26" x14ac:dyDescent="0.25">
      <c r="I57">
        <f t="shared" si="2"/>
        <v>92.8</v>
      </c>
      <c r="J57" s="2">
        <v>10</v>
      </c>
      <c r="K57" s="15" t="b">
        <f t="shared" si="3"/>
        <v>1</v>
      </c>
      <c r="L57" t="s">
        <v>40</v>
      </c>
      <c r="M57">
        <v>9.02</v>
      </c>
      <c r="N57">
        <v>499302</v>
      </c>
      <c r="O57">
        <v>1.35</v>
      </c>
      <c r="P57">
        <v>9.2799999999999994</v>
      </c>
      <c r="Q57" t="s">
        <v>161</v>
      </c>
      <c r="R57">
        <v>91</v>
      </c>
      <c r="S57">
        <v>106</v>
      </c>
      <c r="T57">
        <v>35.950000000000003</v>
      </c>
      <c r="U57">
        <v>35.42</v>
      </c>
      <c r="V57" t="s">
        <v>161</v>
      </c>
      <c r="W57">
        <v>51</v>
      </c>
      <c r="X57">
        <v>8.3800000000000008</v>
      </c>
      <c r="Y57">
        <v>8.5500000000000007</v>
      </c>
      <c r="Z57" t="s">
        <v>161</v>
      </c>
    </row>
    <row r="58" spans="9:26" x14ac:dyDescent="0.25">
      <c r="I58">
        <f t="shared" si="2"/>
        <v>93.39</v>
      </c>
      <c r="J58" s="2">
        <v>10</v>
      </c>
      <c r="K58" s="15" t="b">
        <f t="shared" si="3"/>
        <v>1</v>
      </c>
      <c r="L58" t="s">
        <v>41</v>
      </c>
      <c r="M58">
        <v>9.1199999999999992</v>
      </c>
      <c r="N58">
        <v>862426</v>
      </c>
      <c r="O58">
        <v>2.33</v>
      </c>
      <c r="P58">
        <v>9.3390000000000004</v>
      </c>
      <c r="Q58" t="s">
        <v>161</v>
      </c>
      <c r="R58">
        <v>91</v>
      </c>
      <c r="S58">
        <v>106</v>
      </c>
      <c r="T58">
        <v>52.8</v>
      </c>
      <c r="U58">
        <v>52.45</v>
      </c>
      <c r="V58" t="s">
        <v>161</v>
      </c>
      <c r="W58">
        <v>105</v>
      </c>
      <c r="X58">
        <v>21.46</v>
      </c>
      <c r="Y58">
        <v>21.39</v>
      </c>
      <c r="Z58" t="s">
        <v>161</v>
      </c>
    </row>
    <row r="59" spans="9:26" x14ac:dyDescent="0.25">
      <c r="I59">
        <f t="shared" si="2"/>
        <v>93.919999999999987</v>
      </c>
      <c r="J59" s="2">
        <v>10</v>
      </c>
      <c r="K59" s="15" t="b">
        <f t="shared" si="3"/>
        <v>1</v>
      </c>
      <c r="L59" t="s">
        <v>42</v>
      </c>
      <c r="M59">
        <v>9.42</v>
      </c>
      <c r="N59">
        <v>456157</v>
      </c>
      <c r="O59">
        <v>1.23</v>
      </c>
      <c r="P59">
        <v>9.3919999999999995</v>
      </c>
      <c r="Q59" t="s">
        <v>161</v>
      </c>
      <c r="R59">
        <v>91</v>
      </c>
      <c r="S59">
        <v>106</v>
      </c>
      <c r="T59">
        <v>50.24</v>
      </c>
      <c r="U59">
        <v>49.12</v>
      </c>
      <c r="V59" t="s">
        <v>161</v>
      </c>
      <c r="W59">
        <v>105</v>
      </c>
      <c r="X59">
        <v>25.22</v>
      </c>
      <c r="Y59">
        <v>24.59</v>
      </c>
      <c r="Z59" t="s">
        <v>161</v>
      </c>
    </row>
    <row r="60" spans="9:26" x14ac:dyDescent="0.25">
      <c r="I60">
        <f t="shared" si="2"/>
        <v>92.460000000000008</v>
      </c>
      <c r="J60" s="2">
        <v>10</v>
      </c>
      <c r="K60" s="15" t="b">
        <f t="shared" si="3"/>
        <v>1</v>
      </c>
      <c r="L60" t="s">
        <v>43</v>
      </c>
      <c r="M60">
        <v>9.44</v>
      </c>
      <c r="N60">
        <v>380724</v>
      </c>
      <c r="O60">
        <v>1.03</v>
      </c>
      <c r="P60">
        <v>9.2460000000000004</v>
      </c>
      <c r="Q60" t="s">
        <v>161</v>
      </c>
      <c r="R60">
        <v>104</v>
      </c>
      <c r="S60">
        <v>78</v>
      </c>
      <c r="T60">
        <v>54.13</v>
      </c>
      <c r="U60">
        <v>53.78</v>
      </c>
      <c r="V60" t="s">
        <v>161</v>
      </c>
      <c r="W60">
        <v>103</v>
      </c>
      <c r="X60">
        <v>53</v>
      </c>
      <c r="Y60">
        <v>53.07</v>
      </c>
      <c r="Z60" t="s">
        <v>161</v>
      </c>
    </row>
    <row r="61" spans="9:26" x14ac:dyDescent="0.25">
      <c r="I61">
        <f t="shared" si="2"/>
        <v>92.95</v>
      </c>
      <c r="J61" s="2">
        <v>10</v>
      </c>
      <c r="K61" s="15" t="b">
        <f t="shared" si="3"/>
        <v>1</v>
      </c>
      <c r="L61" t="s">
        <v>44</v>
      </c>
      <c r="M61">
        <v>9.57</v>
      </c>
      <c r="N61">
        <v>72725</v>
      </c>
      <c r="O61">
        <v>0.2</v>
      </c>
      <c r="P61">
        <v>9.2949999999999999</v>
      </c>
      <c r="Q61" t="s">
        <v>161</v>
      </c>
      <c r="R61">
        <v>173</v>
      </c>
      <c r="S61">
        <v>171</v>
      </c>
      <c r="T61">
        <v>51.65</v>
      </c>
      <c r="U61">
        <v>52.18</v>
      </c>
      <c r="V61" t="s">
        <v>161</v>
      </c>
      <c r="W61">
        <v>175</v>
      </c>
      <c r="X61">
        <v>48.32</v>
      </c>
      <c r="Y61">
        <v>47.98</v>
      </c>
      <c r="Z61" t="s">
        <v>161</v>
      </c>
    </row>
    <row r="62" spans="9:26" x14ac:dyDescent="0.25">
      <c r="I62">
        <f t="shared" si="2"/>
        <v>88.97999999999999</v>
      </c>
      <c r="J62" s="2">
        <v>10</v>
      </c>
      <c r="K62" s="15" t="b">
        <f t="shared" si="3"/>
        <v>1</v>
      </c>
      <c r="L62" t="s">
        <v>155</v>
      </c>
      <c r="M62">
        <v>9.6999999999999993</v>
      </c>
      <c r="N62">
        <v>493917</v>
      </c>
      <c r="O62">
        <v>1.33</v>
      </c>
      <c r="P62">
        <v>8.8979999999999997</v>
      </c>
      <c r="Q62" t="s">
        <v>161</v>
      </c>
      <c r="R62">
        <v>105</v>
      </c>
      <c r="S62">
        <v>120</v>
      </c>
      <c r="T62">
        <v>29.46</v>
      </c>
      <c r="U62">
        <v>30.12</v>
      </c>
      <c r="V62" t="s">
        <v>161</v>
      </c>
      <c r="W62">
        <v>79</v>
      </c>
      <c r="X62">
        <v>15.73</v>
      </c>
      <c r="Y62">
        <v>16.239999999999998</v>
      </c>
      <c r="Z62" t="s">
        <v>161</v>
      </c>
    </row>
    <row r="63" spans="9:26" x14ac:dyDescent="0.25">
      <c r="I63">
        <f t="shared" si="2"/>
        <v>95.61</v>
      </c>
      <c r="J63" s="2">
        <v>20</v>
      </c>
      <c r="K63" s="15" t="b">
        <f t="shared" si="3"/>
        <v>1</v>
      </c>
      <c r="L63" t="s">
        <v>100</v>
      </c>
      <c r="M63">
        <v>9.83</v>
      </c>
      <c r="N63">
        <v>370086</v>
      </c>
      <c r="O63">
        <v>1</v>
      </c>
      <c r="P63">
        <v>19.122</v>
      </c>
      <c r="Q63" t="s">
        <v>161</v>
      </c>
      <c r="R63">
        <v>95</v>
      </c>
      <c r="S63">
        <v>174</v>
      </c>
      <c r="T63">
        <v>77.010000000000005</v>
      </c>
      <c r="U63">
        <v>77.47</v>
      </c>
      <c r="V63" t="s">
        <v>161</v>
      </c>
      <c r="W63">
        <v>176</v>
      </c>
      <c r="X63">
        <v>74.73</v>
      </c>
      <c r="Y63">
        <v>73.84</v>
      </c>
      <c r="Z63" t="s">
        <v>161</v>
      </c>
    </row>
    <row r="64" spans="9:26" x14ac:dyDescent="0.25">
      <c r="I64">
        <f t="shared" si="2"/>
        <v>93.41</v>
      </c>
      <c r="J64" s="2">
        <v>10</v>
      </c>
      <c r="K64" s="15" t="b">
        <f t="shared" si="3"/>
        <v>1</v>
      </c>
      <c r="L64" t="s">
        <v>45</v>
      </c>
      <c r="M64">
        <v>9.93</v>
      </c>
      <c r="N64">
        <v>229185</v>
      </c>
      <c r="O64">
        <v>0.62</v>
      </c>
      <c r="P64">
        <v>9.3409999999999993</v>
      </c>
      <c r="Q64" t="s">
        <v>161</v>
      </c>
      <c r="R64">
        <v>77</v>
      </c>
      <c r="S64">
        <v>156</v>
      </c>
      <c r="T64">
        <v>61.5</v>
      </c>
      <c r="U64">
        <v>64.89</v>
      </c>
      <c r="V64" t="s">
        <v>161</v>
      </c>
      <c r="W64">
        <v>158</v>
      </c>
      <c r="X64">
        <v>59.81</v>
      </c>
      <c r="Y64">
        <v>63.69</v>
      </c>
      <c r="Z64" t="s">
        <v>161</v>
      </c>
    </row>
    <row r="65" spans="9:26" x14ac:dyDescent="0.25">
      <c r="I65">
        <f t="shared" si="2"/>
        <v>94.5</v>
      </c>
      <c r="J65" s="2">
        <v>10</v>
      </c>
      <c r="K65" s="15" t="b">
        <f t="shared" si="3"/>
        <v>1</v>
      </c>
      <c r="L65" t="s">
        <v>46</v>
      </c>
      <c r="M65">
        <v>9.94</v>
      </c>
      <c r="N65">
        <v>145485</v>
      </c>
      <c r="O65">
        <v>0.39</v>
      </c>
      <c r="P65">
        <v>9.4499999999999993</v>
      </c>
      <c r="Q65" t="s">
        <v>161</v>
      </c>
      <c r="R65">
        <v>83</v>
      </c>
      <c r="S65">
        <v>85</v>
      </c>
      <c r="T65">
        <v>64.94</v>
      </c>
      <c r="U65">
        <v>63.79</v>
      </c>
      <c r="V65" t="s">
        <v>161</v>
      </c>
      <c r="W65">
        <v>95</v>
      </c>
      <c r="X65">
        <v>13.61</v>
      </c>
      <c r="Y65">
        <v>13.47</v>
      </c>
      <c r="Z65" t="s">
        <v>161</v>
      </c>
    </row>
    <row r="66" spans="9:26" x14ac:dyDescent="0.25">
      <c r="I66">
        <f t="shared" si="2"/>
        <v>101.02</v>
      </c>
      <c r="J66" s="2">
        <v>10</v>
      </c>
      <c r="K66" s="15" t="b">
        <f t="shared" si="3"/>
        <v>1</v>
      </c>
      <c r="L66" t="s">
        <v>47</v>
      </c>
      <c r="M66">
        <v>9.98</v>
      </c>
      <c r="N66">
        <v>60875</v>
      </c>
      <c r="O66">
        <v>0.16</v>
      </c>
      <c r="P66">
        <v>10.102</v>
      </c>
      <c r="Q66" t="s">
        <v>161</v>
      </c>
      <c r="R66">
        <v>77</v>
      </c>
      <c r="S66">
        <v>110</v>
      </c>
      <c r="T66">
        <v>75.42</v>
      </c>
      <c r="U66">
        <v>76.91</v>
      </c>
      <c r="V66" t="s">
        <v>161</v>
      </c>
      <c r="W66">
        <v>61</v>
      </c>
      <c r="X66">
        <v>55.64</v>
      </c>
      <c r="Y66">
        <v>57.11</v>
      </c>
      <c r="Z66" t="s">
        <v>161</v>
      </c>
    </row>
    <row r="67" spans="9:26" x14ac:dyDescent="0.25">
      <c r="I67">
        <f t="shared" si="2"/>
        <v>99.33</v>
      </c>
      <c r="J67" s="2">
        <v>10</v>
      </c>
      <c r="K67" s="15" t="b">
        <f t="shared" si="3"/>
        <v>1</v>
      </c>
      <c r="L67" t="s">
        <v>48</v>
      </c>
      <c r="M67">
        <v>9.98</v>
      </c>
      <c r="N67">
        <v>173557</v>
      </c>
      <c r="O67">
        <v>0.47</v>
      </c>
      <c r="P67">
        <v>9.9329999999999998</v>
      </c>
      <c r="Q67" t="s">
        <v>161</v>
      </c>
      <c r="R67">
        <v>75</v>
      </c>
      <c r="S67">
        <v>53</v>
      </c>
      <c r="T67">
        <v>18.059999999999999</v>
      </c>
      <c r="U67">
        <v>19.010000000000002</v>
      </c>
      <c r="V67" t="s">
        <v>161</v>
      </c>
      <c r="W67">
        <v>89</v>
      </c>
      <c r="X67">
        <v>11.39</v>
      </c>
      <c r="Y67">
        <v>10.96</v>
      </c>
      <c r="Z67" t="s">
        <v>161</v>
      </c>
    </row>
    <row r="68" spans="9:26" x14ac:dyDescent="0.25">
      <c r="I68">
        <f t="shared" si="2"/>
        <v>93.72</v>
      </c>
      <c r="J68" s="2">
        <v>10</v>
      </c>
      <c r="K68" s="15" t="b">
        <f t="shared" si="3"/>
        <v>1</v>
      </c>
      <c r="L68" t="s">
        <v>49</v>
      </c>
      <c r="M68">
        <v>10.01</v>
      </c>
      <c r="N68">
        <v>607476</v>
      </c>
      <c r="O68">
        <v>1.64</v>
      </c>
      <c r="P68">
        <v>9.3719999999999999</v>
      </c>
      <c r="Q68" t="s">
        <v>161</v>
      </c>
      <c r="R68">
        <v>91</v>
      </c>
      <c r="S68">
        <v>120</v>
      </c>
      <c r="T68">
        <v>26.68</v>
      </c>
      <c r="U68">
        <v>26.62</v>
      </c>
      <c r="V68" t="s">
        <v>161</v>
      </c>
      <c r="W68">
        <v>65</v>
      </c>
      <c r="X68">
        <v>10.18</v>
      </c>
      <c r="Y68">
        <v>10</v>
      </c>
      <c r="Z68" t="s">
        <v>161</v>
      </c>
    </row>
    <row r="69" spans="9:26" x14ac:dyDescent="0.25">
      <c r="I69">
        <f t="shared" ref="I69:I88" si="4">P69/J69*100</f>
        <v>91.7</v>
      </c>
      <c r="J69" s="2">
        <v>10</v>
      </c>
      <c r="K69" s="15" t="b">
        <f t="shared" ref="K69:K88" si="5">AND(P69&gt;J69*0.8,P69&lt;J69*1.2)</f>
        <v>1</v>
      </c>
      <c r="L69" t="s">
        <v>50</v>
      </c>
      <c r="M69">
        <v>10.07</v>
      </c>
      <c r="N69">
        <v>381880</v>
      </c>
      <c r="O69">
        <v>1.03</v>
      </c>
      <c r="P69">
        <v>9.17</v>
      </c>
      <c r="Q69" t="s">
        <v>161</v>
      </c>
      <c r="R69">
        <v>91</v>
      </c>
      <c r="S69">
        <v>126</v>
      </c>
      <c r="T69">
        <v>37.43</v>
      </c>
      <c r="U69">
        <v>36.21</v>
      </c>
      <c r="V69" t="s">
        <v>161</v>
      </c>
      <c r="W69">
        <v>89</v>
      </c>
      <c r="X69">
        <v>17.41</v>
      </c>
      <c r="Y69">
        <v>17.05</v>
      </c>
      <c r="Z69" t="s">
        <v>161</v>
      </c>
    </row>
    <row r="70" spans="9:26" x14ac:dyDescent="0.25">
      <c r="I70">
        <f t="shared" si="4"/>
        <v>93.78</v>
      </c>
      <c r="J70" s="2">
        <v>10</v>
      </c>
      <c r="K70" s="15" t="b">
        <f t="shared" si="5"/>
        <v>1</v>
      </c>
      <c r="L70" t="s">
        <v>52</v>
      </c>
      <c r="M70">
        <v>10.14</v>
      </c>
      <c r="N70">
        <v>475720</v>
      </c>
      <c r="O70">
        <v>1.28</v>
      </c>
      <c r="P70">
        <v>9.3780000000000001</v>
      </c>
      <c r="Q70" t="s">
        <v>161</v>
      </c>
      <c r="R70">
        <v>105</v>
      </c>
      <c r="S70">
        <v>120</v>
      </c>
      <c r="T70">
        <v>50.57</v>
      </c>
      <c r="U70">
        <v>50.64</v>
      </c>
      <c r="V70" t="s">
        <v>161</v>
      </c>
      <c r="W70">
        <v>119</v>
      </c>
      <c r="X70">
        <v>11.57</v>
      </c>
      <c r="Y70">
        <v>11.62</v>
      </c>
      <c r="Z70" t="s">
        <v>161</v>
      </c>
    </row>
    <row r="71" spans="9:26" x14ac:dyDescent="0.25">
      <c r="I71">
        <f t="shared" si="4"/>
        <v>94.59</v>
      </c>
      <c r="J71" s="2">
        <v>10</v>
      </c>
      <c r="K71" s="15" t="b">
        <f t="shared" si="5"/>
        <v>1</v>
      </c>
      <c r="L71" t="s">
        <v>51</v>
      </c>
      <c r="M71">
        <v>10.16</v>
      </c>
      <c r="N71">
        <v>458729</v>
      </c>
      <c r="O71">
        <v>1.24</v>
      </c>
      <c r="P71">
        <v>9.4589999999999996</v>
      </c>
      <c r="Q71" t="s">
        <v>161</v>
      </c>
      <c r="R71">
        <v>91</v>
      </c>
      <c r="S71">
        <v>126</v>
      </c>
      <c r="T71">
        <v>33.24</v>
      </c>
      <c r="U71">
        <v>31.85</v>
      </c>
      <c r="V71" t="s">
        <v>161</v>
      </c>
      <c r="W71">
        <v>89</v>
      </c>
      <c r="X71">
        <v>11.37</v>
      </c>
      <c r="Y71">
        <v>10.98</v>
      </c>
      <c r="Z71" t="s">
        <v>161</v>
      </c>
    </row>
    <row r="72" spans="9:26" x14ac:dyDescent="0.25">
      <c r="I72">
        <f t="shared" si="4"/>
        <v>91.38</v>
      </c>
      <c r="J72" s="2">
        <v>10</v>
      </c>
      <c r="K72" s="15" t="b">
        <f t="shared" si="5"/>
        <v>1</v>
      </c>
      <c r="L72" t="s">
        <v>53</v>
      </c>
      <c r="M72">
        <v>10.37</v>
      </c>
      <c r="N72">
        <v>426750</v>
      </c>
      <c r="O72">
        <v>1.1499999999999999</v>
      </c>
      <c r="P72">
        <v>9.1379999999999999</v>
      </c>
      <c r="Q72" t="s">
        <v>161</v>
      </c>
      <c r="R72">
        <v>119</v>
      </c>
      <c r="S72">
        <v>91</v>
      </c>
      <c r="T72">
        <v>64.28</v>
      </c>
      <c r="U72">
        <v>64.61</v>
      </c>
      <c r="V72" t="s">
        <v>161</v>
      </c>
      <c r="W72">
        <v>134</v>
      </c>
      <c r="X72">
        <v>23.78</v>
      </c>
      <c r="Y72">
        <v>23.65</v>
      </c>
      <c r="Z72" t="s">
        <v>161</v>
      </c>
    </row>
    <row r="73" spans="9:26" x14ac:dyDescent="0.25">
      <c r="I73">
        <f t="shared" si="4"/>
        <v>83.36</v>
      </c>
      <c r="J73" s="2">
        <v>10</v>
      </c>
      <c r="K73" s="15" t="b">
        <f t="shared" si="5"/>
        <v>1</v>
      </c>
      <c r="L73" t="s">
        <v>54</v>
      </c>
      <c r="M73">
        <v>10.39</v>
      </c>
      <c r="N73">
        <v>31376</v>
      </c>
      <c r="O73">
        <v>0.08</v>
      </c>
      <c r="P73">
        <v>8.3360000000000003</v>
      </c>
      <c r="Q73" t="s">
        <v>161</v>
      </c>
      <c r="R73">
        <v>167</v>
      </c>
      <c r="S73">
        <v>130</v>
      </c>
      <c r="T73">
        <v>53.76</v>
      </c>
      <c r="U73">
        <v>60.71</v>
      </c>
      <c r="V73" t="s">
        <v>161</v>
      </c>
      <c r="W73">
        <v>132</v>
      </c>
      <c r="X73">
        <v>53.97</v>
      </c>
      <c r="Y73">
        <v>64.87</v>
      </c>
      <c r="Z73" t="s">
        <v>161</v>
      </c>
    </row>
    <row r="74" spans="9:26" x14ac:dyDescent="0.25">
      <c r="I74">
        <f t="shared" si="4"/>
        <v>93.5</v>
      </c>
      <c r="J74" s="2">
        <v>10</v>
      </c>
      <c r="K74" s="15" t="b">
        <f t="shared" si="5"/>
        <v>1</v>
      </c>
      <c r="L74" t="s">
        <v>55</v>
      </c>
      <c r="M74">
        <v>10.41</v>
      </c>
      <c r="N74">
        <v>489617</v>
      </c>
      <c r="O74">
        <v>1.32</v>
      </c>
      <c r="P74">
        <v>9.35</v>
      </c>
      <c r="Q74" t="s">
        <v>161</v>
      </c>
      <c r="R74">
        <v>105</v>
      </c>
      <c r="S74">
        <v>120</v>
      </c>
      <c r="T74">
        <v>47.98</v>
      </c>
      <c r="U74">
        <v>49.31</v>
      </c>
      <c r="V74" t="s">
        <v>161</v>
      </c>
      <c r="W74">
        <v>77</v>
      </c>
      <c r="X74">
        <v>11.1</v>
      </c>
      <c r="Y74">
        <v>11.09</v>
      </c>
      <c r="Z74" t="s">
        <v>161</v>
      </c>
    </row>
    <row r="75" spans="9:26" x14ac:dyDescent="0.25">
      <c r="I75">
        <f t="shared" si="4"/>
        <v>93.859999999999985</v>
      </c>
      <c r="J75" s="2">
        <v>10</v>
      </c>
      <c r="K75" s="15" t="b">
        <f t="shared" si="5"/>
        <v>1</v>
      </c>
      <c r="L75" t="s">
        <v>56</v>
      </c>
      <c r="M75">
        <v>10.52</v>
      </c>
      <c r="N75">
        <v>585179</v>
      </c>
      <c r="O75">
        <v>1.58</v>
      </c>
      <c r="P75">
        <v>9.3859999999999992</v>
      </c>
      <c r="Q75" t="s">
        <v>161</v>
      </c>
      <c r="R75">
        <v>105</v>
      </c>
      <c r="S75">
        <v>134</v>
      </c>
      <c r="T75">
        <v>21.44</v>
      </c>
      <c r="U75">
        <v>21.2</v>
      </c>
      <c r="V75" t="s">
        <v>161</v>
      </c>
      <c r="W75">
        <v>91</v>
      </c>
      <c r="X75">
        <v>14.93</v>
      </c>
      <c r="Y75">
        <v>14.71</v>
      </c>
      <c r="Z75" t="s">
        <v>161</v>
      </c>
    </row>
    <row r="76" spans="9:26" x14ac:dyDescent="0.25">
      <c r="I76">
        <f t="shared" si="4"/>
        <v>96.7</v>
      </c>
      <c r="J76" s="2">
        <v>10</v>
      </c>
      <c r="K76" s="15" t="b">
        <f t="shared" si="5"/>
        <v>1</v>
      </c>
      <c r="L76" t="s">
        <v>57</v>
      </c>
      <c r="M76">
        <v>10.6</v>
      </c>
      <c r="N76">
        <v>280174</v>
      </c>
      <c r="O76">
        <v>0.76</v>
      </c>
      <c r="P76">
        <v>9.67</v>
      </c>
      <c r="Q76" t="s">
        <v>161</v>
      </c>
      <c r="R76">
        <v>146</v>
      </c>
      <c r="S76">
        <v>148</v>
      </c>
      <c r="T76">
        <v>63.15</v>
      </c>
      <c r="U76">
        <v>62.56</v>
      </c>
      <c r="V76" t="s">
        <v>161</v>
      </c>
      <c r="W76">
        <v>111</v>
      </c>
      <c r="X76">
        <v>41.81</v>
      </c>
      <c r="Y76">
        <v>41.6</v>
      </c>
      <c r="Z76" t="s">
        <v>161</v>
      </c>
    </row>
    <row r="77" spans="9:26" x14ac:dyDescent="0.25">
      <c r="I77">
        <f t="shared" si="4"/>
        <v>96.67</v>
      </c>
      <c r="J77" s="2">
        <v>10</v>
      </c>
      <c r="K77" s="15" t="b">
        <f t="shared" si="5"/>
        <v>1</v>
      </c>
      <c r="L77" t="s">
        <v>156</v>
      </c>
      <c r="M77">
        <v>10.63</v>
      </c>
      <c r="N77">
        <v>495323</v>
      </c>
      <c r="O77">
        <v>1.34</v>
      </c>
      <c r="P77">
        <v>9.6669999999999998</v>
      </c>
      <c r="Q77" t="s">
        <v>161</v>
      </c>
      <c r="R77">
        <v>119</v>
      </c>
      <c r="S77">
        <v>91</v>
      </c>
      <c r="T77">
        <v>26.67</v>
      </c>
      <c r="U77">
        <v>26.6</v>
      </c>
      <c r="V77" t="s">
        <v>161</v>
      </c>
      <c r="W77">
        <v>134</v>
      </c>
      <c r="X77">
        <v>29.6</v>
      </c>
      <c r="Y77">
        <v>29.48</v>
      </c>
      <c r="Z77" t="s">
        <v>161</v>
      </c>
    </row>
    <row r="78" spans="9:26" x14ac:dyDescent="0.25">
      <c r="I78">
        <f t="shared" si="4"/>
        <v>100</v>
      </c>
      <c r="J78" s="2">
        <v>20</v>
      </c>
      <c r="K78" s="15" t="b">
        <f t="shared" si="5"/>
        <v>1</v>
      </c>
      <c r="L78" t="s">
        <v>101</v>
      </c>
      <c r="M78">
        <v>10.65</v>
      </c>
      <c r="N78">
        <v>415645</v>
      </c>
      <c r="O78">
        <v>1.1200000000000001</v>
      </c>
      <c r="P78">
        <v>20</v>
      </c>
      <c r="Q78" t="s">
        <v>161</v>
      </c>
      <c r="R78">
        <v>152</v>
      </c>
      <c r="S78">
        <v>115</v>
      </c>
      <c r="T78">
        <v>61.11</v>
      </c>
      <c r="U78">
        <v>51.76</v>
      </c>
      <c r="V78" t="s">
        <v>161</v>
      </c>
      <c r="W78" t="s">
        <v>118</v>
      </c>
      <c r="X78" t="s">
        <v>118</v>
      </c>
      <c r="Y78" t="s">
        <v>118</v>
      </c>
      <c r="Z78" t="s">
        <v>118</v>
      </c>
    </row>
    <row r="79" spans="9:26" x14ac:dyDescent="0.25">
      <c r="I79">
        <f t="shared" si="4"/>
        <v>95.600000000000009</v>
      </c>
      <c r="J79" s="2">
        <v>10</v>
      </c>
      <c r="K79" s="15" t="b">
        <f t="shared" si="5"/>
        <v>1</v>
      </c>
      <c r="L79" t="s">
        <v>58</v>
      </c>
      <c r="M79">
        <v>10.67</v>
      </c>
      <c r="N79">
        <v>286941</v>
      </c>
      <c r="O79">
        <v>0.77</v>
      </c>
      <c r="P79">
        <v>9.56</v>
      </c>
      <c r="Q79" t="s">
        <v>161</v>
      </c>
      <c r="R79">
        <v>146</v>
      </c>
      <c r="S79">
        <v>148</v>
      </c>
      <c r="T79">
        <v>63.73</v>
      </c>
      <c r="U79">
        <v>64.02</v>
      </c>
      <c r="V79" t="s">
        <v>161</v>
      </c>
      <c r="W79">
        <v>111</v>
      </c>
      <c r="X79">
        <v>44.46</v>
      </c>
      <c r="Y79">
        <v>42.26</v>
      </c>
      <c r="Z79" t="s">
        <v>161</v>
      </c>
    </row>
    <row r="80" spans="9:26" x14ac:dyDescent="0.25">
      <c r="I80">
        <f t="shared" si="4"/>
        <v>93.960000000000008</v>
      </c>
      <c r="J80" s="2">
        <v>10</v>
      </c>
      <c r="K80" s="15" t="b">
        <f t="shared" si="5"/>
        <v>1</v>
      </c>
      <c r="L80" t="s">
        <v>60</v>
      </c>
      <c r="M80">
        <v>10.91</v>
      </c>
      <c r="N80">
        <v>453960</v>
      </c>
      <c r="O80">
        <v>1.22</v>
      </c>
      <c r="P80">
        <v>9.3960000000000008</v>
      </c>
      <c r="Q80" t="s">
        <v>161</v>
      </c>
      <c r="R80">
        <v>91</v>
      </c>
      <c r="S80">
        <v>92</v>
      </c>
      <c r="T80">
        <v>52.46</v>
      </c>
      <c r="U80">
        <v>52.29</v>
      </c>
      <c r="V80" t="s">
        <v>161</v>
      </c>
      <c r="W80">
        <v>134</v>
      </c>
      <c r="X80">
        <v>29.07</v>
      </c>
      <c r="Y80">
        <v>28.79</v>
      </c>
      <c r="Z80" t="s">
        <v>161</v>
      </c>
    </row>
    <row r="81" spans="9:26" x14ac:dyDescent="0.25">
      <c r="I81">
        <f t="shared" si="4"/>
        <v>96.1</v>
      </c>
      <c r="J81" s="2">
        <v>10</v>
      </c>
      <c r="K81" s="15" t="b">
        <f t="shared" si="5"/>
        <v>1</v>
      </c>
      <c r="L81" t="s">
        <v>59</v>
      </c>
      <c r="M81">
        <v>10.92</v>
      </c>
      <c r="N81">
        <v>294168</v>
      </c>
      <c r="O81">
        <v>0.79</v>
      </c>
      <c r="P81">
        <v>9.61</v>
      </c>
      <c r="Q81" t="s">
        <v>161</v>
      </c>
      <c r="R81">
        <v>146</v>
      </c>
      <c r="S81">
        <v>148</v>
      </c>
      <c r="T81">
        <v>62.68</v>
      </c>
      <c r="U81">
        <v>62.31</v>
      </c>
      <c r="V81" t="s">
        <v>161</v>
      </c>
      <c r="W81">
        <v>111</v>
      </c>
      <c r="X81">
        <v>42.47</v>
      </c>
      <c r="Y81">
        <v>42.53</v>
      </c>
      <c r="Z81" t="s">
        <v>161</v>
      </c>
    </row>
    <row r="82" spans="9:26" x14ac:dyDescent="0.25">
      <c r="I82">
        <f t="shared" si="4"/>
        <v>87.710000000000008</v>
      </c>
      <c r="J82" s="2">
        <v>10</v>
      </c>
      <c r="K82" s="15" t="b">
        <f t="shared" si="5"/>
        <v>1</v>
      </c>
      <c r="L82" t="s">
        <v>61</v>
      </c>
      <c r="M82">
        <v>11.1</v>
      </c>
      <c r="N82">
        <v>51208</v>
      </c>
      <c r="O82">
        <v>0.14000000000000001</v>
      </c>
      <c r="P82">
        <v>8.7710000000000008</v>
      </c>
      <c r="Q82" t="s">
        <v>161</v>
      </c>
      <c r="R82">
        <v>117</v>
      </c>
      <c r="S82">
        <v>119</v>
      </c>
      <c r="T82">
        <v>98.01</v>
      </c>
      <c r="U82">
        <v>95.31</v>
      </c>
      <c r="V82" t="s">
        <v>161</v>
      </c>
      <c r="W82">
        <v>201</v>
      </c>
      <c r="X82">
        <v>89.25</v>
      </c>
      <c r="Y82">
        <v>86.88</v>
      </c>
      <c r="Z82" t="s">
        <v>161</v>
      </c>
    </row>
    <row r="83" spans="9:26" x14ac:dyDescent="0.25">
      <c r="I83">
        <f t="shared" si="4"/>
        <v>94.100000000000009</v>
      </c>
      <c r="J83" s="2">
        <v>10</v>
      </c>
      <c r="K83" s="15" t="b">
        <f t="shared" si="5"/>
        <v>1</v>
      </c>
      <c r="L83" t="s">
        <v>62</v>
      </c>
      <c r="M83">
        <v>11.44</v>
      </c>
      <c r="N83">
        <v>34782</v>
      </c>
      <c r="O83">
        <v>0.09</v>
      </c>
      <c r="P83">
        <v>9.41</v>
      </c>
      <c r="Q83" t="s">
        <v>161</v>
      </c>
      <c r="R83">
        <v>157</v>
      </c>
      <c r="S83">
        <v>155</v>
      </c>
      <c r="T83">
        <v>76.98</v>
      </c>
      <c r="U83">
        <v>76.819999999999993</v>
      </c>
      <c r="V83" t="s">
        <v>161</v>
      </c>
      <c r="W83">
        <v>75</v>
      </c>
      <c r="X83">
        <v>88.27</v>
      </c>
      <c r="Y83">
        <v>85.16</v>
      </c>
      <c r="Z83" t="s">
        <v>161</v>
      </c>
    </row>
    <row r="84" spans="9:26" x14ac:dyDescent="0.25">
      <c r="I84">
        <f t="shared" si="4"/>
        <v>86.38</v>
      </c>
      <c r="J84" s="2">
        <v>10</v>
      </c>
      <c r="K84" s="15" t="b">
        <f t="shared" si="5"/>
        <v>1</v>
      </c>
      <c r="L84" t="s">
        <v>63</v>
      </c>
      <c r="M84">
        <v>11.57</v>
      </c>
      <c r="N84">
        <v>8688</v>
      </c>
      <c r="O84">
        <v>0.02</v>
      </c>
      <c r="P84">
        <v>8.6379999999999999</v>
      </c>
      <c r="Q84" t="s">
        <v>161</v>
      </c>
      <c r="R84">
        <v>77</v>
      </c>
      <c r="S84">
        <v>51</v>
      </c>
      <c r="T84">
        <v>44.57</v>
      </c>
      <c r="U84">
        <v>46.04</v>
      </c>
      <c r="V84" t="s">
        <v>161</v>
      </c>
      <c r="W84">
        <v>123</v>
      </c>
      <c r="X84">
        <v>47.29</v>
      </c>
      <c r="Y84">
        <v>48.35</v>
      </c>
      <c r="Z84" t="s">
        <v>161</v>
      </c>
    </row>
    <row r="85" spans="9:26" x14ac:dyDescent="0.25">
      <c r="I85">
        <f t="shared" si="4"/>
        <v>95.57</v>
      </c>
      <c r="J85" s="2">
        <v>10</v>
      </c>
      <c r="K85" s="15" t="b">
        <f t="shared" si="5"/>
        <v>1</v>
      </c>
      <c r="L85" t="s">
        <v>64</v>
      </c>
      <c r="M85">
        <v>11.97</v>
      </c>
      <c r="N85">
        <v>189607</v>
      </c>
      <c r="O85">
        <v>0.51</v>
      </c>
      <c r="P85">
        <v>9.5570000000000004</v>
      </c>
      <c r="Q85" t="s">
        <v>161</v>
      </c>
      <c r="R85">
        <v>180</v>
      </c>
      <c r="S85">
        <v>182</v>
      </c>
      <c r="T85">
        <v>95.79</v>
      </c>
      <c r="U85">
        <v>93.73</v>
      </c>
      <c r="V85" t="s">
        <v>161</v>
      </c>
      <c r="W85">
        <v>145</v>
      </c>
      <c r="X85">
        <v>32.18</v>
      </c>
      <c r="Y85">
        <v>32.36</v>
      </c>
      <c r="Z85" t="s">
        <v>161</v>
      </c>
    </row>
    <row r="86" spans="9:26" x14ac:dyDescent="0.25">
      <c r="I86">
        <f t="shared" si="4"/>
        <v>93.960000000000008</v>
      </c>
      <c r="J86" s="2">
        <v>10</v>
      </c>
      <c r="K86" s="15" t="b">
        <f t="shared" si="5"/>
        <v>1</v>
      </c>
      <c r="L86" t="s">
        <v>65</v>
      </c>
      <c r="M86">
        <v>12.06</v>
      </c>
      <c r="N86">
        <v>80582</v>
      </c>
      <c r="O86">
        <v>0.22</v>
      </c>
      <c r="P86">
        <v>9.3960000000000008</v>
      </c>
      <c r="Q86" t="s">
        <v>161</v>
      </c>
      <c r="R86">
        <v>225</v>
      </c>
      <c r="S86">
        <v>227</v>
      </c>
      <c r="T86">
        <v>63.97</v>
      </c>
      <c r="U86">
        <v>62.54</v>
      </c>
      <c r="V86" t="s">
        <v>161</v>
      </c>
      <c r="W86">
        <v>223</v>
      </c>
      <c r="X86">
        <v>63.08</v>
      </c>
      <c r="Y86">
        <v>62.52</v>
      </c>
      <c r="Z86" t="s">
        <v>161</v>
      </c>
    </row>
    <row r="87" spans="9:26" x14ac:dyDescent="0.25">
      <c r="I87">
        <f t="shared" si="4"/>
        <v>98.949999999999989</v>
      </c>
      <c r="J87" s="2">
        <v>10</v>
      </c>
      <c r="K87" s="15" t="b">
        <f t="shared" si="5"/>
        <v>1</v>
      </c>
      <c r="L87" t="s">
        <v>66</v>
      </c>
      <c r="M87">
        <v>12.14</v>
      </c>
      <c r="N87">
        <v>578382</v>
      </c>
      <c r="O87">
        <v>1.56</v>
      </c>
      <c r="P87">
        <v>9.8949999999999996</v>
      </c>
      <c r="Q87" t="s">
        <v>161</v>
      </c>
      <c r="R87">
        <v>128</v>
      </c>
      <c r="S87">
        <v>127</v>
      </c>
      <c r="T87">
        <v>12.79</v>
      </c>
      <c r="U87">
        <v>12.46</v>
      </c>
      <c r="V87" t="s">
        <v>161</v>
      </c>
      <c r="W87">
        <v>129</v>
      </c>
      <c r="X87">
        <v>10.56</v>
      </c>
      <c r="Y87">
        <v>10.59</v>
      </c>
      <c r="Z87" t="s">
        <v>161</v>
      </c>
    </row>
    <row r="88" spans="9:26" x14ac:dyDescent="0.25">
      <c r="I88">
        <f t="shared" si="4"/>
        <v>97.89</v>
      </c>
      <c r="J88" s="2">
        <v>10</v>
      </c>
      <c r="K88" s="15" t="b">
        <f t="shared" si="5"/>
        <v>1</v>
      </c>
      <c r="L88" t="s">
        <v>67</v>
      </c>
      <c r="M88">
        <v>12.28</v>
      </c>
      <c r="N88">
        <v>195712</v>
      </c>
      <c r="O88">
        <v>0.53</v>
      </c>
      <c r="P88">
        <v>9.7889999999999997</v>
      </c>
      <c r="Q88" t="s">
        <v>161</v>
      </c>
      <c r="R88">
        <v>180</v>
      </c>
      <c r="S88">
        <v>182</v>
      </c>
      <c r="T88">
        <v>94.54</v>
      </c>
      <c r="U88">
        <v>95.13</v>
      </c>
      <c r="V88" t="s">
        <v>161</v>
      </c>
      <c r="W88">
        <v>145</v>
      </c>
      <c r="X88">
        <v>33.51</v>
      </c>
      <c r="Y88">
        <v>33.19</v>
      </c>
      <c r="Z88" t="s">
        <v>161</v>
      </c>
    </row>
  </sheetData>
  <conditionalFormatting sqref="K1:K3 K89:K1048576 B1:B1048576">
    <cfRule type="cellIs" dxfId="14" priority="4" operator="equal">
      <formula>FALSE</formula>
    </cfRule>
  </conditionalFormatting>
  <conditionalFormatting sqref="F1:G1048576">
    <cfRule type="cellIs" dxfId="13" priority="3" operator="equal">
      <formula>FALSE</formula>
    </cfRule>
  </conditionalFormatting>
  <conditionalFormatting sqref="I4:I88">
    <cfRule type="cellIs" dxfId="12" priority="2" operator="lessThan">
      <formula>70</formula>
    </cfRule>
  </conditionalFormatting>
  <conditionalFormatting sqref="K4:K88">
    <cfRule type="cellIs" dxfId="11" priority="1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22" workbookViewId="0">
      <selection activeCell="B44" sqref="B44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bestFit="1" customWidth="1"/>
    <col min="7" max="10" width="9.140625" style="2"/>
    <col min="11" max="11" width="15.85546875" style="2" bestFit="1" customWidth="1"/>
    <col min="12" max="15" width="9.140625" style="2"/>
    <col min="16" max="16" width="20.42578125" style="2" bestFit="1" customWidth="1"/>
    <col min="17" max="19" width="9.140625" style="2"/>
    <col min="20" max="20" width="20.42578125" style="2" bestFit="1" customWidth="1"/>
  </cols>
  <sheetData>
    <row r="1" spans="1:20" x14ac:dyDescent="0.25">
      <c r="F1" t="s">
        <v>70</v>
      </c>
      <c r="G1" s="2" t="s">
        <v>120</v>
      </c>
      <c r="H1" s="2" t="s">
        <v>121</v>
      </c>
      <c r="I1" s="2" t="s">
        <v>122</v>
      </c>
      <c r="J1" s="2" t="s">
        <v>74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126</v>
      </c>
      <c r="P1" s="2" t="s">
        <v>126</v>
      </c>
      <c r="Q1" s="2" t="s">
        <v>127</v>
      </c>
      <c r="R1" s="2" t="s">
        <v>128</v>
      </c>
      <c r="S1" s="2" t="s">
        <v>128</v>
      </c>
      <c r="T1" s="2" t="s">
        <v>128</v>
      </c>
    </row>
    <row r="2" spans="1:20" x14ac:dyDescent="0.25">
      <c r="G2" s="2" t="s">
        <v>71</v>
      </c>
      <c r="H2" s="2" t="s">
        <v>129</v>
      </c>
      <c r="I2" s="2" t="s">
        <v>72</v>
      </c>
      <c r="J2" s="2" t="s">
        <v>69</v>
      </c>
      <c r="K2" s="2" t="s">
        <v>130</v>
      </c>
      <c r="L2" s="2" t="s">
        <v>131</v>
      </c>
      <c r="M2" s="2" t="s">
        <v>131</v>
      </c>
      <c r="N2" s="2" t="s">
        <v>132</v>
      </c>
      <c r="O2" s="2" t="s">
        <v>133</v>
      </c>
      <c r="P2" s="2" t="s">
        <v>134</v>
      </c>
      <c r="Q2" s="2" t="s">
        <v>131</v>
      </c>
      <c r="R2" s="2" t="s">
        <v>132</v>
      </c>
      <c r="S2" s="2" t="s">
        <v>133</v>
      </c>
      <c r="T2" s="2" t="s">
        <v>134</v>
      </c>
    </row>
    <row r="3" spans="1:20" x14ac:dyDescent="0.25">
      <c r="A3" t="s">
        <v>119</v>
      </c>
      <c r="B3" t="s">
        <v>157</v>
      </c>
      <c r="C3" t="s">
        <v>158</v>
      </c>
      <c r="D3" t="s">
        <v>159</v>
      </c>
      <c r="F3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</row>
    <row r="4" spans="1:20" x14ac:dyDescent="0.25">
      <c r="A4">
        <v>1</v>
      </c>
      <c r="B4" t="b">
        <f>OR(J4&lt;0.5*A4,J4="n.a.",J4&gt;19)</f>
        <v>1</v>
      </c>
      <c r="C4" t="b">
        <f t="shared" ref="C4:C67" si="0">K4="Not confirmed"</f>
        <v>1</v>
      </c>
      <c r="D4" s="1" t="b">
        <f>AND(B4=FALSE,C4=FALSE)</f>
        <v>0</v>
      </c>
      <c r="F4" t="s">
        <v>1</v>
      </c>
      <c r="G4" s="2">
        <v>1.46</v>
      </c>
      <c r="H4" s="2">
        <v>120</v>
      </c>
      <c r="I4" s="2">
        <v>0</v>
      </c>
      <c r="J4" s="2">
        <v>4.2000000000000003E-2</v>
      </c>
      <c r="K4" s="2" t="s">
        <v>160</v>
      </c>
      <c r="L4" s="2">
        <v>50</v>
      </c>
      <c r="M4" s="2">
        <v>52</v>
      </c>
      <c r="N4" s="2">
        <v>32.43</v>
      </c>
      <c r="O4" s="2" t="s">
        <v>118</v>
      </c>
      <c r="P4" s="2" t="s">
        <v>160</v>
      </c>
      <c r="Q4" s="2">
        <v>49</v>
      </c>
      <c r="R4" s="2">
        <v>9.42</v>
      </c>
      <c r="S4" s="2" t="s">
        <v>118</v>
      </c>
      <c r="T4" s="2" t="s">
        <v>160</v>
      </c>
    </row>
    <row r="5" spans="1:20" x14ac:dyDescent="0.25">
      <c r="A5">
        <v>1</v>
      </c>
      <c r="B5" t="b">
        <f t="shared" ref="B5:B68" si="1">OR(J5&lt;0.5*A5,J5="n.a.",J5&gt;19)</f>
        <v>1</v>
      </c>
      <c r="C5" t="b">
        <f t="shared" si="0"/>
        <v>1</v>
      </c>
      <c r="D5" s="1" t="b">
        <f t="shared" ref="D5:D68" si="2">AND(B5=FALSE,C5=FALSE)</f>
        <v>0</v>
      </c>
      <c r="F5" t="s">
        <v>147</v>
      </c>
      <c r="G5" s="2" t="s">
        <v>118</v>
      </c>
      <c r="H5" s="2" t="s">
        <v>118</v>
      </c>
      <c r="I5" s="2" t="s">
        <v>118</v>
      </c>
      <c r="J5" s="2" t="s">
        <v>118</v>
      </c>
      <c r="K5" s="2" t="s">
        <v>160</v>
      </c>
      <c r="L5" s="2">
        <v>62</v>
      </c>
      <c r="M5" s="2">
        <v>64</v>
      </c>
      <c r="N5" s="2">
        <v>31.79</v>
      </c>
      <c r="O5" s="2" t="s">
        <v>118</v>
      </c>
      <c r="P5" s="2" t="s">
        <v>160</v>
      </c>
      <c r="Q5" s="2">
        <v>61</v>
      </c>
      <c r="R5" s="2">
        <v>7.66</v>
      </c>
      <c r="S5" s="2" t="s">
        <v>118</v>
      </c>
      <c r="T5" s="2" t="s">
        <v>160</v>
      </c>
    </row>
    <row r="6" spans="1:20" x14ac:dyDescent="0.25">
      <c r="A6">
        <v>1</v>
      </c>
      <c r="B6" t="b">
        <f t="shared" si="1"/>
        <v>1</v>
      </c>
      <c r="C6" t="b">
        <f t="shared" si="0"/>
        <v>0</v>
      </c>
      <c r="D6" s="1" t="b">
        <f t="shared" si="2"/>
        <v>0</v>
      </c>
      <c r="F6" t="s">
        <v>2</v>
      </c>
      <c r="G6" s="2">
        <v>1.84</v>
      </c>
      <c r="H6" s="2">
        <v>1535</v>
      </c>
      <c r="I6" s="2">
        <v>0.04</v>
      </c>
      <c r="J6" s="2">
        <v>0.13400000000000001</v>
      </c>
      <c r="K6" s="2" t="s">
        <v>161</v>
      </c>
      <c r="L6" s="2">
        <v>94</v>
      </c>
      <c r="M6" s="2">
        <v>96</v>
      </c>
      <c r="N6" s="2">
        <v>94.19</v>
      </c>
      <c r="O6" s="2">
        <v>80.28</v>
      </c>
      <c r="P6" s="2" t="s">
        <v>161</v>
      </c>
      <c r="Q6" s="2">
        <v>93</v>
      </c>
      <c r="R6" s="2">
        <v>20.21</v>
      </c>
      <c r="S6" s="2">
        <v>14.08</v>
      </c>
      <c r="T6" s="2" t="s">
        <v>161</v>
      </c>
    </row>
    <row r="7" spans="1:20" x14ac:dyDescent="0.25">
      <c r="A7">
        <v>1</v>
      </c>
      <c r="B7" t="b">
        <f t="shared" si="1"/>
        <v>1</v>
      </c>
      <c r="C7" t="b">
        <f t="shared" si="0"/>
        <v>1</v>
      </c>
      <c r="D7" s="1" t="b">
        <f t="shared" si="2"/>
        <v>0</v>
      </c>
      <c r="F7" t="s">
        <v>3</v>
      </c>
      <c r="G7" s="2" t="s">
        <v>118</v>
      </c>
      <c r="H7" s="2" t="s">
        <v>118</v>
      </c>
      <c r="I7" s="2" t="s">
        <v>118</v>
      </c>
      <c r="J7" s="2" t="s">
        <v>118</v>
      </c>
      <c r="K7" s="2" t="s">
        <v>160</v>
      </c>
      <c r="L7" s="2">
        <v>64</v>
      </c>
      <c r="M7" s="2">
        <v>66</v>
      </c>
      <c r="N7" s="2">
        <v>31.92</v>
      </c>
      <c r="O7" s="2" t="s">
        <v>118</v>
      </c>
      <c r="P7" s="2" t="s">
        <v>160</v>
      </c>
      <c r="Q7" s="2">
        <v>49</v>
      </c>
      <c r="R7" s="2">
        <v>22.26</v>
      </c>
      <c r="S7" s="2" t="s">
        <v>118</v>
      </c>
      <c r="T7" s="2" t="s">
        <v>160</v>
      </c>
    </row>
    <row r="8" spans="1:20" x14ac:dyDescent="0.25">
      <c r="A8">
        <v>1</v>
      </c>
      <c r="B8" t="b">
        <f t="shared" si="1"/>
        <v>1</v>
      </c>
      <c r="C8" t="b">
        <f t="shared" si="0"/>
        <v>1</v>
      </c>
      <c r="D8" s="1" t="b">
        <f t="shared" si="2"/>
        <v>0</v>
      </c>
      <c r="F8" t="s">
        <v>4</v>
      </c>
      <c r="G8" s="2">
        <v>2.19</v>
      </c>
      <c r="H8" s="2">
        <v>59</v>
      </c>
      <c r="I8" s="2">
        <v>0</v>
      </c>
      <c r="J8" s="2">
        <v>1.2E-2</v>
      </c>
      <c r="K8" s="2" t="s">
        <v>160</v>
      </c>
      <c r="L8" s="2">
        <v>101</v>
      </c>
      <c r="M8" s="2">
        <v>103</v>
      </c>
      <c r="N8" s="2">
        <v>64.790000000000006</v>
      </c>
      <c r="O8" s="2" t="s">
        <v>118</v>
      </c>
      <c r="P8" s="2" t="s">
        <v>160</v>
      </c>
      <c r="Q8" s="2">
        <v>105</v>
      </c>
      <c r="R8" s="2">
        <v>10.31</v>
      </c>
      <c r="S8" s="2" t="s">
        <v>118</v>
      </c>
      <c r="T8" s="2" t="s">
        <v>160</v>
      </c>
    </row>
    <row r="9" spans="1:20" x14ac:dyDescent="0.25">
      <c r="A9">
        <v>1</v>
      </c>
      <c r="B9" t="b">
        <f t="shared" si="1"/>
        <v>1</v>
      </c>
      <c r="C9" t="b">
        <f t="shared" si="0"/>
        <v>1</v>
      </c>
      <c r="D9" s="1" t="b">
        <f t="shared" si="2"/>
        <v>0</v>
      </c>
      <c r="F9" t="s">
        <v>5</v>
      </c>
      <c r="G9" s="2" t="s">
        <v>118</v>
      </c>
      <c r="H9" s="2" t="s">
        <v>118</v>
      </c>
      <c r="I9" s="2" t="s">
        <v>118</v>
      </c>
      <c r="J9" s="2" t="s">
        <v>118</v>
      </c>
      <c r="K9" s="2" t="s">
        <v>160</v>
      </c>
      <c r="L9" s="2">
        <v>59</v>
      </c>
      <c r="M9" s="2">
        <v>74</v>
      </c>
      <c r="N9" s="2">
        <v>78.08</v>
      </c>
      <c r="O9" s="2" t="s">
        <v>118</v>
      </c>
      <c r="P9" s="2" t="s">
        <v>160</v>
      </c>
      <c r="Q9" s="2">
        <v>45</v>
      </c>
      <c r="R9" s="2">
        <v>69.16</v>
      </c>
      <c r="S9" s="2" t="s">
        <v>118</v>
      </c>
      <c r="T9" s="2" t="s">
        <v>160</v>
      </c>
    </row>
    <row r="10" spans="1:20" x14ac:dyDescent="0.25">
      <c r="A10">
        <v>1</v>
      </c>
      <c r="B10" t="b">
        <f t="shared" si="1"/>
        <v>1</v>
      </c>
      <c r="C10" t="b">
        <f t="shared" si="0"/>
        <v>1</v>
      </c>
      <c r="D10" s="1" t="b">
        <f t="shared" si="2"/>
        <v>0</v>
      </c>
      <c r="F10" t="s">
        <v>6</v>
      </c>
      <c r="G10" s="2" t="s">
        <v>118</v>
      </c>
      <c r="H10" s="2" t="s">
        <v>118</v>
      </c>
      <c r="I10" s="2" t="s">
        <v>118</v>
      </c>
      <c r="J10" s="2" t="s">
        <v>118</v>
      </c>
      <c r="K10" s="2" t="s">
        <v>160</v>
      </c>
      <c r="L10" s="2">
        <v>61</v>
      </c>
      <c r="M10" s="2">
        <v>96</v>
      </c>
      <c r="N10" s="2">
        <v>72.34</v>
      </c>
      <c r="O10" s="2" t="s">
        <v>118</v>
      </c>
      <c r="P10" s="2" t="s">
        <v>160</v>
      </c>
      <c r="Q10" s="2">
        <v>98</v>
      </c>
      <c r="R10" s="2">
        <v>45.55</v>
      </c>
      <c r="S10" s="2" t="s">
        <v>118</v>
      </c>
      <c r="T10" s="2" t="s">
        <v>160</v>
      </c>
    </row>
    <row r="11" spans="1:20" x14ac:dyDescent="0.25">
      <c r="A11">
        <v>1.8</v>
      </c>
      <c r="B11" t="b">
        <f t="shared" si="1"/>
        <v>1</v>
      </c>
      <c r="C11" t="b">
        <f t="shared" si="0"/>
        <v>1</v>
      </c>
      <c r="D11" s="1" t="b">
        <f t="shared" si="2"/>
        <v>0</v>
      </c>
      <c r="F11" t="s">
        <v>7</v>
      </c>
      <c r="G11" s="2" t="s">
        <v>118</v>
      </c>
      <c r="H11" s="2" t="s">
        <v>118</v>
      </c>
      <c r="I11" s="2" t="s">
        <v>118</v>
      </c>
      <c r="J11" s="2" t="s">
        <v>118</v>
      </c>
      <c r="K11" s="2" t="s">
        <v>160</v>
      </c>
      <c r="L11" s="2">
        <v>43</v>
      </c>
      <c r="M11" s="2">
        <v>58</v>
      </c>
      <c r="N11" s="2">
        <v>42.06</v>
      </c>
      <c r="O11" s="2" t="s">
        <v>118</v>
      </c>
      <c r="P11" s="2" t="s">
        <v>160</v>
      </c>
      <c r="Q11" s="2" t="s">
        <v>118</v>
      </c>
      <c r="R11" s="2" t="s">
        <v>118</v>
      </c>
      <c r="S11" s="2" t="s">
        <v>118</v>
      </c>
      <c r="T11" s="2" t="s">
        <v>118</v>
      </c>
    </row>
    <row r="12" spans="1:20" x14ac:dyDescent="0.25">
      <c r="A12">
        <v>1</v>
      </c>
      <c r="B12" t="b">
        <f t="shared" si="1"/>
        <v>1</v>
      </c>
      <c r="C12" t="b">
        <f t="shared" si="0"/>
        <v>0</v>
      </c>
      <c r="D12" s="1" t="b">
        <f t="shared" si="2"/>
        <v>0</v>
      </c>
      <c r="F12" t="s">
        <v>8</v>
      </c>
      <c r="G12" s="2">
        <v>2.89</v>
      </c>
      <c r="H12" s="2">
        <v>828</v>
      </c>
      <c r="I12" s="2">
        <v>0.02</v>
      </c>
      <c r="J12" s="2">
        <v>0.30499999999999999</v>
      </c>
      <c r="K12" s="2" t="s">
        <v>161</v>
      </c>
      <c r="L12" s="2">
        <v>142</v>
      </c>
      <c r="M12" s="2">
        <v>127</v>
      </c>
      <c r="N12" s="2">
        <v>29.81</v>
      </c>
      <c r="O12" s="2">
        <v>24.9</v>
      </c>
      <c r="P12" s="2" t="s">
        <v>161</v>
      </c>
      <c r="Q12" s="2">
        <v>141</v>
      </c>
      <c r="R12" s="2">
        <v>12.12</v>
      </c>
      <c r="S12" s="2">
        <v>10.65</v>
      </c>
      <c r="T12" s="2" t="s">
        <v>161</v>
      </c>
    </row>
    <row r="13" spans="1:20" x14ac:dyDescent="0.25">
      <c r="A13">
        <v>1</v>
      </c>
      <c r="B13" t="b">
        <f t="shared" si="1"/>
        <v>1</v>
      </c>
      <c r="C13" t="b">
        <f t="shared" si="0"/>
        <v>1</v>
      </c>
      <c r="D13" s="1" t="b">
        <f t="shared" si="2"/>
        <v>0</v>
      </c>
      <c r="F13" t="s">
        <v>9</v>
      </c>
      <c r="G13" s="2">
        <v>2.95</v>
      </c>
      <c r="H13" s="2">
        <v>1522</v>
      </c>
      <c r="I13" s="2">
        <v>0.04</v>
      </c>
      <c r="J13" s="2">
        <v>8.8999999999999996E-2</v>
      </c>
      <c r="K13" s="2" t="s">
        <v>160</v>
      </c>
      <c r="L13" s="2">
        <v>76</v>
      </c>
      <c r="M13" s="2">
        <v>78</v>
      </c>
      <c r="N13" s="2">
        <v>8.34</v>
      </c>
      <c r="O13" s="2" t="s">
        <v>118</v>
      </c>
      <c r="P13" s="2" t="s">
        <v>160</v>
      </c>
      <c r="Q13" s="2" t="s">
        <v>118</v>
      </c>
      <c r="R13" s="2" t="s">
        <v>118</v>
      </c>
      <c r="S13" s="2" t="s">
        <v>118</v>
      </c>
      <c r="T13" s="2" t="s">
        <v>118</v>
      </c>
    </row>
    <row r="14" spans="1:20" x14ac:dyDescent="0.25">
      <c r="A14">
        <v>1</v>
      </c>
      <c r="B14" t="b">
        <f t="shared" si="1"/>
        <v>1</v>
      </c>
      <c r="C14" t="b">
        <f t="shared" si="0"/>
        <v>1</v>
      </c>
      <c r="D14" s="1" t="b">
        <f t="shared" si="2"/>
        <v>0</v>
      </c>
      <c r="F14" t="s">
        <v>10</v>
      </c>
      <c r="G14" s="2" t="s">
        <v>118</v>
      </c>
      <c r="H14" s="2" t="s">
        <v>118</v>
      </c>
      <c r="I14" s="2" t="s">
        <v>118</v>
      </c>
      <c r="J14" s="2" t="s">
        <v>118</v>
      </c>
      <c r="K14" s="2" t="s">
        <v>160</v>
      </c>
      <c r="L14" s="2">
        <v>41</v>
      </c>
      <c r="M14" s="2">
        <v>39</v>
      </c>
      <c r="N14" s="2">
        <v>50.8</v>
      </c>
      <c r="O14" s="2" t="s">
        <v>118</v>
      </c>
      <c r="P14" s="2" t="s">
        <v>160</v>
      </c>
      <c r="Q14" s="2">
        <v>76</v>
      </c>
      <c r="R14" s="2">
        <v>40.18</v>
      </c>
      <c r="S14" s="2" t="s">
        <v>118</v>
      </c>
      <c r="T14" s="2" t="s">
        <v>160</v>
      </c>
    </row>
    <row r="15" spans="1:20" x14ac:dyDescent="0.25">
      <c r="A15">
        <v>1</v>
      </c>
      <c r="B15" t="b">
        <f t="shared" si="1"/>
        <v>1</v>
      </c>
      <c r="C15" t="b">
        <f t="shared" si="0"/>
        <v>0</v>
      </c>
      <c r="D15" s="1" t="b">
        <f t="shared" si="2"/>
        <v>0</v>
      </c>
      <c r="F15" t="s">
        <v>117</v>
      </c>
      <c r="G15" s="2">
        <v>3.36</v>
      </c>
      <c r="H15" s="2">
        <v>649</v>
      </c>
      <c r="I15" s="2">
        <v>0.02</v>
      </c>
      <c r="J15" s="2">
        <v>6.2E-2</v>
      </c>
      <c r="K15" s="2" t="s">
        <v>161</v>
      </c>
      <c r="L15" s="2">
        <v>49</v>
      </c>
      <c r="M15" s="2">
        <v>84</v>
      </c>
      <c r="N15" s="2">
        <v>91.76</v>
      </c>
      <c r="O15" s="2">
        <v>68.56</v>
      </c>
      <c r="P15" s="2" t="s">
        <v>161</v>
      </c>
      <c r="Q15" s="2">
        <v>86</v>
      </c>
      <c r="R15" s="2">
        <v>58.92</v>
      </c>
      <c r="S15" s="2">
        <v>66.790000000000006</v>
      </c>
      <c r="T15" s="2" t="s">
        <v>161</v>
      </c>
    </row>
    <row r="16" spans="1:20" x14ac:dyDescent="0.25">
      <c r="A16">
        <v>1</v>
      </c>
      <c r="B16" t="b">
        <f t="shared" si="1"/>
        <v>1</v>
      </c>
      <c r="C16" t="b">
        <f t="shared" si="0"/>
        <v>1</v>
      </c>
      <c r="D16" s="1" t="b">
        <f t="shared" si="2"/>
        <v>0</v>
      </c>
      <c r="F16" t="s">
        <v>11</v>
      </c>
      <c r="G16" s="2" t="s">
        <v>118</v>
      </c>
      <c r="H16" s="2" t="s">
        <v>118</v>
      </c>
      <c r="I16" s="2" t="s">
        <v>118</v>
      </c>
      <c r="J16" s="2" t="s">
        <v>118</v>
      </c>
      <c r="K16" s="2" t="s">
        <v>160</v>
      </c>
      <c r="L16" s="2">
        <v>61</v>
      </c>
      <c r="M16" s="2">
        <v>96</v>
      </c>
      <c r="N16" s="2">
        <v>74.28</v>
      </c>
      <c r="O16" s="2" t="s">
        <v>118</v>
      </c>
      <c r="P16" s="2" t="s">
        <v>160</v>
      </c>
      <c r="Q16" s="2">
        <v>98</v>
      </c>
      <c r="R16" s="2">
        <v>46.43</v>
      </c>
      <c r="S16" s="2" t="s">
        <v>118</v>
      </c>
      <c r="T16" s="2" t="s">
        <v>160</v>
      </c>
    </row>
    <row r="17" spans="1:20" x14ac:dyDescent="0.25">
      <c r="A17">
        <v>1</v>
      </c>
      <c r="B17" t="b">
        <f t="shared" si="1"/>
        <v>1</v>
      </c>
      <c r="C17" t="b">
        <f t="shared" si="0"/>
        <v>1</v>
      </c>
      <c r="D17" s="1" t="b">
        <f t="shared" si="2"/>
        <v>0</v>
      </c>
      <c r="F17" t="s">
        <v>148</v>
      </c>
      <c r="G17" s="2" t="s">
        <v>118</v>
      </c>
      <c r="H17" s="2" t="s">
        <v>118</v>
      </c>
      <c r="I17" s="2" t="s">
        <v>118</v>
      </c>
      <c r="J17" s="2" t="s">
        <v>118</v>
      </c>
      <c r="K17" s="2" t="s">
        <v>160</v>
      </c>
      <c r="L17" s="2">
        <v>73</v>
      </c>
      <c r="M17" s="2">
        <v>41</v>
      </c>
      <c r="N17" s="2">
        <v>24.57</v>
      </c>
      <c r="O17" s="2" t="s">
        <v>118</v>
      </c>
      <c r="P17" s="2" t="s">
        <v>160</v>
      </c>
      <c r="Q17" s="2">
        <v>57</v>
      </c>
      <c r="R17" s="2">
        <v>21.97</v>
      </c>
      <c r="S17" s="2" t="s">
        <v>118</v>
      </c>
      <c r="T17" s="2" t="s">
        <v>160</v>
      </c>
    </row>
    <row r="18" spans="1:20" x14ac:dyDescent="0.25">
      <c r="A18">
        <v>1</v>
      </c>
      <c r="B18" t="b">
        <f t="shared" si="1"/>
        <v>1</v>
      </c>
      <c r="C18" t="b">
        <f t="shared" si="0"/>
        <v>1</v>
      </c>
      <c r="D18" s="1" t="b">
        <f t="shared" si="2"/>
        <v>0</v>
      </c>
      <c r="F18" t="s">
        <v>12</v>
      </c>
      <c r="G18" s="2" t="s">
        <v>118</v>
      </c>
      <c r="H18" s="2" t="s">
        <v>118</v>
      </c>
      <c r="I18" s="2" t="s">
        <v>118</v>
      </c>
      <c r="J18" s="2" t="s">
        <v>118</v>
      </c>
      <c r="K18" s="2" t="s">
        <v>160</v>
      </c>
      <c r="L18" s="2">
        <v>63</v>
      </c>
      <c r="M18" s="2">
        <v>65</v>
      </c>
      <c r="N18" s="2">
        <v>31.62</v>
      </c>
      <c r="O18" s="2" t="s">
        <v>118</v>
      </c>
      <c r="P18" s="2" t="s">
        <v>160</v>
      </c>
      <c r="Q18" s="2">
        <v>83</v>
      </c>
      <c r="R18" s="2">
        <v>12.12</v>
      </c>
      <c r="S18" s="2" t="s">
        <v>118</v>
      </c>
      <c r="T18" s="2" t="s">
        <v>160</v>
      </c>
    </row>
    <row r="19" spans="1:20" x14ac:dyDescent="0.25">
      <c r="A19">
        <v>1</v>
      </c>
      <c r="B19" t="b">
        <f t="shared" si="1"/>
        <v>1</v>
      </c>
      <c r="C19" t="b">
        <f t="shared" si="0"/>
        <v>1</v>
      </c>
      <c r="D19" s="1" t="b">
        <f t="shared" si="2"/>
        <v>0</v>
      </c>
      <c r="F19" t="s">
        <v>14</v>
      </c>
      <c r="G19" s="2">
        <v>4.82</v>
      </c>
      <c r="H19" s="2">
        <v>87</v>
      </c>
      <c r="I19" s="2">
        <v>0</v>
      </c>
      <c r="J19" s="2">
        <v>8.9999999999999993E-3</v>
      </c>
      <c r="K19" s="2" t="s">
        <v>160</v>
      </c>
      <c r="L19" s="2">
        <v>61</v>
      </c>
      <c r="M19" s="2">
        <v>96</v>
      </c>
      <c r="N19" s="2">
        <v>78.03</v>
      </c>
      <c r="O19" s="2" t="s">
        <v>118</v>
      </c>
      <c r="P19" s="2" t="s">
        <v>160</v>
      </c>
      <c r="Q19" s="2">
        <v>98</v>
      </c>
      <c r="R19" s="2">
        <v>49.32</v>
      </c>
      <c r="S19" s="2" t="s">
        <v>118</v>
      </c>
      <c r="T19" s="2" t="s">
        <v>160</v>
      </c>
    </row>
    <row r="20" spans="1:20" x14ac:dyDescent="0.25">
      <c r="A20">
        <v>1</v>
      </c>
      <c r="B20" t="b">
        <f t="shared" si="1"/>
        <v>1</v>
      </c>
      <c r="C20" t="b">
        <f t="shared" si="0"/>
        <v>1</v>
      </c>
      <c r="D20" s="1" t="b">
        <f t="shared" si="2"/>
        <v>0</v>
      </c>
      <c r="F20" t="s">
        <v>13</v>
      </c>
      <c r="G20" s="2" t="s">
        <v>118</v>
      </c>
      <c r="H20" s="2" t="s">
        <v>118</v>
      </c>
      <c r="I20" s="2" t="s">
        <v>118</v>
      </c>
      <c r="J20" s="2" t="s">
        <v>118</v>
      </c>
      <c r="K20" s="2" t="s">
        <v>160</v>
      </c>
      <c r="L20" s="2">
        <v>77</v>
      </c>
      <c r="M20" s="2">
        <v>41</v>
      </c>
      <c r="N20" s="2">
        <v>68.94</v>
      </c>
      <c r="O20" s="2" t="s">
        <v>118</v>
      </c>
      <c r="P20" s="2" t="s">
        <v>160</v>
      </c>
      <c r="Q20" s="2">
        <v>79</v>
      </c>
      <c r="R20" s="2">
        <v>31.62</v>
      </c>
      <c r="S20" s="2" t="s">
        <v>118</v>
      </c>
      <c r="T20" s="2" t="s">
        <v>160</v>
      </c>
    </row>
    <row r="21" spans="1:20" x14ac:dyDescent="0.25">
      <c r="A21">
        <v>1.8</v>
      </c>
      <c r="B21" t="b">
        <f t="shared" si="1"/>
        <v>1</v>
      </c>
      <c r="C21" t="b">
        <f t="shared" si="0"/>
        <v>1</v>
      </c>
      <c r="D21" s="1" t="b">
        <f t="shared" si="2"/>
        <v>0</v>
      </c>
      <c r="F21" t="s">
        <v>15</v>
      </c>
      <c r="G21" s="2" t="s">
        <v>118</v>
      </c>
      <c r="H21" s="2" t="s">
        <v>118</v>
      </c>
      <c r="I21" s="2" t="s">
        <v>118</v>
      </c>
      <c r="J21" s="2" t="s">
        <v>118</v>
      </c>
      <c r="K21" s="2" t="s">
        <v>160</v>
      </c>
      <c r="L21" s="2">
        <v>43</v>
      </c>
      <c r="M21" s="2">
        <v>72</v>
      </c>
      <c r="N21" s="2">
        <v>30.88</v>
      </c>
      <c r="O21" s="2" t="s">
        <v>118</v>
      </c>
      <c r="P21" s="2" t="s">
        <v>160</v>
      </c>
      <c r="Q21" s="2">
        <v>57</v>
      </c>
      <c r="R21" s="2">
        <v>8.64</v>
      </c>
      <c r="S21" s="2" t="s">
        <v>118</v>
      </c>
      <c r="T21" s="2" t="s">
        <v>160</v>
      </c>
    </row>
    <row r="22" spans="1:20" x14ac:dyDescent="0.25">
      <c r="A22">
        <v>1</v>
      </c>
      <c r="B22" t="b">
        <f t="shared" si="1"/>
        <v>1</v>
      </c>
      <c r="C22" t="b">
        <f t="shared" si="0"/>
        <v>1</v>
      </c>
      <c r="D22" s="1" t="b">
        <f t="shared" si="2"/>
        <v>0</v>
      </c>
      <c r="F22" t="s">
        <v>16</v>
      </c>
      <c r="G22" s="2" t="s">
        <v>118</v>
      </c>
      <c r="H22" s="2" t="s">
        <v>118</v>
      </c>
      <c r="I22" s="2" t="s">
        <v>118</v>
      </c>
      <c r="J22" s="2" t="s">
        <v>118</v>
      </c>
      <c r="K22" s="2" t="s">
        <v>160</v>
      </c>
      <c r="L22" s="2">
        <v>55</v>
      </c>
      <c r="M22" s="2">
        <v>85</v>
      </c>
      <c r="N22" s="2">
        <v>16.59</v>
      </c>
      <c r="O22" s="2" t="s">
        <v>118</v>
      </c>
      <c r="P22" s="2" t="s">
        <v>160</v>
      </c>
      <c r="Q22" s="2" t="s">
        <v>118</v>
      </c>
      <c r="R22" s="2" t="s">
        <v>118</v>
      </c>
      <c r="S22" s="2" t="s">
        <v>118</v>
      </c>
      <c r="T22" s="2" t="s">
        <v>118</v>
      </c>
    </row>
    <row r="23" spans="1:20" x14ac:dyDescent="0.25">
      <c r="A23">
        <v>1</v>
      </c>
      <c r="B23" t="b">
        <f t="shared" si="1"/>
        <v>1</v>
      </c>
      <c r="C23" t="b">
        <f t="shared" si="0"/>
        <v>1</v>
      </c>
      <c r="D23" s="1" t="b">
        <f t="shared" si="2"/>
        <v>0</v>
      </c>
      <c r="F23" t="s">
        <v>17</v>
      </c>
      <c r="G23" s="2" t="s">
        <v>118</v>
      </c>
      <c r="H23" s="2" t="s">
        <v>118</v>
      </c>
      <c r="I23" s="2" t="s">
        <v>118</v>
      </c>
      <c r="J23" s="2" t="s">
        <v>118</v>
      </c>
      <c r="K23" s="2" t="s">
        <v>160</v>
      </c>
      <c r="L23" s="2">
        <v>49</v>
      </c>
      <c r="M23" s="2">
        <v>130</v>
      </c>
      <c r="N23" s="2">
        <v>85.41</v>
      </c>
      <c r="O23" s="2" t="s">
        <v>118</v>
      </c>
      <c r="P23" s="2" t="s">
        <v>160</v>
      </c>
      <c r="Q23" s="2">
        <v>128</v>
      </c>
      <c r="R23" s="2">
        <v>66.39</v>
      </c>
      <c r="S23" s="2" t="s">
        <v>118</v>
      </c>
      <c r="T23" s="2" t="s">
        <v>160</v>
      </c>
    </row>
    <row r="24" spans="1:20" x14ac:dyDescent="0.25">
      <c r="A24">
        <v>1</v>
      </c>
      <c r="B24" t="b">
        <f t="shared" si="1"/>
        <v>1</v>
      </c>
      <c r="C24" t="b">
        <f t="shared" si="0"/>
        <v>1</v>
      </c>
      <c r="D24" s="1" t="b">
        <f t="shared" si="2"/>
        <v>0</v>
      </c>
      <c r="F24" t="s">
        <v>149</v>
      </c>
      <c r="G24" s="2" t="s">
        <v>118</v>
      </c>
      <c r="H24" s="2" t="s">
        <v>118</v>
      </c>
      <c r="I24" s="2" t="s">
        <v>118</v>
      </c>
      <c r="J24" s="2" t="s">
        <v>118</v>
      </c>
      <c r="K24" s="2" t="s">
        <v>160</v>
      </c>
      <c r="L24" s="2">
        <v>67</v>
      </c>
      <c r="M24" s="2">
        <v>52</v>
      </c>
      <c r="N24" s="2">
        <v>30.8</v>
      </c>
      <c r="O24" s="2" t="s">
        <v>118</v>
      </c>
      <c r="P24" s="2" t="s">
        <v>160</v>
      </c>
      <c r="Q24" s="2">
        <v>40</v>
      </c>
      <c r="R24" s="2">
        <v>36.049999999999997</v>
      </c>
      <c r="S24" s="2" t="s">
        <v>118</v>
      </c>
      <c r="T24" s="2" t="s">
        <v>160</v>
      </c>
    </row>
    <row r="25" spans="1:20" x14ac:dyDescent="0.25">
      <c r="A25">
        <v>1</v>
      </c>
      <c r="B25" t="b">
        <f t="shared" si="1"/>
        <v>1</v>
      </c>
      <c r="C25" t="b">
        <f t="shared" si="0"/>
        <v>1</v>
      </c>
      <c r="D25" s="1" t="b">
        <f t="shared" si="2"/>
        <v>0</v>
      </c>
      <c r="F25" t="s">
        <v>18</v>
      </c>
      <c r="G25" s="2" t="s">
        <v>118</v>
      </c>
      <c r="H25" s="2" t="s">
        <v>118</v>
      </c>
      <c r="I25" s="2" t="s">
        <v>118</v>
      </c>
      <c r="J25" s="2" t="s">
        <v>118</v>
      </c>
      <c r="K25" s="2" t="s">
        <v>160</v>
      </c>
      <c r="L25" s="2">
        <v>42</v>
      </c>
      <c r="M25" s="2">
        <v>72</v>
      </c>
      <c r="N25" s="2">
        <v>45.8</v>
      </c>
      <c r="O25" s="2" t="s">
        <v>118</v>
      </c>
      <c r="P25" s="2" t="s">
        <v>160</v>
      </c>
      <c r="Q25" s="2">
        <v>71</v>
      </c>
      <c r="R25" s="2">
        <v>45.7</v>
      </c>
      <c r="S25" s="2" t="s">
        <v>118</v>
      </c>
      <c r="T25" s="2" t="s">
        <v>160</v>
      </c>
    </row>
    <row r="26" spans="1:20" x14ac:dyDescent="0.25">
      <c r="A26">
        <v>1</v>
      </c>
      <c r="B26" t="b">
        <f t="shared" si="1"/>
        <v>1</v>
      </c>
      <c r="C26" t="b">
        <f t="shared" si="0"/>
        <v>1</v>
      </c>
      <c r="D26" s="1" t="b">
        <f t="shared" si="2"/>
        <v>0</v>
      </c>
      <c r="F26" t="s">
        <v>19</v>
      </c>
      <c r="G26" s="2" t="s">
        <v>118</v>
      </c>
      <c r="H26" s="2" t="s">
        <v>118</v>
      </c>
      <c r="I26" s="2" t="s">
        <v>118</v>
      </c>
      <c r="J26" s="2" t="s">
        <v>118</v>
      </c>
      <c r="K26" s="2" t="s">
        <v>160</v>
      </c>
      <c r="L26" s="2">
        <v>83</v>
      </c>
      <c r="M26" s="2">
        <v>85</v>
      </c>
      <c r="N26" s="2">
        <v>64.22</v>
      </c>
      <c r="O26" s="2" t="s">
        <v>118</v>
      </c>
      <c r="P26" s="2" t="s">
        <v>160</v>
      </c>
      <c r="Q26" s="2">
        <v>47</v>
      </c>
      <c r="R26" s="2">
        <v>16.920000000000002</v>
      </c>
      <c r="S26" s="2" t="s">
        <v>118</v>
      </c>
      <c r="T26" s="2" t="s">
        <v>160</v>
      </c>
    </row>
    <row r="27" spans="1:20" x14ac:dyDescent="0.25">
      <c r="A27">
        <v>1</v>
      </c>
      <c r="B27" t="b">
        <f t="shared" si="1"/>
        <v>1</v>
      </c>
      <c r="C27" t="b">
        <f t="shared" si="0"/>
        <v>1</v>
      </c>
      <c r="D27" s="1" t="b">
        <f t="shared" si="2"/>
        <v>0</v>
      </c>
      <c r="F27" t="s">
        <v>20</v>
      </c>
      <c r="G27" s="2" t="s">
        <v>118</v>
      </c>
      <c r="H27" s="2" t="s">
        <v>118</v>
      </c>
      <c r="I27" s="2" t="s">
        <v>118</v>
      </c>
      <c r="J27" s="2" t="s">
        <v>118</v>
      </c>
      <c r="K27" s="2" t="s">
        <v>160</v>
      </c>
      <c r="L27" s="2">
        <v>97</v>
      </c>
      <c r="M27" s="2">
        <v>99</v>
      </c>
      <c r="N27" s="2">
        <v>63.11</v>
      </c>
      <c r="O27" s="2" t="s">
        <v>118</v>
      </c>
      <c r="P27" s="2" t="s">
        <v>160</v>
      </c>
      <c r="Q27" s="2">
        <v>61</v>
      </c>
      <c r="R27" s="2">
        <v>41.54</v>
      </c>
      <c r="S27" s="2" t="s">
        <v>118</v>
      </c>
      <c r="T27" s="2" t="s">
        <v>160</v>
      </c>
    </row>
    <row r="28" spans="1:20" x14ac:dyDescent="0.25">
      <c r="A28">
        <v>20</v>
      </c>
      <c r="B28" t="b">
        <f t="shared" si="1"/>
        <v>1</v>
      </c>
      <c r="C28" t="b">
        <f t="shared" si="0"/>
        <v>0</v>
      </c>
      <c r="D28" s="1" t="b">
        <f t="shared" si="2"/>
        <v>0</v>
      </c>
      <c r="F28" t="s">
        <v>95</v>
      </c>
      <c r="G28" s="2">
        <v>5.36</v>
      </c>
      <c r="H28" s="2">
        <v>195667</v>
      </c>
      <c r="I28" s="2">
        <v>5.0599999999999996</v>
      </c>
      <c r="J28" s="2">
        <v>21.123999999999999</v>
      </c>
      <c r="K28" s="2" t="s">
        <v>161</v>
      </c>
      <c r="L28" s="2">
        <v>113</v>
      </c>
      <c r="M28" s="2">
        <v>111</v>
      </c>
      <c r="N28" s="2">
        <v>102.64</v>
      </c>
      <c r="O28" s="2">
        <v>104.04</v>
      </c>
      <c r="P28" s="2" t="s">
        <v>161</v>
      </c>
      <c r="Q28" s="2" t="s">
        <v>118</v>
      </c>
      <c r="R28" s="2" t="s">
        <v>118</v>
      </c>
      <c r="S28" s="2" t="s">
        <v>118</v>
      </c>
      <c r="T28" s="2" t="s">
        <v>118</v>
      </c>
    </row>
    <row r="29" spans="1:20" x14ac:dyDescent="0.25">
      <c r="A29">
        <v>20</v>
      </c>
      <c r="B29" t="b">
        <f t="shared" si="1"/>
        <v>1</v>
      </c>
      <c r="C29" t="b">
        <f t="shared" si="0"/>
        <v>0</v>
      </c>
      <c r="D29" s="1" t="b">
        <f t="shared" si="2"/>
        <v>0</v>
      </c>
      <c r="F29" t="s">
        <v>96</v>
      </c>
      <c r="G29" s="2">
        <v>5.42</v>
      </c>
      <c r="H29" s="2">
        <v>371772</v>
      </c>
      <c r="I29" s="2">
        <v>9.6199999999999992</v>
      </c>
      <c r="J29" s="2">
        <v>20</v>
      </c>
      <c r="K29" s="2" t="s">
        <v>161</v>
      </c>
      <c r="L29" s="2">
        <v>168</v>
      </c>
      <c r="M29" s="2">
        <v>99</v>
      </c>
      <c r="N29" s="2">
        <v>50.71</v>
      </c>
      <c r="O29" s="2">
        <v>50.62</v>
      </c>
      <c r="P29" s="2" t="s">
        <v>161</v>
      </c>
      <c r="Q29" s="2" t="s">
        <v>118</v>
      </c>
      <c r="R29" s="2" t="s">
        <v>118</v>
      </c>
      <c r="S29" s="2" t="s">
        <v>118</v>
      </c>
      <c r="T29" s="2" t="s">
        <v>118</v>
      </c>
    </row>
    <row r="30" spans="1:20" x14ac:dyDescent="0.25">
      <c r="A30">
        <v>1</v>
      </c>
      <c r="B30" t="b">
        <f t="shared" si="1"/>
        <v>1</v>
      </c>
      <c r="C30" t="b">
        <f t="shared" si="0"/>
        <v>1</v>
      </c>
      <c r="D30" s="1" t="b">
        <f t="shared" si="2"/>
        <v>0</v>
      </c>
      <c r="F30" t="s">
        <v>21</v>
      </c>
      <c r="G30" s="2" t="s">
        <v>118</v>
      </c>
      <c r="H30" s="2" t="s">
        <v>118</v>
      </c>
      <c r="I30" s="2" t="s">
        <v>118</v>
      </c>
      <c r="J30" s="2" t="s">
        <v>118</v>
      </c>
      <c r="K30" s="2" t="s">
        <v>160</v>
      </c>
      <c r="L30" s="2">
        <v>56</v>
      </c>
      <c r="M30" s="2">
        <v>41</v>
      </c>
      <c r="N30" s="2">
        <v>53.9</v>
      </c>
      <c r="O30" s="2" t="s">
        <v>118</v>
      </c>
      <c r="P30" s="2" t="s">
        <v>160</v>
      </c>
      <c r="Q30" s="2">
        <v>43</v>
      </c>
      <c r="R30" s="2">
        <v>24.71</v>
      </c>
      <c r="S30" s="2" t="s">
        <v>118</v>
      </c>
      <c r="T30" s="2" t="s">
        <v>160</v>
      </c>
    </row>
    <row r="31" spans="1:20" x14ac:dyDescent="0.25">
      <c r="A31">
        <v>1</v>
      </c>
      <c r="B31" t="b">
        <f t="shared" si="1"/>
        <v>1</v>
      </c>
      <c r="C31" t="b">
        <f t="shared" si="0"/>
        <v>1</v>
      </c>
      <c r="D31" s="1" t="b">
        <f t="shared" si="2"/>
        <v>0</v>
      </c>
      <c r="F31" t="s">
        <v>150</v>
      </c>
      <c r="G31" s="2" t="s">
        <v>118</v>
      </c>
      <c r="H31" s="2" t="s">
        <v>118</v>
      </c>
      <c r="I31" s="2" t="s">
        <v>118</v>
      </c>
      <c r="J31" s="2" t="s">
        <v>118</v>
      </c>
      <c r="K31" s="2" t="s">
        <v>160</v>
      </c>
      <c r="L31" s="2">
        <v>119</v>
      </c>
      <c r="M31" s="2">
        <v>121</v>
      </c>
      <c r="N31" s="2">
        <v>31.42</v>
      </c>
      <c r="O31" s="2" t="s">
        <v>118</v>
      </c>
      <c r="P31" s="2" t="s">
        <v>160</v>
      </c>
      <c r="Q31" s="2" t="s">
        <v>118</v>
      </c>
      <c r="R31" s="2" t="s">
        <v>118</v>
      </c>
      <c r="S31" s="2" t="s">
        <v>118</v>
      </c>
      <c r="T31" s="2" t="s">
        <v>118</v>
      </c>
    </row>
    <row r="32" spans="1:20" x14ac:dyDescent="0.25">
      <c r="A32">
        <v>1</v>
      </c>
      <c r="B32" t="b">
        <f t="shared" si="1"/>
        <v>1</v>
      </c>
      <c r="C32" t="b">
        <f t="shared" si="0"/>
        <v>1</v>
      </c>
      <c r="D32" s="1" t="b">
        <f t="shared" si="2"/>
        <v>0</v>
      </c>
      <c r="F32" t="s">
        <v>22</v>
      </c>
      <c r="G32" s="2" t="s">
        <v>118</v>
      </c>
      <c r="H32" s="2" t="s">
        <v>118</v>
      </c>
      <c r="I32" s="2" t="s">
        <v>118</v>
      </c>
      <c r="J32" s="2" t="s">
        <v>118</v>
      </c>
      <c r="K32" s="2" t="s">
        <v>160</v>
      </c>
      <c r="L32" s="2">
        <v>75</v>
      </c>
      <c r="M32" s="2">
        <v>77</v>
      </c>
      <c r="N32" s="2">
        <v>31.18</v>
      </c>
      <c r="O32" s="2" t="s">
        <v>118</v>
      </c>
      <c r="P32" s="2" t="s">
        <v>160</v>
      </c>
      <c r="Q32" s="2">
        <v>110</v>
      </c>
      <c r="R32" s="2">
        <v>40.06</v>
      </c>
      <c r="S32" s="2" t="s">
        <v>118</v>
      </c>
      <c r="T32" s="2" t="s">
        <v>160</v>
      </c>
    </row>
    <row r="33" spans="1:20" x14ac:dyDescent="0.25">
      <c r="A33">
        <v>1</v>
      </c>
      <c r="B33" t="b">
        <f t="shared" si="1"/>
        <v>1</v>
      </c>
      <c r="C33" t="b">
        <f t="shared" si="0"/>
        <v>1</v>
      </c>
      <c r="D33" s="1" t="b">
        <f t="shared" si="2"/>
        <v>0</v>
      </c>
      <c r="F33" t="s">
        <v>23</v>
      </c>
      <c r="G33" s="2">
        <v>5.71</v>
      </c>
      <c r="H33" s="2">
        <v>458</v>
      </c>
      <c r="I33" s="2">
        <v>0.01</v>
      </c>
      <c r="J33" s="2">
        <v>1.4999999999999999E-2</v>
      </c>
      <c r="K33" s="2" t="s">
        <v>160</v>
      </c>
      <c r="L33" s="2">
        <v>78</v>
      </c>
      <c r="M33" s="2">
        <v>77</v>
      </c>
      <c r="N33" s="2">
        <v>23.98</v>
      </c>
      <c r="O33" s="2" t="s">
        <v>118</v>
      </c>
      <c r="P33" s="2" t="s">
        <v>160</v>
      </c>
      <c r="Q33" s="2">
        <v>52</v>
      </c>
      <c r="R33" s="2">
        <v>14.15</v>
      </c>
      <c r="S33" s="2" t="s">
        <v>118</v>
      </c>
      <c r="T33" s="2" t="s">
        <v>160</v>
      </c>
    </row>
    <row r="34" spans="1:20" x14ac:dyDescent="0.25">
      <c r="A34">
        <v>1</v>
      </c>
      <c r="B34" t="b">
        <f t="shared" si="1"/>
        <v>1</v>
      </c>
      <c r="C34" t="b">
        <f t="shared" si="0"/>
        <v>1</v>
      </c>
      <c r="D34" s="1" t="b">
        <f t="shared" si="2"/>
        <v>0</v>
      </c>
      <c r="F34" t="s">
        <v>24</v>
      </c>
      <c r="G34" s="2" t="s">
        <v>118</v>
      </c>
      <c r="H34" s="2" t="s">
        <v>118</v>
      </c>
      <c r="I34" s="2" t="s">
        <v>118</v>
      </c>
      <c r="J34" s="2" t="s">
        <v>118</v>
      </c>
      <c r="K34" s="2" t="s">
        <v>160</v>
      </c>
      <c r="L34" s="2">
        <v>62</v>
      </c>
      <c r="M34" s="2">
        <v>64</v>
      </c>
      <c r="N34" s="2">
        <v>31.94</v>
      </c>
      <c r="O34" s="2" t="s">
        <v>118</v>
      </c>
      <c r="P34" s="2" t="s">
        <v>160</v>
      </c>
      <c r="Q34" s="2">
        <v>49</v>
      </c>
      <c r="R34" s="2">
        <v>28.93</v>
      </c>
      <c r="S34" s="2" t="s">
        <v>118</v>
      </c>
      <c r="T34" s="2" t="s">
        <v>160</v>
      </c>
    </row>
    <row r="35" spans="1:20" x14ac:dyDescent="0.25">
      <c r="A35">
        <v>20</v>
      </c>
      <c r="B35" t="b">
        <f t="shared" si="1"/>
        <v>1</v>
      </c>
      <c r="C35" t="b">
        <f t="shared" si="0"/>
        <v>0</v>
      </c>
      <c r="D35" s="1" t="b">
        <f t="shared" si="2"/>
        <v>0</v>
      </c>
      <c r="F35" t="s">
        <v>97</v>
      </c>
      <c r="G35" s="2">
        <v>6.17</v>
      </c>
      <c r="H35" s="2">
        <v>646959</v>
      </c>
      <c r="I35" s="2">
        <v>16.739999999999998</v>
      </c>
      <c r="J35" s="2">
        <v>20</v>
      </c>
      <c r="K35" s="2" t="s">
        <v>161</v>
      </c>
      <c r="L35" s="2">
        <v>114</v>
      </c>
      <c r="M35" s="2">
        <v>88</v>
      </c>
      <c r="N35" s="2">
        <v>18.07</v>
      </c>
      <c r="O35" s="2">
        <v>17.920000000000002</v>
      </c>
      <c r="P35" s="2" t="s">
        <v>161</v>
      </c>
      <c r="Q35" s="2">
        <v>63</v>
      </c>
      <c r="R35" s="2">
        <v>18.399999999999999</v>
      </c>
      <c r="S35" s="2">
        <v>18.3</v>
      </c>
      <c r="T35" s="2" t="s">
        <v>161</v>
      </c>
    </row>
    <row r="36" spans="1:20" x14ac:dyDescent="0.25">
      <c r="A36">
        <v>1</v>
      </c>
      <c r="B36" t="b">
        <f t="shared" si="1"/>
        <v>1</v>
      </c>
      <c r="C36" t="b">
        <f t="shared" si="0"/>
        <v>1</v>
      </c>
      <c r="D36" s="1" t="b">
        <f t="shared" si="2"/>
        <v>0</v>
      </c>
      <c r="F36" t="s">
        <v>25</v>
      </c>
      <c r="G36" s="2">
        <v>6.38</v>
      </c>
      <c r="H36" s="2">
        <v>148</v>
      </c>
      <c r="I36" s="2">
        <v>0</v>
      </c>
      <c r="J36" s="2">
        <v>1.7000000000000001E-2</v>
      </c>
      <c r="K36" s="2" t="s">
        <v>160</v>
      </c>
      <c r="L36" s="2">
        <v>130</v>
      </c>
      <c r="M36" s="2">
        <v>132</v>
      </c>
      <c r="N36" s="2">
        <v>95.47</v>
      </c>
      <c r="O36" s="2">
        <v>88.03</v>
      </c>
      <c r="P36" s="2" t="s">
        <v>161</v>
      </c>
      <c r="Q36" s="2">
        <v>95</v>
      </c>
      <c r="R36" s="2">
        <v>95.99</v>
      </c>
      <c r="S36" s="2" t="s">
        <v>118</v>
      </c>
      <c r="T36" s="2" t="s">
        <v>160</v>
      </c>
    </row>
    <row r="37" spans="1:20" x14ac:dyDescent="0.25">
      <c r="A37">
        <v>1</v>
      </c>
      <c r="B37" t="b">
        <f t="shared" si="1"/>
        <v>1</v>
      </c>
      <c r="C37" t="b">
        <f t="shared" si="0"/>
        <v>1</v>
      </c>
      <c r="D37" s="1" t="b">
        <f t="shared" si="2"/>
        <v>0</v>
      </c>
      <c r="F37" t="s">
        <v>26</v>
      </c>
      <c r="G37" s="2" t="s">
        <v>118</v>
      </c>
      <c r="H37" s="2" t="s">
        <v>118</v>
      </c>
      <c r="I37" s="2" t="s">
        <v>118</v>
      </c>
      <c r="J37" s="2" t="s">
        <v>118</v>
      </c>
      <c r="K37" s="2" t="s">
        <v>160</v>
      </c>
      <c r="L37" s="2">
        <v>63</v>
      </c>
      <c r="M37" s="2">
        <v>62</v>
      </c>
      <c r="N37" s="2">
        <v>68.709999999999994</v>
      </c>
      <c r="O37" s="2" t="s">
        <v>118</v>
      </c>
      <c r="P37" s="2" t="s">
        <v>160</v>
      </c>
      <c r="Q37" s="2">
        <v>41</v>
      </c>
      <c r="R37" s="2">
        <v>38.08</v>
      </c>
      <c r="S37" s="2" t="s">
        <v>118</v>
      </c>
      <c r="T37" s="2" t="s">
        <v>160</v>
      </c>
    </row>
    <row r="38" spans="1:20" x14ac:dyDescent="0.25">
      <c r="A38">
        <v>1</v>
      </c>
      <c r="B38" t="b">
        <f t="shared" si="1"/>
        <v>1</v>
      </c>
      <c r="C38" t="b">
        <f t="shared" si="0"/>
        <v>1</v>
      </c>
      <c r="D38" s="1" t="b">
        <f t="shared" si="2"/>
        <v>0</v>
      </c>
      <c r="F38" t="s">
        <v>151</v>
      </c>
      <c r="G38" s="2">
        <v>6.72</v>
      </c>
      <c r="H38" s="2">
        <v>40</v>
      </c>
      <c r="I38" s="2">
        <v>0</v>
      </c>
      <c r="J38" s="2">
        <v>6.0000000000000001E-3</v>
      </c>
      <c r="K38" s="2" t="s">
        <v>160</v>
      </c>
      <c r="L38" s="2">
        <v>174</v>
      </c>
      <c r="M38" s="2">
        <v>93</v>
      </c>
      <c r="N38" s="2">
        <v>92.51</v>
      </c>
      <c r="O38" s="2" t="s">
        <v>118</v>
      </c>
      <c r="P38" s="2" t="s">
        <v>160</v>
      </c>
      <c r="Q38" s="2">
        <v>95</v>
      </c>
      <c r="R38" s="2">
        <v>80.319999999999993</v>
      </c>
      <c r="S38" s="2" t="s">
        <v>118</v>
      </c>
      <c r="T38" s="2" t="s">
        <v>160</v>
      </c>
    </row>
    <row r="39" spans="1:20" x14ac:dyDescent="0.25">
      <c r="A39">
        <v>1</v>
      </c>
      <c r="B39" t="b">
        <f t="shared" si="1"/>
        <v>1</v>
      </c>
      <c r="C39" t="b">
        <f t="shared" si="0"/>
        <v>1</v>
      </c>
      <c r="D39" s="1" t="b">
        <f t="shared" si="2"/>
        <v>0</v>
      </c>
      <c r="F39" t="s">
        <v>152</v>
      </c>
      <c r="G39" s="2" t="s">
        <v>118</v>
      </c>
      <c r="H39" s="2" t="s">
        <v>118</v>
      </c>
      <c r="I39" s="2" t="s">
        <v>118</v>
      </c>
      <c r="J39" s="2" t="s">
        <v>118</v>
      </c>
      <c r="K39" s="2" t="s">
        <v>160</v>
      </c>
      <c r="L39" s="2">
        <v>41</v>
      </c>
      <c r="M39" s="2">
        <v>69</v>
      </c>
      <c r="N39" s="2">
        <v>97.5</v>
      </c>
      <c r="O39" s="2" t="s">
        <v>118</v>
      </c>
      <c r="P39" s="2" t="s">
        <v>160</v>
      </c>
      <c r="Q39" s="2">
        <v>39</v>
      </c>
      <c r="R39" s="2">
        <v>43.16</v>
      </c>
      <c r="S39" s="2" t="s">
        <v>118</v>
      </c>
      <c r="T39" s="2" t="s">
        <v>160</v>
      </c>
    </row>
    <row r="40" spans="1:20" x14ac:dyDescent="0.25">
      <c r="A40">
        <v>1</v>
      </c>
      <c r="B40" t="b">
        <f t="shared" si="1"/>
        <v>1</v>
      </c>
      <c r="C40" t="b">
        <f t="shared" si="0"/>
        <v>1</v>
      </c>
      <c r="D40" s="1" t="b">
        <f t="shared" si="2"/>
        <v>0</v>
      </c>
      <c r="F40" t="s">
        <v>27</v>
      </c>
      <c r="G40" s="2" t="s">
        <v>118</v>
      </c>
      <c r="H40" s="2" t="s">
        <v>118</v>
      </c>
      <c r="I40" s="2" t="s">
        <v>118</v>
      </c>
      <c r="J40" s="2" t="s">
        <v>118</v>
      </c>
      <c r="K40" s="2" t="s">
        <v>160</v>
      </c>
      <c r="L40" s="2">
        <v>83</v>
      </c>
      <c r="M40" s="2">
        <v>85</v>
      </c>
      <c r="N40" s="2">
        <v>63.78</v>
      </c>
      <c r="O40" s="2" t="s">
        <v>118</v>
      </c>
      <c r="P40" s="2" t="s">
        <v>160</v>
      </c>
      <c r="Q40" s="2">
        <v>47</v>
      </c>
      <c r="R40" s="2">
        <v>14.61</v>
      </c>
      <c r="S40" s="2" t="s">
        <v>118</v>
      </c>
      <c r="T40" s="2" t="s">
        <v>160</v>
      </c>
    </row>
    <row r="41" spans="1:20" x14ac:dyDescent="0.25">
      <c r="A41">
        <v>1</v>
      </c>
      <c r="B41" t="b">
        <f t="shared" si="1"/>
        <v>1</v>
      </c>
      <c r="C41" t="b">
        <f t="shared" si="0"/>
        <v>1</v>
      </c>
      <c r="D41" s="1" t="b">
        <f t="shared" si="2"/>
        <v>0</v>
      </c>
      <c r="F41" t="s">
        <v>28</v>
      </c>
      <c r="G41" s="2" t="s">
        <v>118</v>
      </c>
      <c r="H41" s="2" t="s">
        <v>118</v>
      </c>
      <c r="I41" s="2" t="s">
        <v>118</v>
      </c>
      <c r="J41" s="2" t="s">
        <v>118</v>
      </c>
      <c r="K41" s="2" t="s">
        <v>160</v>
      </c>
      <c r="L41" s="2">
        <v>43</v>
      </c>
      <c r="M41" s="2">
        <v>41</v>
      </c>
      <c r="N41" s="2">
        <v>87.57</v>
      </c>
      <c r="O41" s="2" t="s">
        <v>118</v>
      </c>
      <c r="P41" s="2" t="s">
        <v>160</v>
      </c>
      <c r="Q41" s="2">
        <v>39</v>
      </c>
      <c r="R41" s="2">
        <v>27.3</v>
      </c>
      <c r="S41" s="2" t="s">
        <v>118</v>
      </c>
      <c r="T41" s="2" t="s">
        <v>160</v>
      </c>
    </row>
    <row r="42" spans="1:20" x14ac:dyDescent="0.25">
      <c r="A42">
        <v>1</v>
      </c>
      <c r="B42" t="b">
        <f t="shared" si="1"/>
        <v>1</v>
      </c>
      <c r="C42" t="b">
        <f t="shared" si="0"/>
        <v>1</v>
      </c>
      <c r="D42" s="1" t="b">
        <f t="shared" si="2"/>
        <v>0</v>
      </c>
      <c r="F42" t="s">
        <v>29</v>
      </c>
      <c r="G42" s="2">
        <v>7.35</v>
      </c>
      <c r="H42" s="2">
        <v>115</v>
      </c>
      <c r="I42" s="2">
        <v>0</v>
      </c>
      <c r="J42" s="2">
        <v>1.0999999999999999E-2</v>
      </c>
      <c r="K42" s="2" t="s">
        <v>160</v>
      </c>
      <c r="L42" s="2">
        <v>75</v>
      </c>
      <c r="M42" s="2">
        <v>39</v>
      </c>
      <c r="N42" s="2">
        <v>36.74</v>
      </c>
      <c r="O42" s="2" t="s">
        <v>118</v>
      </c>
      <c r="P42" s="2" t="s">
        <v>160</v>
      </c>
      <c r="Q42" s="2">
        <v>77</v>
      </c>
      <c r="R42" s="2">
        <v>31.57</v>
      </c>
      <c r="S42" s="2" t="s">
        <v>118</v>
      </c>
      <c r="T42" s="2" t="s">
        <v>160</v>
      </c>
    </row>
    <row r="43" spans="1:20" x14ac:dyDescent="0.25">
      <c r="A43">
        <v>1.8</v>
      </c>
      <c r="B43" t="b">
        <f t="shared" si="1"/>
        <v>1</v>
      </c>
      <c r="C43" t="b">
        <f t="shared" si="0"/>
        <v>1</v>
      </c>
      <c r="D43" s="1" t="b">
        <f t="shared" si="2"/>
        <v>0</v>
      </c>
      <c r="F43" t="s">
        <v>153</v>
      </c>
      <c r="G43" s="2" t="s">
        <v>118</v>
      </c>
      <c r="H43" s="2" t="s">
        <v>118</v>
      </c>
      <c r="I43" s="2" t="s">
        <v>118</v>
      </c>
      <c r="J43" s="2" t="s">
        <v>118</v>
      </c>
      <c r="K43" s="2" t="s">
        <v>160</v>
      </c>
      <c r="L43" s="2">
        <v>43</v>
      </c>
      <c r="M43" s="2">
        <v>58</v>
      </c>
      <c r="N43" s="2">
        <v>43.17</v>
      </c>
      <c r="O43" s="2" t="s">
        <v>118</v>
      </c>
      <c r="P43" s="2" t="s">
        <v>160</v>
      </c>
      <c r="Q43" s="2">
        <v>41</v>
      </c>
      <c r="R43" s="2">
        <v>22.65</v>
      </c>
      <c r="S43" s="2" t="s">
        <v>118</v>
      </c>
      <c r="T43" s="2" t="s">
        <v>160</v>
      </c>
    </row>
    <row r="44" spans="1:20" x14ac:dyDescent="0.25">
      <c r="A44">
        <v>20</v>
      </c>
      <c r="B44" t="b">
        <f t="shared" si="1"/>
        <v>0</v>
      </c>
      <c r="C44" t="b">
        <f t="shared" si="0"/>
        <v>0</v>
      </c>
      <c r="D44" s="1" t="b">
        <f t="shared" si="2"/>
        <v>1</v>
      </c>
      <c r="F44" t="s">
        <v>98</v>
      </c>
      <c r="G44" s="2">
        <v>7.6</v>
      </c>
      <c r="H44" s="2">
        <v>844952</v>
      </c>
      <c r="I44" s="2">
        <v>21.87</v>
      </c>
      <c r="J44" s="2">
        <v>18.869</v>
      </c>
      <c r="K44" s="2" t="s">
        <v>161</v>
      </c>
      <c r="L44" s="2">
        <v>98</v>
      </c>
      <c r="M44" s="2">
        <v>100</v>
      </c>
      <c r="N44" s="2">
        <v>63.49</v>
      </c>
      <c r="O44" s="2">
        <v>64.05</v>
      </c>
      <c r="P44" s="2" t="s">
        <v>161</v>
      </c>
      <c r="Q44" s="2">
        <v>70</v>
      </c>
      <c r="R44" s="2">
        <v>11.11</v>
      </c>
      <c r="S44" s="2">
        <v>11.41</v>
      </c>
      <c r="T44" s="2" t="s">
        <v>161</v>
      </c>
    </row>
    <row r="45" spans="1:20" x14ac:dyDescent="0.25">
      <c r="A45">
        <v>1</v>
      </c>
      <c r="B45" t="b">
        <f t="shared" si="1"/>
        <v>1</v>
      </c>
      <c r="C45" t="b">
        <f t="shared" si="0"/>
        <v>0</v>
      </c>
      <c r="D45" s="1" t="b">
        <f t="shared" si="2"/>
        <v>0</v>
      </c>
      <c r="F45" t="s">
        <v>30</v>
      </c>
      <c r="G45" s="2">
        <v>7.67</v>
      </c>
      <c r="H45" s="2">
        <v>1339</v>
      </c>
      <c r="I45" s="2">
        <v>0.03</v>
      </c>
      <c r="J45" s="2">
        <v>4.2000000000000003E-2</v>
      </c>
      <c r="K45" s="2" t="s">
        <v>161</v>
      </c>
      <c r="L45" s="2">
        <v>91</v>
      </c>
      <c r="M45" s="2">
        <v>92</v>
      </c>
      <c r="N45" s="2">
        <v>56.84</v>
      </c>
      <c r="O45" s="2">
        <v>56.78</v>
      </c>
      <c r="P45" s="2" t="s">
        <v>161</v>
      </c>
      <c r="Q45" s="2">
        <v>65</v>
      </c>
      <c r="R45" s="2">
        <v>11.51</v>
      </c>
      <c r="S45" s="2">
        <v>12.26</v>
      </c>
      <c r="T45" s="2" t="s">
        <v>161</v>
      </c>
    </row>
    <row r="46" spans="1:20" x14ac:dyDescent="0.25">
      <c r="A46">
        <v>1</v>
      </c>
      <c r="B46" t="b">
        <f t="shared" si="1"/>
        <v>1</v>
      </c>
      <c r="C46" t="b">
        <f t="shared" si="0"/>
        <v>1</v>
      </c>
      <c r="D46" s="1" t="b">
        <f t="shared" si="2"/>
        <v>0</v>
      </c>
      <c r="F46" t="s">
        <v>31</v>
      </c>
      <c r="G46" s="2" t="s">
        <v>118</v>
      </c>
      <c r="H46" s="2" t="s">
        <v>118</v>
      </c>
      <c r="I46" s="2" t="s">
        <v>118</v>
      </c>
      <c r="J46" s="2" t="s">
        <v>118</v>
      </c>
      <c r="K46" s="2" t="s">
        <v>160</v>
      </c>
      <c r="L46" s="2">
        <v>75</v>
      </c>
      <c r="M46" s="2">
        <v>39</v>
      </c>
      <c r="N46" s="2">
        <v>36.89</v>
      </c>
      <c r="O46" s="2" t="s">
        <v>118</v>
      </c>
      <c r="P46" s="2" t="s">
        <v>160</v>
      </c>
      <c r="Q46" s="2">
        <v>77</v>
      </c>
      <c r="R46" s="2">
        <v>31.71</v>
      </c>
      <c r="S46" s="2" t="s">
        <v>118</v>
      </c>
      <c r="T46" s="2" t="s">
        <v>160</v>
      </c>
    </row>
    <row r="47" spans="1:20" x14ac:dyDescent="0.25">
      <c r="A47">
        <v>1</v>
      </c>
      <c r="B47" t="b">
        <f t="shared" si="1"/>
        <v>1</v>
      </c>
      <c r="C47" t="b">
        <f t="shared" si="0"/>
        <v>1</v>
      </c>
      <c r="D47" s="1" t="b">
        <f t="shared" si="2"/>
        <v>0</v>
      </c>
      <c r="F47" t="s">
        <v>154</v>
      </c>
      <c r="G47" s="2" t="s">
        <v>118</v>
      </c>
      <c r="H47" s="2" t="s">
        <v>118</v>
      </c>
      <c r="I47" s="2" t="s">
        <v>118</v>
      </c>
      <c r="J47" s="2" t="s">
        <v>118</v>
      </c>
      <c r="K47" s="2" t="s">
        <v>160</v>
      </c>
      <c r="L47" s="2">
        <v>69</v>
      </c>
      <c r="M47" s="2">
        <v>41</v>
      </c>
      <c r="N47" s="2">
        <v>56.16</v>
      </c>
      <c r="O47" s="2" t="s">
        <v>118</v>
      </c>
      <c r="P47" s="2" t="s">
        <v>160</v>
      </c>
      <c r="Q47" s="2">
        <v>99</v>
      </c>
      <c r="R47" s="2">
        <v>24.48</v>
      </c>
      <c r="S47" s="2" t="s">
        <v>118</v>
      </c>
      <c r="T47" s="2" t="s">
        <v>160</v>
      </c>
    </row>
    <row r="48" spans="1:20" x14ac:dyDescent="0.25">
      <c r="A48">
        <v>1</v>
      </c>
      <c r="B48" t="b">
        <f t="shared" si="1"/>
        <v>1</v>
      </c>
      <c r="C48" t="b">
        <f t="shared" si="0"/>
        <v>1</v>
      </c>
      <c r="D48" s="1" t="b">
        <f t="shared" si="2"/>
        <v>0</v>
      </c>
      <c r="F48" t="s">
        <v>32</v>
      </c>
      <c r="G48" s="2" t="s">
        <v>118</v>
      </c>
      <c r="H48" s="2" t="s">
        <v>118</v>
      </c>
      <c r="I48" s="2" t="s">
        <v>118</v>
      </c>
      <c r="J48" s="2" t="s">
        <v>118</v>
      </c>
      <c r="K48" s="2" t="s">
        <v>160</v>
      </c>
      <c r="L48" s="2">
        <v>97</v>
      </c>
      <c r="M48" s="2">
        <v>83</v>
      </c>
      <c r="N48" s="2">
        <v>87.07</v>
      </c>
      <c r="O48" s="2" t="s">
        <v>118</v>
      </c>
      <c r="P48" s="2" t="s">
        <v>160</v>
      </c>
      <c r="Q48" s="2">
        <v>99</v>
      </c>
      <c r="R48" s="2">
        <v>62.03</v>
      </c>
      <c r="S48" s="2" t="s">
        <v>118</v>
      </c>
      <c r="T48" s="2" t="s">
        <v>160</v>
      </c>
    </row>
    <row r="49" spans="1:20" x14ac:dyDescent="0.25">
      <c r="A49">
        <v>1</v>
      </c>
      <c r="B49" t="b">
        <f t="shared" si="1"/>
        <v>1</v>
      </c>
      <c r="C49" t="b">
        <f t="shared" si="0"/>
        <v>0</v>
      </c>
      <c r="D49" s="1" t="b">
        <f t="shared" si="2"/>
        <v>0</v>
      </c>
      <c r="F49" t="s">
        <v>33</v>
      </c>
      <c r="G49" s="2">
        <v>8.15</v>
      </c>
      <c r="H49" s="2">
        <v>243</v>
      </c>
      <c r="I49" s="2">
        <v>0.01</v>
      </c>
      <c r="J49" s="2">
        <v>1.9E-2</v>
      </c>
      <c r="K49" s="2" t="s">
        <v>161</v>
      </c>
      <c r="L49" s="2">
        <v>166</v>
      </c>
      <c r="M49" s="2">
        <v>164</v>
      </c>
      <c r="N49" s="2">
        <v>78.37</v>
      </c>
      <c r="O49" s="2">
        <v>67.959999999999994</v>
      </c>
      <c r="P49" s="2" t="s">
        <v>161</v>
      </c>
      <c r="Q49" s="2">
        <v>129</v>
      </c>
      <c r="R49" s="2">
        <v>72.11</v>
      </c>
      <c r="S49" s="2">
        <v>68.010000000000005</v>
      </c>
      <c r="T49" s="2" t="s">
        <v>161</v>
      </c>
    </row>
    <row r="50" spans="1:20" x14ac:dyDescent="0.25">
      <c r="A50">
        <v>1</v>
      </c>
      <c r="B50" t="b">
        <f t="shared" si="1"/>
        <v>1</v>
      </c>
      <c r="C50" t="b">
        <f t="shared" si="0"/>
        <v>1</v>
      </c>
      <c r="D50" s="1" t="b">
        <f t="shared" si="2"/>
        <v>0</v>
      </c>
      <c r="F50" t="s">
        <v>34</v>
      </c>
      <c r="G50" s="2">
        <v>8.24</v>
      </c>
      <c r="H50" s="2">
        <v>90</v>
      </c>
      <c r="I50" s="2">
        <v>0</v>
      </c>
      <c r="J50" s="2">
        <v>5.0000000000000001E-3</v>
      </c>
      <c r="K50" s="2" t="s">
        <v>160</v>
      </c>
      <c r="L50" s="2">
        <v>76</v>
      </c>
      <c r="M50" s="2">
        <v>41</v>
      </c>
      <c r="N50" s="2">
        <v>56.65</v>
      </c>
      <c r="O50" s="2" t="s">
        <v>118</v>
      </c>
      <c r="P50" s="2" t="s">
        <v>160</v>
      </c>
      <c r="Q50" s="2">
        <v>78</v>
      </c>
      <c r="R50" s="2">
        <v>31.88</v>
      </c>
      <c r="S50" s="2" t="s">
        <v>118</v>
      </c>
      <c r="T50" s="2" t="s">
        <v>160</v>
      </c>
    </row>
    <row r="51" spans="1:20" x14ac:dyDescent="0.25">
      <c r="A51">
        <v>1.8</v>
      </c>
      <c r="B51" t="b">
        <f t="shared" si="1"/>
        <v>1</v>
      </c>
      <c r="C51" t="b">
        <f t="shared" si="0"/>
        <v>1</v>
      </c>
      <c r="D51" s="1" t="b">
        <f t="shared" si="2"/>
        <v>0</v>
      </c>
      <c r="F51" t="s">
        <v>35</v>
      </c>
      <c r="G51" s="2" t="s">
        <v>118</v>
      </c>
      <c r="H51" s="2" t="s">
        <v>118</v>
      </c>
      <c r="I51" s="2" t="s">
        <v>118</v>
      </c>
      <c r="J51" s="2" t="s">
        <v>118</v>
      </c>
      <c r="K51" s="2" t="s">
        <v>160</v>
      </c>
      <c r="L51" s="2">
        <v>43</v>
      </c>
      <c r="M51" s="2">
        <v>58</v>
      </c>
      <c r="N51" s="2">
        <v>60.85</v>
      </c>
      <c r="O51" s="2" t="s">
        <v>118</v>
      </c>
      <c r="P51" s="2" t="s">
        <v>160</v>
      </c>
      <c r="Q51" s="2">
        <v>57</v>
      </c>
      <c r="R51" s="2">
        <v>21.01</v>
      </c>
      <c r="S51" s="2" t="s">
        <v>118</v>
      </c>
      <c r="T51" s="2" t="s">
        <v>160</v>
      </c>
    </row>
    <row r="52" spans="1:20" x14ac:dyDescent="0.25">
      <c r="A52">
        <v>1</v>
      </c>
      <c r="B52" t="b">
        <f t="shared" si="1"/>
        <v>1</v>
      </c>
      <c r="C52" t="b">
        <f t="shared" si="0"/>
        <v>1</v>
      </c>
      <c r="D52" s="1" t="b">
        <f t="shared" si="2"/>
        <v>0</v>
      </c>
      <c r="F52" t="s">
        <v>36</v>
      </c>
      <c r="G52" s="2">
        <v>8.43</v>
      </c>
      <c r="H52" s="2">
        <v>48</v>
      </c>
      <c r="I52" s="2">
        <v>0</v>
      </c>
      <c r="J52" s="2">
        <v>6.0000000000000001E-3</v>
      </c>
      <c r="K52" s="2" t="s">
        <v>160</v>
      </c>
      <c r="L52" s="2">
        <v>129</v>
      </c>
      <c r="M52" s="2">
        <v>127</v>
      </c>
      <c r="N52" s="2">
        <v>77.06</v>
      </c>
      <c r="O52" s="2" t="s">
        <v>118</v>
      </c>
      <c r="P52" s="2" t="s">
        <v>160</v>
      </c>
      <c r="Q52" s="2">
        <v>131</v>
      </c>
      <c r="R52" s="2">
        <v>23.53</v>
      </c>
      <c r="S52" s="2" t="s">
        <v>118</v>
      </c>
      <c r="T52" s="2" t="s">
        <v>160</v>
      </c>
    </row>
    <row r="53" spans="1:20" x14ac:dyDescent="0.25">
      <c r="A53">
        <v>1</v>
      </c>
      <c r="B53" t="b">
        <f t="shared" si="1"/>
        <v>1</v>
      </c>
      <c r="C53" t="b">
        <f t="shared" si="0"/>
        <v>1</v>
      </c>
      <c r="D53" s="1" t="b">
        <f t="shared" si="2"/>
        <v>0</v>
      </c>
      <c r="F53" t="s">
        <v>37</v>
      </c>
      <c r="G53" s="2" t="s">
        <v>118</v>
      </c>
      <c r="H53" s="2" t="s">
        <v>118</v>
      </c>
      <c r="I53" s="2" t="s">
        <v>118</v>
      </c>
      <c r="J53" s="2" t="s">
        <v>118</v>
      </c>
      <c r="K53" s="2" t="s">
        <v>160</v>
      </c>
      <c r="L53" s="2">
        <v>107</v>
      </c>
      <c r="M53" s="2">
        <v>109</v>
      </c>
      <c r="N53" s="2">
        <v>94.97</v>
      </c>
      <c r="O53" s="2" t="s">
        <v>118</v>
      </c>
      <c r="P53" s="2" t="s">
        <v>160</v>
      </c>
      <c r="Q53" s="2">
        <v>93</v>
      </c>
      <c r="R53" s="2">
        <v>4.29</v>
      </c>
      <c r="S53" s="2" t="s">
        <v>118</v>
      </c>
      <c r="T53" s="2" t="s">
        <v>160</v>
      </c>
    </row>
    <row r="54" spans="1:20" x14ac:dyDescent="0.25">
      <c r="A54">
        <v>20</v>
      </c>
      <c r="B54" t="b">
        <f t="shared" si="1"/>
        <v>1</v>
      </c>
      <c r="C54" t="b">
        <f t="shared" si="0"/>
        <v>0</v>
      </c>
      <c r="D54" s="1" t="b">
        <f t="shared" si="2"/>
        <v>0</v>
      </c>
      <c r="F54" t="s">
        <v>99</v>
      </c>
      <c r="G54" s="2">
        <v>8.91</v>
      </c>
      <c r="H54" s="2">
        <v>645134</v>
      </c>
      <c r="I54" s="2">
        <v>16.7</v>
      </c>
      <c r="J54" s="2">
        <v>20</v>
      </c>
      <c r="K54" s="2" t="s">
        <v>161</v>
      </c>
      <c r="L54" s="2">
        <v>117</v>
      </c>
      <c r="M54" s="2">
        <v>82</v>
      </c>
      <c r="N54" s="2">
        <v>58.75</v>
      </c>
      <c r="O54" s="2">
        <v>56.34</v>
      </c>
      <c r="P54" s="2" t="s">
        <v>161</v>
      </c>
      <c r="Q54" s="2">
        <v>52</v>
      </c>
      <c r="R54" s="2">
        <v>14.04</v>
      </c>
      <c r="S54" s="2">
        <v>12.51</v>
      </c>
      <c r="T54" s="2" t="s">
        <v>161</v>
      </c>
    </row>
    <row r="55" spans="1:20" x14ac:dyDescent="0.25">
      <c r="A55">
        <v>1</v>
      </c>
      <c r="B55" t="b">
        <f t="shared" si="1"/>
        <v>1</v>
      </c>
      <c r="C55" t="b">
        <f t="shared" si="0"/>
        <v>1</v>
      </c>
      <c r="D55" s="1" t="b">
        <f t="shared" si="2"/>
        <v>0</v>
      </c>
      <c r="F55" t="s">
        <v>38</v>
      </c>
      <c r="G55" s="2">
        <v>8.93</v>
      </c>
      <c r="H55" s="2">
        <v>635</v>
      </c>
      <c r="I55" s="2">
        <v>0.02</v>
      </c>
      <c r="J55" s="2">
        <v>2.8000000000000001E-2</v>
      </c>
      <c r="K55" s="2" t="s">
        <v>160</v>
      </c>
      <c r="L55" s="2">
        <v>112</v>
      </c>
      <c r="M55" s="2">
        <v>77</v>
      </c>
      <c r="N55" s="2">
        <v>64.75</v>
      </c>
      <c r="O55" s="2">
        <v>615.44000000000005</v>
      </c>
      <c r="P55" s="2" t="s">
        <v>160</v>
      </c>
      <c r="Q55" s="2">
        <v>114</v>
      </c>
      <c r="R55" s="2">
        <v>31.51</v>
      </c>
      <c r="S55" s="2">
        <v>44.76</v>
      </c>
      <c r="T55" s="2" t="s">
        <v>161</v>
      </c>
    </row>
    <row r="56" spans="1:20" x14ac:dyDescent="0.25">
      <c r="A56">
        <v>1</v>
      </c>
      <c r="B56" t="b">
        <f t="shared" si="1"/>
        <v>1</v>
      </c>
      <c r="C56" t="b">
        <f t="shared" si="0"/>
        <v>1</v>
      </c>
      <c r="D56" s="1" t="b">
        <f t="shared" si="2"/>
        <v>0</v>
      </c>
      <c r="F56" t="s">
        <v>39</v>
      </c>
      <c r="G56" s="2" t="s">
        <v>118</v>
      </c>
      <c r="H56" s="2" t="s">
        <v>118</v>
      </c>
      <c r="I56" s="2" t="s">
        <v>118</v>
      </c>
      <c r="J56" s="2" t="s">
        <v>118</v>
      </c>
      <c r="K56" s="2" t="s">
        <v>160</v>
      </c>
      <c r="L56" s="2">
        <v>131</v>
      </c>
      <c r="M56" s="2">
        <v>133</v>
      </c>
      <c r="N56" s="2">
        <v>94.33</v>
      </c>
      <c r="O56" s="2" t="s">
        <v>118</v>
      </c>
      <c r="P56" s="2" t="s">
        <v>160</v>
      </c>
      <c r="Q56" s="2">
        <v>117</v>
      </c>
      <c r="R56" s="2">
        <v>80.87</v>
      </c>
      <c r="S56" s="2" t="s">
        <v>118</v>
      </c>
      <c r="T56" s="2" t="s">
        <v>160</v>
      </c>
    </row>
    <row r="57" spans="1:20" x14ac:dyDescent="0.25">
      <c r="A57">
        <v>1</v>
      </c>
      <c r="B57" t="b">
        <f t="shared" si="1"/>
        <v>1</v>
      </c>
      <c r="C57" t="b">
        <f t="shared" si="0"/>
        <v>1</v>
      </c>
      <c r="D57" s="1" t="b">
        <f t="shared" si="2"/>
        <v>0</v>
      </c>
      <c r="F57" t="s">
        <v>40</v>
      </c>
      <c r="G57" s="2">
        <v>9.02</v>
      </c>
      <c r="H57" s="2">
        <v>2122</v>
      </c>
      <c r="I57" s="2">
        <v>0.05</v>
      </c>
      <c r="J57" s="2">
        <v>6.3E-2</v>
      </c>
      <c r="K57" s="2" t="s">
        <v>160</v>
      </c>
      <c r="L57" s="2">
        <v>91</v>
      </c>
      <c r="M57" s="2">
        <v>106</v>
      </c>
      <c r="N57" s="2">
        <v>35.950000000000003</v>
      </c>
      <c r="O57" s="2">
        <v>35.72</v>
      </c>
      <c r="P57" s="2" t="s">
        <v>161</v>
      </c>
      <c r="Q57" s="2">
        <v>51</v>
      </c>
      <c r="R57" s="2">
        <v>8.3800000000000008</v>
      </c>
      <c r="S57" s="2" t="s">
        <v>118</v>
      </c>
      <c r="T57" s="2" t="s">
        <v>160</v>
      </c>
    </row>
    <row r="58" spans="1:20" x14ac:dyDescent="0.25">
      <c r="A58">
        <v>1</v>
      </c>
      <c r="B58" t="b">
        <f t="shared" si="1"/>
        <v>1</v>
      </c>
      <c r="C58" t="b">
        <f t="shared" si="0"/>
        <v>0</v>
      </c>
      <c r="D58" s="1" t="b">
        <f t="shared" si="2"/>
        <v>0</v>
      </c>
      <c r="F58" t="s">
        <v>41</v>
      </c>
      <c r="G58" s="2">
        <v>9.1199999999999992</v>
      </c>
      <c r="H58" s="2">
        <v>4306</v>
      </c>
      <c r="I58" s="2">
        <v>0.11</v>
      </c>
      <c r="J58" s="2">
        <v>7.3999999999999996E-2</v>
      </c>
      <c r="K58" s="2" t="s">
        <v>161</v>
      </c>
      <c r="L58" s="2">
        <v>91</v>
      </c>
      <c r="M58" s="2">
        <v>106</v>
      </c>
      <c r="N58" s="2">
        <v>52.8</v>
      </c>
      <c r="O58" s="2">
        <v>52.89</v>
      </c>
      <c r="P58" s="2" t="s">
        <v>161</v>
      </c>
      <c r="Q58" s="2">
        <v>105</v>
      </c>
      <c r="R58" s="2">
        <v>21.46</v>
      </c>
      <c r="S58" s="2">
        <v>23.91</v>
      </c>
      <c r="T58" s="2" t="s">
        <v>161</v>
      </c>
    </row>
    <row r="59" spans="1:20" x14ac:dyDescent="0.25">
      <c r="A59">
        <v>1</v>
      </c>
      <c r="B59" t="b">
        <f t="shared" si="1"/>
        <v>1</v>
      </c>
      <c r="C59" t="b">
        <f t="shared" si="0"/>
        <v>0</v>
      </c>
      <c r="D59" s="1" t="b">
        <f t="shared" si="2"/>
        <v>0</v>
      </c>
      <c r="F59" t="s">
        <v>42</v>
      </c>
      <c r="G59" s="2">
        <v>9.42</v>
      </c>
      <c r="H59" s="2">
        <v>2015</v>
      </c>
      <c r="I59" s="2">
        <v>0.05</v>
      </c>
      <c r="J59" s="2">
        <v>6.3E-2</v>
      </c>
      <c r="K59" s="2" t="s">
        <v>161</v>
      </c>
      <c r="L59" s="2">
        <v>91</v>
      </c>
      <c r="M59" s="2">
        <v>106</v>
      </c>
      <c r="N59" s="2">
        <v>50.24</v>
      </c>
      <c r="O59" s="2">
        <v>49.32</v>
      </c>
      <c r="P59" s="2" t="s">
        <v>161</v>
      </c>
      <c r="Q59" s="2">
        <v>105</v>
      </c>
      <c r="R59" s="2">
        <v>25.22</v>
      </c>
      <c r="S59" s="2">
        <v>16.64</v>
      </c>
      <c r="T59" s="2" t="s">
        <v>161</v>
      </c>
    </row>
    <row r="60" spans="1:20" x14ac:dyDescent="0.25">
      <c r="A60">
        <v>1</v>
      </c>
      <c r="B60" t="b">
        <f t="shared" si="1"/>
        <v>1</v>
      </c>
      <c r="C60" t="b">
        <f t="shared" si="0"/>
        <v>0</v>
      </c>
      <c r="D60" s="1" t="b">
        <f t="shared" si="2"/>
        <v>0</v>
      </c>
      <c r="F60" t="s">
        <v>43</v>
      </c>
      <c r="G60" s="2">
        <v>9.44</v>
      </c>
      <c r="H60" s="2">
        <v>1414</v>
      </c>
      <c r="I60" s="2">
        <v>0.04</v>
      </c>
      <c r="J60" s="2">
        <v>5.2999999999999999E-2</v>
      </c>
      <c r="K60" s="2" t="s">
        <v>161</v>
      </c>
      <c r="L60" s="2">
        <v>104</v>
      </c>
      <c r="M60" s="2">
        <v>78</v>
      </c>
      <c r="N60" s="2">
        <v>54.13</v>
      </c>
      <c r="O60" s="2">
        <v>41.83</v>
      </c>
      <c r="P60" s="2" t="s">
        <v>161</v>
      </c>
      <c r="Q60" s="2">
        <v>103</v>
      </c>
      <c r="R60" s="2">
        <v>53</v>
      </c>
      <c r="S60" s="2">
        <v>49.76</v>
      </c>
      <c r="T60" s="2" t="s">
        <v>161</v>
      </c>
    </row>
    <row r="61" spans="1:20" x14ac:dyDescent="0.25">
      <c r="A61">
        <v>1</v>
      </c>
      <c r="B61" t="b">
        <f t="shared" si="1"/>
        <v>1</v>
      </c>
      <c r="C61" t="b">
        <f t="shared" si="0"/>
        <v>0</v>
      </c>
      <c r="D61" s="1" t="b">
        <f t="shared" si="2"/>
        <v>0</v>
      </c>
      <c r="F61" t="s">
        <v>44</v>
      </c>
      <c r="G61" s="2">
        <v>9.57</v>
      </c>
      <c r="H61" s="2">
        <v>64</v>
      </c>
      <c r="I61" s="2">
        <v>0</v>
      </c>
      <c r="J61" s="2">
        <v>0.01</v>
      </c>
      <c r="K61" s="2" t="s">
        <v>161</v>
      </c>
      <c r="L61" s="2">
        <v>173</v>
      </c>
      <c r="M61" s="2">
        <v>171</v>
      </c>
      <c r="N61" s="2">
        <v>51.65</v>
      </c>
      <c r="O61" s="2">
        <v>26.98</v>
      </c>
      <c r="P61" s="2" t="s">
        <v>161</v>
      </c>
      <c r="Q61" s="2">
        <v>175</v>
      </c>
      <c r="R61" s="2">
        <v>48.32</v>
      </c>
      <c r="S61" s="2">
        <v>44.28</v>
      </c>
      <c r="T61" s="2" t="s">
        <v>161</v>
      </c>
    </row>
    <row r="62" spans="1:20" x14ac:dyDescent="0.25">
      <c r="A62">
        <v>1</v>
      </c>
      <c r="B62" t="b">
        <f t="shared" si="1"/>
        <v>1</v>
      </c>
      <c r="C62" t="b">
        <f t="shared" si="0"/>
        <v>0</v>
      </c>
      <c r="D62" s="1" t="b">
        <f t="shared" si="2"/>
        <v>0</v>
      </c>
      <c r="F62" t="s">
        <v>155</v>
      </c>
      <c r="G62" s="2">
        <v>9.7100000000000009</v>
      </c>
      <c r="H62" s="2">
        <v>875</v>
      </c>
      <c r="I62" s="2">
        <v>0.02</v>
      </c>
      <c r="J62" s="2">
        <v>2.8000000000000001E-2</v>
      </c>
      <c r="K62" s="2" t="s">
        <v>161</v>
      </c>
      <c r="L62" s="2">
        <v>105</v>
      </c>
      <c r="M62" s="2">
        <v>120</v>
      </c>
      <c r="N62" s="2">
        <v>29.46</v>
      </c>
      <c r="O62" s="2">
        <v>29.05</v>
      </c>
      <c r="P62" s="2" t="s">
        <v>161</v>
      </c>
      <c r="Q62" s="2">
        <v>79</v>
      </c>
      <c r="R62" s="2">
        <v>15.73</v>
      </c>
      <c r="S62" s="2">
        <v>23.34</v>
      </c>
      <c r="T62" s="2" t="s">
        <v>161</v>
      </c>
    </row>
    <row r="63" spans="1:20" x14ac:dyDescent="0.25">
      <c r="A63">
        <v>20</v>
      </c>
      <c r="B63" t="b">
        <f t="shared" si="1"/>
        <v>1</v>
      </c>
      <c r="C63" t="b">
        <f t="shared" si="0"/>
        <v>0</v>
      </c>
      <c r="D63" s="1" t="b">
        <f t="shared" si="2"/>
        <v>0</v>
      </c>
      <c r="F63" t="s">
        <v>100</v>
      </c>
      <c r="G63" s="2">
        <v>9.83</v>
      </c>
      <c r="H63" s="2">
        <v>339132</v>
      </c>
      <c r="I63" s="2">
        <v>8.7799999999999994</v>
      </c>
      <c r="J63" s="2">
        <v>19.978000000000002</v>
      </c>
      <c r="K63" s="2" t="s">
        <v>161</v>
      </c>
      <c r="L63" s="2">
        <v>95</v>
      </c>
      <c r="M63" s="2">
        <v>174</v>
      </c>
      <c r="N63" s="2">
        <v>77.010000000000005</v>
      </c>
      <c r="O63" s="2">
        <v>78.09</v>
      </c>
      <c r="P63" s="2" t="s">
        <v>161</v>
      </c>
      <c r="Q63" s="2">
        <v>176</v>
      </c>
      <c r="R63" s="2">
        <v>74.73</v>
      </c>
      <c r="S63" s="2">
        <v>75.709999999999994</v>
      </c>
      <c r="T63" s="2" t="s">
        <v>161</v>
      </c>
    </row>
    <row r="64" spans="1:20" x14ac:dyDescent="0.25">
      <c r="A64">
        <v>1</v>
      </c>
      <c r="B64" t="b">
        <f t="shared" si="1"/>
        <v>1</v>
      </c>
      <c r="C64" t="b">
        <f t="shared" si="0"/>
        <v>0</v>
      </c>
      <c r="D64" s="1" t="b">
        <f t="shared" si="2"/>
        <v>0</v>
      </c>
      <c r="F64" t="s">
        <v>45</v>
      </c>
      <c r="G64" s="2">
        <v>9.93</v>
      </c>
      <c r="H64" s="2">
        <v>632</v>
      </c>
      <c r="I64" s="2">
        <v>0.02</v>
      </c>
      <c r="J64" s="2">
        <v>3.5000000000000003E-2</v>
      </c>
      <c r="K64" s="2" t="s">
        <v>161</v>
      </c>
      <c r="L64" s="2">
        <v>77</v>
      </c>
      <c r="M64" s="2">
        <v>156</v>
      </c>
      <c r="N64" s="2">
        <v>61.5</v>
      </c>
      <c r="O64" s="2">
        <v>61.5</v>
      </c>
      <c r="P64" s="2" t="s">
        <v>161</v>
      </c>
      <c r="Q64" s="2">
        <v>158</v>
      </c>
      <c r="R64" s="2">
        <v>59.81</v>
      </c>
      <c r="S64" s="2">
        <v>65.94</v>
      </c>
      <c r="T64" s="2" t="s">
        <v>161</v>
      </c>
    </row>
    <row r="65" spans="1:20" x14ac:dyDescent="0.25">
      <c r="A65">
        <v>1</v>
      </c>
      <c r="B65" t="b">
        <f t="shared" si="1"/>
        <v>1</v>
      </c>
      <c r="C65" t="b">
        <f t="shared" si="0"/>
        <v>1</v>
      </c>
      <c r="D65" s="1" t="b">
        <f t="shared" si="2"/>
        <v>0</v>
      </c>
      <c r="F65" t="s">
        <v>46</v>
      </c>
      <c r="G65" s="2" t="s">
        <v>118</v>
      </c>
      <c r="H65" s="2" t="s">
        <v>118</v>
      </c>
      <c r="I65" s="2" t="s">
        <v>118</v>
      </c>
      <c r="J65" s="2" t="s">
        <v>118</v>
      </c>
      <c r="K65" s="2" t="s">
        <v>160</v>
      </c>
      <c r="L65" s="2">
        <v>83</v>
      </c>
      <c r="M65" s="2">
        <v>85</v>
      </c>
      <c r="N65" s="2">
        <v>64.94</v>
      </c>
      <c r="O65" s="2" t="s">
        <v>118</v>
      </c>
      <c r="P65" s="2" t="s">
        <v>160</v>
      </c>
      <c r="Q65" s="2">
        <v>95</v>
      </c>
      <c r="R65" s="2">
        <v>13.61</v>
      </c>
      <c r="S65" s="2" t="s">
        <v>118</v>
      </c>
      <c r="T65" s="2" t="s">
        <v>160</v>
      </c>
    </row>
    <row r="66" spans="1:20" x14ac:dyDescent="0.25">
      <c r="A66">
        <v>1</v>
      </c>
      <c r="B66" t="b">
        <f t="shared" si="1"/>
        <v>1</v>
      </c>
      <c r="C66" t="b">
        <f t="shared" si="0"/>
        <v>1</v>
      </c>
      <c r="D66" s="1" t="b">
        <f t="shared" si="2"/>
        <v>0</v>
      </c>
      <c r="F66" t="s">
        <v>48</v>
      </c>
      <c r="G66" s="2" t="s">
        <v>118</v>
      </c>
      <c r="H66" s="2" t="s">
        <v>118</v>
      </c>
      <c r="I66" s="2" t="s">
        <v>118</v>
      </c>
      <c r="J66" s="2" t="s">
        <v>118</v>
      </c>
      <c r="K66" s="2" t="s">
        <v>160</v>
      </c>
      <c r="L66" s="2">
        <v>75</v>
      </c>
      <c r="M66" s="2">
        <v>53</v>
      </c>
      <c r="N66" s="2">
        <v>18.059999999999999</v>
      </c>
      <c r="O66" s="2" t="s">
        <v>118</v>
      </c>
      <c r="P66" s="2" t="s">
        <v>160</v>
      </c>
      <c r="Q66" s="2">
        <v>89</v>
      </c>
      <c r="R66" s="2">
        <v>11.39</v>
      </c>
      <c r="S66" s="2" t="s">
        <v>118</v>
      </c>
      <c r="T66" s="2" t="s">
        <v>160</v>
      </c>
    </row>
    <row r="67" spans="1:20" x14ac:dyDescent="0.25">
      <c r="A67">
        <v>1</v>
      </c>
      <c r="B67" t="b">
        <f t="shared" si="1"/>
        <v>1</v>
      </c>
      <c r="C67" t="b">
        <f t="shared" si="0"/>
        <v>1</v>
      </c>
      <c r="D67" s="1" t="b">
        <f t="shared" si="2"/>
        <v>0</v>
      </c>
      <c r="F67" t="s">
        <v>47</v>
      </c>
      <c r="G67" s="2" t="s">
        <v>118</v>
      </c>
      <c r="H67" s="2" t="s">
        <v>118</v>
      </c>
      <c r="I67" s="2" t="s">
        <v>118</v>
      </c>
      <c r="J67" s="2" t="s">
        <v>118</v>
      </c>
      <c r="K67" s="2" t="s">
        <v>160</v>
      </c>
      <c r="L67" s="2">
        <v>77</v>
      </c>
      <c r="M67" s="2">
        <v>110</v>
      </c>
      <c r="N67" s="2">
        <v>75.42</v>
      </c>
      <c r="O67" s="2" t="s">
        <v>118</v>
      </c>
      <c r="P67" s="2" t="s">
        <v>160</v>
      </c>
      <c r="Q67" s="2">
        <v>61</v>
      </c>
      <c r="R67" s="2">
        <v>55.64</v>
      </c>
      <c r="S67" s="2" t="s">
        <v>118</v>
      </c>
      <c r="T67" s="2" t="s">
        <v>160</v>
      </c>
    </row>
    <row r="68" spans="1:20" x14ac:dyDescent="0.25">
      <c r="A68">
        <v>1</v>
      </c>
      <c r="B68" t="b">
        <f t="shared" si="1"/>
        <v>1</v>
      </c>
      <c r="C68" t="b">
        <f t="shared" ref="C68:C88" si="3">K68="Not confirmed"</f>
        <v>0</v>
      </c>
      <c r="D68" s="1" t="b">
        <f t="shared" si="2"/>
        <v>0</v>
      </c>
      <c r="F68" t="s">
        <v>49</v>
      </c>
      <c r="G68" s="2">
        <v>10.01</v>
      </c>
      <c r="H68" s="2">
        <v>1908</v>
      </c>
      <c r="I68" s="2">
        <v>0.05</v>
      </c>
      <c r="J68" s="2">
        <v>5.1999999999999998E-2</v>
      </c>
      <c r="K68" s="2" t="s">
        <v>161</v>
      </c>
      <c r="L68" s="2">
        <v>91</v>
      </c>
      <c r="M68" s="2">
        <v>120</v>
      </c>
      <c r="N68" s="2">
        <v>26.68</v>
      </c>
      <c r="O68" s="2">
        <v>28.31</v>
      </c>
      <c r="P68" s="2" t="s">
        <v>161</v>
      </c>
      <c r="Q68" s="2">
        <v>65</v>
      </c>
      <c r="R68" s="2">
        <v>10.18</v>
      </c>
      <c r="S68" s="2">
        <v>7.23</v>
      </c>
      <c r="T68" s="2" t="s">
        <v>161</v>
      </c>
    </row>
    <row r="69" spans="1:20" x14ac:dyDescent="0.25">
      <c r="A69">
        <v>1</v>
      </c>
      <c r="B69" t="b">
        <f t="shared" ref="B69:B88" si="4">OR(J69&lt;0.5*A69,J69="n.a.",J69&gt;19)</f>
        <v>1</v>
      </c>
      <c r="C69" t="b">
        <f t="shared" si="3"/>
        <v>0</v>
      </c>
      <c r="D69" s="1" t="b">
        <f t="shared" ref="D69:D88" si="5">AND(B69=FALSE,C69=FALSE)</f>
        <v>0</v>
      </c>
      <c r="F69" t="s">
        <v>50</v>
      </c>
      <c r="G69" s="2">
        <v>10.07</v>
      </c>
      <c r="H69" s="2">
        <v>943</v>
      </c>
      <c r="I69" s="2">
        <v>0.02</v>
      </c>
      <c r="J69" s="2">
        <v>3.7999999999999999E-2</v>
      </c>
      <c r="K69" s="2" t="s">
        <v>161</v>
      </c>
      <c r="L69" s="2">
        <v>91</v>
      </c>
      <c r="M69" s="2">
        <v>126</v>
      </c>
      <c r="N69" s="2">
        <v>37.43</v>
      </c>
      <c r="O69" s="2">
        <v>38.35</v>
      </c>
      <c r="P69" s="2" t="s">
        <v>161</v>
      </c>
      <c r="Q69" s="2">
        <v>89</v>
      </c>
      <c r="R69" s="2">
        <v>17.41</v>
      </c>
      <c r="S69" s="2">
        <v>14.77</v>
      </c>
      <c r="T69" s="2" t="s">
        <v>161</v>
      </c>
    </row>
    <row r="70" spans="1:20" x14ac:dyDescent="0.25">
      <c r="A70">
        <v>1</v>
      </c>
      <c r="B70" t="b">
        <f t="shared" si="4"/>
        <v>1</v>
      </c>
      <c r="C70" t="b">
        <f t="shared" si="3"/>
        <v>1</v>
      </c>
      <c r="D70" s="1" t="b">
        <f t="shared" si="5"/>
        <v>0</v>
      </c>
      <c r="F70" t="s">
        <v>52</v>
      </c>
      <c r="G70" s="2">
        <v>10.15</v>
      </c>
      <c r="H70" s="2">
        <v>980</v>
      </c>
      <c r="I70" s="2">
        <v>0.03</v>
      </c>
      <c r="J70" s="2">
        <v>3.4000000000000002E-2</v>
      </c>
      <c r="K70" s="2" t="s">
        <v>160</v>
      </c>
      <c r="L70" s="2">
        <v>105</v>
      </c>
      <c r="M70" s="2">
        <v>120</v>
      </c>
      <c r="N70" s="2">
        <v>50.57</v>
      </c>
      <c r="O70" s="2">
        <v>54.08</v>
      </c>
      <c r="P70" s="2" t="s">
        <v>161</v>
      </c>
      <c r="Q70" s="2">
        <v>119</v>
      </c>
      <c r="R70" s="2">
        <v>11.57</v>
      </c>
      <c r="S70" s="2" t="s">
        <v>118</v>
      </c>
      <c r="T70" s="2" t="s">
        <v>160</v>
      </c>
    </row>
    <row r="71" spans="1:20" x14ac:dyDescent="0.25">
      <c r="A71">
        <v>1</v>
      </c>
      <c r="B71" t="b">
        <f t="shared" si="4"/>
        <v>1</v>
      </c>
      <c r="C71" t="b">
        <f t="shared" si="3"/>
        <v>0</v>
      </c>
      <c r="D71" s="1" t="b">
        <f t="shared" si="5"/>
        <v>0</v>
      </c>
      <c r="F71" t="s">
        <v>51</v>
      </c>
      <c r="G71" s="2">
        <v>10.16</v>
      </c>
      <c r="H71" s="2">
        <v>1552</v>
      </c>
      <c r="I71" s="2">
        <v>0.04</v>
      </c>
      <c r="J71" s="2">
        <v>5.1999999999999998E-2</v>
      </c>
      <c r="K71" s="2" t="s">
        <v>161</v>
      </c>
      <c r="L71" s="2">
        <v>91</v>
      </c>
      <c r="M71" s="2">
        <v>126</v>
      </c>
      <c r="N71" s="2">
        <v>33.24</v>
      </c>
      <c r="O71" s="2">
        <v>34.1</v>
      </c>
      <c r="P71" s="2" t="s">
        <v>161</v>
      </c>
      <c r="Q71" s="2">
        <v>89</v>
      </c>
      <c r="R71" s="2">
        <v>11.37</v>
      </c>
      <c r="S71" s="2">
        <v>9.24</v>
      </c>
      <c r="T71" s="2" t="s">
        <v>161</v>
      </c>
    </row>
    <row r="72" spans="1:20" x14ac:dyDescent="0.25">
      <c r="A72">
        <v>1</v>
      </c>
      <c r="B72" t="b">
        <f t="shared" si="4"/>
        <v>1</v>
      </c>
      <c r="C72" t="b">
        <f t="shared" si="3"/>
        <v>0</v>
      </c>
      <c r="D72" s="1" t="b">
        <f t="shared" si="5"/>
        <v>0</v>
      </c>
      <c r="F72" t="s">
        <v>53</v>
      </c>
      <c r="G72" s="2">
        <v>10.37</v>
      </c>
      <c r="H72" s="2">
        <v>552</v>
      </c>
      <c r="I72" s="2">
        <v>0.01</v>
      </c>
      <c r="J72" s="2">
        <v>2.1999999999999999E-2</v>
      </c>
      <c r="K72" s="2" t="s">
        <v>161</v>
      </c>
      <c r="L72" s="2">
        <v>119</v>
      </c>
      <c r="M72" s="2">
        <v>91</v>
      </c>
      <c r="N72" s="2">
        <v>64.28</v>
      </c>
      <c r="O72" s="2">
        <v>75.680000000000007</v>
      </c>
      <c r="P72" s="2" t="s">
        <v>161</v>
      </c>
      <c r="Q72" s="2">
        <v>134</v>
      </c>
      <c r="R72" s="2">
        <v>23.78</v>
      </c>
      <c r="S72" s="2">
        <v>27.41</v>
      </c>
      <c r="T72" s="2" t="s">
        <v>161</v>
      </c>
    </row>
    <row r="73" spans="1:20" x14ac:dyDescent="0.25">
      <c r="A73">
        <v>1</v>
      </c>
      <c r="B73" t="b">
        <f t="shared" si="4"/>
        <v>1</v>
      </c>
      <c r="C73" t="b">
        <f t="shared" si="3"/>
        <v>1</v>
      </c>
      <c r="D73" s="1" t="b">
        <f t="shared" si="5"/>
        <v>0</v>
      </c>
      <c r="F73" t="s">
        <v>54</v>
      </c>
      <c r="G73" s="2" t="s">
        <v>118</v>
      </c>
      <c r="H73" s="2" t="s">
        <v>118</v>
      </c>
      <c r="I73" s="2" t="s">
        <v>118</v>
      </c>
      <c r="J73" s="2" t="s">
        <v>118</v>
      </c>
      <c r="K73" s="2" t="s">
        <v>160</v>
      </c>
      <c r="L73" s="2">
        <v>167</v>
      </c>
      <c r="M73" s="2">
        <v>130</v>
      </c>
      <c r="N73" s="2">
        <v>53.76</v>
      </c>
      <c r="O73" s="2" t="s">
        <v>118</v>
      </c>
      <c r="P73" s="2" t="s">
        <v>160</v>
      </c>
      <c r="Q73" s="2">
        <v>132</v>
      </c>
      <c r="R73" s="2">
        <v>53.97</v>
      </c>
      <c r="S73" s="2" t="s">
        <v>118</v>
      </c>
      <c r="T73" s="2" t="s">
        <v>160</v>
      </c>
    </row>
    <row r="74" spans="1:20" x14ac:dyDescent="0.25">
      <c r="A74">
        <v>1</v>
      </c>
      <c r="B74" t="b">
        <f t="shared" si="4"/>
        <v>1</v>
      </c>
      <c r="C74" t="b">
        <f t="shared" si="3"/>
        <v>0</v>
      </c>
      <c r="D74" s="1" t="b">
        <f t="shared" si="5"/>
        <v>0</v>
      </c>
      <c r="F74" t="s">
        <v>55</v>
      </c>
      <c r="G74" s="2">
        <v>10.41</v>
      </c>
      <c r="H74" s="2">
        <v>1557</v>
      </c>
      <c r="I74" s="2">
        <v>0.04</v>
      </c>
      <c r="J74" s="2">
        <v>5.0999999999999997E-2</v>
      </c>
      <c r="K74" s="2" t="s">
        <v>161</v>
      </c>
      <c r="L74" s="2">
        <v>105</v>
      </c>
      <c r="M74" s="2">
        <v>120</v>
      </c>
      <c r="N74" s="2">
        <v>47.98</v>
      </c>
      <c r="O74" s="2">
        <v>44.54</v>
      </c>
      <c r="P74" s="2" t="s">
        <v>161</v>
      </c>
      <c r="Q74" s="2">
        <v>77</v>
      </c>
      <c r="R74" s="2">
        <v>11.1</v>
      </c>
      <c r="S74" s="2">
        <v>18.16</v>
      </c>
      <c r="T74" s="2" t="s">
        <v>161</v>
      </c>
    </row>
    <row r="75" spans="1:20" x14ac:dyDescent="0.25">
      <c r="A75">
        <v>1</v>
      </c>
      <c r="B75" t="b">
        <f t="shared" si="4"/>
        <v>1</v>
      </c>
      <c r="C75" t="b">
        <f t="shared" si="3"/>
        <v>0</v>
      </c>
      <c r="D75" s="1" t="b">
        <f t="shared" si="5"/>
        <v>0</v>
      </c>
      <c r="F75" t="s">
        <v>56</v>
      </c>
      <c r="G75" s="2">
        <v>10.53</v>
      </c>
      <c r="H75" s="2">
        <v>1362</v>
      </c>
      <c r="I75" s="2">
        <v>0.04</v>
      </c>
      <c r="J75" s="2">
        <v>4.1000000000000002E-2</v>
      </c>
      <c r="K75" s="2" t="s">
        <v>161</v>
      </c>
      <c r="L75" s="2">
        <v>105</v>
      </c>
      <c r="M75" s="2">
        <v>134</v>
      </c>
      <c r="N75" s="2">
        <v>21.44</v>
      </c>
      <c r="O75" s="2">
        <v>21.08</v>
      </c>
      <c r="P75" s="2" t="s">
        <v>161</v>
      </c>
      <c r="Q75" s="2">
        <v>91</v>
      </c>
      <c r="R75" s="2">
        <v>14.93</v>
      </c>
      <c r="S75" s="2">
        <v>17.54</v>
      </c>
      <c r="T75" s="2" t="s">
        <v>161</v>
      </c>
    </row>
    <row r="76" spans="1:20" x14ac:dyDescent="0.25">
      <c r="A76">
        <v>1</v>
      </c>
      <c r="B76" t="b">
        <f t="shared" si="4"/>
        <v>1</v>
      </c>
      <c r="C76" t="b">
        <f t="shared" si="3"/>
        <v>0</v>
      </c>
      <c r="D76" s="1" t="b">
        <f t="shared" si="5"/>
        <v>0</v>
      </c>
      <c r="F76" t="s">
        <v>57</v>
      </c>
      <c r="G76" s="2">
        <v>10.6</v>
      </c>
      <c r="H76" s="2">
        <v>1147</v>
      </c>
      <c r="I76" s="2">
        <v>0.03</v>
      </c>
      <c r="J76" s="2">
        <v>5.6000000000000001E-2</v>
      </c>
      <c r="K76" s="2" t="s">
        <v>161</v>
      </c>
      <c r="L76" s="2">
        <v>146</v>
      </c>
      <c r="M76" s="2">
        <v>148</v>
      </c>
      <c r="N76" s="2">
        <v>63.15</v>
      </c>
      <c r="O76" s="2">
        <v>59.7</v>
      </c>
      <c r="P76" s="2" t="s">
        <v>161</v>
      </c>
      <c r="Q76" s="2">
        <v>111</v>
      </c>
      <c r="R76" s="2">
        <v>41.81</v>
      </c>
      <c r="S76" s="2">
        <v>41.34</v>
      </c>
      <c r="T76" s="2" t="s">
        <v>161</v>
      </c>
    </row>
    <row r="77" spans="1:20" x14ac:dyDescent="0.25">
      <c r="A77">
        <v>1</v>
      </c>
      <c r="B77" t="b">
        <f t="shared" si="4"/>
        <v>1</v>
      </c>
      <c r="C77" t="b">
        <f t="shared" si="3"/>
        <v>0</v>
      </c>
      <c r="D77" s="1" t="b">
        <f t="shared" si="5"/>
        <v>0</v>
      </c>
      <c r="F77" t="s">
        <v>156</v>
      </c>
      <c r="G77" s="2">
        <v>10.63</v>
      </c>
      <c r="H77" s="2">
        <v>1079</v>
      </c>
      <c r="I77" s="2">
        <v>0.03</v>
      </c>
      <c r="J77" s="2">
        <v>3.9E-2</v>
      </c>
      <c r="K77" s="2" t="s">
        <v>161</v>
      </c>
      <c r="L77" s="2">
        <v>119</v>
      </c>
      <c r="M77" s="2">
        <v>91</v>
      </c>
      <c r="N77" s="2">
        <v>26.67</v>
      </c>
      <c r="O77" s="2">
        <v>29.7</v>
      </c>
      <c r="P77" s="2" t="s">
        <v>161</v>
      </c>
      <c r="Q77" s="2">
        <v>134</v>
      </c>
      <c r="R77" s="2">
        <v>29.6</v>
      </c>
      <c r="S77" s="2">
        <v>36.06</v>
      </c>
      <c r="T77" s="2" t="s">
        <v>161</v>
      </c>
    </row>
    <row r="78" spans="1:20" x14ac:dyDescent="0.25">
      <c r="A78">
        <v>20</v>
      </c>
      <c r="B78" t="b">
        <f t="shared" si="4"/>
        <v>1</v>
      </c>
      <c r="C78" t="b">
        <f t="shared" si="3"/>
        <v>0</v>
      </c>
      <c r="D78" s="1" t="b">
        <f t="shared" si="5"/>
        <v>0</v>
      </c>
      <c r="F78" t="s">
        <v>101</v>
      </c>
      <c r="G78" s="2">
        <v>10.66</v>
      </c>
      <c r="H78" s="2">
        <v>364553</v>
      </c>
      <c r="I78" s="2">
        <v>9.44</v>
      </c>
      <c r="J78" s="2">
        <v>20</v>
      </c>
      <c r="K78" s="2" t="s">
        <v>161</v>
      </c>
      <c r="L78" s="2">
        <v>152</v>
      </c>
      <c r="M78" s="2">
        <v>115</v>
      </c>
      <c r="N78" s="2">
        <v>61.11</v>
      </c>
      <c r="O78" s="2">
        <v>62.5</v>
      </c>
      <c r="P78" s="2" t="s">
        <v>161</v>
      </c>
      <c r="Q78" s="2" t="s">
        <v>118</v>
      </c>
      <c r="R78" s="2" t="s">
        <v>118</v>
      </c>
      <c r="S78" s="2" t="s">
        <v>118</v>
      </c>
      <c r="T78" s="2" t="s">
        <v>118</v>
      </c>
    </row>
    <row r="79" spans="1:20" x14ac:dyDescent="0.25">
      <c r="A79">
        <v>1</v>
      </c>
      <c r="B79" t="b">
        <f t="shared" si="4"/>
        <v>1</v>
      </c>
      <c r="C79" t="b">
        <f t="shared" si="3"/>
        <v>1</v>
      </c>
      <c r="D79" s="1" t="b">
        <f t="shared" si="5"/>
        <v>0</v>
      </c>
      <c r="F79" t="s">
        <v>58</v>
      </c>
      <c r="G79" s="2">
        <v>10.67</v>
      </c>
      <c r="H79" s="2">
        <v>1376</v>
      </c>
      <c r="I79" s="2">
        <v>0.04</v>
      </c>
      <c r="J79" s="2">
        <v>6.7000000000000004E-2</v>
      </c>
      <c r="K79" s="2" t="s">
        <v>160</v>
      </c>
      <c r="L79" s="2">
        <v>146</v>
      </c>
      <c r="M79" s="2">
        <v>148</v>
      </c>
      <c r="N79" s="2">
        <v>63.73</v>
      </c>
      <c r="O79" s="2">
        <v>117.97</v>
      </c>
      <c r="P79" s="2" t="s">
        <v>160</v>
      </c>
      <c r="Q79" s="2">
        <v>111</v>
      </c>
      <c r="R79" s="2">
        <v>44.46</v>
      </c>
      <c r="S79" s="2">
        <v>289.43</v>
      </c>
      <c r="T79" s="2" t="s">
        <v>160</v>
      </c>
    </row>
    <row r="80" spans="1:20" x14ac:dyDescent="0.25">
      <c r="A80">
        <v>1</v>
      </c>
      <c r="B80" t="b">
        <f t="shared" si="4"/>
        <v>1</v>
      </c>
      <c r="C80" t="b">
        <f t="shared" si="3"/>
        <v>0</v>
      </c>
      <c r="D80" s="1" t="b">
        <f t="shared" si="5"/>
        <v>0</v>
      </c>
      <c r="F80" t="s">
        <v>60</v>
      </c>
      <c r="G80" s="2">
        <v>10.91</v>
      </c>
      <c r="H80" s="2">
        <v>1952</v>
      </c>
      <c r="I80" s="2">
        <v>0.05</v>
      </c>
      <c r="J80" s="2">
        <v>7.5999999999999998E-2</v>
      </c>
      <c r="K80" s="2" t="s">
        <v>161</v>
      </c>
      <c r="L80" s="2">
        <v>91</v>
      </c>
      <c r="M80" s="2">
        <v>92</v>
      </c>
      <c r="N80" s="2">
        <v>52.46</v>
      </c>
      <c r="O80" s="2">
        <v>47.08</v>
      </c>
      <c r="P80" s="2" t="s">
        <v>161</v>
      </c>
      <c r="Q80" s="2">
        <v>134</v>
      </c>
      <c r="R80" s="2">
        <v>29.07</v>
      </c>
      <c r="S80" s="2">
        <v>26.86</v>
      </c>
      <c r="T80" s="2" t="s">
        <v>161</v>
      </c>
    </row>
    <row r="81" spans="1:20" x14ac:dyDescent="0.25">
      <c r="A81">
        <v>1</v>
      </c>
      <c r="B81" t="b">
        <f t="shared" si="4"/>
        <v>1</v>
      </c>
      <c r="C81" t="b">
        <f t="shared" si="3"/>
        <v>0</v>
      </c>
      <c r="D81" s="1" t="b">
        <f t="shared" si="5"/>
        <v>0</v>
      </c>
      <c r="F81" t="s">
        <v>59</v>
      </c>
      <c r="G81" s="2">
        <v>10.92</v>
      </c>
      <c r="H81" s="2">
        <v>1319</v>
      </c>
      <c r="I81" s="2">
        <v>0.03</v>
      </c>
      <c r="J81" s="2">
        <v>5.6000000000000001E-2</v>
      </c>
      <c r="K81" s="2" t="s">
        <v>161</v>
      </c>
      <c r="L81" s="2">
        <v>146</v>
      </c>
      <c r="M81" s="2">
        <v>148</v>
      </c>
      <c r="N81" s="2">
        <v>62.68</v>
      </c>
      <c r="O81" s="2">
        <v>56.08</v>
      </c>
      <c r="P81" s="2" t="s">
        <v>161</v>
      </c>
      <c r="Q81" s="2">
        <v>111</v>
      </c>
      <c r="R81" s="2">
        <v>42.47</v>
      </c>
      <c r="S81" s="2">
        <v>36.96</v>
      </c>
      <c r="T81" s="2" t="s">
        <v>161</v>
      </c>
    </row>
    <row r="82" spans="1:20" x14ac:dyDescent="0.25">
      <c r="A82">
        <v>1</v>
      </c>
      <c r="B82" t="b">
        <f t="shared" si="4"/>
        <v>1</v>
      </c>
      <c r="C82" t="b">
        <f t="shared" si="3"/>
        <v>1</v>
      </c>
      <c r="D82" s="1" t="b">
        <f t="shared" si="5"/>
        <v>0</v>
      </c>
      <c r="F82" t="s">
        <v>61</v>
      </c>
      <c r="G82" s="2" t="s">
        <v>118</v>
      </c>
      <c r="H82" s="2" t="s">
        <v>118</v>
      </c>
      <c r="I82" s="2" t="s">
        <v>118</v>
      </c>
      <c r="J82" s="2" t="s">
        <v>118</v>
      </c>
      <c r="K82" s="2" t="s">
        <v>160</v>
      </c>
      <c r="L82" s="2">
        <v>117</v>
      </c>
      <c r="M82" s="2">
        <v>119</v>
      </c>
      <c r="N82" s="2">
        <v>98.01</v>
      </c>
      <c r="O82" s="2" t="s">
        <v>118</v>
      </c>
      <c r="P82" s="2" t="s">
        <v>160</v>
      </c>
      <c r="Q82" s="2">
        <v>201</v>
      </c>
      <c r="R82" s="2">
        <v>89.25</v>
      </c>
      <c r="S82" s="2" t="s">
        <v>118</v>
      </c>
      <c r="T82" s="2" t="s">
        <v>160</v>
      </c>
    </row>
    <row r="83" spans="1:20" x14ac:dyDescent="0.25">
      <c r="A83">
        <v>1</v>
      </c>
      <c r="B83" t="b">
        <f t="shared" si="4"/>
        <v>1</v>
      </c>
      <c r="C83" t="b">
        <f t="shared" si="3"/>
        <v>1</v>
      </c>
      <c r="D83" s="1" t="b">
        <f t="shared" si="5"/>
        <v>0</v>
      </c>
      <c r="F83" t="s">
        <v>62</v>
      </c>
      <c r="G83" s="2" t="s">
        <v>118</v>
      </c>
      <c r="H83" s="2" t="s">
        <v>118</v>
      </c>
      <c r="I83" s="2" t="s">
        <v>118</v>
      </c>
      <c r="J83" s="2" t="s">
        <v>118</v>
      </c>
      <c r="K83" s="2" t="s">
        <v>160</v>
      </c>
      <c r="L83" s="2">
        <v>157</v>
      </c>
      <c r="M83" s="2">
        <v>155</v>
      </c>
      <c r="N83" s="2">
        <v>76.98</v>
      </c>
      <c r="O83" s="2" t="s">
        <v>118</v>
      </c>
      <c r="P83" s="2" t="s">
        <v>160</v>
      </c>
      <c r="Q83" s="2">
        <v>75</v>
      </c>
      <c r="R83" s="2">
        <v>88.27</v>
      </c>
      <c r="S83" s="2" t="s">
        <v>118</v>
      </c>
      <c r="T83" s="2" t="s">
        <v>160</v>
      </c>
    </row>
    <row r="84" spans="1:20" x14ac:dyDescent="0.25">
      <c r="A84">
        <v>1</v>
      </c>
      <c r="B84" t="b">
        <f t="shared" si="4"/>
        <v>1</v>
      </c>
      <c r="C84" t="b">
        <f t="shared" si="3"/>
        <v>1</v>
      </c>
      <c r="D84" s="1" t="b">
        <f t="shared" si="5"/>
        <v>0</v>
      </c>
      <c r="F84" t="s">
        <v>63</v>
      </c>
      <c r="G84" s="2" t="s">
        <v>118</v>
      </c>
      <c r="H84" s="2" t="s">
        <v>118</v>
      </c>
      <c r="I84" s="2" t="s">
        <v>118</v>
      </c>
      <c r="J84" s="2" t="s">
        <v>118</v>
      </c>
      <c r="K84" s="2" t="s">
        <v>160</v>
      </c>
      <c r="L84" s="2">
        <v>77</v>
      </c>
      <c r="M84" s="2">
        <v>51</v>
      </c>
      <c r="N84" s="2">
        <v>44.57</v>
      </c>
      <c r="O84" s="2" t="s">
        <v>118</v>
      </c>
      <c r="P84" s="2" t="s">
        <v>160</v>
      </c>
      <c r="Q84" s="2">
        <v>123</v>
      </c>
      <c r="R84" s="2">
        <v>47.29</v>
      </c>
      <c r="S84" s="2" t="s">
        <v>118</v>
      </c>
      <c r="T84" s="2" t="s">
        <v>160</v>
      </c>
    </row>
    <row r="85" spans="1:20" x14ac:dyDescent="0.25">
      <c r="A85">
        <v>1</v>
      </c>
      <c r="B85" t="b">
        <f t="shared" si="4"/>
        <v>1</v>
      </c>
      <c r="C85" t="b">
        <f t="shared" si="3"/>
        <v>0</v>
      </c>
      <c r="D85" s="1" t="b">
        <f t="shared" si="5"/>
        <v>0</v>
      </c>
      <c r="F85" t="s">
        <v>64</v>
      </c>
      <c r="G85" s="2">
        <v>11.97</v>
      </c>
      <c r="H85" s="2">
        <v>1260</v>
      </c>
      <c r="I85" s="2">
        <v>0.03</v>
      </c>
      <c r="J85" s="2">
        <v>8.7999999999999995E-2</v>
      </c>
      <c r="K85" s="2" t="s">
        <v>161</v>
      </c>
      <c r="L85" s="2">
        <v>180</v>
      </c>
      <c r="M85" s="2">
        <v>182</v>
      </c>
      <c r="N85" s="2">
        <v>95.79</v>
      </c>
      <c r="O85" s="2">
        <v>90.58</v>
      </c>
      <c r="P85" s="2" t="s">
        <v>161</v>
      </c>
      <c r="Q85" s="2">
        <v>145</v>
      </c>
      <c r="R85" s="2">
        <v>32.18</v>
      </c>
      <c r="S85" s="2">
        <v>31.63</v>
      </c>
      <c r="T85" s="2" t="s">
        <v>161</v>
      </c>
    </row>
    <row r="86" spans="1:20" x14ac:dyDescent="0.25">
      <c r="A86">
        <v>1</v>
      </c>
      <c r="B86" t="b">
        <f t="shared" si="4"/>
        <v>1</v>
      </c>
      <c r="C86" t="b">
        <f t="shared" si="3"/>
        <v>0</v>
      </c>
      <c r="D86" s="1" t="b">
        <f t="shared" si="5"/>
        <v>0</v>
      </c>
      <c r="F86" t="s">
        <v>65</v>
      </c>
      <c r="G86" s="2">
        <v>12.06</v>
      </c>
      <c r="H86" s="2">
        <v>272</v>
      </c>
      <c r="I86" s="2">
        <v>0.01</v>
      </c>
      <c r="J86" s="2">
        <v>5.1999999999999998E-2</v>
      </c>
      <c r="K86" s="2" t="s">
        <v>161</v>
      </c>
      <c r="L86" s="2">
        <v>225</v>
      </c>
      <c r="M86" s="2">
        <v>227</v>
      </c>
      <c r="N86" s="2">
        <v>63.97</v>
      </c>
      <c r="O86" s="2">
        <v>72.63</v>
      </c>
      <c r="P86" s="2" t="s">
        <v>161</v>
      </c>
      <c r="Q86" s="2">
        <v>223</v>
      </c>
      <c r="R86" s="2">
        <v>63.08</v>
      </c>
      <c r="S86" s="2">
        <v>73.56</v>
      </c>
      <c r="T86" s="2" t="s">
        <v>161</v>
      </c>
    </row>
    <row r="87" spans="1:20" x14ac:dyDescent="0.25">
      <c r="A87">
        <v>1</v>
      </c>
      <c r="B87" t="b">
        <f t="shared" si="4"/>
        <v>1</v>
      </c>
      <c r="C87" t="b">
        <f t="shared" si="3"/>
        <v>0</v>
      </c>
      <c r="D87" s="1" t="b">
        <f t="shared" si="5"/>
        <v>0</v>
      </c>
      <c r="F87" t="s">
        <v>66</v>
      </c>
      <c r="G87" s="2">
        <v>12.14</v>
      </c>
      <c r="H87" s="2">
        <v>2526</v>
      </c>
      <c r="I87" s="2">
        <v>7.0000000000000007E-2</v>
      </c>
      <c r="J87" s="2">
        <v>5.6000000000000001E-2</v>
      </c>
      <c r="K87" s="2" t="s">
        <v>161</v>
      </c>
      <c r="L87" s="2">
        <v>128</v>
      </c>
      <c r="M87" s="2">
        <v>127</v>
      </c>
      <c r="N87" s="2">
        <v>12.79</v>
      </c>
      <c r="O87" s="2">
        <v>10.83</v>
      </c>
      <c r="P87" s="2" t="s">
        <v>161</v>
      </c>
      <c r="Q87" s="2">
        <v>129</v>
      </c>
      <c r="R87" s="2">
        <v>10.56</v>
      </c>
      <c r="S87" s="2">
        <v>9.89</v>
      </c>
      <c r="T87" s="2" t="s">
        <v>161</v>
      </c>
    </row>
    <row r="88" spans="1:20" x14ac:dyDescent="0.25">
      <c r="A88">
        <v>1</v>
      </c>
      <c r="B88" t="b">
        <f t="shared" si="4"/>
        <v>1</v>
      </c>
      <c r="C88" t="b">
        <f t="shared" si="3"/>
        <v>0</v>
      </c>
      <c r="D88" s="1" t="b">
        <f t="shared" si="5"/>
        <v>0</v>
      </c>
      <c r="F88" t="s">
        <v>67</v>
      </c>
      <c r="G88" s="2">
        <v>12.28</v>
      </c>
      <c r="H88" s="2">
        <v>983</v>
      </c>
      <c r="I88" s="2">
        <v>0.03</v>
      </c>
      <c r="J88" s="2">
        <v>6.3E-2</v>
      </c>
      <c r="K88" s="2" t="s">
        <v>161</v>
      </c>
      <c r="L88" s="2">
        <v>180</v>
      </c>
      <c r="M88" s="2">
        <v>182</v>
      </c>
      <c r="N88" s="2">
        <v>94.54</v>
      </c>
      <c r="O88" s="2">
        <v>91.26</v>
      </c>
      <c r="P88" s="2" t="s">
        <v>161</v>
      </c>
      <c r="Q88" s="2">
        <v>145</v>
      </c>
      <c r="R88" s="2">
        <v>33.51</v>
      </c>
      <c r="S88" s="2">
        <v>37.17</v>
      </c>
      <c r="T88" s="2" t="s">
        <v>161</v>
      </c>
    </row>
  </sheetData>
  <conditionalFormatting sqref="D3:E3 B1:C1048576">
    <cfRule type="cellIs" dxfId="10" priority="2" operator="equal">
      <formula>FALSE</formula>
    </cfRule>
  </conditionalFormatting>
  <conditionalFormatting sqref="D1:E1048576">
    <cfRule type="cellIs" dxfId="9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L73" sqref="L73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customWidth="1"/>
    <col min="22" max="22" width="11.28515625" customWidth="1"/>
    <col min="25" max="25" width="9.140625" customWidth="1"/>
    <col min="26" max="26" width="11.42578125" customWidth="1"/>
  </cols>
  <sheetData>
    <row r="1" spans="1:26" x14ac:dyDescent="0.25">
      <c r="L1" t="s">
        <v>70</v>
      </c>
      <c r="M1" t="s">
        <v>120</v>
      </c>
      <c r="N1" t="s">
        <v>121</v>
      </c>
      <c r="O1" t="s">
        <v>122</v>
      </c>
      <c r="P1" t="s">
        <v>74</v>
      </c>
      <c r="Q1" t="s">
        <v>123</v>
      </c>
      <c r="R1" t="s">
        <v>124</v>
      </c>
      <c r="S1" t="s">
        <v>125</v>
      </c>
      <c r="T1" t="s">
        <v>126</v>
      </c>
      <c r="U1" t="s">
        <v>126</v>
      </c>
      <c r="V1" t="s">
        <v>126</v>
      </c>
      <c r="W1" t="s">
        <v>127</v>
      </c>
      <c r="X1" t="s">
        <v>128</v>
      </c>
      <c r="Y1" t="s">
        <v>128</v>
      </c>
      <c r="Z1" t="s">
        <v>128</v>
      </c>
    </row>
    <row r="2" spans="1:26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I2" t="s">
        <v>104</v>
      </c>
      <c r="M2" t="s">
        <v>71</v>
      </c>
      <c r="N2" t="s">
        <v>129</v>
      </c>
      <c r="O2" t="s">
        <v>72</v>
      </c>
      <c r="P2" t="s">
        <v>69</v>
      </c>
      <c r="Q2" t="s">
        <v>130</v>
      </c>
      <c r="R2" t="s">
        <v>131</v>
      </c>
      <c r="S2" t="s">
        <v>131</v>
      </c>
      <c r="T2" t="s">
        <v>132</v>
      </c>
      <c r="U2" t="s">
        <v>133</v>
      </c>
      <c r="V2" t="s">
        <v>134</v>
      </c>
      <c r="W2" t="s">
        <v>131</v>
      </c>
      <c r="X2" t="s">
        <v>132</v>
      </c>
      <c r="Y2" t="s">
        <v>133</v>
      </c>
      <c r="Z2" t="s">
        <v>134</v>
      </c>
    </row>
    <row r="3" spans="1:26" x14ac:dyDescent="0.25">
      <c r="A3" t="str">
        <f>L29</f>
        <v>Pentafluorobenzene [IS1]</v>
      </c>
      <c r="B3">
        <f>M29</f>
        <v>5.42</v>
      </c>
      <c r="C3">
        <f>N29</f>
        <v>427229</v>
      </c>
      <c r="D3">
        <v>5.43</v>
      </c>
      <c r="E3">
        <v>448577</v>
      </c>
      <c r="F3" s="1" t="b">
        <f>ABS(D3-B3)&lt;=0.5</f>
        <v>1</v>
      </c>
      <c r="G3" s="1" t="b">
        <f>AND(C3&gt;E3*0.5,C3&lt;E3*1.5)</f>
        <v>1</v>
      </c>
      <c r="I3" t="s">
        <v>103</v>
      </c>
      <c r="J3" s="2" t="s">
        <v>75</v>
      </c>
      <c r="K3" s="5" t="s">
        <v>0</v>
      </c>
      <c r="L3" t="s">
        <v>73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</row>
    <row r="4" spans="1:26" x14ac:dyDescent="0.25">
      <c r="A4" t="str">
        <f>L35</f>
        <v>1,4-Difluorobenzene [IS2]</v>
      </c>
      <c r="B4">
        <f>M35</f>
        <v>6.16</v>
      </c>
      <c r="C4">
        <f>N35</f>
        <v>690000</v>
      </c>
      <c r="D4">
        <v>6.17</v>
      </c>
      <c r="E4">
        <v>756018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>
        <f>P4/J4*100</f>
        <v>85.64</v>
      </c>
      <c r="J4" s="2">
        <v>10</v>
      </c>
      <c r="K4" s="15" t="b">
        <f>AND(P4&gt;J4*0.8,P4&lt;J4*1.2)</f>
        <v>1</v>
      </c>
      <c r="L4" t="s">
        <v>1</v>
      </c>
      <c r="M4">
        <v>1.46</v>
      </c>
      <c r="N4">
        <v>37301</v>
      </c>
      <c r="O4">
        <v>0.1</v>
      </c>
      <c r="P4">
        <v>8.5640000000000001</v>
      </c>
      <c r="Q4" t="s">
        <v>161</v>
      </c>
      <c r="R4">
        <v>50</v>
      </c>
      <c r="S4">
        <v>52</v>
      </c>
      <c r="T4">
        <v>32.43</v>
      </c>
      <c r="U4">
        <v>32.26</v>
      </c>
      <c r="V4" t="s">
        <v>161</v>
      </c>
      <c r="W4">
        <v>49</v>
      </c>
      <c r="X4">
        <v>9.42</v>
      </c>
      <c r="Y4">
        <v>9.35</v>
      </c>
      <c r="Z4" t="s">
        <v>161</v>
      </c>
    </row>
    <row r="5" spans="1:26" x14ac:dyDescent="0.25">
      <c r="A5" t="str">
        <f>L54</f>
        <v>Chlorobenzene-d5 [IS3]</v>
      </c>
      <c r="B5">
        <f>M54</f>
        <v>8.9</v>
      </c>
      <c r="C5">
        <f>N54</f>
        <v>647165</v>
      </c>
      <c r="D5">
        <v>8.92</v>
      </c>
      <c r="E5">
        <v>726359</v>
      </c>
      <c r="F5" s="1" t="b">
        <f t="shared" si="0"/>
        <v>1</v>
      </c>
      <c r="G5" s="1" t="b">
        <f t="shared" si="1"/>
        <v>1</v>
      </c>
      <c r="I5">
        <f t="shared" ref="I5:I68" si="2">P5/J5*100</f>
        <v>90.28</v>
      </c>
      <c r="J5" s="2">
        <v>10</v>
      </c>
      <c r="K5" s="15" t="b">
        <f t="shared" ref="K5:K68" si="3">AND(P5&gt;J5*0.8,P5&lt;J5*1.2)</f>
        <v>1</v>
      </c>
      <c r="L5" t="s">
        <v>147</v>
      </c>
      <c r="M5">
        <v>1.55</v>
      </c>
      <c r="N5">
        <v>76640</v>
      </c>
      <c r="O5">
        <v>0.21</v>
      </c>
      <c r="P5">
        <v>9.0280000000000005</v>
      </c>
      <c r="Q5" t="s">
        <v>161</v>
      </c>
      <c r="R5">
        <v>62</v>
      </c>
      <c r="S5">
        <v>64</v>
      </c>
      <c r="T5">
        <v>31.79</v>
      </c>
      <c r="U5">
        <v>32.56</v>
      </c>
      <c r="V5" t="s">
        <v>161</v>
      </c>
      <c r="W5">
        <v>61</v>
      </c>
      <c r="X5">
        <v>7.66</v>
      </c>
      <c r="Y5">
        <v>7.83</v>
      </c>
      <c r="Z5" t="s">
        <v>161</v>
      </c>
    </row>
    <row r="6" spans="1:26" x14ac:dyDescent="0.25">
      <c r="A6" t="str">
        <f>L78</f>
        <v>1,4-Dichlorobenzene-d4 [IS4]</v>
      </c>
      <c r="B6">
        <f>M78</f>
        <v>10.65</v>
      </c>
      <c r="C6">
        <f>N78</f>
        <v>371996</v>
      </c>
      <c r="D6">
        <v>10.66</v>
      </c>
      <c r="E6">
        <v>432454</v>
      </c>
      <c r="F6" s="1" t="b">
        <f t="shared" si="0"/>
        <v>1</v>
      </c>
      <c r="G6" s="1" t="b">
        <f t="shared" si="1"/>
        <v>1</v>
      </c>
      <c r="I6">
        <f t="shared" si="2"/>
        <v>91.86999999999999</v>
      </c>
      <c r="J6" s="2">
        <v>10</v>
      </c>
      <c r="K6" s="15" t="b">
        <f t="shared" si="3"/>
        <v>1</v>
      </c>
      <c r="L6" t="s">
        <v>2</v>
      </c>
      <c r="M6">
        <v>1.83</v>
      </c>
      <c r="N6">
        <v>123777</v>
      </c>
      <c r="O6">
        <v>0.34</v>
      </c>
      <c r="P6">
        <v>9.1869999999999994</v>
      </c>
      <c r="Q6" t="s">
        <v>161</v>
      </c>
      <c r="R6">
        <v>94</v>
      </c>
      <c r="S6">
        <v>96</v>
      </c>
      <c r="T6">
        <v>94.19</v>
      </c>
      <c r="U6">
        <v>95.11</v>
      </c>
      <c r="V6" t="s">
        <v>161</v>
      </c>
      <c r="W6">
        <v>93</v>
      </c>
      <c r="X6">
        <v>20.21</v>
      </c>
      <c r="Y6">
        <v>19.809999999999999</v>
      </c>
      <c r="Z6" t="s">
        <v>161</v>
      </c>
    </row>
    <row r="7" spans="1:26" x14ac:dyDescent="0.25">
      <c r="I7">
        <f t="shared" si="2"/>
        <v>91.010000000000019</v>
      </c>
      <c r="J7" s="2">
        <v>10</v>
      </c>
      <c r="K7" s="15" t="b">
        <f t="shared" si="3"/>
        <v>1</v>
      </c>
      <c r="L7" t="s">
        <v>3</v>
      </c>
      <c r="M7">
        <v>1.94</v>
      </c>
      <c r="N7">
        <v>70145</v>
      </c>
      <c r="O7">
        <v>0.19</v>
      </c>
      <c r="P7">
        <v>9.1010000000000009</v>
      </c>
      <c r="Q7" t="s">
        <v>161</v>
      </c>
      <c r="R7">
        <v>64</v>
      </c>
      <c r="S7">
        <v>66</v>
      </c>
      <c r="T7">
        <v>31.92</v>
      </c>
      <c r="U7">
        <v>32.35</v>
      </c>
      <c r="V7" t="s">
        <v>161</v>
      </c>
      <c r="W7">
        <v>49</v>
      </c>
      <c r="X7">
        <v>22.26</v>
      </c>
      <c r="Y7">
        <v>22.4</v>
      </c>
      <c r="Z7" t="s">
        <v>161</v>
      </c>
    </row>
    <row r="8" spans="1:26" x14ac:dyDescent="0.25">
      <c r="I8">
        <f t="shared" si="2"/>
        <v>92.710000000000008</v>
      </c>
      <c r="J8" s="2">
        <v>10</v>
      </c>
      <c r="K8" s="15" t="b">
        <f t="shared" si="3"/>
        <v>1</v>
      </c>
      <c r="L8" t="s">
        <v>4</v>
      </c>
      <c r="M8">
        <v>2.1800000000000002</v>
      </c>
      <c r="N8">
        <v>107812</v>
      </c>
      <c r="O8">
        <v>0.3</v>
      </c>
      <c r="P8">
        <v>9.2710000000000008</v>
      </c>
      <c r="Q8" t="s">
        <v>161</v>
      </c>
      <c r="R8">
        <v>101</v>
      </c>
      <c r="S8">
        <v>103</v>
      </c>
      <c r="T8">
        <v>64.790000000000006</v>
      </c>
      <c r="U8">
        <v>65.73</v>
      </c>
      <c r="V8" t="s">
        <v>161</v>
      </c>
      <c r="W8">
        <v>105</v>
      </c>
      <c r="X8">
        <v>10.31</v>
      </c>
      <c r="Y8">
        <v>10.68</v>
      </c>
      <c r="Z8" t="s">
        <v>161</v>
      </c>
    </row>
    <row r="9" spans="1:26" x14ac:dyDescent="0.25">
      <c r="A9" s="4" t="s">
        <v>76</v>
      </c>
      <c r="B9">
        <f>85-4</f>
        <v>81</v>
      </c>
      <c r="I9">
        <f t="shared" si="2"/>
        <v>92.34</v>
      </c>
      <c r="J9" s="2">
        <v>10</v>
      </c>
      <c r="K9" s="15" t="b">
        <f t="shared" si="3"/>
        <v>1</v>
      </c>
      <c r="L9" t="s">
        <v>5</v>
      </c>
      <c r="M9">
        <v>2.4900000000000002</v>
      </c>
      <c r="N9">
        <v>100607</v>
      </c>
      <c r="O9">
        <v>0.28000000000000003</v>
      </c>
      <c r="P9">
        <v>9.234</v>
      </c>
      <c r="Q9" t="s">
        <v>161</v>
      </c>
      <c r="R9">
        <v>59</v>
      </c>
      <c r="S9">
        <v>74</v>
      </c>
      <c r="T9">
        <v>78.08</v>
      </c>
      <c r="U9">
        <v>77.31</v>
      </c>
      <c r="V9" t="s">
        <v>161</v>
      </c>
      <c r="W9">
        <v>45</v>
      </c>
      <c r="X9">
        <v>69.16</v>
      </c>
      <c r="Y9">
        <v>69.92</v>
      </c>
      <c r="Z9" t="s">
        <v>161</v>
      </c>
    </row>
    <row r="10" spans="1:26" x14ac:dyDescent="0.25">
      <c r="A10" s="1" t="s">
        <v>77</v>
      </c>
      <c r="B10" s="1">
        <f>COUNTIF(K4:K88,"FALSE")</f>
        <v>2</v>
      </c>
      <c r="I10">
        <f t="shared" si="2"/>
        <v>93.15</v>
      </c>
      <c r="J10" s="2">
        <v>10</v>
      </c>
      <c r="K10" s="15" t="b">
        <f t="shared" si="3"/>
        <v>1</v>
      </c>
      <c r="L10" t="s">
        <v>6</v>
      </c>
      <c r="M10">
        <v>2.73</v>
      </c>
      <c r="N10">
        <v>123616</v>
      </c>
      <c r="O10">
        <v>0.34</v>
      </c>
      <c r="P10">
        <v>9.3149999999999995</v>
      </c>
      <c r="Q10" t="s">
        <v>161</v>
      </c>
      <c r="R10">
        <v>61</v>
      </c>
      <c r="S10">
        <v>96</v>
      </c>
      <c r="T10">
        <v>72.34</v>
      </c>
      <c r="U10">
        <v>73.11</v>
      </c>
      <c r="V10" t="s">
        <v>161</v>
      </c>
      <c r="W10">
        <v>98</v>
      </c>
      <c r="X10">
        <v>45.55</v>
      </c>
      <c r="Y10">
        <v>46.27</v>
      </c>
      <c r="Z10" t="s">
        <v>161</v>
      </c>
    </row>
    <row r="11" spans="1:26" x14ac:dyDescent="0.25">
      <c r="I11">
        <f t="shared" si="2"/>
        <v>91.733333333333334</v>
      </c>
      <c r="J11" s="2">
        <v>18</v>
      </c>
      <c r="K11" s="15" t="b">
        <f t="shared" si="3"/>
        <v>1</v>
      </c>
      <c r="L11" t="s">
        <v>7</v>
      </c>
      <c r="M11">
        <v>2.82</v>
      </c>
      <c r="N11">
        <v>58913</v>
      </c>
      <c r="O11">
        <v>0.16</v>
      </c>
      <c r="P11">
        <v>16.512</v>
      </c>
      <c r="Q11" t="s">
        <v>161</v>
      </c>
      <c r="R11">
        <v>43</v>
      </c>
      <c r="S11">
        <v>58</v>
      </c>
      <c r="T11">
        <v>42.06</v>
      </c>
      <c r="U11">
        <v>41.9</v>
      </c>
      <c r="V11" t="s">
        <v>161</v>
      </c>
      <c r="W11" t="s">
        <v>118</v>
      </c>
      <c r="X11" t="s">
        <v>118</v>
      </c>
      <c r="Y11" t="s">
        <v>118</v>
      </c>
      <c r="Z11" t="s">
        <v>118</v>
      </c>
    </row>
    <row r="12" spans="1:26" x14ac:dyDescent="0.25">
      <c r="I12">
        <f t="shared" si="2"/>
        <v>92.19</v>
      </c>
      <c r="J12" s="2">
        <v>10</v>
      </c>
      <c r="K12" s="15" t="b">
        <f t="shared" si="3"/>
        <v>1</v>
      </c>
      <c r="L12" t="s">
        <v>8</v>
      </c>
      <c r="M12">
        <v>2.88</v>
      </c>
      <c r="N12">
        <v>81875</v>
      </c>
      <c r="O12">
        <v>0.23</v>
      </c>
      <c r="P12">
        <v>9.2189999999999994</v>
      </c>
      <c r="Q12" t="s">
        <v>161</v>
      </c>
      <c r="R12">
        <v>142</v>
      </c>
      <c r="S12">
        <v>127</v>
      </c>
      <c r="T12">
        <v>29.81</v>
      </c>
      <c r="U12">
        <v>31.34</v>
      </c>
      <c r="V12" t="s">
        <v>161</v>
      </c>
      <c r="W12">
        <v>141</v>
      </c>
      <c r="X12">
        <v>12.12</v>
      </c>
      <c r="Y12">
        <v>13.01</v>
      </c>
      <c r="Z12" t="s">
        <v>161</v>
      </c>
    </row>
    <row r="13" spans="1:26" x14ac:dyDescent="0.25">
      <c r="I13">
        <f t="shared" si="2"/>
        <v>90.94</v>
      </c>
      <c r="J13" s="2">
        <v>10</v>
      </c>
      <c r="K13" s="15" t="b">
        <f t="shared" si="3"/>
        <v>1</v>
      </c>
      <c r="L13" t="s">
        <v>9</v>
      </c>
      <c r="M13">
        <v>2.95</v>
      </c>
      <c r="N13">
        <v>295140</v>
      </c>
      <c r="O13">
        <v>0.81</v>
      </c>
      <c r="P13">
        <v>9.0939999999999994</v>
      </c>
      <c r="Q13" t="s">
        <v>161</v>
      </c>
      <c r="R13">
        <v>76</v>
      </c>
      <c r="S13">
        <v>78</v>
      </c>
      <c r="T13">
        <v>8.34</v>
      </c>
      <c r="U13">
        <v>9</v>
      </c>
      <c r="V13" t="s">
        <v>161</v>
      </c>
      <c r="W13" t="s">
        <v>118</v>
      </c>
      <c r="X13" t="s">
        <v>118</v>
      </c>
      <c r="Y13" t="s">
        <v>118</v>
      </c>
      <c r="Z13" t="s">
        <v>118</v>
      </c>
    </row>
    <row r="14" spans="1:26" x14ac:dyDescent="0.25">
      <c r="I14">
        <f t="shared" si="2"/>
        <v>89.27</v>
      </c>
      <c r="J14" s="2">
        <v>10</v>
      </c>
      <c r="K14" s="15" t="b">
        <f t="shared" si="3"/>
        <v>1</v>
      </c>
      <c r="L14" t="s">
        <v>10</v>
      </c>
      <c r="M14">
        <v>3.19</v>
      </c>
      <c r="N14">
        <v>134513</v>
      </c>
      <c r="O14">
        <v>0.37</v>
      </c>
      <c r="P14">
        <v>8.9269999999999996</v>
      </c>
      <c r="Q14" t="s">
        <v>161</v>
      </c>
      <c r="R14">
        <v>41</v>
      </c>
      <c r="S14">
        <v>39</v>
      </c>
      <c r="T14">
        <v>50.8</v>
      </c>
      <c r="U14">
        <v>53.4</v>
      </c>
      <c r="V14" t="s">
        <v>161</v>
      </c>
      <c r="W14">
        <v>76</v>
      </c>
      <c r="X14">
        <v>40.18</v>
      </c>
      <c r="Y14">
        <v>40.47</v>
      </c>
      <c r="Z14" t="s">
        <v>161</v>
      </c>
    </row>
    <row r="15" spans="1:26" x14ac:dyDescent="0.25">
      <c r="I15">
        <f t="shared" si="2"/>
        <v>96.76</v>
      </c>
      <c r="J15" s="2">
        <v>10</v>
      </c>
      <c r="K15" s="15" t="b">
        <f t="shared" si="3"/>
        <v>1</v>
      </c>
      <c r="L15" t="s">
        <v>117</v>
      </c>
      <c r="M15">
        <v>3.35</v>
      </c>
      <c r="N15">
        <v>142816</v>
      </c>
      <c r="O15">
        <v>0.39</v>
      </c>
      <c r="P15">
        <v>9.6760000000000002</v>
      </c>
      <c r="Q15" t="s">
        <v>161</v>
      </c>
      <c r="R15">
        <v>49</v>
      </c>
      <c r="S15">
        <v>84</v>
      </c>
      <c r="T15">
        <v>91.76</v>
      </c>
      <c r="U15">
        <v>89.9</v>
      </c>
      <c r="V15" t="s">
        <v>161</v>
      </c>
      <c r="W15">
        <v>86</v>
      </c>
      <c r="X15">
        <v>58.92</v>
      </c>
      <c r="Y15">
        <v>58.27</v>
      </c>
      <c r="Z15" t="s">
        <v>161</v>
      </c>
    </row>
    <row r="16" spans="1:26" x14ac:dyDescent="0.25">
      <c r="I16">
        <f t="shared" si="2"/>
        <v>93.63</v>
      </c>
      <c r="J16" s="2">
        <v>10</v>
      </c>
      <c r="K16" s="15" t="b">
        <f t="shared" si="3"/>
        <v>1</v>
      </c>
      <c r="L16" t="s">
        <v>11</v>
      </c>
      <c r="M16">
        <v>3.67</v>
      </c>
      <c r="N16">
        <v>135089</v>
      </c>
      <c r="O16">
        <v>0.37</v>
      </c>
      <c r="P16">
        <v>9.3629999999999995</v>
      </c>
      <c r="Q16" t="s">
        <v>161</v>
      </c>
      <c r="R16">
        <v>61</v>
      </c>
      <c r="S16">
        <v>96</v>
      </c>
      <c r="T16">
        <v>74.28</v>
      </c>
      <c r="U16">
        <v>74.11</v>
      </c>
      <c r="V16" t="s">
        <v>161</v>
      </c>
      <c r="W16">
        <v>98</v>
      </c>
      <c r="X16">
        <v>46.43</v>
      </c>
      <c r="Y16">
        <v>47.43</v>
      </c>
      <c r="Z16" t="s">
        <v>161</v>
      </c>
    </row>
    <row r="17" spans="9:26" x14ac:dyDescent="0.25">
      <c r="I17">
        <f t="shared" si="2"/>
        <v>90.649999999999991</v>
      </c>
      <c r="J17" s="2">
        <v>10</v>
      </c>
      <c r="K17" s="15" t="b">
        <f t="shared" si="3"/>
        <v>1</v>
      </c>
      <c r="L17" t="s">
        <v>148</v>
      </c>
      <c r="M17">
        <v>3.68</v>
      </c>
      <c r="N17">
        <v>283593</v>
      </c>
      <c r="O17">
        <v>0.78</v>
      </c>
      <c r="P17">
        <v>9.0649999999999995</v>
      </c>
      <c r="Q17" t="s">
        <v>161</v>
      </c>
      <c r="R17">
        <v>73</v>
      </c>
      <c r="S17">
        <v>41</v>
      </c>
      <c r="T17">
        <v>24.57</v>
      </c>
      <c r="U17">
        <v>26.03</v>
      </c>
      <c r="V17" t="s">
        <v>161</v>
      </c>
      <c r="W17">
        <v>57</v>
      </c>
      <c r="X17">
        <v>21.97</v>
      </c>
      <c r="Y17">
        <v>22.81</v>
      </c>
      <c r="Z17" t="s">
        <v>161</v>
      </c>
    </row>
    <row r="18" spans="9:26" x14ac:dyDescent="0.25">
      <c r="I18">
        <f t="shared" si="2"/>
        <v>92.72</v>
      </c>
      <c r="J18" s="2">
        <v>10</v>
      </c>
      <c r="K18" s="15" t="b">
        <f t="shared" si="3"/>
        <v>1</v>
      </c>
      <c r="L18" t="s">
        <v>12</v>
      </c>
      <c r="M18">
        <v>4.18</v>
      </c>
      <c r="N18">
        <v>178851</v>
      </c>
      <c r="O18">
        <v>0.49</v>
      </c>
      <c r="P18">
        <v>9.2720000000000002</v>
      </c>
      <c r="Q18" t="s">
        <v>161</v>
      </c>
      <c r="R18">
        <v>63</v>
      </c>
      <c r="S18">
        <v>65</v>
      </c>
      <c r="T18">
        <v>31.62</v>
      </c>
      <c r="U18">
        <v>32.340000000000003</v>
      </c>
      <c r="V18" t="s">
        <v>161</v>
      </c>
      <c r="W18">
        <v>83</v>
      </c>
      <c r="X18">
        <v>12.12</v>
      </c>
      <c r="Y18">
        <v>12.58</v>
      </c>
      <c r="Z18" t="s">
        <v>161</v>
      </c>
    </row>
    <row r="19" spans="9:26" x14ac:dyDescent="0.25">
      <c r="I19">
        <f t="shared" si="2"/>
        <v>77.77000000000001</v>
      </c>
      <c r="J19" s="2">
        <v>10</v>
      </c>
      <c r="K19" s="15" t="b">
        <f t="shared" si="3"/>
        <v>0</v>
      </c>
      <c r="L19" t="s">
        <v>13</v>
      </c>
      <c r="M19">
        <v>4.8099999999999996</v>
      </c>
      <c r="N19">
        <v>77949</v>
      </c>
      <c r="O19">
        <v>0.21</v>
      </c>
      <c r="P19">
        <v>7.7770000000000001</v>
      </c>
      <c r="Q19" t="s">
        <v>161</v>
      </c>
      <c r="R19">
        <v>77</v>
      </c>
      <c r="S19">
        <v>41</v>
      </c>
      <c r="T19">
        <v>68.94</v>
      </c>
      <c r="U19">
        <v>77.37</v>
      </c>
      <c r="V19" t="s">
        <v>161</v>
      </c>
      <c r="W19">
        <v>79</v>
      </c>
      <c r="X19">
        <v>31.62</v>
      </c>
      <c r="Y19">
        <v>32.270000000000003</v>
      </c>
      <c r="Z19" t="s">
        <v>161</v>
      </c>
    </row>
    <row r="20" spans="9:26" x14ac:dyDescent="0.25">
      <c r="I20">
        <f t="shared" si="2"/>
        <v>92.35</v>
      </c>
      <c r="J20" s="2">
        <v>10</v>
      </c>
      <c r="K20" s="15" t="b">
        <f t="shared" si="3"/>
        <v>1</v>
      </c>
      <c r="L20" t="s">
        <v>14</v>
      </c>
      <c r="M20">
        <v>4.8099999999999996</v>
      </c>
      <c r="N20">
        <v>151517</v>
      </c>
      <c r="O20">
        <v>0.42</v>
      </c>
      <c r="P20">
        <v>9.2349999999999994</v>
      </c>
      <c r="Q20" t="s">
        <v>161</v>
      </c>
      <c r="R20">
        <v>61</v>
      </c>
      <c r="S20">
        <v>96</v>
      </c>
      <c r="T20">
        <v>78.03</v>
      </c>
      <c r="U20">
        <v>79.819999999999993</v>
      </c>
      <c r="V20" t="s">
        <v>161</v>
      </c>
      <c r="W20">
        <v>98</v>
      </c>
      <c r="X20">
        <v>49.32</v>
      </c>
      <c r="Y20">
        <v>51.47</v>
      </c>
      <c r="Z20" t="s">
        <v>161</v>
      </c>
    </row>
    <row r="21" spans="9:26" x14ac:dyDescent="0.25">
      <c r="I21">
        <f t="shared" si="2"/>
        <v>95.133333333333326</v>
      </c>
      <c r="J21" s="2">
        <v>18</v>
      </c>
      <c r="K21" s="15" t="b">
        <f t="shared" si="3"/>
        <v>1</v>
      </c>
      <c r="L21" t="s">
        <v>15</v>
      </c>
      <c r="M21">
        <v>4.83</v>
      </c>
      <c r="N21">
        <v>100009</v>
      </c>
      <c r="O21">
        <v>0.28000000000000003</v>
      </c>
      <c r="P21">
        <v>17.123999999999999</v>
      </c>
      <c r="Q21" t="s">
        <v>161</v>
      </c>
      <c r="R21">
        <v>43</v>
      </c>
      <c r="S21">
        <v>72</v>
      </c>
      <c r="T21">
        <v>30.88</v>
      </c>
      <c r="U21">
        <v>30.38</v>
      </c>
      <c r="V21" t="s">
        <v>161</v>
      </c>
      <c r="W21">
        <v>57</v>
      </c>
      <c r="X21">
        <v>8.64</v>
      </c>
      <c r="Y21">
        <v>8.4700000000000006</v>
      </c>
      <c r="Z21" t="s">
        <v>161</v>
      </c>
    </row>
    <row r="22" spans="9:26" x14ac:dyDescent="0.25">
      <c r="I22">
        <f t="shared" si="2"/>
        <v>89.42</v>
      </c>
      <c r="J22" s="2">
        <v>10</v>
      </c>
      <c r="K22" s="15" t="b">
        <f t="shared" si="3"/>
        <v>1</v>
      </c>
      <c r="L22" t="s">
        <v>16</v>
      </c>
      <c r="M22">
        <v>4.93</v>
      </c>
      <c r="N22">
        <v>94970</v>
      </c>
      <c r="O22">
        <v>0.26</v>
      </c>
      <c r="P22">
        <v>8.9420000000000002</v>
      </c>
      <c r="Q22" t="s">
        <v>161</v>
      </c>
      <c r="R22">
        <v>55</v>
      </c>
      <c r="S22">
        <v>85</v>
      </c>
      <c r="T22">
        <v>16.59</v>
      </c>
      <c r="U22">
        <v>16.38</v>
      </c>
      <c r="V22" t="s">
        <v>161</v>
      </c>
      <c r="W22" t="s">
        <v>118</v>
      </c>
      <c r="X22" t="s">
        <v>118</v>
      </c>
      <c r="Y22" t="s">
        <v>118</v>
      </c>
      <c r="Z22" t="s">
        <v>118</v>
      </c>
    </row>
    <row r="23" spans="9:26" x14ac:dyDescent="0.25">
      <c r="I23">
        <f t="shared" si="2"/>
        <v>94.08</v>
      </c>
      <c r="J23" s="2">
        <v>10</v>
      </c>
      <c r="K23" s="15" t="b">
        <f t="shared" si="3"/>
        <v>1</v>
      </c>
      <c r="L23" t="s">
        <v>149</v>
      </c>
      <c r="M23">
        <v>5.05</v>
      </c>
      <c r="N23">
        <v>60617</v>
      </c>
      <c r="O23">
        <v>0.17</v>
      </c>
      <c r="P23">
        <v>9.4079999999999995</v>
      </c>
      <c r="Q23" t="s">
        <v>161</v>
      </c>
      <c r="R23">
        <v>67</v>
      </c>
      <c r="S23">
        <v>52</v>
      </c>
      <c r="T23">
        <v>30.8</v>
      </c>
      <c r="U23">
        <v>30.71</v>
      </c>
      <c r="V23" t="s">
        <v>161</v>
      </c>
      <c r="W23">
        <v>40</v>
      </c>
      <c r="X23">
        <v>36.049999999999997</v>
      </c>
      <c r="Y23">
        <v>34.49</v>
      </c>
      <c r="Z23" t="s">
        <v>161</v>
      </c>
    </row>
    <row r="24" spans="9:26" x14ac:dyDescent="0.25">
      <c r="I24">
        <f t="shared" si="2"/>
        <v>100.25999999999999</v>
      </c>
      <c r="J24" s="2">
        <v>10</v>
      </c>
      <c r="K24" s="15" t="b">
        <f t="shared" si="3"/>
        <v>1</v>
      </c>
      <c r="L24" t="s">
        <v>17</v>
      </c>
      <c r="M24">
        <v>5.0599999999999996</v>
      </c>
      <c r="N24">
        <v>100148</v>
      </c>
      <c r="O24">
        <v>0.28000000000000003</v>
      </c>
      <c r="P24">
        <v>10.026</v>
      </c>
      <c r="Q24" t="s">
        <v>161</v>
      </c>
      <c r="R24">
        <v>49</v>
      </c>
      <c r="S24">
        <v>130</v>
      </c>
      <c r="T24">
        <v>85.41</v>
      </c>
      <c r="U24">
        <v>85.77</v>
      </c>
      <c r="V24" t="s">
        <v>161</v>
      </c>
      <c r="W24">
        <v>128</v>
      </c>
      <c r="X24">
        <v>66.39</v>
      </c>
      <c r="Y24">
        <v>66.540000000000006</v>
      </c>
      <c r="Z24" t="s">
        <v>161</v>
      </c>
    </row>
    <row r="25" spans="9:26" x14ac:dyDescent="0.25">
      <c r="I25">
        <f t="shared" si="2"/>
        <v>95.839999999999989</v>
      </c>
      <c r="J25" s="2">
        <v>10</v>
      </c>
      <c r="K25" s="15" t="b">
        <f t="shared" si="3"/>
        <v>1</v>
      </c>
      <c r="L25" t="s">
        <v>18</v>
      </c>
      <c r="M25">
        <v>5.07</v>
      </c>
      <c r="N25">
        <v>42080</v>
      </c>
      <c r="O25">
        <v>0.12</v>
      </c>
      <c r="P25">
        <v>9.5839999999999996</v>
      </c>
      <c r="Q25" t="s">
        <v>161</v>
      </c>
      <c r="R25">
        <v>42</v>
      </c>
      <c r="S25">
        <v>72</v>
      </c>
      <c r="T25">
        <v>45.8</v>
      </c>
      <c r="U25">
        <v>43.36</v>
      </c>
      <c r="V25" t="s">
        <v>161</v>
      </c>
      <c r="W25">
        <v>71</v>
      </c>
      <c r="X25">
        <v>45.7</v>
      </c>
      <c r="Y25">
        <v>46.2</v>
      </c>
      <c r="Z25" t="s">
        <v>161</v>
      </c>
    </row>
    <row r="26" spans="9:26" x14ac:dyDescent="0.25">
      <c r="I26">
        <f t="shared" si="2"/>
        <v>96.080000000000013</v>
      </c>
      <c r="J26" s="2">
        <v>10</v>
      </c>
      <c r="K26" s="15" t="b">
        <f t="shared" si="3"/>
        <v>1</v>
      </c>
      <c r="L26" t="s">
        <v>19</v>
      </c>
      <c r="M26">
        <v>5.19</v>
      </c>
      <c r="N26">
        <v>176344</v>
      </c>
      <c r="O26">
        <v>0.49</v>
      </c>
      <c r="P26">
        <v>9.6080000000000005</v>
      </c>
      <c r="Q26" t="s">
        <v>161</v>
      </c>
      <c r="R26">
        <v>83</v>
      </c>
      <c r="S26">
        <v>85</v>
      </c>
      <c r="T26">
        <v>64.22</v>
      </c>
      <c r="U26">
        <v>64.44</v>
      </c>
      <c r="V26" t="s">
        <v>161</v>
      </c>
      <c r="W26">
        <v>47</v>
      </c>
      <c r="X26">
        <v>16.920000000000002</v>
      </c>
      <c r="Y26">
        <v>16.98</v>
      </c>
      <c r="Z26" t="s">
        <v>161</v>
      </c>
    </row>
    <row r="27" spans="9:26" x14ac:dyDescent="0.25">
      <c r="I27">
        <f t="shared" si="2"/>
        <v>96.71</v>
      </c>
      <c r="J27" s="2">
        <v>10</v>
      </c>
      <c r="K27" s="15" t="b">
        <f t="shared" si="3"/>
        <v>1</v>
      </c>
      <c r="L27" t="s">
        <v>20</v>
      </c>
      <c r="M27">
        <v>5.33</v>
      </c>
      <c r="N27">
        <v>110724</v>
      </c>
      <c r="O27">
        <v>0.31</v>
      </c>
      <c r="P27">
        <v>9.6709999999999994</v>
      </c>
      <c r="Q27" t="s">
        <v>161</v>
      </c>
      <c r="R27">
        <v>97</v>
      </c>
      <c r="S27">
        <v>99</v>
      </c>
      <c r="T27">
        <v>63.11</v>
      </c>
      <c r="U27">
        <v>63.72</v>
      </c>
      <c r="V27" t="s">
        <v>161</v>
      </c>
      <c r="W27">
        <v>61</v>
      </c>
      <c r="X27">
        <v>41.54</v>
      </c>
      <c r="Y27">
        <v>43.04</v>
      </c>
      <c r="Z27" t="s">
        <v>161</v>
      </c>
    </row>
    <row r="28" spans="9:26" x14ac:dyDescent="0.25">
      <c r="I28">
        <f t="shared" si="2"/>
        <v>94.39</v>
      </c>
      <c r="J28" s="2">
        <v>20</v>
      </c>
      <c r="K28" s="15" t="b">
        <f t="shared" si="3"/>
        <v>1</v>
      </c>
      <c r="L28" t="s">
        <v>95</v>
      </c>
      <c r="M28">
        <v>5.35</v>
      </c>
      <c r="N28">
        <v>200948</v>
      </c>
      <c r="O28">
        <v>0.55000000000000004</v>
      </c>
      <c r="P28">
        <v>18.878</v>
      </c>
      <c r="Q28" t="s">
        <v>161</v>
      </c>
      <c r="R28">
        <v>113</v>
      </c>
      <c r="S28">
        <v>111</v>
      </c>
      <c r="T28">
        <v>102.64</v>
      </c>
      <c r="U28">
        <v>103.85</v>
      </c>
      <c r="V28" t="s">
        <v>161</v>
      </c>
      <c r="W28" t="s">
        <v>118</v>
      </c>
      <c r="X28" t="s">
        <v>118</v>
      </c>
      <c r="Y28" t="s">
        <v>118</v>
      </c>
      <c r="Z28" t="s">
        <v>118</v>
      </c>
    </row>
    <row r="29" spans="9:26" x14ac:dyDescent="0.25">
      <c r="I29">
        <f t="shared" si="2"/>
        <v>100</v>
      </c>
      <c r="J29" s="2">
        <v>20</v>
      </c>
      <c r="K29" s="15" t="b">
        <f t="shared" si="3"/>
        <v>1</v>
      </c>
      <c r="L29" t="s">
        <v>96</v>
      </c>
      <c r="M29">
        <v>5.42</v>
      </c>
      <c r="N29">
        <v>427229</v>
      </c>
      <c r="O29">
        <v>1.18</v>
      </c>
      <c r="P29">
        <v>20</v>
      </c>
      <c r="Q29" t="s">
        <v>161</v>
      </c>
      <c r="R29">
        <v>168</v>
      </c>
      <c r="S29">
        <v>99</v>
      </c>
      <c r="T29">
        <v>50.71</v>
      </c>
      <c r="U29">
        <v>49.12</v>
      </c>
      <c r="V29" t="s">
        <v>161</v>
      </c>
      <c r="W29" t="s">
        <v>118</v>
      </c>
      <c r="X29" t="s">
        <v>118</v>
      </c>
      <c r="Y29" t="s">
        <v>118</v>
      </c>
      <c r="Z29" t="s">
        <v>118</v>
      </c>
    </row>
    <row r="30" spans="9:26" x14ac:dyDescent="0.25">
      <c r="I30">
        <f t="shared" si="2"/>
        <v>92.87</v>
      </c>
      <c r="J30" s="2">
        <v>10</v>
      </c>
      <c r="K30" s="15" t="b">
        <f t="shared" si="3"/>
        <v>1</v>
      </c>
      <c r="L30" t="s">
        <v>21</v>
      </c>
      <c r="M30">
        <v>5.47</v>
      </c>
      <c r="N30">
        <v>159889</v>
      </c>
      <c r="O30">
        <v>0.44</v>
      </c>
      <c r="P30">
        <v>9.2870000000000008</v>
      </c>
      <c r="Q30" t="s">
        <v>161</v>
      </c>
      <c r="R30">
        <v>56</v>
      </c>
      <c r="S30">
        <v>41</v>
      </c>
      <c r="T30">
        <v>53.9</v>
      </c>
      <c r="U30">
        <v>56.49</v>
      </c>
      <c r="V30" t="s">
        <v>161</v>
      </c>
      <c r="W30">
        <v>43</v>
      </c>
      <c r="X30">
        <v>24.71</v>
      </c>
      <c r="Y30">
        <v>26.14</v>
      </c>
      <c r="Z30" t="s">
        <v>161</v>
      </c>
    </row>
    <row r="31" spans="9:26" x14ac:dyDescent="0.25">
      <c r="I31">
        <f t="shared" si="2"/>
        <v>91.27000000000001</v>
      </c>
      <c r="J31" s="2">
        <v>10</v>
      </c>
      <c r="K31" s="15" t="b">
        <f t="shared" si="3"/>
        <v>1</v>
      </c>
      <c r="L31" t="s">
        <v>150</v>
      </c>
      <c r="M31">
        <v>5.48</v>
      </c>
      <c r="N31">
        <v>82047</v>
      </c>
      <c r="O31">
        <v>0.23</v>
      </c>
      <c r="P31">
        <v>9.1270000000000007</v>
      </c>
      <c r="Q31" t="s">
        <v>161</v>
      </c>
      <c r="R31">
        <v>119</v>
      </c>
      <c r="S31">
        <v>121</v>
      </c>
      <c r="T31">
        <v>31.42</v>
      </c>
      <c r="U31">
        <v>32.380000000000003</v>
      </c>
      <c r="V31" t="s">
        <v>161</v>
      </c>
      <c r="W31" t="s">
        <v>118</v>
      </c>
      <c r="X31" t="s">
        <v>118</v>
      </c>
      <c r="Y31" t="s">
        <v>118</v>
      </c>
      <c r="Z31" t="s">
        <v>118</v>
      </c>
    </row>
    <row r="32" spans="9:26" x14ac:dyDescent="0.25">
      <c r="I32">
        <f t="shared" si="2"/>
        <v>92.89</v>
      </c>
      <c r="J32" s="2">
        <v>10</v>
      </c>
      <c r="K32" s="15" t="b">
        <f t="shared" si="3"/>
        <v>1</v>
      </c>
      <c r="L32" t="s">
        <v>22</v>
      </c>
      <c r="M32">
        <v>5.5</v>
      </c>
      <c r="N32">
        <v>116148</v>
      </c>
      <c r="O32">
        <v>0.32</v>
      </c>
      <c r="P32">
        <v>9.2889999999999997</v>
      </c>
      <c r="Q32" t="s">
        <v>161</v>
      </c>
      <c r="R32">
        <v>75</v>
      </c>
      <c r="S32">
        <v>77</v>
      </c>
      <c r="T32">
        <v>31.18</v>
      </c>
      <c r="U32">
        <v>32.6</v>
      </c>
      <c r="V32" t="s">
        <v>161</v>
      </c>
      <c r="W32">
        <v>110</v>
      </c>
      <c r="X32">
        <v>40.06</v>
      </c>
      <c r="Y32">
        <v>41.94</v>
      </c>
      <c r="Z32" t="s">
        <v>161</v>
      </c>
    </row>
    <row r="33" spans="9:26" x14ac:dyDescent="0.25">
      <c r="I33">
        <f t="shared" si="2"/>
        <v>101</v>
      </c>
      <c r="J33" s="2">
        <v>10</v>
      </c>
      <c r="K33" s="15" t="b">
        <f t="shared" si="3"/>
        <v>1</v>
      </c>
      <c r="L33" t="s">
        <v>23</v>
      </c>
      <c r="M33">
        <v>5.69</v>
      </c>
      <c r="N33">
        <v>461375</v>
      </c>
      <c r="O33">
        <v>1.27</v>
      </c>
      <c r="P33">
        <v>10.1</v>
      </c>
      <c r="Q33" t="s">
        <v>161</v>
      </c>
      <c r="R33">
        <v>78</v>
      </c>
      <c r="S33">
        <v>77</v>
      </c>
      <c r="T33">
        <v>23.98</v>
      </c>
      <c r="U33">
        <v>24.71</v>
      </c>
      <c r="V33" t="s">
        <v>161</v>
      </c>
      <c r="W33">
        <v>52</v>
      </c>
      <c r="X33">
        <v>14.15</v>
      </c>
      <c r="Y33">
        <v>13.75</v>
      </c>
      <c r="Z33" t="s">
        <v>161</v>
      </c>
    </row>
    <row r="34" spans="9:26" x14ac:dyDescent="0.25">
      <c r="I34">
        <f t="shared" si="2"/>
        <v>99.4</v>
      </c>
      <c r="J34" s="2">
        <v>10</v>
      </c>
      <c r="K34" s="15" t="b">
        <f t="shared" si="3"/>
        <v>1</v>
      </c>
      <c r="L34" t="s">
        <v>24</v>
      </c>
      <c r="M34">
        <v>5.76</v>
      </c>
      <c r="N34">
        <v>127568</v>
      </c>
      <c r="O34">
        <v>0.35</v>
      </c>
      <c r="P34">
        <v>9.94</v>
      </c>
      <c r="Q34" t="s">
        <v>161</v>
      </c>
      <c r="R34">
        <v>62</v>
      </c>
      <c r="S34">
        <v>64</v>
      </c>
      <c r="T34">
        <v>31.94</v>
      </c>
      <c r="U34">
        <v>31.82</v>
      </c>
      <c r="V34" t="s">
        <v>161</v>
      </c>
      <c r="W34">
        <v>49</v>
      </c>
      <c r="X34">
        <v>28.93</v>
      </c>
      <c r="Y34">
        <v>30.02</v>
      </c>
      <c r="Z34" t="s">
        <v>161</v>
      </c>
    </row>
    <row r="35" spans="9:26" x14ac:dyDescent="0.25">
      <c r="I35">
        <f t="shared" si="2"/>
        <v>100</v>
      </c>
      <c r="J35" s="2">
        <v>20</v>
      </c>
      <c r="K35" s="15" t="b">
        <f t="shared" si="3"/>
        <v>1</v>
      </c>
      <c r="L35" t="s">
        <v>97</v>
      </c>
      <c r="M35">
        <v>6.16</v>
      </c>
      <c r="N35">
        <v>690000</v>
      </c>
      <c r="O35">
        <v>1.9</v>
      </c>
      <c r="P35">
        <v>20</v>
      </c>
      <c r="Q35" t="s">
        <v>161</v>
      </c>
      <c r="R35">
        <v>114</v>
      </c>
      <c r="S35">
        <v>88</v>
      </c>
      <c r="T35">
        <v>18.07</v>
      </c>
      <c r="U35">
        <v>17.55</v>
      </c>
      <c r="V35" t="s">
        <v>161</v>
      </c>
      <c r="W35">
        <v>63</v>
      </c>
      <c r="X35">
        <v>18.399999999999999</v>
      </c>
      <c r="Y35">
        <v>17.97</v>
      </c>
      <c r="Z35" t="s">
        <v>161</v>
      </c>
    </row>
    <row r="36" spans="9:26" x14ac:dyDescent="0.25">
      <c r="I36">
        <f t="shared" si="2"/>
        <v>107.57999999999998</v>
      </c>
      <c r="J36" s="2">
        <v>10</v>
      </c>
      <c r="K36" s="15" t="b">
        <f t="shared" si="3"/>
        <v>1</v>
      </c>
      <c r="L36" t="s">
        <v>25</v>
      </c>
      <c r="M36">
        <v>6.38</v>
      </c>
      <c r="N36">
        <v>126681</v>
      </c>
      <c r="O36">
        <v>0.35</v>
      </c>
      <c r="P36">
        <v>10.757999999999999</v>
      </c>
      <c r="Q36" t="s">
        <v>161</v>
      </c>
      <c r="R36">
        <v>130</v>
      </c>
      <c r="S36">
        <v>132</v>
      </c>
      <c r="T36">
        <v>95.47</v>
      </c>
      <c r="U36">
        <v>93.72</v>
      </c>
      <c r="V36" t="s">
        <v>161</v>
      </c>
      <c r="W36">
        <v>95</v>
      </c>
      <c r="X36">
        <v>95.99</v>
      </c>
      <c r="Y36">
        <v>94.33</v>
      </c>
      <c r="Z36" t="s">
        <v>161</v>
      </c>
    </row>
    <row r="37" spans="9:26" x14ac:dyDescent="0.25">
      <c r="I37">
        <f t="shared" si="2"/>
        <v>100.28999999999999</v>
      </c>
      <c r="J37" s="2">
        <v>10</v>
      </c>
      <c r="K37" s="15" t="b">
        <f t="shared" si="3"/>
        <v>1</v>
      </c>
      <c r="L37" t="s">
        <v>26</v>
      </c>
      <c r="M37">
        <v>6.64</v>
      </c>
      <c r="N37">
        <v>117446</v>
      </c>
      <c r="O37">
        <v>0.32</v>
      </c>
      <c r="P37">
        <v>10.029</v>
      </c>
      <c r="Q37" t="s">
        <v>161</v>
      </c>
      <c r="R37">
        <v>63</v>
      </c>
      <c r="S37">
        <v>62</v>
      </c>
      <c r="T37">
        <v>68.709999999999994</v>
      </c>
      <c r="U37">
        <v>68.89</v>
      </c>
      <c r="V37" t="s">
        <v>161</v>
      </c>
      <c r="W37">
        <v>41</v>
      </c>
      <c r="X37">
        <v>38.08</v>
      </c>
      <c r="Y37">
        <v>37.79</v>
      </c>
      <c r="Z37" t="s">
        <v>161</v>
      </c>
    </row>
    <row r="38" spans="9:26" x14ac:dyDescent="0.25">
      <c r="I38">
        <f t="shared" si="2"/>
        <v>108.17999999999999</v>
      </c>
      <c r="J38" s="2">
        <v>10</v>
      </c>
      <c r="K38" s="15" t="b">
        <f t="shared" si="3"/>
        <v>1</v>
      </c>
      <c r="L38" t="s">
        <v>151</v>
      </c>
      <c r="M38">
        <v>6.71</v>
      </c>
      <c r="N38">
        <v>84784</v>
      </c>
      <c r="O38">
        <v>0.23</v>
      </c>
      <c r="P38">
        <v>10.818</v>
      </c>
      <c r="Q38" t="s">
        <v>161</v>
      </c>
      <c r="R38">
        <v>174</v>
      </c>
      <c r="S38">
        <v>93</v>
      </c>
      <c r="T38">
        <v>92.51</v>
      </c>
      <c r="U38">
        <v>90.76</v>
      </c>
      <c r="V38" t="s">
        <v>161</v>
      </c>
      <c r="W38">
        <v>95</v>
      </c>
      <c r="X38">
        <v>80.319999999999993</v>
      </c>
      <c r="Y38">
        <v>77.989999999999995</v>
      </c>
      <c r="Z38" t="s">
        <v>161</v>
      </c>
    </row>
    <row r="39" spans="9:26" x14ac:dyDescent="0.25">
      <c r="I39">
        <f t="shared" si="2"/>
        <v>100.53</v>
      </c>
      <c r="J39" s="2">
        <v>10</v>
      </c>
      <c r="K39" s="15" t="b">
        <f t="shared" si="3"/>
        <v>1</v>
      </c>
      <c r="L39" t="s">
        <v>152</v>
      </c>
      <c r="M39">
        <v>6.73</v>
      </c>
      <c r="N39">
        <v>79617</v>
      </c>
      <c r="O39">
        <v>0.22</v>
      </c>
      <c r="P39">
        <v>10.053000000000001</v>
      </c>
      <c r="Q39" t="s">
        <v>161</v>
      </c>
      <c r="R39">
        <v>41</v>
      </c>
      <c r="S39">
        <v>69</v>
      </c>
      <c r="T39">
        <v>97.5</v>
      </c>
      <c r="U39">
        <v>97.19</v>
      </c>
      <c r="V39" t="s">
        <v>161</v>
      </c>
      <c r="W39">
        <v>39</v>
      </c>
      <c r="X39">
        <v>43.16</v>
      </c>
      <c r="Y39">
        <v>43</v>
      </c>
      <c r="Z39" t="s">
        <v>161</v>
      </c>
    </row>
    <row r="40" spans="9:26" x14ac:dyDescent="0.25">
      <c r="I40">
        <f t="shared" si="2"/>
        <v>99.179999999999993</v>
      </c>
      <c r="J40" s="2">
        <v>10</v>
      </c>
      <c r="K40" s="15" t="b">
        <f t="shared" si="3"/>
        <v>1</v>
      </c>
      <c r="L40" t="s">
        <v>27</v>
      </c>
      <c r="M40">
        <v>6.91</v>
      </c>
      <c r="N40">
        <v>124565</v>
      </c>
      <c r="O40">
        <v>0.34</v>
      </c>
      <c r="P40">
        <v>9.9179999999999993</v>
      </c>
      <c r="Q40" t="s">
        <v>161</v>
      </c>
      <c r="R40">
        <v>83</v>
      </c>
      <c r="S40">
        <v>85</v>
      </c>
      <c r="T40">
        <v>63.78</v>
      </c>
      <c r="U40">
        <v>64.84</v>
      </c>
      <c r="V40" t="s">
        <v>161</v>
      </c>
      <c r="W40">
        <v>47</v>
      </c>
      <c r="X40">
        <v>14.61</v>
      </c>
      <c r="Y40">
        <v>14.6</v>
      </c>
      <c r="Z40" t="s">
        <v>161</v>
      </c>
    </row>
    <row r="41" spans="9:26" x14ac:dyDescent="0.25">
      <c r="I41">
        <f t="shared" si="2"/>
        <v>93.94</v>
      </c>
      <c r="J41" s="2">
        <v>10</v>
      </c>
      <c r="K41" s="15" t="b">
        <f t="shared" si="3"/>
        <v>1</v>
      </c>
      <c r="L41" t="s">
        <v>28</v>
      </c>
      <c r="M41">
        <v>7.14</v>
      </c>
      <c r="N41">
        <v>20722</v>
      </c>
      <c r="O41">
        <v>0.06</v>
      </c>
      <c r="P41">
        <v>9.3940000000000001</v>
      </c>
      <c r="Q41" t="s">
        <v>161</v>
      </c>
      <c r="R41">
        <v>43</v>
      </c>
      <c r="S41">
        <v>41</v>
      </c>
      <c r="T41">
        <v>87.57</v>
      </c>
      <c r="U41">
        <v>85.07</v>
      </c>
      <c r="V41" t="s">
        <v>161</v>
      </c>
      <c r="W41">
        <v>39</v>
      </c>
      <c r="X41">
        <v>27.3</v>
      </c>
      <c r="Y41">
        <v>29.99</v>
      </c>
      <c r="Z41" t="s">
        <v>161</v>
      </c>
    </row>
    <row r="42" spans="9:26" x14ac:dyDescent="0.25">
      <c r="I42">
        <f t="shared" si="2"/>
        <v>96.15</v>
      </c>
      <c r="J42" s="2">
        <v>10</v>
      </c>
      <c r="K42" s="15" t="b">
        <f t="shared" si="3"/>
        <v>1</v>
      </c>
      <c r="L42" t="s">
        <v>29</v>
      </c>
      <c r="M42">
        <v>7.35</v>
      </c>
      <c r="N42">
        <v>138514</v>
      </c>
      <c r="O42">
        <v>0.38</v>
      </c>
      <c r="P42">
        <v>9.6150000000000002</v>
      </c>
      <c r="Q42" t="s">
        <v>161</v>
      </c>
      <c r="R42">
        <v>75</v>
      </c>
      <c r="S42">
        <v>39</v>
      </c>
      <c r="T42">
        <v>36.74</v>
      </c>
      <c r="U42">
        <v>37.54</v>
      </c>
      <c r="V42" t="s">
        <v>161</v>
      </c>
      <c r="W42">
        <v>77</v>
      </c>
      <c r="X42">
        <v>31.57</v>
      </c>
      <c r="Y42">
        <v>32.229999999999997</v>
      </c>
      <c r="Z42" t="s">
        <v>161</v>
      </c>
    </row>
    <row r="43" spans="9:26" x14ac:dyDescent="0.25">
      <c r="I43">
        <f t="shared" si="2"/>
        <v>103.18888888888891</v>
      </c>
      <c r="J43" s="2">
        <v>18</v>
      </c>
      <c r="K43" s="15" t="b">
        <f t="shared" si="3"/>
        <v>1</v>
      </c>
      <c r="L43" t="s">
        <v>153</v>
      </c>
      <c r="M43">
        <v>7.51</v>
      </c>
      <c r="N43">
        <v>221012</v>
      </c>
      <c r="O43">
        <v>0.61</v>
      </c>
      <c r="P43">
        <v>18.574000000000002</v>
      </c>
      <c r="Q43" t="s">
        <v>161</v>
      </c>
      <c r="R43">
        <v>43</v>
      </c>
      <c r="S43">
        <v>58</v>
      </c>
      <c r="T43">
        <v>43.17</v>
      </c>
      <c r="U43">
        <v>41.66</v>
      </c>
      <c r="V43" t="s">
        <v>161</v>
      </c>
      <c r="W43">
        <v>41</v>
      </c>
      <c r="X43">
        <v>22.65</v>
      </c>
      <c r="Y43">
        <v>22.23</v>
      </c>
      <c r="Z43" t="s">
        <v>161</v>
      </c>
    </row>
    <row r="44" spans="9:26" x14ac:dyDescent="0.25">
      <c r="I44">
        <f t="shared" si="2"/>
        <v>100.095</v>
      </c>
      <c r="J44" s="2">
        <v>20</v>
      </c>
      <c r="K44" s="15" t="b">
        <f t="shared" si="3"/>
        <v>1</v>
      </c>
      <c r="L44" t="s">
        <v>98</v>
      </c>
      <c r="M44">
        <v>7.6</v>
      </c>
      <c r="N44">
        <v>899263</v>
      </c>
      <c r="O44">
        <v>2.48</v>
      </c>
      <c r="P44">
        <v>20.018999999999998</v>
      </c>
      <c r="Q44" t="s">
        <v>161</v>
      </c>
      <c r="R44">
        <v>98</v>
      </c>
      <c r="S44">
        <v>100</v>
      </c>
      <c r="T44">
        <v>63.49</v>
      </c>
      <c r="U44">
        <v>64.040000000000006</v>
      </c>
      <c r="V44" t="s">
        <v>161</v>
      </c>
      <c r="W44">
        <v>70</v>
      </c>
      <c r="X44">
        <v>11.11</v>
      </c>
      <c r="Y44">
        <v>11.22</v>
      </c>
      <c r="Z44" t="s">
        <v>161</v>
      </c>
    </row>
    <row r="45" spans="9:26" x14ac:dyDescent="0.25">
      <c r="I45">
        <f t="shared" si="2"/>
        <v>102.44</v>
      </c>
      <c r="J45" s="2">
        <v>10</v>
      </c>
      <c r="K45" s="15" t="b">
        <f t="shared" si="3"/>
        <v>1</v>
      </c>
      <c r="L45" t="s">
        <v>30</v>
      </c>
      <c r="M45">
        <v>7.66</v>
      </c>
      <c r="N45">
        <v>481715</v>
      </c>
      <c r="O45">
        <v>1.33</v>
      </c>
      <c r="P45">
        <v>10.244</v>
      </c>
      <c r="Q45" t="s">
        <v>161</v>
      </c>
      <c r="R45">
        <v>91</v>
      </c>
      <c r="S45">
        <v>92</v>
      </c>
      <c r="T45">
        <v>56.84</v>
      </c>
      <c r="U45">
        <v>58.3</v>
      </c>
      <c r="V45" t="s">
        <v>161</v>
      </c>
      <c r="W45">
        <v>65</v>
      </c>
      <c r="X45">
        <v>11.51</v>
      </c>
      <c r="Y45">
        <v>11.27</v>
      </c>
      <c r="Z45" t="s">
        <v>161</v>
      </c>
    </row>
    <row r="46" spans="9:26" x14ac:dyDescent="0.25">
      <c r="I46">
        <f t="shared" si="2"/>
        <v>95.92</v>
      </c>
      <c r="J46" s="2">
        <v>10</v>
      </c>
      <c r="K46" s="15" t="b">
        <f t="shared" si="3"/>
        <v>1</v>
      </c>
      <c r="L46" t="s">
        <v>31</v>
      </c>
      <c r="M46">
        <v>7.92</v>
      </c>
      <c r="N46">
        <v>106718</v>
      </c>
      <c r="O46">
        <v>0.28999999999999998</v>
      </c>
      <c r="P46">
        <v>9.5920000000000005</v>
      </c>
      <c r="Q46" t="s">
        <v>161</v>
      </c>
      <c r="R46">
        <v>75</v>
      </c>
      <c r="S46">
        <v>39</v>
      </c>
      <c r="T46">
        <v>36.89</v>
      </c>
      <c r="U46">
        <v>37.700000000000003</v>
      </c>
      <c r="V46" t="s">
        <v>161</v>
      </c>
      <c r="W46">
        <v>77</v>
      </c>
      <c r="X46">
        <v>31.71</v>
      </c>
      <c r="Y46">
        <v>30.71</v>
      </c>
      <c r="Z46" t="s">
        <v>161</v>
      </c>
    </row>
    <row r="47" spans="9:26" x14ac:dyDescent="0.25">
      <c r="I47">
        <f t="shared" si="2"/>
        <v>98.089999999999989</v>
      </c>
      <c r="J47" s="2">
        <v>10</v>
      </c>
      <c r="K47" s="15" t="b">
        <f t="shared" si="3"/>
        <v>1</v>
      </c>
      <c r="L47" t="s">
        <v>154</v>
      </c>
      <c r="M47">
        <v>7.98</v>
      </c>
      <c r="N47">
        <v>136446</v>
      </c>
      <c r="O47">
        <v>0.38</v>
      </c>
      <c r="P47">
        <v>9.8089999999999993</v>
      </c>
      <c r="Q47" t="s">
        <v>161</v>
      </c>
      <c r="R47">
        <v>69</v>
      </c>
      <c r="S47">
        <v>41</v>
      </c>
      <c r="T47">
        <v>56.16</v>
      </c>
      <c r="U47">
        <v>56.9</v>
      </c>
      <c r="V47" t="s">
        <v>161</v>
      </c>
      <c r="W47">
        <v>99</v>
      </c>
      <c r="X47">
        <v>24.48</v>
      </c>
      <c r="Y47">
        <v>24.64</v>
      </c>
      <c r="Z47" t="s">
        <v>161</v>
      </c>
    </row>
    <row r="48" spans="9:26" x14ac:dyDescent="0.25">
      <c r="I48">
        <f t="shared" si="2"/>
        <v>103.88999999999999</v>
      </c>
      <c r="J48" s="2">
        <v>10</v>
      </c>
      <c r="K48" s="15" t="b">
        <f t="shared" si="3"/>
        <v>1</v>
      </c>
      <c r="L48" t="s">
        <v>32</v>
      </c>
      <c r="M48">
        <v>8.09</v>
      </c>
      <c r="N48">
        <v>112433</v>
      </c>
      <c r="O48">
        <v>0.31</v>
      </c>
      <c r="P48">
        <v>10.388999999999999</v>
      </c>
      <c r="Q48" t="s">
        <v>161</v>
      </c>
      <c r="R48">
        <v>97</v>
      </c>
      <c r="S48">
        <v>83</v>
      </c>
      <c r="T48">
        <v>87.07</v>
      </c>
      <c r="U48">
        <v>87.5</v>
      </c>
      <c r="V48" t="s">
        <v>161</v>
      </c>
      <c r="W48">
        <v>99</v>
      </c>
      <c r="X48">
        <v>62.03</v>
      </c>
      <c r="Y48">
        <v>62.11</v>
      </c>
      <c r="Z48" t="s">
        <v>161</v>
      </c>
    </row>
    <row r="49" spans="9:26" x14ac:dyDescent="0.25">
      <c r="I49">
        <f t="shared" si="2"/>
        <v>113.03</v>
      </c>
      <c r="J49" s="2">
        <v>10</v>
      </c>
      <c r="K49" s="15" t="b">
        <f t="shared" si="3"/>
        <v>1</v>
      </c>
      <c r="L49" t="s">
        <v>33</v>
      </c>
      <c r="M49">
        <v>8.15</v>
      </c>
      <c r="N49">
        <v>181971</v>
      </c>
      <c r="O49">
        <v>0.5</v>
      </c>
      <c r="P49">
        <v>11.303000000000001</v>
      </c>
      <c r="Q49" t="s">
        <v>161</v>
      </c>
      <c r="R49">
        <v>166</v>
      </c>
      <c r="S49">
        <v>164</v>
      </c>
      <c r="T49">
        <v>78.37</v>
      </c>
      <c r="U49">
        <v>79.540000000000006</v>
      </c>
      <c r="V49" t="s">
        <v>161</v>
      </c>
      <c r="W49">
        <v>129</v>
      </c>
      <c r="X49">
        <v>72.11</v>
      </c>
      <c r="Y49">
        <v>72.760000000000005</v>
      </c>
      <c r="Z49" t="s">
        <v>161</v>
      </c>
    </row>
    <row r="50" spans="9:26" x14ac:dyDescent="0.25">
      <c r="I50">
        <f t="shared" si="2"/>
        <v>103.96000000000001</v>
      </c>
      <c r="J50" s="2">
        <v>10</v>
      </c>
      <c r="K50" s="15" t="b">
        <f t="shared" si="3"/>
        <v>1</v>
      </c>
      <c r="L50" t="s">
        <v>34</v>
      </c>
      <c r="M50">
        <v>8.23</v>
      </c>
      <c r="N50">
        <v>189094</v>
      </c>
      <c r="O50">
        <v>0.52</v>
      </c>
      <c r="P50">
        <v>10.396000000000001</v>
      </c>
      <c r="Q50" t="s">
        <v>161</v>
      </c>
      <c r="R50">
        <v>76</v>
      </c>
      <c r="S50">
        <v>41</v>
      </c>
      <c r="T50">
        <v>56.65</v>
      </c>
      <c r="U50">
        <v>56.33</v>
      </c>
      <c r="V50" t="s">
        <v>161</v>
      </c>
      <c r="W50">
        <v>78</v>
      </c>
      <c r="X50">
        <v>31.88</v>
      </c>
      <c r="Y50">
        <v>31.58</v>
      </c>
      <c r="Z50" t="s">
        <v>161</v>
      </c>
    </row>
    <row r="51" spans="9:26" x14ac:dyDescent="0.25">
      <c r="I51">
        <f t="shared" si="2"/>
        <v>102.57777777777777</v>
      </c>
      <c r="J51" s="2">
        <v>18</v>
      </c>
      <c r="K51" s="15" t="b">
        <f t="shared" si="3"/>
        <v>1</v>
      </c>
      <c r="L51" t="s">
        <v>35</v>
      </c>
      <c r="M51">
        <v>8.3000000000000007</v>
      </c>
      <c r="N51">
        <v>150444</v>
      </c>
      <c r="O51">
        <v>0.41</v>
      </c>
      <c r="P51">
        <v>18.463999999999999</v>
      </c>
      <c r="Q51" t="s">
        <v>161</v>
      </c>
      <c r="R51">
        <v>43</v>
      </c>
      <c r="S51">
        <v>58</v>
      </c>
      <c r="T51">
        <v>60.85</v>
      </c>
      <c r="U51">
        <v>56.78</v>
      </c>
      <c r="V51" t="s">
        <v>161</v>
      </c>
      <c r="W51">
        <v>57</v>
      </c>
      <c r="X51">
        <v>21.01</v>
      </c>
      <c r="Y51">
        <v>20.05</v>
      </c>
      <c r="Z51" t="s">
        <v>161</v>
      </c>
    </row>
    <row r="52" spans="9:26" x14ac:dyDescent="0.25">
      <c r="I52">
        <f t="shared" si="2"/>
        <v>98.25</v>
      </c>
      <c r="J52" s="2">
        <v>10</v>
      </c>
      <c r="K52" s="15" t="b">
        <f t="shared" si="3"/>
        <v>1</v>
      </c>
      <c r="L52" t="s">
        <v>36</v>
      </c>
      <c r="M52">
        <v>8.42</v>
      </c>
      <c r="N52">
        <v>97078</v>
      </c>
      <c r="O52">
        <v>0.27</v>
      </c>
      <c r="P52">
        <v>9.8249999999999993</v>
      </c>
      <c r="Q52" t="s">
        <v>161</v>
      </c>
      <c r="R52">
        <v>129</v>
      </c>
      <c r="S52">
        <v>127</v>
      </c>
      <c r="T52">
        <v>77.06</v>
      </c>
      <c r="U52">
        <v>77.22</v>
      </c>
      <c r="V52" t="s">
        <v>161</v>
      </c>
      <c r="W52">
        <v>131</v>
      </c>
      <c r="X52">
        <v>23.53</v>
      </c>
      <c r="Y52">
        <v>24.47</v>
      </c>
      <c r="Z52" t="s">
        <v>161</v>
      </c>
    </row>
    <row r="53" spans="9:26" x14ac:dyDescent="0.25">
      <c r="I53">
        <f t="shared" si="2"/>
        <v>102.81</v>
      </c>
      <c r="J53" s="2">
        <v>10</v>
      </c>
      <c r="K53" s="15" t="b">
        <f t="shared" si="3"/>
        <v>1</v>
      </c>
      <c r="L53" t="s">
        <v>37</v>
      </c>
      <c r="M53">
        <v>8.51</v>
      </c>
      <c r="N53">
        <v>107411</v>
      </c>
      <c r="O53">
        <v>0.3</v>
      </c>
      <c r="P53">
        <v>10.281000000000001</v>
      </c>
      <c r="Q53" t="s">
        <v>161</v>
      </c>
      <c r="R53">
        <v>107</v>
      </c>
      <c r="S53">
        <v>109</v>
      </c>
      <c r="T53">
        <v>94.97</v>
      </c>
      <c r="U53">
        <v>94.83</v>
      </c>
      <c r="V53" t="s">
        <v>161</v>
      </c>
      <c r="W53">
        <v>93</v>
      </c>
      <c r="X53">
        <v>4.29</v>
      </c>
      <c r="Y53">
        <v>4.3499999999999996</v>
      </c>
      <c r="Z53" t="s">
        <v>161</v>
      </c>
    </row>
    <row r="54" spans="9:26" x14ac:dyDescent="0.25">
      <c r="I54">
        <f t="shared" si="2"/>
        <v>100</v>
      </c>
      <c r="J54" s="2">
        <v>20</v>
      </c>
      <c r="K54" s="15" t="b">
        <f t="shared" si="3"/>
        <v>1</v>
      </c>
      <c r="L54" t="s">
        <v>99</v>
      </c>
      <c r="M54">
        <v>8.9</v>
      </c>
      <c r="N54">
        <v>647165</v>
      </c>
      <c r="O54">
        <v>1.78</v>
      </c>
      <c r="P54">
        <v>20</v>
      </c>
      <c r="Q54" t="s">
        <v>161</v>
      </c>
      <c r="R54">
        <v>117</v>
      </c>
      <c r="S54">
        <v>82</v>
      </c>
      <c r="T54">
        <v>58.75</v>
      </c>
      <c r="U54">
        <v>57.72</v>
      </c>
      <c r="V54" t="s">
        <v>161</v>
      </c>
      <c r="W54">
        <v>52</v>
      </c>
      <c r="X54">
        <v>14.04</v>
      </c>
      <c r="Y54">
        <v>13.28</v>
      </c>
      <c r="Z54" t="s">
        <v>161</v>
      </c>
    </row>
    <row r="55" spans="9:26" x14ac:dyDescent="0.25">
      <c r="I55">
        <f t="shared" si="2"/>
        <v>103.52000000000001</v>
      </c>
      <c r="J55" s="2">
        <v>10</v>
      </c>
      <c r="K55" s="15" t="b">
        <f t="shared" si="3"/>
        <v>1</v>
      </c>
      <c r="L55" t="s">
        <v>38</v>
      </c>
      <c r="M55">
        <v>8.93</v>
      </c>
      <c r="N55">
        <v>321593</v>
      </c>
      <c r="O55">
        <v>0.89</v>
      </c>
      <c r="P55">
        <v>10.352</v>
      </c>
      <c r="Q55" t="s">
        <v>161</v>
      </c>
      <c r="R55">
        <v>112</v>
      </c>
      <c r="S55">
        <v>77</v>
      </c>
      <c r="T55">
        <v>64.75</v>
      </c>
      <c r="U55">
        <v>61.26</v>
      </c>
      <c r="V55" t="s">
        <v>161</v>
      </c>
      <c r="W55">
        <v>114</v>
      </c>
      <c r="X55">
        <v>31.51</v>
      </c>
      <c r="Y55">
        <v>31.08</v>
      </c>
      <c r="Z55" t="s">
        <v>161</v>
      </c>
    </row>
    <row r="56" spans="9:26" x14ac:dyDescent="0.25">
      <c r="I56">
        <f t="shared" si="2"/>
        <v>98.149999999999991</v>
      </c>
      <c r="J56" s="2">
        <v>10</v>
      </c>
      <c r="K56" s="15" t="b">
        <f t="shared" si="3"/>
        <v>1</v>
      </c>
      <c r="L56" t="s">
        <v>39</v>
      </c>
      <c r="M56">
        <v>9</v>
      </c>
      <c r="N56">
        <v>88643</v>
      </c>
      <c r="O56">
        <v>0.24</v>
      </c>
      <c r="P56">
        <v>9.8149999999999995</v>
      </c>
      <c r="Q56" t="s">
        <v>161</v>
      </c>
      <c r="R56">
        <v>131</v>
      </c>
      <c r="S56">
        <v>133</v>
      </c>
      <c r="T56">
        <v>94.33</v>
      </c>
      <c r="U56">
        <v>95.4</v>
      </c>
      <c r="V56" t="s">
        <v>161</v>
      </c>
      <c r="W56">
        <v>117</v>
      </c>
      <c r="X56">
        <v>80.87</v>
      </c>
      <c r="Y56">
        <v>75.930000000000007</v>
      </c>
      <c r="Z56" t="s">
        <v>161</v>
      </c>
    </row>
    <row r="57" spans="9:26" x14ac:dyDescent="0.25">
      <c r="I57">
        <f t="shared" si="2"/>
        <v>100.57000000000001</v>
      </c>
      <c r="J57" s="2">
        <v>10</v>
      </c>
      <c r="K57" s="15" t="b">
        <f t="shared" si="3"/>
        <v>1</v>
      </c>
      <c r="L57" t="s">
        <v>40</v>
      </c>
      <c r="M57">
        <v>9.01</v>
      </c>
      <c r="N57">
        <v>490246</v>
      </c>
      <c r="O57">
        <v>1.35</v>
      </c>
      <c r="P57">
        <v>10.057</v>
      </c>
      <c r="Q57" t="s">
        <v>161</v>
      </c>
      <c r="R57">
        <v>91</v>
      </c>
      <c r="S57">
        <v>106</v>
      </c>
      <c r="T57">
        <v>35.950000000000003</v>
      </c>
      <c r="U57">
        <v>35.68</v>
      </c>
      <c r="V57" t="s">
        <v>161</v>
      </c>
      <c r="W57">
        <v>51</v>
      </c>
      <c r="X57">
        <v>8.3800000000000008</v>
      </c>
      <c r="Y57">
        <v>8.65</v>
      </c>
      <c r="Z57" t="s">
        <v>161</v>
      </c>
    </row>
    <row r="58" spans="9:26" x14ac:dyDescent="0.25">
      <c r="I58">
        <f t="shared" si="2"/>
        <v>101.41</v>
      </c>
      <c r="J58" s="2">
        <v>10</v>
      </c>
      <c r="K58" s="15" t="b">
        <f t="shared" si="3"/>
        <v>1</v>
      </c>
      <c r="L58" t="s">
        <v>41</v>
      </c>
      <c r="M58">
        <v>9.1199999999999992</v>
      </c>
      <c r="N58">
        <v>850665</v>
      </c>
      <c r="O58">
        <v>2.34</v>
      </c>
      <c r="P58">
        <v>10.141</v>
      </c>
      <c r="Q58" t="s">
        <v>161</v>
      </c>
      <c r="R58">
        <v>91</v>
      </c>
      <c r="S58">
        <v>106</v>
      </c>
      <c r="T58">
        <v>52.8</v>
      </c>
      <c r="U58">
        <v>52.53</v>
      </c>
      <c r="V58" t="s">
        <v>161</v>
      </c>
      <c r="W58">
        <v>105</v>
      </c>
      <c r="X58">
        <v>21.46</v>
      </c>
      <c r="Y58">
        <v>21.58</v>
      </c>
      <c r="Z58" t="s">
        <v>161</v>
      </c>
    </row>
    <row r="59" spans="9:26" x14ac:dyDescent="0.25">
      <c r="I59">
        <f t="shared" si="2"/>
        <v>101.42999999999999</v>
      </c>
      <c r="J59" s="2">
        <v>10</v>
      </c>
      <c r="K59" s="15" t="b">
        <f t="shared" si="3"/>
        <v>1</v>
      </c>
      <c r="L59" t="s">
        <v>42</v>
      </c>
      <c r="M59">
        <v>9.42</v>
      </c>
      <c r="N59">
        <v>448191</v>
      </c>
      <c r="O59">
        <v>1.24</v>
      </c>
      <c r="P59">
        <v>10.143000000000001</v>
      </c>
      <c r="Q59" t="s">
        <v>161</v>
      </c>
      <c r="R59">
        <v>91</v>
      </c>
      <c r="S59">
        <v>106</v>
      </c>
      <c r="T59">
        <v>50.24</v>
      </c>
      <c r="U59">
        <v>49.88</v>
      </c>
      <c r="V59" t="s">
        <v>161</v>
      </c>
      <c r="W59">
        <v>105</v>
      </c>
      <c r="X59">
        <v>25.22</v>
      </c>
      <c r="Y59">
        <v>25.55</v>
      </c>
      <c r="Z59" t="s">
        <v>161</v>
      </c>
    </row>
    <row r="60" spans="9:26" x14ac:dyDescent="0.25">
      <c r="I60">
        <f t="shared" si="2"/>
        <v>101.50999999999999</v>
      </c>
      <c r="J60" s="2">
        <v>10</v>
      </c>
      <c r="K60" s="15" t="b">
        <f t="shared" si="3"/>
        <v>1</v>
      </c>
      <c r="L60" t="s">
        <v>43</v>
      </c>
      <c r="M60">
        <v>9.44</v>
      </c>
      <c r="N60">
        <v>379865</v>
      </c>
      <c r="O60">
        <v>1.05</v>
      </c>
      <c r="P60">
        <v>10.151</v>
      </c>
      <c r="Q60" t="s">
        <v>161</v>
      </c>
      <c r="R60">
        <v>104</v>
      </c>
      <c r="S60">
        <v>78</v>
      </c>
      <c r="T60">
        <v>54.13</v>
      </c>
      <c r="U60">
        <v>52.63</v>
      </c>
      <c r="V60" t="s">
        <v>161</v>
      </c>
      <c r="W60">
        <v>103</v>
      </c>
      <c r="X60">
        <v>53</v>
      </c>
      <c r="Y60">
        <v>53.01</v>
      </c>
      <c r="Z60" t="s">
        <v>161</v>
      </c>
    </row>
    <row r="61" spans="9:26" x14ac:dyDescent="0.25">
      <c r="I61">
        <f t="shared" si="2"/>
        <v>99.920000000000016</v>
      </c>
      <c r="J61" s="2">
        <v>10</v>
      </c>
      <c r="K61" s="15" t="b">
        <f t="shared" si="3"/>
        <v>1</v>
      </c>
      <c r="L61" t="s">
        <v>44</v>
      </c>
      <c r="M61">
        <v>9.57</v>
      </c>
      <c r="N61">
        <v>68853</v>
      </c>
      <c r="O61">
        <v>0.19</v>
      </c>
      <c r="P61">
        <v>9.9920000000000009</v>
      </c>
      <c r="Q61" t="s">
        <v>161</v>
      </c>
      <c r="R61">
        <v>173</v>
      </c>
      <c r="S61">
        <v>171</v>
      </c>
      <c r="T61">
        <v>51.65</v>
      </c>
      <c r="U61">
        <v>51.05</v>
      </c>
      <c r="V61" t="s">
        <v>161</v>
      </c>
      <c r="W61">
        <v>175</v>
      </c>
      <c r="X61">
        <v>48.32</v>
      </c>
      <c r="Y61">
        <v>47.63</v>
      </c>
      <c r="Z61" t="s">
        <v>161</v>
      </c>
    </row>
    <row r="62" spans="9:26" x14ac:dyDescent="0.25">
      <c r="I62">
        <f t="shared" si="2"/>
        <v>102.24</v>
      </c>
      <c r="J62" s="2">
        <v>10</v>
      </c>
      <c r="K62" s="15" t="b">
        <f t="shared" si="3"/>
        <v>1</v>
      </c>
      <c r="L62" t="s">
        <v>155</v>
      </c>
      <c r="M62">
        <v>9.6999999999999993</v>
      </c>
      <c r="N62">
        <v>495917</v>
      </c>
      <c r="O62">
        <v>1.37</v>
      </c>
      <c r="P62">
        <v>10.224</v>
      </c>
      <c r="Q62" t="s">
        <v>161</v>
      </c>
      <c r="R62">
        <v>105</v>
      </c>
      <c r="S62">
        <v>120</v>
      </c>
      <c r="T62">
        <v>29.46</v>
      </c>
      <c r="U62">
        <v>29.8</v>
      </c>
      <c r="V62" t="s">
        <v>161</v>
      </c>
      <c r="W62">
        <v>79</v>
      </c>
      <c r="X62">
        <v>15.73</v>
      </c>
      <c r="Y62">
        <v>15.43</v>
      </c>
      <c r="Z62" t="s">
        <v>161</v>
      </c>
    </row>
    <row r="63" spans="9:26" x14ac:dyDescent="0.25">
      <c r="I63">
        <f t="shared" si="2"/>
        <v>95.86</v>
      </c>
      <c r="J63" s="2">
        <v>20</v>
      </c>
      <c r="K63" s="15" t="b">
        <f t="shared" si="3"/>
        <v>1</v>
      </c>
      <c r="L63" t="s">
        <v>100</v>
      </c>
      <c r="M63">
        <v>9.83</v>
      </c>
      <c r="N63">
        <v>332093</v>
      </c>
      <c r="O63">
        <v>0.92</v>
      </c>
      <c r="P63">
        <v>19.172000000000001</v>
      </c>
      <c r="Q63" t="s">
        <v>161</v>
      </c>
      <c r="R63">
        <v>95</v>
      </c>
      <c r="S63">
        <v>174</v>
      </c>
      <c r="T63">
        <v>77.010000000000005</v>
      </c>
      <c r="U63">
        <v>77.69</v>
      </c>
      <c r="V63" t="s">
        <v>161</v>
      </c>
      <c r="W63">
        <v>176</v>
      </c>
      <c r="X63">
        <v>74.73</v>
      </c>
      <c r="Y63">
        <v>75.459999999999994</v>
      </c>
      <c r="Z63" t="s">
        <v>161</v>
      </c>
    </row>
    <row r="64" spans="9:26" x14ac:dyDescent="0.25">
      <c r="I64">
        <f t="shared" si="2"/>
        <v>104.4</v>
      </c>
      <c r="J64" s="2">
        <v>10</v>
      </c>
      <c r="K64" s="15" t="b">
        <f t="shared" si="3"/>
        <v>1</v>
      </c>
      <c r="L64" t="s">
        <v>45</v>
      </c>
      <c r="M64">
        <v>9.93</v>
      </c>
      <c r="N64">
        <v>227312</v>
      </c>
      <c r="O64">
        <v>0.63</v>
      </c>
      <c r="P64">
        <v>10.44</v>
      </c>
      <c r="Q64" t="s">
        <v>161</v>
      </c>
      <c r="R64">
        <v>77</v>
      </c>
      <c r="S64">
        <v>156</v>
      </c>
      <c r="T64">
        <v>61.5</v>
      </c>
      <c r="U64">
        <v>64.430000000000007</v>
      </c>
      <c r="V64" t="s">
        <v>161</v>
      </c>
      <c r="W64">
        <v>158</v>
      </c>
      <c r="X64">
        <v>59.81</v>
      </c>
      <c r="Y64">
        <v>61.97</v>
      </c>
      <c r="Z64" t="s">
        <v>161</v>
      </c>
    </row>
    <row r="65" spans="9:26" x14ac:dyDescent="0.25">
      <c r="I65">
        <f t="shared" si="2"/>
        <v>97.82</v>
      </c>
      <c r="J65" s="2">
        <v>10</v>
      </c>
      <c r="K65" s="15" t="b">
        <f t="shared" si="3"/>
        <v>1</v>
      </c>
      <c r="L65" t="s">
        <v>46</v>
      </c>
      <c r="M65">
        <v>9.94</v>
      </c>
      <c r="N65">
        <v>133725</v>
      </c>
      <c r="O65">
        <v>0.37</v>
      </c>
      <c r="P65">
        <v>9.782</v>
      </c>
      <c r="Q65" t="s">
        <v>161</v>
      </c>
      <c r="R65">
        <v>83</v>
      </c>
      <c r="S65">
        <v>85</v>
      </c>
      <c r="T65">
        <v>64.94</v>
      </c>
      <c r="U65">
        <v>64.56</v>
      </c>
      <c r="V65" t="s">
        <v>161</v>
      </c>
      <c r="W65">
        <v>95</v>
      </c>
      <c r="X65">
        <v>13.61</v>
      </c>
      <c r="Y65">
        <v>13.41</v>
      </c>
      <c r="Z65" t="s">
        <v>161</v>
      </c>
    </row>
    <row r="66" spans="9:26" x14ac:dyDescent="0.25">
      <c r="I66">
        <f t="shared" si="2"/>
        <v>104.23</v>
      </c>
      <c r="J66" s="2">
        <v>10</v>
      </c>
      <c r="K66" s="15" t="b">
        <f t="shared" si="3"/>
        <v>1</v>
      </c>
      <c r="L66" t="s">
        <v>47</v>
      </c>
      <c r="M66">
        <v>9.9700000000000006</v>
      </c>
      <c r="N66">
        <v>56700</v>
      </c>
      <c r="O66">
        <v>0.16</v>
      </c>
      <c r="P66">
        <v>10.423</v>
      </c>
      <c r="Q66" t="s">
        <v>161</v>
      </c>
      <c r="R66">
        <v>77</v>
      </c>
      <c r="S66">
        <v>110</v>
      </c>
      <c r="T66">
        <v>75.42</v>
      </c>
      <c r="U66">
        <v>79</v>
      </c>
      <c r="V66" t="s">
        <v>161</v>
      </c>
      <c r="W66">
        <v>61</v>
      </c>
      <c r="X66">
        <v>55.64</v>
      </c>
      <c r="Y66">
        <v>58.21</v>
      </c>
      <c r="Z66" t="s">
        <v>161</v>
      </c>
    </row>
    <row r="67" spans="9:26" x14ac:dyDescent="0.25">
      <c r="I67">
        <f t="shared" si="2"/>
        <v>105.10999999999999</v>
      </c>
      <c r="J67" s="2">
        <v>10</v>
      </c>
      <c r="K67" s="15" t="b">
        <f t="shared" si="3"/>
        <v>1</v>
      </c>
      <c r="L67" t="s">
        <v>48</v>
      </c>
      <c r="M67">
        <v>9.9700000000000006</v>
      </c>
      <c r="N67">
        <v>166129</v>
      </c>
      <c r="O67">
        <v>0.46</v>
      </c>
      <c r="P67">
        <v>10.510999999999999</v>
      </c>
      <c r="Q67" t="s">
        <v>161</v>
      </c>
      <c r="R67">
        <v>75</v>
      </c>
      <c r="S67">
        <v>53</v>
      </c>
      <c r="T67">
        <v>18.059999999999999</v>
      </c>
      <c r="U67">
        <v>18.04</v>
      </c>
      <c r="V67" t="s">
        <v>161</v>
      </c>
      <c r="W67">
        <v>89</v>
      </c>
      <c r="X67">
        <v>11.39</v>
      </c>
      <c r="Y67">
        <v>10.65</v>
      </c>
      <c r="Z67" t="s">
        <v>161</v>
      </c>
    </row>
    <row r="68" spans="9:26" x14ac:dyDescent="0.25">
      <c r="I68">
        <f t="shared" si="2"/>
        <v>102.64999999999999</v>
      </c>
      <c r="J68" s="2">
        <v>10</v>
      </c>
      <c r="K68" s="15" t="b">
        <f t="shared" si="3"/>
        <v>1</v>
      </c>
      <c r="L68" t="s">
        <v>49</v>
      </c>
      <c r="M68">
        <v>10.01</v>
      </c>
      <c r="N68">
        <v>591178</v>
      </c>
      <c r="O68">
        <v>1.63</v>
      </c>
      <c r="P68">
        <v>10.265000000000001</v>
      </c>
      <c r="Q68" t="s">
        <v>161</v>
      </c>
      <c r="R68">
        <v>91</v>
      </c>
      <c r="S68">
        <v>120</v>
      </c>
      <c r="T68">
        <v>26.68</v>
      </c>
      <c r="U68">
        <v>26.78</v>
      </c>
      <c r="V68" t="s">
        <v>161</v>
      </c>
      <c r="W68">
        <v>65</v>
      </c>
      <c r="X68">
        <v>10.18</v>
      </c>
      <c r="Y68">
        <v>10.07</v>
      </c>
      <c r="Z68" t="s">
        <v>161</v>
      </c>
    </row>
    <row r="69" spans="9:26" x14ac:dyDescent="0.25">
      <c r="I69">
        <f t="shared" ref="I69:I88" si="4">P69/J69*100</f>
        <v>101.27000000000001</v>
      </c>
      <c r="J69" s="2">
        <v>10</v>
      </c>
      <c r="K69" s="15" t="b">
        <f t="shared" ref="K69:K88" si="5">AND(P69&gt;J69*0.8,P69&lt;J69*1.2)</f>
        <v>1</v>
      </c>
      <c r="L69" t="s">
        <v>50</v>
      </c>
      <c r="M69">
        <v>10.07</v>
      </c>
      <c r="N69">
        <v>370306</v>
      </c>
      <c r="O69">
        <v>1.02</v>
      </c>
      <c r="P69">
        <v>10.127000000000001</v>
      </c>
      <c r="Q69" t="s">
        <v>161</v>
      </c>
      <c r="R69">
        <v>91</v>
      </c>
      <c r="S69">
        <v>126</v>
      </c>
      <c r="T69">
        <v>37.43</v>
      </c>
      <c r="U69">
        <v>36.94</v>
      </c>
      <c r="V69" t="s">
        <v>161</v>
      </c>
      <c r="W69">
        <v>89</v>
      </c>
      <c r="X69">
        <v>17.41</v>
      </c>
      <c r="Y69">
        <v>17.53</v>
      </c>
      <c r="Z69" t="s">
        <v>161</v>
      </c>
    </row>
    <row r="70" spans="9:26" x14ac:dyDescent="0.25">
      <c r="I70">
        <f t="shared" si="4"/>
        <v>105.39</v>
      </c>
      <c r="J70" s="2">
        <v>10</v>
      </c>
      <c r="K70" s="15" t="b">
        <f t="shared" si="5"/>
        <v>1</v>
      </c>
      <c r="L70" t="s">
        <v>52</v>
      </c>
      <c r="M70">
        <v>10.14</v>
      </c>
      <c r="N70">
        <v>478963</v>
      </c>
      <c r="O70">
        <v>1.32</v>
      </c>
      <c r="P70">
        <v>10.539</v>
      </c>
      <c r="Q70" t="s">
        <v>161</v>
      </c>
      <c r="R70">
        <v>105</v>
      </c>
      <c r="S70">
        <v>120</v>
      </c>
      <c r="T70">
        <v>50.57</v>
      </c>
      <c r="U70">
        <v>50.44</v>
      </c>
      <c r="V70" t="s">
        <v>161</v>
      </c>
      <c r="W70">
        <v>119</v>
      </c>
      <c r="X70">
        <v>11.57</v>
      </c>
      <c r="Y70">
        <v>11.73</v>
      </c>
      <c r="Z70" t="s">
        <v>161</v>
      </c>
    </row>
    <row r="71" spans="9:26" x14ac:dyDescent="0.25">
      <c r="I71">
        <f t="shared" si="4"/>
        <v>102.34999999999998</v>
      </c>
      <c r="J71" s="2">
        <v>10</v>
      </c>
      <c r="K71" s="15" t="b">
        <f t="shared" si="5"/>
        <v>1</v>
      </c>
      <c r="L71" t="s">
        <v>51</v>
      </c>
      <c r="M71">
        <v>10.16</v>
      </c>
      <c r="N71">
        <v>441950</v>
      </c>
      <c r="O71">
        <v>1.22</v>
      </c>
      <c r="P71">
        <v>10.234999999999999</v>
      </c>
      <c r="Q71" t="s">
        <v>161</v>
      </c>
      <c r="R71">
        <v>91</v>
      </c>
      <c r="S71">
        <v>126</v>
      </c>
      <c r="T71">
        <v>33.24</v>
      </c>
      <c r="U71">
        <v>33.04</v>
      </c>
      <c r="V71" t="s">
        <v>161</v>
      </c>
      <c r="W71">
        <v>89</v>
      </c>
      <c r="X71">
        <v>11.37</v>
      </c>
      <c r="Y71">
        <v>11.1</v>
      </c>
      <c r="Z71" t="s">
        <v>161</v>
      </c>
    </row>
    <row r="72" spans="9:26" x14ac:dyDescent="0.25">
      <c r="I72">
        <f t="shared" si="4"/>
        <v>98.889999999999986</v>
      </c>
      <c r="J72" s="2">
        <v>10</v>
      </c>
      <c r="K72" s="15" t="b">
        <f t="shared" si="5"/>
        <v>1</v>
      </c>
      <c r="L72" t="s">
        <v>53</v>
      </c>
      <c r="M72">
        <v>10.36</v>
      </c>
      <c r="N72">
        <v>406369</v>
      </c>
      <c r="O72">
        <v>1.1200000000000001</v>
      </c>
      <c r="P72">
        <v>9.8889999999999993</v>
      </c>
      <c r="Q72" t="s">
        <v>161</v>
      </c>
      <c r="R72">
        <v>119</v>
      </c>
      <c r="S72">
        <v>91</v>
      </c>
      <c r="T72">
        <v>64.28</v>
      </c>
      <c r="U72">
        <v>66.540000000000006</v>
      </c>
      <c r="V72" t="s">
        <v>161</v>
      </c>
      <c r="W72">
        <v>134</v>
      </c>
      <c r="X72">
        <v>23.78</v>
      </c>
      <c r="Y72">
        <v>24.58</v>
      </c>
      <c r="Z72" t="s">
        <v>161</v>
      </c>
    </row>
    <row r="73" spans="9:26" x14ac:dyDescent="0.25">
      <c r="I73">
        <f t="shared" si="4"/>
        <v>72.77</v>
      </c>
      <c r="J73" s="2">
        <v>10</v>
      </c>
      <c r="K73" s="15" t="b">
        <f t="shared" si="5"/>
        <v>0</v>
      </c>
      <c r="L73" t="s">
        <v>54</v>
      </c>
      <c r="M73">
        <v>10.38</v>
      </c>
      <c r="N73">
        <v>24747</v>
      </c>
      <c r="O73">
        <v>7.0000000000000007E-2</v>
      </c>
      <c r="P73">
        <v>7.2770000000000001</v>
      </c>
      <c r="Q73" t="s">
        <v>161</v>
      </c>
      <c r="R73">
        <v>167</v>
      </c>
      <c r="S73">
        <v>130</v>
      </c>
      <c r="T73">
        <v>53.76</v>
      </c>
      <c r="U73">
        <v>60.48</v>
      </c>
      <c r="V73" t="s">
        <v>161</v>
      </c>
      <c r="W73">
        <v>132</v>
      </c>
      <c r="X73">
        <v>53.97</v>
      </c>
      <c r="Y73">
        <v>63.72</v>
      </c>
      <c r="Z73" t="s">
        <v>161</v>
      </c>
    </row>
    <row r="74" spans="9:26" x14ac:dyDescent="0.25">
      <c r="I74">
        <f t="shared" si="4"/>
        <v>104.39</v>
      </c>
      <c r="J74" s="2">
        <v>10</v>
      </c>
      <c r="K74" s="15" t="b">
        <f t="shared" si="5"/>
        <v>1</v>
      </c>
      <c r="L74" t="s">
        <v>55</v>
      </c>
      <c r="M74">
        <v>10.4</v>
      </c>
      <c r="N74">
        <v>487483</v>
      </c>
      <c r="O74">
        <v>1.34</v>
      </c>
      <c r="P74">
        <v>10.439</v>
      </c>
      <c r="Q74" t="s">
        <v>161</v>
      </c>
      <c r="R74">
        <v>105</v>
      </c>
      <c r="S74">
        <v>120</v>
      </c>
      <c r="T74">
        <v>47.98</v>
      </c>
      <c r="U74">
        <v>47.84</v>
      </c>
      <c r="V74" t="s">
        <v>161</v>
      </c>
      <c r="W74">
        <v>77</v>
      </c>
      <c r="X74">
        <v>11.1</v>
      </c>
      <c r="Y74">
        <v>10.97</v>
      </c>
      <c r="Z74" t="s">
        <v>161</v>
      </c>
    </row>
    <row r="75" spans="9:26" x14ac:dyDescent="0.25">
      <c r="I75">
        <f t="shared" si="4"/>
        <v>103.61</v>
      </c>
      <c r="J75" s="2">
        <v>10</v>
      </c>
      <c r="K75" s="15" t="b">
        <f t="shared" si="5"/>
        <v>1</v>
      </c>
      <c r="L75" t="s">
        <v>56</v>
      </c>
      <c r="M75">
        <v>10.52</v>
      </c>
      <c r="N75">
        <v>574659</v>
      </c>
      <c r="O75">
        <v>1.58</v>
      </c>
      <c r="P75">
        <v>10.361000000000001</v>
      </c>
      <c r="Q75" t="s">
        <v>161</v>
      </c>
      <c r="R75">
        <v>105</v>
      </c>
      <c r="S75">
        <v>134</v>
      </c>
      <c r="T75">
        <v>21.44</v>
      </c>
      <c r="U75">
        <v>21.62</v>
      </c>
      <c r="V75" t="s">
        <v>161</v>
      </c>
      <c r="W75">
        <v>91</v>
      </c>
      <c r="X75">
        <v>14.93</v>
      </c>
      <c r="Y75">
        <v>14.61</v>
      </c>
      <c r="Z75" t="s">
        <v>161</v>
      </c>
    </row>
    <row r="76" spans="9:26" x14ac:dyDescent="0.25">
      <c r="I76">
        <f t="shared" si="4"/>
        <v>102.66999999999999</v>
      </c>
      <c r="J76" s="2">
        <v>10</v>
      </c>
      <c r="K76" s="15" t="b">
        <f t="shared" si="5"/>
        <v>1</v>
      </c>
      <c r="L76" t="s">
        <v>57</v>
      </c>
      <c r="M76">
        <v>10.6</v>
      </c>
      <c r="N76">
        <v>265414</v>
      </c>
      <c r="O76">
        <v>0.73</v>
      </c>
      <c r="P76">
        <v>10.266999999999999</v>
      </c>
      <c r="Q76" t="s">
        <v>161</v>
      </c>
      <c r="R76">
        <v>146</v>
      </c>
      <c r="S76">
        <v>148</v>
      </c>
      <c r="T76">
        <v>63.15</v>
      </c>
      <c r="U76">
        <v>64.209999999999994</v>
      </c>
      <c r="V76" t="s">
        <v>161</v>
      </c>
      <c r="W76">
        <v>111</v>
      </c>
      <c r="X76">
        <v>41.81</v>
      </c>
      <c r="Y76">
        <v>42.27</v>
      </c>
      <c r="Z76" t="s">
        <v>161</v>
      </c>
    </row>
    <row r="77" spans="9:26" x14ac:dyDescent="0.25">
      <c r="I77">
        <f t="shared" si="4"/>
        <v>103.84</v>
      </c>
      <c r="J77" s="2">
        <v>10</v>
      </c>
      <c r="K77" s="15" t="b">
        <f t="shared" si="5"/>
        <v>1</v>
      </c>
      <c r="L77" t="s">
        <v>156</v>
      </c>
      <c r="M77">
        <v>10.63</v>
      </c>
      <c r="N77">
        <v>478129</v>
      </c>
      <c r="O77">
        <v>1.32</v>
      </c>
      <c r="P77">
        <v>10.384</v>
      </c>
      <c r="Q77" t="s">
        <v>161</v>
      </c>
      <c r="R77">
        <v>119</v>
      </c>
      <c r="S77">
        <v>91</v>
      </c>
      <c r="T77">
        <v>26.67</v>
      </c>
      <c r="U77">
        <v>27.13</v>
      </c>
      <c r="V77" t="s">
        <v>161</v>
      </c>
      <c r="W77">
        <v>134</v>
      </c>
      <c r="X77">
        <v>29.6</v>
      </c>
      <c r="Y77">
        <v>29.93</v>
      </c>
      <c r="Z77" t="s">
        <v>161</v>
      </c>
    </row>
    <row r="78" spans="9:26" x14ac:dyDescent="0.25">
      <c r="I78">
        <f t="shared" si="4"/>
        <v>100</v>
      </c>
      <c r="J78" s="2">
        <v>20</v>
      </c>
      <c r="K78" s="15" t="b">
        <f t="shared" si="5"/>
        <v>1</v>
      </c>
      <c r="L78" t="s">
        <v>101</v>
      </c>
      <c r="M78">
        <v>10.65</v>
      </c>
      <c r="N78">
        <v>371996</v>
      </c>
      <c r="O78">
        <v>1.03</v>
      </c>
      <c r="P78">
        <v>20</v>
      </c>
      <c r="Q78" t="s">
        <v>161</v>
      </c>
      <c r="R78">
        <v>152</v>
      </c>
      <c r="S78">
        <v>115</v>
      </c>
      <c r="T78">
        <v>61.11</v>
      </c>
      <c r="U78">
        <v>52.01</v>
      </c>
      <c r="V78" t="s">
        <v>161</v>
      </c>
      <c r="W78" t="s">
        <v>118</v>
      </c>
      <c r="X78" t="s">
        <v>118</v>
      </c>
      <c r="Y78" t="s">
        <v>118</v>
      </c>
      <c r="Z78" t="s">
        <v>118</v>
      </c>
    </row>
    <row r="79" spans="9:26" x14ac:dyDescent="0.25">
      <c r="I79">
        <f t="shared" si="4"/>
        <v>104.33999999999999</v>
      </c>
      <c r="J79" s="2">
        <v>10</v>
      </c>
      <c r="K79" s="15" t="b">
        <f t="shared" si="5"/>
        <v>1</v>
      </c>
      <c r="L79" t="s">
        <v>58</v>
      </c>
      <c r="M79">
        <v>10.67</v>
      </c>
      <c r="N79">
        <v>278252</v>
      </c>
      <c r="O79">
        <v>0.77</v>
      </c>
      <c r="P79">
        <v>10.433999999999999</v>
      </c>
      <c r="Q79" t="s">
        <v>161</v>
      </c>
      <c r="R79">
        <v>146</v>
      </c>
      <c r="S79">
        <v>148</v>
      </c>
      <c r="T79">
        <v>63.73</v>
      </c>
      <c r="U79">
        <v>63.17</v>
      </c>
      <c r="V79" t="s">
        <v>161</v>
      </c>
      <c r="W79">
        <v>111</v>
      </c>
      <c r="X79">
        <v>44.46</v>
      </c>
      <c r="Y79">
        <v>42.56</v>
      </c>
      <c r="Z79" t="s">
        <v>161</v>
      </c>
    </row>
    <row r="80" spans="9:26" x14ac:dyDescent="0.25">
      <c r="I80">
        <f t="shared" si="4"/>
        <v>103.75000000000001</v>
      </c>
      <c r="J80" s="2">
        <v>10</v>
      </c>
      <c r="K80" s="15" t="b">
        <f t="shared" si="5"/>
        <v>1</v>
      </c>
      <c r="L80" t="s">
        <v>60</v>
      </c>
      <c r="M80">
        <v>10.9</v>
      </c>
      <c r="N80">
        <v>448253</v>
      </c>
      <c r="O80">
        <v>1.24</v>
      </c>
      <c r="P80">
        <v>10.375</v>
      </c>
      <c r="Q80" t="s">
        <v>161</v>
      </c>
      <c r="R80">
        <v>91</v>
      </c>
      <c r="S80">
        <v>92</v>
      </c>
      <c r="T80">
        <v>52.46</v>
      </c>
      <c r="U80">
        <v>51.47</v>
      </c>
      <c r="V80" t="s">
        <v>161</v>
      </c>
      <c r="W80">
        <v>134</v>
      </c>
      <c r="X80">
        <v>29.07</v>
      </c>
      <c r="Y80">
        <v>28.13</v>
      </c>
      <c r="Z80" t="s">
        <v>161</v>
      </c>
    </row>
    <row r="81" spans="9:26" x14ac:dyDescent="0.25">
      <c r="I81">
        <f t="shared" si="4"/>
        <v>105.72</v>
      </c>
      <c r="J81" s="2">
        <v>10</v>
      </c>
      <c r="K81" s="15" t="b">
        <f t="shared" si="5"/>
        <v>1</v>
      </c>
      <c r="L81" t="s">
        <v>59</v>
      </c>
      <c r="M81">
        <v>10.91</v>
      </c>
      <c r="N81">
        <v>291402</v>
      </c>
      <c r="O81">
        <v>0.8</v>
      </c>
      <c r="P81">
        <v>10.571999999999999</v>
      </c>
      <c r="Q81" t="s">
        <v>161</v>
      </c>
      <c r="R81">
        <v>146</v>
      </c>
      <c r="S81">
        <v>148</v>
      </c>
      <c r="T81">
        <v>62.68</v>
      </c>
      <c r="U81">
        <v>62.96</v>
      </c>
      <c r="V81" t="s">
        <v>161</v>
      </c>
      <c r="W81">
        <v>111</v>
      </c>
      <c r="X81">
        <v>42.47</v>
      </c>
      <c r="Y81">
        <v>42.34</v>
      </c>
      <c r="Z81" t="s">
        <v>161</v>
      </c>
    </row>
    <row r="82" spans="9:26" x14ac:dyDescent="0.25">
      <c r="I82">
        <f t="shared" si="4"/>
        <v>96.179999999999993</v>
      </c>
      <c r="J82" s="2">
        <v>10</v>
      </c>
      <c r="K82" s="15" t="b">
        <f t="shared" si="5"/>
        <v>1</v>
      </c>
      <c r="L82" t="s">
        <v>61</v>
      </c>
      <c r="M82">
        <v>11.09</v>
      </c>
      <c r="N82">
        <v>49530</v>
      </c>
      <c r="O82">
        <v>0.14000000000000001</v>
      </c>
      <c r="P82">
        <v>9.6180000000000003</v>
      </c>
      <c r="Q82" t="s">
        <v>161</v>
      </c>
      <c r="R82">
        <v>117</v>
      </c>
      <c r="S82">
        <v>119</v>
      </c>
      <c r="T82">
        <v>98.01</v>
      </c>
      <c r="U82">
        <v>96.3</v>
      </c>
      <c r="V82" t="s">
        <v>161</v>
      </c>
      <c r="W82">
        <v>201</v>
      </c>
      <c r="X82">
        <v>89.25</v>
      </c>
      <c r="Y82">
        <v>89.8</v>
      </c>
      <c r="Z82" t="s">
        <v>161</v>
      </c>
    </row>
    <row r="83" spans="9:26" x14ac:dyDescent="0.25">
      <c r="I83">
        <f t="shared" si="4"/>
        <v>97</v>
      </c>
      <c r="J83" s="2">
        <v>10</v>
      </c>
      <c r="K83" s="15" t="b">
        <f t="shared" si="5"/>
        <v>1</v>
      </c>
      <c r="L83" t="s">
        <v>62</v>
      </c>
      <c r="M83">
        <v>11.44</v>
      </c>
      <c r="N83">
        <v>31908</v>
      </c>
      <c r="O83">
        <v>0.09</v>
      </c>
      <c r="P83">
        <v>9.6999999999999993</v>
      </c>
      <c r="Q83" t="s">
        <v>161</v>
      </c>
      <c r="R83">
        <v>157</v>
      </c>
      <c r="S83">
        <v>155</v>
      </c>
      <c r="T83">
        <v>76.98</v>
      </c>
      <c r="U83">
        <v>78.099999999999994</v>
      </c>
      <c r="V83" t="s">
        <v>161</v>
      </c>
      <c r="W83">
        <v>75</v>
      </c>
      <c r="X83">
        <v>88.27</v>
      </c>
      <c r="Y83">
        <v>87.72</v>
      </c>
      <c r="Z83" t="s">
        <v>161</v>
      </c>
    </row>
    <row r="84" spans="9:26" x14ac:dyDescent="0.25">
      <c r="I84">
        <f t="shared" si="4"/>
        <v>89.23</v>
      </c>
      <c r="J84" s="2">
        <v>10</v>
      </c>
      <c r="K84" s="15" t="b">
        <f t="shared" si="5"/>
        <v>1</v>
      </c>
      <c r="L84" t="s">
        <v>63</v>
      </c>
      <c r="M84">
        <v>11.57</v>
      </c>
      <c r="N84">
        <v>7985</v>
      </c>
      <c r="O84">
        <v>0.02</v>
      </c>
      <c r="P84">
        <v>8.923</v>
      </c>
      <c r="Q84" t="s">
        <v>161</v>
      </c>
      <c r="R84">
        <v>77</v>
      </c>
      <c r="S84">
        <v>51</v>
      </c>
      <c r="T84">
        <v>44.57</v>
      </c>
      <c r="U84">
        <v>45.7</v>
      </c>
      <c r="V84" t="s">
        <v>161</v>
      </c>
      <c r="W84">
        <v>123</v>
      </c>
      <c r="X84">
        <v>47.29</v>
      </c>
      <c r="Y84">
        <v>50.13</v>
      </c>
      <c r="Z84" t="s">
        <v>161</v>
      </c>
    </row>
    <row r="85" spans="9:26" x14ac:dyDescent="0.25">
      <c r="I85">
        <f t="shared" si="4"/>
        <v>104.80000000000001</v>
      </c>
      <c r="J85" s="2">
        <v>10</v>
      </c>
      <c r="K85" s="15" t="b">
        <f t="shared" si="5"/>
        <v>1</v>
      </c>
      <c r="L85" t="s">
        <v>64</v>
      </c>
      <c r="M85">
        <v>11.96</v>
      </c>
      <c r="N85">
        <v>186133</v>
      </c>
      <c r="O85">
        <v>0.51</v>
      </c>
      <c r="P85">
        <v>10.48</v>
      </c>
      <c r="Q85" t="s">
        <v>161</v>
      </c>
      <c r="R85">
        <v>180</v>
      </c>
      <c r="S85">
        <v>182</v>
      </c>
      <c r="T85">
        <v>95.79</v>
      </c>
      <c r="U85">
        <v>97.63</v>
      </c>
      <c r="V85" t="s">
        <v>161</v>
      </c>
      <c r="W85">
        <v>145</v>
      </c>
      <c r="X85">
        <v>32.18</v>
      </c>
      <c r="Y85">
        <v>32.5</v>
      </c>
      <c r="Z85" t="s">
        <v>161</v>
      </c>
    </row>
    <row r="86" spans="9:26" x14ac:dyDescent="0.25">
      <c r="I86">
        <f t="shared" si="4"/>
        <v>101.59</v>
      </c>
      <c r="J86" s="2">
        <v>10</v>
      </c>
      <c r="K86" s="15" t="b">
        <f t="shared" si="5"/>
        <v>1</v>
      </c>
      <c r="L86" t="s">
        <v>65</v>
      </c>
      <c r="M86">
        <v>12.06</v>
      </c>
      <c r="N86">
        <v>77181</v>
      </c>
      <c r="O86">
        <v>0.21</v>
      </c>
      <c r="P86">
        <v>10.159000000000001</v>
      </c>
      <c r="Q86" t="s">
        <v>161</v>
      </c>
      <c r="R86">
        <v>225</v>
      </c>
      <c r="S86">
        <v>227</v>
      </c>
      <c r="T86">
        <v>63.97</v>
      </c>
      <c r="U86">
        <v>64.430000000000007</v>
      </c>
      <c r="V86" t="s">
        <v>161</v>
      </c>
      <c r="W86">
        <v>223</v>
      </c>
      <c r="X86">
        <v>63.08</v>
      </c>
      <c r="Y86">
        <v>62.86</v>
      </c>
      <c r="Z86" t="s">
        <v>161</v>
      </c>
    </row>
    <row r="87" spans="9:26" x14ac:dyDescent="0.25">
      <c r="I87">
        <f t="shared" si="4"/>
        <v>105.13999999999999</v>
      </c>
      <c r="J87" s="2">
        <v>10</v>
      </c>
      <c r="K87" s="15" t="b">
        <f t="shared" si="5"/>
        <v>1</v>
      </c>
      <c r="L87" t="s">
        <v>66</v>
      </c>
      <c r="M87">
        <v>12.14</v>
      </c>
      <c r="N87">
        <v>557589</v>
      </c>
      <c r="O87">
        <v>1.54</v>
      </c>
      <c r="P87">
        <v>10.513999999999999</v>
      </c>
      <c r="Q87" t="s">
        <v>161</v>
      </c>
      <c r="R87">
        <v>128</v>
      </c>
      <c r="S87">
        <v>127</v>
      </c>
      <c r="T87">
        <v>12.79</v>
      </c>
      <c r="U87">
        <v>12.8</v>
      </c>
      <c r="V87" t="s">
        <v>161</v>
      </c>
      <c r="W87">
        <v>129</v>
      </c>
      <c r="X87">
        <v>10.56</v>
      </c>
      <c r="Y87">
        <v>10.199999999999999</v>
      </c>
      <c r="Z87" t="s">
        <v>161</v>
      </c>
    </row>
    <row r="88" spans="9:26" x14ac:dyDescent="0.25">
      <c r="I88">
        <f t="shared" si="4"/>
        <v>94.309999999999988</v>
      </c>
      <c r="J88" s="2">
        <v>10</v>
      </c>
      <c r="K88" s="15" t="b">
        <f t="shared" si="5"/>
        <v>1</v>
      </c>
      <c r="L88" t="s">
        <v>67</v>
      </c>
      <c r="M88">
        <v>12.28</v>
      </c>
      <c r="N88">
        <v>188392</v>
      </c>
      <c r="O88">
        <v>0.52</v>
      </c>
      <c r="P88">
        <v>9.4309999999999992</v>
      </c>
      <c r="Q88" t="s">
        <v>161</v>
      </c>
      <c r="R88">
        <v>180</v>
      </c>
      <c r="S88">
        <v>182</v>
      </c>
      <c r="T88">
        <v>94.54</v>
      </c>
      <c r="U88">
        <v>98.04</v>
      </c>
      <c r="V88" t="s">
        <v>161</v>
      </c>
      <c r="W88">
        <v>145</v>
      </c>
      <c r="X88">
        <v>33.51</v>
      </c>
      <c r="Y88">
        <v>34.090000000000003</v>
      </c>
      <c r="Z88" t="s">
        <v>161</v>
      </c>
    </row>
  </sheetData>
  <conditionalFormatting sqref="K1:K3 K89:K1048576 B1:B1048576">
    <cfRule type="cellIs" dxfId="8" priority="4" operator="equal">
      <formula>FALSE</formula>
    </cfRule>
  </conditionalFormatting>
  <conditionalFormatting sqref="F1:G1048576">
    <cfRule type="cellIs" dxfId="7" priority="3" operator="equal">
      <formula>FALSE</formula>
    </cfRule>
  </conditionalFormatting>
  <conditionalFormatting sqref="I4:I88">
    <cfRule type="cellIs" dxfId="6" priority="2" operator="lessThan">
      <formula>70</formula>
    </cfRule>
  </conditionalFormatting>
  <conditionalFormatting sqref="K4:K88">
    <cfRule type="cellIs" dxfId="5" priority="1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workbookViewId="0">
      <pane xSplit="1" ySplit="7" topLeftCell="U8" activePane="bottomRight" state="frozen"/>
      <selection pane="topRight" activeCell="B1" sqref="B1"/>
      <selection pane="bottomLeft" activeCell="A8" sqref="A8"/>
      <selection pane="bottomRight" activeCell="AE56" sqref="AE56"/>
    </sheetView>
  </sheetViews>
  <sheetFormatPr defaultRowHeight="15" x14ac:dyDescent="0.25"/>
  <cols>
    <col min="1" max="1" width="41.140625" style="7" bestFit="1" customWidth="1"/>
    <col min="2" max="4" width="15.7109375" style="14" customWidth="1"/>
    <col min="5" max="38" width="15.7109375" style="8" customWidth="1"/>
    <col min="39" max="50" width="9.140625" style="8"/>
    <col min="51" max="16384" width="9.140625" style="7"/>
  </cols>
  <sheetData>
    <row r="1" spans="1:50" x14ac:dyDescent="0.25">
      <c r="A1" s="7" t="s">
        <v>162</v>
      </c>
    </row>
    <row r="2" spans="1:50" x14ac:dyDescent="0.25">
      <c r="A2" s="9">
        <v>231113</v>
      </c>
    </row>
    <row r="4" spans="1:50" x14ac:dyDescent="0.25">
      <c r="A4" s="7" t="s">
        <v>70</v>
      </c>
      <c r="B4" s="14" t="s">
        <v>74</v>
      </c>
    </row>
    <row r="5" spans="1:50" x14ac:dyDescent="0.25">
      <c r="B5" s="14" t="s">
        <v>69</v>
      </c>
    </row>
    <row r="6" spans="1:50" x14ac:dyDescent="0.25">
      <c r="A6" s="7" t="s">
        <v>83</v>
      </c>
      <c r="B6" s="8" t="s">
        <v>143</v>
      </c>
      <c r="C6" s="8" t="s">
        <v>144</v>
      </c>
      <c r="D6" s="8" t="s">
        <v>145</v>
      </c>
      <c r="E6" s="8" t="s">
        <v>169</v>
      </c>
      <c r="F6" s="8" t="s">
        <v>170</v>
      </c>
      <c r="G6" s="8" t="s">
        <v>171</v>
      </c>
      <c r="H6" s="8" t="s">
        <v>163</v>
      </c>
      <c r="I6" s="8" t="s">
        <v>172</v>
      </c>
      <c r="J6" s="8" t="s">
        <v>173</v>
      </c>
      <c r="K6" s="8" t="s">
        <v>174</v>
      </c>
      <c r="L6" s="8" t="s">
        <v>175</v>
      </c>
      <c r="M6" s="8" t="s">
        <v>176</v>
      </c>
      <c r="N6" s="8" t="s">
        <v>177</v>
      </c>
      <c r="O6" s="8" t="s">
        <v>178</v>
      </c>
      <c r="P6" s="8" t="s">
        <v>179</v>
      </c>
      <c r="Q6" s="8" t="s">
        <v>180</v>
      </c>
      <c r="R6" s="8" t="s">
        <v>181</v>
      </c>
      <c r="S6" s="8" t="s">
        <v>182</v>
      </c>
      <c r="T6" s="8" t="s">
        <v>183</v>
      </c>
      <c r="U6" s="8" t="s">
        <v>184</v>
      </c>
      <c r="V6" s="8" t="s">
        <v>185</v>
      </c>
      <c r="W6" s="8" t="s">
        <v>186</v>
      </c>
      <c r="X6" s="8" t="s">
        <v>187</v>
      </c>
      <c r="Y6" s="8" t="s">
        <v>188</v>
      </c>
      <c r="Z6" s="8" t="s">
        <v>189</v>
      </c>
      <c r="AA6" s="8" t="s">
        <v>190</v>
      </c>
      <c r="AB6" s="8" t="s">
        <v>191</v>
      </c>
      <c r="AC6" s="8" t="s">
        <v>192</v>
      </c>
      <c r="AD6" s="8" t="s">
        <v>193</v>
      </c>
      <c r="AE6" s="8" t="s">
        <v>194</v>
      </c>
      <c r="AF6" s="8" t="s">
        <v>195</v>
      </c>
      <c r="AG6" s="8" t="s">
        <v>196</v>
      </c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</row>
    <row r="7" spans="1:50" x14ac:dyDescent="0.25">
      <c r="A7" s="7" t="s">
        <v>73</v>
      </c>
      <c r="B7" s="8" t="s">
        <v>73</v>
      </c>
      <c r="C7" s="8" t="s">
        <v>73</v>
      </c>
      <c r="D7" s="8" t="s">
        <v>73</v>
      </c>
      <c r="E7" s="8" t="s">
        <v>73</v>
      </c>
      <c r="F7" s="8" t="s">
        <v>73</v>
      </c>
      <c r="G7" s="8" t="s">
        <v>73</v>
      </c>
      <c r="H7" s="8" t="s">
        <v>73</v>
      </c>
      <c r="I7" s="8" t="s">
        <v>73</v>
      </c>
      <c r="J7" s="8" t="s">
        <v>73</v>
      </c>
      <c r="K7" s="8" t="s">
        <v>73</v>
      </c>
      <c r="L7" s="8" t="s">
        <v>73</v>
      </c>
      <c r="M7" s="8" t="s">
        <v>73</v>
      </c>
      <c r="N7" s="8" t="s">
        <v>73</v>
      </c>
      <c r="O7" s="8" t="s">
        <v>73</v>
      </c>
      <c r="P7" s="8" t="s">
        <v>73</v>
      </c>
      <c r="Q7" s="8" t="s">
        <v>73</v>
      </c>
      <c r="R7" s="8" t="s">
        <v>73</v>
      </c>
      <c r="S7" s="8" t="s">
        <v>73</v>
      </c>
      <c r="T7" s="8" t="s">
        <v>73</v>
      </c>
      <c r="U7" s="8" t="s">
        <v>73</v>
      </c>
      <c r="V7" s="8" t="s">
        <v>73</v>
      </c>
      <c r="W7" s="8" t="s">
        <v>73</v>
      </c>
      <c r="X7" s="8" t="s">
        <v>73</v>
      </c>
      <c r="Y7" s="8" t="s">
        <v>73</v>
      </c>
      <c r="Z7" s="8" t="s">
        <v>73</v>
      </c>
      <c r="AA7" s="8" t="s">
        <v>73</v>
      </c>
      <c r="AB7" s="8" t="s">
        <v>73</v>
      </c>
      <c r="AC7" s="8" t="s">
        <v>73</v>
      </c>
      <c r="AD7" s="8" t="s">
        <v>73</v>
      </c>
      <c r="AE7" s="8" t="s">
        <v>73</v>
      </c>
      <c r="AF7" s="8" t="s">
        <v>73</v>
      </c>
      <c r="AG7" s="8" t="s">
        <v>73</v>
      </c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</row>
    <row r="8" spans="1:50" x14ac:dyDescent="0.25">
      <c r="A8" t="s">
        <v>1</v>
      </c>
      <c r="B8" s="8" t="s">
        <v>164</v>
      </c>
      <c r="C8" s="8" t="s">
        <v>164</v>
      </c>
      <c r="D8" s="8" t="s">
        <v>164</v>
      </c>
      <c r="E8" s="8" t="s">
        <v>164</v>
      </c>
      <c r="F8" s="8" t="s">
        <v>164</v>
      </c>
      <c r="G8" s="8" t="s">
        <v>164</v>
      </c>
      <c r="H8" s="8">
        <v>8.4262999999999995</v>
      </c>
      <c r="I8" s="8" t="s">
        <v>164</v>
      </c>
      <c r="J8" s="8" t="s">
        <v>164</v>
      </c>
      <c r="K8" s="8" t="s">
        <v>164</v>
      </c>
      <c r="L8" s="8" t="s">
        <v>164</v>
      </c>
      <c r="M8" s="8" t="s">
        <v>164</v>
      </c>
      <c r="N8" s="8" t="s">
        <v>164</v>
      </c>
      <c r="O8" s="8" t="s">
        <v>164</v>
      </c>
      <c r="P8" s="8" t="s">
        <v>164</v>
      </c>
      <c r="Q8" s="8" t="s">
        <v>164</v>
      </c>
      <c r="R8" s="8" t="s">
        <v>164</v>
      </c>
      <c r="S8" s="8" t="s">
        <v>164</v>
      </c>
      <c r="T8" s="8" t="s">
        <v>164</v>
      </c>
      <c r="U8" s="8" t="s">
        <v>164</v>
      </c>
      <c r="V8" s="8" t="s">
        <v>164</v>
      </c>
      <c r="W8" s="8" t="s">
        <v>164</v>
      </c>
      <c r="X8" s="8" t="s">
        <v>164</v>
      </c>
      <c r="Y8" s="8" t="s">
        <v>164</v>
      </c>
      <c r="Z8" s="8" t="s">
        <v>164</v>
      </c>
      <c r="AA8" s="8" t="s">
        <v>164</v>
      </c>
      <c r="AB8" s="8" t="s">
        <v>164</v>
      </c>
      <c r="AC8" s="8" t="s">
        <v>164</v>
      </c>
      <c r="AD8" s="8" t="s">
        <v>164</v>
      </c>
      <c r="AE8" s="8" t="s">
        <v>164</v>
      </c>
      <c r="AF8" s="8">
        <v>8.5639000000000003</v>
      </c>
      <c r="AG8" s="8" t="s">
        <v>164</v>
      </c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</row>
    <row r="9" spans="1:50" x14ac:dyDescent="0.25">
      <c r="A9" t="s">
        <v>147</v>
      </c>
      <c r="B9" s="8" t="s">
        <v>164</v>
      </c>
      <c r="C9" s="8" t="s">
        <v>164</v>
      </c>
      <c r="D9" s="8" t="s">
        <v>164</v>
      </c>
      <c r="E9" s="8" t="s">
        <v>164</v>
      </c>
      <c r="F9" s="8" t="s">
        <v>164</v>
      </c>
      <c r="G9" s="8" t="s">
        <v>164</v>
      </c>
      <c r="H9" s="8">
        <v>8.6599000000000004</v>
      </c>
      <c r="I9" s="8" t="s">
        <v>164</v>
      </c>
      <c r="J9" s="8" t="s">
        <v>164</v>
      </c>
      <c r="K9" s="8" t="s">
        <v>164</v>
      </c>
      <c r="L9" s="8" t="s">
        <v>164</v>
      </c>
      <c r="M9" s="8" t="s">
        <v>164</v>
      </c>
      <c r="N9" s="8" t="s">
        <v>164</v>
      </c>
      <c r="O9" s="8" t="s">
        <v>164</v>
      </c>
      <c r="P9" s="8" t="s">
        <v>164</v>
      </c>
      <c r="Q9" s="8" t="s">
        <v>164</v>
      </c>
      <c r="R9" s="8" t="s">
        <v>164</v>
      </c>
      <c r="S9" s="8" t="s">
        <v>164</v>
      </c>
      <c r="T9" s="8" t="s">
        <v>164</v>
      </c>
      <c r="U9" s="8" t="s">
        <v>164</v>
      </c>
      <c r="V9" s="8" t="s">
        <v>164</v>
      </c>
      <c r="W9" s="8" t="s">
        <v>164</v>
      </c>
      <c r="X9" s="8" t="s">
        <v>164</v>
      </c>
      <c r="Y9" s="8" t="s">
        <v>164</v>
      </c>
      <c r="Z9" s="8" t="s">
        <v>164</v>
      </c>
      <c r="AA9" s="8" t="s">
        <v>164</v>
      </c>
      <c r="AB9" s="8" t="s">
        <v>164</v>
      </c>
      <c r="AC9" s="8" t="s">
        <v>164</v>
      </c>
      <c r="AD9" s="8" t="s">
        <v>164</v>
      </c>
      <c r="AE9" s="8" t="s">
        <v>164</v>
      </c>
      <c r="AF9" s="8">
        <v>9.0277999999999992</v>
      </c>
      <c r="AG9" s="8" t="s">
        <v>164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 spans="1:50" x14ac:dyDescent="0.25">
      <c r="A10" t="s">
        <v>2</v>
      </c>
      <c r="B10" s="8">
        <v>0.17319999999999999</v>
      </c>
      <c r="C10" s="8">
        <v>0.1434</v>
      </c>
      <c r="D10" s="8">
        <v>0.1285</v>
      </c>
      <c r="E10" s="8">
        <v>9.4799999999999995E-2</v>
      </c>
      <c r="F10" s="8">
        <v>0.1186</v>
      </c>
      <c r="G10" s="8">
        <v>0.1079</v>
      </c>
      <c r="H10" s="8">
        <v>9.5174000000000003</v>
      </c>
      <c r="I10" s="8" t="s">
        <v>164</v>
      </c>
      <c r="J10" s="8">
        <v>0.13439999999999999</v>
      </c>
      <c r="K10" s="8">
        <v>9.0800000000000006E-2</v>
      </c>
      <c r="L10" s="8">
        <v>0.1075</v>
      </c>
      <c r="M10" s="8">
        <v>9.9099999999999994E-2</v>
      </c>
      <c r="N10" s="8">
        <v>9.5000000000000001E-2</v>
      </c>
      <c r="O10" s="8">
        <v>8.2600000000000007E-2</v>
      </c>
      <c r="P10" s="8">
        <v>9.06E-2</v>
      </c>
      <c r="Q10" s="8">
        <v>0.1072</v>
      </c>
      <c r="R10" s="8">
        <v>9.9400000000000002E-2</v>
      </c>
      <c r="S10" s="8">
        <v>9.1700000000000004E-2</v>
      </c>
      <c r="T10" s="8">
        <v>9.5299999999999996E-2</v>
      </c>
      <c r="U10" s="8">
        <v>0.1012</v>
      </c>
      <c r="V10" s="8">
        <v>9.0700000000000003E-2</v>
      </c>
      <c r="W10" s="8">
        <v>7.3700000000000002E-2</v>
      </c>
      <c r="X10" s="8">
        <v>8.4199999999999997E-2</v>
      </c>
      <c r="Y10" s="8">
        <v>8.09E-2</v>
      </c>
      <c r="Z10" s="8">
        <v>8.3400000000000002E-2</v>
      </c>
      <c r="AA10" s="8">
        <v>7.6700000000000004E-2</v>
      </c>
      <c r="AB10" s="8">
        <v>9.3399999999999997E-2</v>
      </c>
      <c r="AC10" s="8">
        <v>8.2600000000000007E-2</v>
      </c>
      <c r="AD10" s="8">
        <v>0.1076</v>
      </c>
      <c r="AE10" s="8">
        <v>0.1089</v>
      </c>
      <c r="AF10" s="8">
        <v>9.1867000000000001</v>
      </c>
      <c r="AG10" s="8">
        <v>0.1208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</row>
    <row r="11" spans="1:50" x14ac:dyDescent="0.25">
      <c r="A11" s="7" t="s">
        <v>3</v>
      </c>
      <c r="B11" s="8" t="s">
        <v>164</v>
      </c>
      <c r="C11" s="8" t="s">
        <v>164</v>
      </c>
      <c r="D11" s="8" t="s">
        <v>164</v>
      </c>
      <c r="E11" s="8" t="s">
        <v>164</v>
      </c>
      <c r="F11" s="8" t="s">
        <v>164</v>
      </c>
      <c r="G11" s="8" t="s">
        <v>164</v>
      </c>
      <c r="H11" s="8">
        <v>9.1395</v>
      </c>
      <c r="I11" s="8" t="s">
        <v>164</v>
      </c>
      <c r="J11" s="8" t="s">
        <v>164</v>
      </c>
      <c r="K11" s="8" t="s">
        <v>164</v>
      </c>
      <c r="L11" s="8" t="s">
        <v>164</v>
      </c>
      <c r="M11" s="8" t="s">
        <v>164</v>
      </c>
      <c r="N11" s="8" t="s">
        <v>164</v>
      </c>
      <c r="O11" s="8" t="s">
        <v>164</v>
      </c>
      <c r="P11" s="8" t="s">
        <v>164</v>
      </c>
      <c r="Q11" s="8" t="s">
        <v>164</v>
      </c>
      <c r="R11" s="8" t="s">
        <v>164</v>
      </c>
      <c r="S11" s="8" t="s">
        <v>164</v>
      </c>
      <c r="T11" s="8" t="s">
        <v>164</v>
      </c>
      <c r="U11" s="8" t="s">
        <v>164</v>
      </c>
      <c r="V11" s="8" t="s">
        <v>164</v>
      </c>
      <c r="W11" s="8" t="s">
        <v>164</v>
      </c>
      <c r="X11" s="8" t="s">
        <v>164</v>
      </c>
      <c r="Y11" s="8" t="s">
        <v>164</v>
      </c>
      <c r="Z11" s="8" t="s">
        <v>164</v>
      </c>
      <c r="AA11" s="8" t="s">
        <v>164</v>
      </c>
      <c r="AB11" s="8" t="s">
        <v>164</v>
      </c>
      <c r="AC11" s="8" t="s">
        <v>164</v>
      </c>
      <c r="AD11" s="8" t="s">
        <v>164</v>
      </c>
      <c r="AE11" s="8" t="s">
        <v>164</v>
      </c>
      <c r="AF11" s="8">
        <v>9.1013000000000002</v>
      </c>
      <c r="AG11" s="8" t="s">
        <v>164</v>
      </c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</row>
    <row r="12" spans="1:50" x14ac:dyDescent="0.25">
      <c r="A12" t="s">
        <v>4</v>
      </c>
      <c r="B12" s="8" t="s">
        <v>164</v>
      </c>
      <c r="C12" s="8" t="s">
        <v>164</v>
      </c>
      <c r="D12" s="8" t="s">
        <v>164</v>
      </c>
      <c r="E12" s="8" t="s">
        <v>164</v>
      </c>
      <c r="F12" s="8" t="s">
        <v>164</v>
      </c>
      <c r="G12" s="8" t="s">
        <v>164</v>
      </c>
      <c r="H12" s="8">
        <v>8.9132999999999996</v>
      </c>
      <c r="I12" s="8" t="s">
        <v>164</v>
      </c>
      <c r="J12" s="8" t="s">
        <v>164</v>
      </c>
      <c r="K12" s="8" t="s">
        <v>164</v>
      </c>
      <c r="L12" s="8" t="s">
        <v>164</v>
      </c>
      <c r="M12" s="8" t="s">
        <v>164</v>
      </c>
      <c r="N12" s="8" t="s">
        <v>164</v>
      </c>
      <c r="O12" s="8" t="s">
        <v>164</v>
      </c>
      <c r="P12" s="8" t="s">
        <v>164</v>
      </c>
      <c r="Q12" s="8" t="s">
        <v>164</v>
      </c>
      <c r="R12" s="8" t="s">
        <v>164</v>
      </c>
      <c r="S12" s="8" t="s">
        <v>164</v>
      </c>
      <c r="T12" s="8" t="s">
        <v>164</v>
      </c>
      <c r="U12" s="8" t="s">
        <v>164</v>
      </c>
      <c r="V12" s="8" t="s">
        <v>164</v>
      </c>
      <c r="W12" s="8" t="s">
        <v>164</v>
      </c>
      <c r="X12" s="8" t="s">
        <v>164</v>
      </c>
      <c r="Y12" s="8" t="s">
        <v>164</v>
      </c>
      <c r="Z12" s="8" t="s">
        <v>164</v>
      </c>
      <c r="AA12" s="8" t="s">
        <v>164</v>
      </c>
      <c r="AB12" s="8" t="s">
        <v>164</v>
      </c>
      <c r="AC12" s="8" t="s">
        <v>164</v>
      </c>
      <c r="AD12" s="8" t="s">
        <v>164</v>
      </c>
      <c r="AE12" s="8" t="s">
        <v>164</v>
      </c>
      <c r="AF12" s="8">
        <v>9.2708999999999993</v>
      </c>
      <c r="AG12" s="8" t="s">
        <v>164</v>
      </c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</row>
    <row r="13" spans="1:50" x14ac:dyDescent="0.25">
      <c r="A13" t="s">
        <v>5</v>
      </c>
      <c r="B13" s="8" t="s">
        <v>164</v>
      </c>
      <c r="C13" s="8" t="s">
        <v>164</v>
      </c>
      <c r="D13" s="8" t="s">
        <v>164</v>
      </c>
      <c r="E13" s="8" t="s">
        <v>164</v>
      </c>
      <c r="F13" s="8" t="s">
        <v>164</v>
      </c>
      <c r="G13" s="8" t="s">
        <v>164</v>
      </c>
      <c r="H13" s="8">
        <v>9.7231000000000005</v>
      </c>
      <c r="I13" s="8" t="s">
        <v>164</v>
      </c>
      <c r="J13" s="8" t="s">
        <v>164</v>
      </c>
      <c r="K13" s="8" t="s">
        <v>164</v>
      </c>
      <c r="L13" s="8" t="s">
        <v>164</v>
      </c>
      <c r="M13" s="8" t="s">
        <v>164</v>
      </c>
      <c r="N13" s="8" t="s">
        <v>164</v>
      </c>
      <c r="O13" s="8" t="s">
        <v>164</v>
      </c>
      <c r="P13" s="8" t="s">
        <v>164</v>
      </c>
      <c r="Q13" s="8" t="s">
        <v>164</v>
      </c>
      <c r="R13" s="8" t="s">
        <v>164</v>
      </c>
      <c r="S13" s="8" t="s">
        <v>164</v>
      </c>
      <c r="T13" s="8" t="s">
        <v>164</v>
      </c>
      <c r="U13" s="8" t="s">
        <v>164</v>
      </c>
      <c r="V13" s="8" t="s">
        <v>164</v>
      </c>
      <c r="W13" s="8" t="s">
        <v>164</v>
      </c>
      <c r="X13" s="8" t="s">
        <v>164</v>
      </c>
      <c r="Y13" s="8" t="s">
        <v>164</v>
      </c>
      <c r="Z13" s="8" t="s">
        <v>164</v>
      </c>
      <c r="AA13" s="8" t="s">
        <v>164</v>
      </c>
      <c r="AB13" s="8" t="s">
        <v>164</v>
      </c>
      <c r="AC13" s="8" t="s">
        <v>164</v>
      </c>
      <c r="AD13" s="8" t="s">
        <v>164</v>
      </c>
      <c r="AE13" s="8" t="s">
        <v>164</v>
      </c>
      <c r="AF13" s="8">
        <v>9.2344000000000008</v>
      </c>
      <c r="AG13" s="8" t="s">
        <v>164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spans="1:50" x14ac:dyDescent="0.25">
      <c r="A14" t="s">
        <v>6</v>
      </c>
      <c r="B14" s="8" t="s">
        <v>164</v>
      </c>
      <c r="C14" s="8" t="s">
        <v>164</v>
      </c>
      <c r="D14" s="8" t="s">
        <v>164</v>
      </c>
      <c r="E14" s="8" t="s">
        <v>164</v>
      </c>
      <c r="F14" s="8" t="s">
        <v>164</v>
      </c>
      <c r="G14" s="8" t="s">
        <v>164</v>
      </c>
      <c r="H14" s="8">
        <v>8.9629999999999992</v>
      </c>
      <c r="I14" s="8" t="s">
        <v>164</v>
      </c>
      <c r="J14" s="8" t="s">
        <v>164</v>
      </c>
      <c r="K14" s="8" t="s">
        <v>164</v>
      </c>
      <c r="L14" s="8" t="s">
        <v>164</v>
      </c>
      <c r="M14" s="8" t="s">
        <v>164</v>
      </c>
      <c r="N14" s="8" t="s">
        <v>164</v>
      </c>
      <c r="O14" s="8" t="s">
        <v>164</v>
      </c>
      <c r="P14" s="8" t="s">
        <v>164</v>
      </c>
      <c r="Q14" s="8" t="s">
        <v>164</v>
      </c>
      <c r="R14" s="8" t="s">
        <v>164</v>
      </c>
      <c r="S14" s="8" t="s">
        <v>164</v>
      </c>
      <c r="T14" s="8" t="s">
        <v>164</v>
      </c>
      <c r="U14" s="8" t="s">
        <v>164</v>
      </c>
      <c r="V14" s="8" t="s">
        <v>164</v>
      </c>
      <c r="W14" s="8" t="s">
        <v>164</v>
      </c>
      <c r="X14" s="8" t="s">
        <v>164</v>
      </c>
      <c r="Y14" s="8" t="s">
        <v>164</v>
      </c>
      <c r="Z14" s="8" t="s">
        <v>164</v>
      </c>
      <c r="AA14" s="8" t="s">
        <v>164</v>
      </c>
      <c r="AB14" s="8" t="s">
        <v>164</v>
      </c>
      <c r="AC14" s="8" t="s">
        <v>164</v>
      </c>
      <c r="AD14" s="8" t="s">
        <v>164</v>
      </c>
      <c r="AE14" s="8" t="s">
        <v>164</v>
      </c>
      <c r="AF14" s="8">
        <v>9.3154000000000003</v>
      </c>
      <c r="AG14" s="8" t="s">
        <v>164</v>
      </c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</row>
    <row r="15" spans="1:50" x14ac:dyDescent="0.25">
      <c r="A15" t="s">
        <v>7</v>
      </c>
      <c r="B15" s="8">
        <v>4.3494999999999999</v>
      </c>
      <c r="C15" s="8">
        <v>2.8445</v>
      </c>
      <c r="D15" s="8">
        <v>2.669</v>
      </c>
      <c r="E15" s="8">
        <v>1.4643999999999999</v>
      </c>
      <c r="F15" s="8">
        <v>1.4339</v>
      </c>
      <c r="G15" s="8" t="s">
        <v>164</v>
      </c>
      <c r="H15" s="8">
        <v>17.562799999999999</v>
      </c>
      <c r="I15" s="8" t="s">
        <v>164</v>
      </c>
      <c r="J15" s="8" t="s">
        <v>164</v>
      </c>
      <c r="K15" s="8">
        <v>7.3113999999999999</v>
      </c>
      <c r="L15" s="8">
        <v>8.2192000000000007</v>
      </c>
      <c r="M15" s="8">
        <v>10.385300000000001</v>
      </c>
      <c r="N15" s="8">
        <v>9.032</v>
      </c>
      <c r="O15" s="8">
        <v>7.5129999999999999</v>
      </c>
      <c r="P15" s="8">
        <v>2.3319000000000001</v>
      </c>
      <c r="Q15" s="8">
        <v>11.663</v>
      </c>
      <c r="R15" s="8">
        <v>7.4016000000000002</v>
      </c>
      <c r="S15" s="8">
        <v>1.8529</v>
      </c>
      <c r="T15" s="8">
        <v>1.9879</v>
      </c>
      <c r="U15" s="8">
        <v>2.3235000000000001</v>
      </c>
      <c r="V15" s="8">
        <v>13.487</v>
      </c>
      <c r="W15" s="8">
        <v>1.5851</v>
      </c>
      <c r="X15" s="8">
        <v>3.4138999999999999</v>
      </c>
      <c r="Y15" s="8">
        <v>1.8089</v>
      </c>
      <c r="Z15" s="8">
        <v>1.7099</v>
      </c>
      <c r="AA15" s="8">
        <v>3.1198999999999999</v>
      </c>
      <c r="AB15" s="8">
        <v>3.7967</v>
      </c>
      <c r="AC15" s="8">
        <v>2.5074000000000001</v>
      </c>
      <c r="AD15" s="8">
        <v>5.0594999999999999</v>
      </c>
      <c r="AE15" s="8" t="s">
        <v>164</v>
      </c>
      <c r="AF15" s="8">
        <v>16.5123</v>
      </c>
      <c r="AG15" s="8" t="s">
        <v>164</v>
      </c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</row>
    <row r="16" spans="1:50" x14ac:dyDescent="0.25">
      <c r="A16" t="s">
        <v>8</v>
      </c>
      <c r="B16" s="8">
        <v>0.32879999999999998</v>
      </c>
      <c r="C16" s="8">
        <v>0.32340000000000002</v>
      </c>
      <c r="D16" s="8">
        <v>0.3135</v>
      </c>
      <c r="E16" s="8">
        <v>0.21640000000000001</v>
      </c>
      <c r="F16" s="8">
        <v>0.26400000000000001</v>
      </c>
      <c r="G16" s="8">
        <v>0.20449999999999999</v>
      </c>
      <c r="H16" s="8">
        <v>8.9362999999999992</v>
      </c>
      <c r="I16" s="8" t="s">
        <v>164</v>
      </c>
      <c r="J16" s="8">
        <v>0.30459999999999998</v>
      </c>
      <c r="K16" s="8">
        <v>0.23430000000000001</v>
      </c>
      <c r="L16" s="8">
        <v>0.31530000000000002</v>
      </c>
      <c r="M16" s="8">
        <v>0.23400000000000001</v>
      </c>
      <c r="N16" s="8">
        <v>0.27650000000000002</v>
      </c>
      <c r="O16" s="8">
        <v>0.27500000000000002</v>
      </c>
      <c r="P16" s="8" t="s">
        <v>164</v>
      </c>
      <c r="Q16" s="8">
        <v>0.20630000000000001</v>
      </c>
      <c r="R16" s="8">
        <v>0.17330000000000001</v>
      </c>
      <c r="S16" s="8">
        <v>0.23400000000000001</v>
      </c>
      <c r="T16" s="8">
        <v>0.247</v>
      </c>
      <c r="U16" s="8">
        <v>0.219</v>
      </c>
      <c r="V16" s="8">
        <v>0.26779999999999998</v>
      </c>
      <c r="W16" s="8" t="s">
        <v>164</v>
      </c>
      <c r="X16" s="8" t="s">
        <v>164</v>
      </c>
      <c r="Y16" s="8">
        <v>9.5899999999999999E-2</v>
      </c>
      <c r="Z16" s="8" t="s">
        <v>164</v>
      </c>
      <c r="AA16" s="8">
        <v>0.14319999999999999</v>
      </c>
      <c r="AB16" s="8">
        <v>0.14319999999999999</v>
      </c>
      <c r="AC16" s="8" t="s">
        <v>164</v>
      </c>
      <c r="AD16" s="8" t="s">
        <v>164</v>
      </c>
      <c r="AE16" s="8">
        <v>0.2359</v>
      </c>
      <c r="AF16" s="8">
        <v>9.2189999999999994</v>
      </c>
      <c r="AG16" s="8">
        <v>0.30030000000000001</v>
      </c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</row>
    <row r="17" spans="1:50" x14ac:dyDescent="0.25">
      <c r="A17" t="s">
        <v>9</v>
      </c>
      <c r="B17" s="8">
        <v>0.21990000000000001</v>
      </c>
      <c r="C17" s="8">
        <v>0.2046</v>
      </c>
      <c r="D17" s="8">
        <v>0.1913</v>
      </c>
      <c r="E17" s="8" t="s">
        <v>164</v>
      </c>
      <c r="F17" s="8">
        <v>0.13730000000000001</v>
      </c>
      <c r="G17" s="8" t="s">
        <v>164</v>
      </c>
      <c r="H17" s="8">
        <v>8.8986999999999998</v>
      </c>
      <c r="I17" s="8">
        <v>0.14050000000000001</v>
      </c>
      <c r="J17" s="8" t="s">
        <v>164</v>
      </c>
      <c r="K17" s="8" t="s">
        <v>164</v>
      </c>
      <c r="L17" s="8" t="s">
        <v>164</v>
      </c>
      <c r="M17" s="8" t="s">
        <v>164</v>
      </c>
      <c r="N17" s="8" t="s">
        <v>164</v>
      </c>
      <c r="O17" s="8" t="s">
        <v>164</v>
      </c>
      <c r="P17" s="8">
        <v>1.0857000000000001</v>
      </c>
      <c r="Q17" s="8" t="s">
        <v>164</v>
      </c>
      <c r="R17" s="8" t="s">
        <v>164</v>
      </c>
      <c r="S17" s="8" t="s">
        <v>164</v>
      </c>
      <c r="T17" s="8" t="s">
        <v>164</v>
      </c>
      <c r="U17" s="8" t="s">
        <v>164</v>
      </c>
      <c r="V17" s="8" t="s">
        <v>164</v>
      </c>
      <c r="W17" s="8" t="s">
        <v>164</v>
      </c>
      <c r="X17" s="8" t="s">
        <v>164</v>
      </c>
      <c r="Y17" s="8" t="s">
        <v>164</v>
      </c>
      <c r="Z17" s="8" t="s">
        <v>164</v>
      </c>
      <c r="AA17" s="8" t="s">
        <v>164</v>
      </c>
      <c r="AB17" s="8" t="s">
        <v>164</v>
      </c>
      <c r="AC17" s="8" t="s">
        <v>164</v>
      </c>
      <c r="AD17" s="8" t="s">
        <v>164</v>
      </c>
      <c r="AE17" s="8" t="s">
        <v>164</v>
      </c>
      <c r="AF17" s="8">
        <v>9.0937000000000001</v>
      </c>
      <c r="AG17" s="8" t="s">
        <v>164</v>
      </c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</row>
    <row r="18" spans="1:50" x14ac:dyDescent="0.25">
      <c r="A18" t="s">
        <v>10</v>
      </c>
      <c r="B18" s="8" t="s">
        <v>164</v>
      </c>
      <c r="C18" s="8" t="s">
        <v>164</v>
      </c>
      <c r="D18" s="8" t="s">
        <v>164</v>
      </c>
      <c r="E18" s="8" t="s">
        <v>164</v>
      </c>
      <c r="F18" s="8" t="s">
        <v>164</v>
      </c>
      <c r="G18" s="8" t="s">
        <v>164</v>
      </c>
      <c r="H18" s="8">
        <v>8.7361000000000004</v>
      </c>
      <c r="I18" s="8" t="s">
        <v>164</v>
      </c>
      <c r="J18" s="8" t="s">
        <v>164</v>
      </c>
      <c r="K18" s="8" t="s">
        <v>164</v>
      </c>
      <c r="L18" s="8" t="s">
        <v>164</v>
      </c>
      <c r="M18" s="8" t="s">
        <v>164</v>
      </c>
      <c r="N18" s="8" t="s">
        <v>164</v>
      </c>
      <c r="O18" s="8" t="s">
        <v>164</v>
      </c>
      <c r="P18" s="8" t="s">
        <v>164</v>
      </c>
      <c r="Q18" s="8" t="s">
        <v>164</v>
      </c>
      <c r="R18" s="8" t="s">
        <v>164</v>
      </c>
      <c r="S18" s="8" t="s">
        <v>164</v>
      </c>
      <c r="T18" s="8" t="s">
        <v>164</v>
      </c>
      <c r="U18" s="8" t="s">
        <v>164</v>
      </c>
      <c r="V18" s="8" t="s">
        <v>164</v>
      </c>
      <c r="W18" s="8" t="s">
        <v>164</v>
      </c>
      <c r="X18" s="8" t="s">
        <v>164</v>
      </c>
      <c r="Y18" s="8" t="s">
        <v>164</v>
      </c>
      <c r="Z18" s="8" t="s">
        <v>164</v>
      </c>
      <c r="AA18" s="8" t="s">
        <v>164</v>
      </c>
      <c r="AB18" s="8" t="s">
        <v>164</v>
      </c>
      <c r="AC18" s="8" t="s">
        <v>164</v>
      </c>
      <c r="AD18" s="8" t="s">
        <v>164</v>
      </c>
      <c r="AE18" s="8" t="s">
        <v>164</v>
      </c>
      <c r="AF18" s="8">
        <v>8.9270999999999994</v>
      </c>
      <c r="AG18" s="8" t="s">
        <v>164</v>
      </c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</row>
    <row r="19" spans="1:50" x14ac:dyDescent="0.25">
      <c r="A19" t="s">
        <v>117</v>
      </c>
      <c r="B19" s="8">
        <v>0.19189999999999999</v>
      </c>
      <c r="C19" s="8">
        <v>9.5500000000000002E-2</v>
      </c>
      <c r="D19" s="8">
        <v>9.8199999999999996E-2</v>
      </c>
      <c r="E19" s="8">
        <v>8.7599999999999997E-2</v>
      </c>
      <c r="F19" s="8">
        <v>7.0000000000000007E-2</v>
      </c>
      <c r="G19" s="8">
        <v>6.5299999999999997E-2</v>
      </c>
      <c r="H19" s="8">
        <v>9.5562000000000005</v>
      </c>
      <c r="I19" s="8">
        <v>7.4399999999999994E-2</v>
      </c>
      <c r="J19" s="8">
        <v>6.2399999999999997E-2</v>
      </c>
      <c r="K19" s="8">
        <v>4.0500000000000001E-2</v>
      </c>
      <c r="L19" s="8">
        <v>5.4100000000000002E-2</v>
      </c>
      <c r="M19" s="8">
        <v>0.45550000000000002</v>
      </c>
      <c r="N19" s="8">
        <v>5.57E-2</v>
      </c>
      <c r="O19" s="8">
        <v>0.04</v>
      </c>
      <c r="P19" s="8">
        <v>0.1731</v>
      </c>
      <c r="Q19" s="8" t="s">
        <v>164</v>
      </c>
      <c r="R19" s="8">
        <v>8.6099999999999996E-2</v>
      </c>
      <c r="S19" s="8">
        <v>5.1200000000000002E-2</v>
      </c>
      <c r="T19" s="8">
        <v>0.10100000000000001</v>
      </c>
      <c r="U19" s="8">
        <v>0.1089</v>
      </c>
      <c r="V19" s="8">
        <v>5.9900000000000002E-2</v>
      </c>
      <c r="W19" s="8" t="s">
        <v>164</v>
      </c>
      <c r="X19" s="8">
        <v>4.5199999999999997E-2</v>
      </c>
      <c r="Y19" s="8">
        <v>7.0300000000000001E-2</v>
      </c>
      <c r="Z19" s="8">
        <v>6.3500000000000001E-2</v>
      </c>
      <c r="AA19" s="8">
        <v>4.9099999999999998E-2</v>
      </c>
      <c r="AB19" s="8">
        <v>6.88E-2</v>
      </c>
      <c r="AC19" s="8">
        <v>4.24E-2</v>
      </c>
      <c r="AD19" s="8">
        <v>5.3199999999999997E-2</v>
      </c>
      <c r="AE19" s="8">
        <v>4.9500000000000002E-2</v>
      </c>
      <c r="AF19" s="8">
        <v>9.6754999999999995</v>
      </c>
      <c r="AG19" s="8">
        <v>5.8999999999999997E-2</v>
      </c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</row>
    <row r="20" spans="1:50" x14ac:dyDescent="0.25">
      <c r="A20" t="s">
        <v>11</v>
      </c>
      <c r="B20" s="8">
        <v>4.6300000000000001E-2</v>
      </c>
      <c r="C20" s="8" t="s">
        <v>164</v>
      </c>
      <c r="D20" s="8">
        <v>3.3599999999999998E-2</v>
      </c>
      <c r="E20" s="8">
        <v>4.0899999999999999E-2</v>
      </c>
      <c r="F20" s="8" t="s">
        <v>164</v>
      </c>
      <c r="G20" s="8" t="s">
        <v>164</v>
      </c>
      <c r="H20" s="8">
        <v>9.3696999999999999</v>
      </c>
      <c r="I20" s="8">
        <v>4.2700000000000002E-2</v>
      </c>
      <c r="J20" s="8" t="s">
        <v>164</v>
      </c>
      <c r="K20" s="8" t="s">
        <v>164</v>
      </c>
      <c r="L20" s="8" t="s">
        <v>164</v>
      </c>
      <c r="M20" s="8" t="s">
        <v>164</v>
      </c>
      <c r="N20" s="8" t="s">
        <v>164</v>
      </c>
      <c r="O20" s="8" t="s">
        <v>164</v>
      </c>
      <c r="P20" s="8" t="s">
        <v>164</v>
      </c>
      <c r="Q20" s="8" t="s">
        <v>164</v>
      </c>
      <c r="R20" s="8" t="s">
        <v>164</v>
      </c>
      <c r="S20" s="8" t="s">
        <v>164</v>
      </c>
      <c r="T20" s="8" t="s">
        <v>164</v>
      </c>
      <c r="U20" s="8" t="s">
        <v>164</v>
      </c>
      <c r="V20" s="8" t="s">
        <v>164</v>
      </c>
      <c r="W20" s="8" t="s">
        <v>164</v>
      </c>
      <c r="X20" s="8" t="s">
        <v>164</v>
      </c>
      <c r="Y20" s="8" t="s">
        <v>164</v>
      </c>
      <c r="Z20" s="8" t="s">
        <v>164</v>
      </c>
      <c r="AA20" s="8" t="s">
        <v>164</v>
      </c>
      <c r="AB20" s="8" t="s">
        <v>164</v>
      </c>
      <c r="AC20" s="8" t="s">
        <v>164</v>
      </c>
      <c r="AD20" s="8" t="s">
        <v>164</v>
      </c>
      <c r="AE20" s="8" t="s">
        <v>164</v>
      </c>
      <c r="AF20" s="8">
        <v>9.3628</v>
      </c>
      <c r="AG20" s="8">
        <v>4.4900000000000002E-2</v>
      </c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</row>
    <row r="21" spans="1:50" x14ac:dyDescent="0.25">
      <c r="A21" t="s">
        <v>148</v>
      </c>
      <c r="B21" s="8" t="s">
        <v>164</v>
      </c>
      <c r="C21" s="8" t="s">
        <v>164</v>
      </c>
      <c r="D21" s="8" t="s">
        <v>164</v>
      </c>
      <c r="E21" s="8" t="s">
        <v>164</v>
      </c>
      <c r="F21" s="8" t="s">
        <v>164</v>
      </c>
      <c r="G21" s="8" t="s">
        <v>164</v>
      </c>
      <c r="H21" s="8">
        <v>9.7127999999999997</v>
      </c>
      <c r="I21" s="8" t="s">
        <v>164</v>
      </c>
      <c r="J21" s="8" t="s">
        <v>164</v>
      </c>
      <c r="K21" s="8" t="s">
        <v>164</v>
      </c>
      <c r="L21" s="8" t="s">
        <v>164</v>
      </c>
      <c r="M21" s="8" t="s">
        <v>164</v>
      </c>
      <c r="N21" s="8" t="s">
        <v>164</v>
      </c>
      <c r="O21" s="8" t="s">
        <v>164</v>
      </c>
      <c r="P21" s="8" t="s">
        <v>164</v>
      </c>
      <c r="Q21" s="8" t="s">
        <v>164</v>
      </c>
      <c r="R21" s="8" t="s">
        <v>164</v>
      </c>
      <c r="S21" s="8" t="s">
        <v>164</v>
      </c>
      <c r="T21" s="8" t="s">
        <v>164</v>
      </c>
      <c r="U21" s="8" t="s">
        <v>164</v>
      </c>
      <c r="V21" s="8" t="s">
        <v>164</v>
      </c>
      <c r="W21" s="8" t="s">
        <v>164</v>
      </c>
      <c r="X21" s="8" t="s">
        <v>164</v>
      </c>
      <c r="Y21" s="8" t="s">
        <v>164</v>
      </c>
      <c r="Z21" s="8" t="s">
        <v>164</v>
      </c>
      <c r="AA21" s="8" t="s">
        <v>164</v>
      </c>
      <c r="AB21" s="8" t="s">
        <v>164</v>
      </c>
      <c r="AC21" s="8" t="s">
        <v>164</v>
      </c>
      <c r="AD21" s="8" t="s">
        <v>164</v>
      </c>
      <c r="AE21" s="8" t="s">
        <v>164</v>
      </c>
      <c r="AF21" s="8">
        <v>9.0647000000000002</v>
      </c>
      <c r="AG21" s="8" t="s">
        <v>164</v>
      </c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</row>
    <row r="22" spans="1:50" x14ac:dyDescent="0.25">
      <c r="A22" t="s">
        <v>12</v>
      </c>
      <c r="B22" s="8" t="s">
        <v>164</v>
      </c>
      <c r="C22" s="8" t="s">
        <v>164</v>
      </c>
      <c r="D22" s="8" t="s">
        <v>164</v>
      </c>
      <c r="E22" s="8" t="s">
        <v>164</v>
      </c>
      <c r="F22" s="8" t="s">
        <v>164</v>
      </c>
      <c r="G22" s="8" t="s">
        <v>164</v>
      </c>
      <c r="H22" s="8">
        <v>9.3483000000000001</v>
      </c>
      <c r="I22" s="8" t="s">
        <v>164</v>
      </c>
      <c r="J22" s="8" t="s">
        <v>164</v>
      </c>
      <c r="K22" s="8" t="s">
        <v>164</v>
      </c>
      <c r="L22" s="8" t="s">
        <v>164</v>
      </c>
      <c r="M22" s="8" t="s">
        <v>164</v>
      </c>
      <c r="N22" s="8" t="s">
        <v>164</v>
      </c>
      <c r="O22" s="8" t="s">
        <v>164</v>
      </c>
      <c r="P22" s="8" t="s">
        <v>164</v>
      </c>
      <c r="Q22" s="8" t="s">
        <v>164</v>
      </c>
      <c r="R22" s="8" t="s">
        <v>164</v>
      </c>
      <c r="S22" s="8" t="s">
        <v>164</v>
      </c>
      <c r="T22" s="8" t="s">
        <v>164</v>
      </c>
      <c r="U22" s="8" t="s">
        <v>164</v>
      </c>
      <c r="V22" s="8" t="s">
        <v>164</v>
      </c>
      <c r="W22" s="8" t="s">
        <v>164</v>
      </c>
      <c r="X22" s="8" t="s">
        <v>164</v>
      </c>
      <c r="Y22" s="8" t="s">
        <v>164</v>
      </c>
      <c r="Z22" s="8" t="s">
        <v>164</v>
      </c>
      <c r="AA22" s="8" t="s">
        <v>164</v>
      </c>
      <c r="AB22" s="8" t="s">
        <v>164</v>
      </c>
      <c r="AC22" s="8" t="s">
        <v>164</v>
      </c>
      <c r="AD22" s="8" t="s">
        <v>164</v>
      </c>
      <c r="AE22" s="8" t="s">
        <v>164</v>
      </c>
      <c r="AF22" s="8">
        <v>9.2720000000000002</v>
      </c>
      <c r="AG22" s="8" t="s">
        <v>164</v>
      </c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</row>
    <row r="23" spans="1:50" x14ac:dyDescent="0.25">
      <c r="A23" t="s">
        <v>13</v>
      </c>
      <c r="B23" s="8" t="s">
        <v>164</v>
      </c>
      <c r="C23" s="8" t="s">
        <v>164</v>
      </c>
      <c r="D23" s="8" t="s">
        <v>164</v>
      </c>
      <c r="E23" s="8" t="s">
        <v>164</v>
      </c>
      <c r="F23" s="8" t="s">
        <v>164</v>
      </c>
      <c r="G23" s="8" t="s">
        <v>164</v>
      </c>
      <c r="H23" s="8">
        <v>8.9080999999999992</v>
      </c>
      <c r="I23" s="8" t="s">
        <v>164</v>
      </c>
      <c r="J23" s="8" t="s">
        <v>164</v>
      </c>
      <c r="K23" s="8" t="s">
        <v>164</v>
      </c>
      <c r="L23" s="8" t="s">
        <v>164</v>
      </c>
      <c r="M23" s="8" t="s">
        <v>164</v>
      </c>
      <c r="N23" s="8" t="s">
        <v>164</v>
      </c>
      <c r="O23" s="8" t="s">
        <v>164</v>
      </c>
      <c r="P23" s="8" t="s">
        <v>164</v>
      </c>
      <c r="Q23" s="8" t="s">
        <v>164</v>
      </c>
      <c r="R23" s="8" t="s">
        <v>164</v>
      </c>
      <c r="S23" s="8" t="s">
        <v>164</v>
      </c>
      <c r="T23" s="8" t="s">
        <v>164</v>
      </c>
      <c r="U23" s="8" t="s">
        <v>164</v>
      </c>
      <c r="V23" s="8" t="s">
        <v>164</v>
      </c>
      <c r="W23" s="8" t="s">
        <v>164</v>
      </c>
      <c r="X23" s="8" t="s">
        <v>164</v>
      </c>
      <c r="Y23" s="8" t="s">
        <v>164</v>
      </c>
      <c r="Z23" s="8" t="s">
        <v>164</v>
      </c>
      <c r="AA23" s="8" t="s">
        <v>164</v>
      </c>
      <c r="AB23" s="8" t="s">
        <v>164</v>
      </c>
      <c r="AC23" s="8" t="s">
        <v>164</v>
      </c>
      <c r="AD23" s="8" t="s">
        <v>164</v>
      </c>
      <c r="AE23" s="8" t="s">
        <v>164</v>
      </c>
      <c r="AF23" s="8">
        <v>7.7770000000000001</v>
      </c>
      <c r="AG23" s="8" t="s">
        <v>164</v>
      </c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</row>
    <row r="24" spans="1:50" x14ac:dyDescent="0.25">
      <c r="A24" t="s">
        <v>14</v>
      </c>
      <c r="B24" s="8" t="s">
        <v>164</v>
      </c>
      <c r="C24" s="8" t="s">
        <v>164</v>
      </c>
      <c r="D24" s="8" t="s">
        <v>164</v>
      </c>
      <c r="E24" s="8" t="s">
        <v>164</v>
      </c>
      <c r="F24" s="8" t="s">
        <v>164</v>
      </c>
      <c r="G24" s="8" t="s">
        <v>164</v>
      </c>
      <c r="H24" s="8">
        <v>9.4987999999999992</v>
      </c>
      <c r="I24" s="8">
        <v>1.8800000000000001E-2</v>
      </c>
      <c r="J24" s="8" t="s">
        <v>164</v>
      </c>
      <c r="K24" s="8" t="s">
        <v>164</v>
      </c>
      <c r="L24" s="8" t="s">
        <v>164</v>
      </c>
      <c r="M24" s="8" t="s">
        <v>164</v>
      </c>
      <c r="N24" s="8" t="s">
        <v>164</v>
      </c>
      <c r="O24" s="8" t="s">
        <v>164</v>
      </c>
      <c r="P24" s="8" t="s">
        <v>164</v>
      </c>
      <c r="Q24" s="8" t="s">
        <v>164</v>
      </c>
      <c r="R24" s="8" t="s">
        <v>164</v>
      </c>
      <c r="S24" s="8" t="s">
        <v>164</v>
      </c>
      <c r="T24" s="8" t="s">
        <v>164</v>
      </c>
      <c r="U24" s="8" t="s">
        <v>164</v>
      </c>
      <c r="V24" s="8" t="s">
        <v>164</v>
      </c>
      <c r="W24" s="8" t="s">
        <v>164</v>
      </c>
      <c r="X24" s="8" t="s">
        <v>164</v>
      </c>
      <c r="Y24" s="8" t="s">
        <v>164</v>
      </c>
      <c r="Z24" s="8" t="s">
        <v>164</v>
      </c>
      <c r="AA24" s="8" t="s">
        <v>164</v>
      </c>
      <c r="AB24" s="8" t="s">
        <v>164</v>
      </c>
      <c r="AC24" s="8" t="s">
        <v>164</v>
      </c>
      <c r="AD24" s="8" t="s">
        <v>164</v>
      </c>
      <c r="AE24" s="8" t="s">
        <v>164</v>
      </c>
      <c r="AF24" s="8">
        <v>9.2349999999999994</v>
      </c>
      <c r="AG24" s="8" t="s">
        <v>164</v>
      </c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</row>
    <row r="25" spans="1:50" x14ac:dyDescent="0.25">
      <c r="A25" t="s">
        <v>15</v>
      </c>
      <c r="B25" s="8" t="s">
        <v>164</v>
      </c>
      <c r="C25" s="8" t="s">
        <v>164</v>
      </c>
      <c r="D25" s="8" t="s">
        <v>164</v>
      </c>
      <c r="E25" s="8" t="s">
        <v>164</v>
      </c>
      <c r="F25" s="8" t="s">
        <v>164</v>
      </c>
      <c r="G25" s="8" t="s">
        <v>164</v>
      </c>
      <c r="H25" s="8">
        <v>17.9495</v>
      </c>
      <c r="I25" s="8" t="s">
        <v>164</v>
      </c>
      <c r="J25" s="8" t="s">
        <v>164</v>
      </c>
      <c r="K25" s="8">
        <v>1.6488</v>
      </c>
      <c r="L25" s="8">
        <v>1.7322</v>
      </c>
      <c r="M25" s="8">
        <v>1.5326</v>
      </c>
      <c r="N25" s="8">
        <v>1.7079</v>
      </c>
      <c r="O25" s="8">
        <v>1.8250999999999999</v>
      </c>
      <c r="P25" s="8">
        <v>1.6680999999999999</v>
      </c>
      <c r="Q25" s="8">
        <v>1.6177999999999999</v>
      </c>
      <c r="R25" s="8">
        <v>1.8852</v>
      </c>
      <c r="S25" s="8">
        <v>1.6142000000000001</v>
      </c>
      <c r="T25" s="8">
        <v>1.4457</v>
      </c>
      <c r="U25" s="8">
        <v>1.6910000000000001</v>
      </c>
      <c r="V25" s="8">
        <v>2.4611999999999998</v>
      </c>
      <c r="W25" s="8">
        <v>1.4886999999999999</v>
      </c>
      <c r="X25" s="8" t="s">
        <v>164</v>
      </c>
      <c r="Y25" s="8">
        <v>0.73050000000000004</v>
      </c>
      <c r="Z25" s="8">
        <v>0.78979999999999995</v>
      </c>
      <c r="AA25" s="8">
        <v>0.7319</v>
      </c>
      <c r="AB25" s="8">
        <v>0.77459999999999996</v>
      </c>
      <c r="AC25" s="8" t="s">
        <v>164</v>
      </c>
      <c r="AD25" s="8">
        <v>0.88149999999999995</v>
      </c>
      <c r="AE25" s="8" t="s">
        <v>164</v>
      </c>
      <c r="AF25" s="8">
        <v>17.1235</v>
      </c>
      <c r="AG25" s="8" t="s">
        <v>164</v>
      </c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</row>
    <row r="26" spans="1:50" x14ac:dyDescent="0.25">
      <c r="A26" t="s">
        <v>16</v>
      </c>
      <c r="B26" s="8" t="s">
        <v>164</v>
      </c>
      <c r="C26" s="8" t="s">
        <v>164</v>
      </c>
      <c r="D26" s="8" t="s">
        <v>164</v>
      </c>
      <c r="E26" s="8" t="s">
        <v>164</v>
      </c>
      <c r="F26" s="8" t="s">
        <v>164</v>
      </c>
      <c r="G26" s="8" t="s">
        <v>164</v>
      </c>
      <c r="H26" s="8">
        <v>9.3682999999999996</v>
      </c>
      <c r="I26" s="8" t="s">
        <v>164</v>
      </c>
      <c r="J26" s="8" t="s">
        <v>164</v>
      </c>
      <c r="K26" s="8" t="s">
        <v>164</v>
      </c>
      <c r="L26" s="8" t="s">
        <v>164</v>
      </c>
      <c r="M26" s="8" t="s">
        <v>164</v>
      </c>
      <c r="N26" s="8" t="s">
        <v>164</v>
      </c>
      <c r="O26" s="8" t="s">
        <v>164</v>
      </c>
      <c r="P26" s="8" t="s">
        <v>164</v>
      </c>
      <c r="Q26" s="8" t="s">
        <v>164</v>
      </c>
      <c r="R26" s="8" t="s">
        <v>164</v>
      </c>
      <c r="S26" s="8" t="s">
        <v>164</v>
      </c>
      <c r="T26" s="8" t="s">
        <v>164</v>
      </c>
      <c r="U26" s="8" t="s">
        <v>164</v>
      </c>
      <c r="V26" s="8" t="s">
        <v>164</v>
      </c>
      <c r="W26" s="8" t="s">
        <v>164</v>
      </c>
      <c r="X26" s="8" t="s">
        <v>164</v>
      </c>
      <c r="Y26" s="8" t="s">
        <v>164</v>
      </c>
      <c r="Z26" s="8" t="s">
        <v>164</v>
      </c>
      <c r="AA26" s="8" t="s">
        <v>164</v>
      </c>
      <c r="AB26" s="8" t="s">
        <v>164</v>
      </c>
      <c r="AC26" s="8" t="s">
        <v>164</v>
      </c>
      <c r="AD26" s="8" t="s">
        <v>164</v>
      </c>
      <c r="AE26" s="8" t="s">
        <v>164</v>
      </c>
      <c r="AF26" s="8">
        <v>8.9420000000000002</v>
      </c>
      <c r="AG26" s="8" t="s">
        <v>164</v>
      </c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</row>
    <row r="27" spans="1:50" x14ac:dyDescent="0.25">
      <c r="A27" t="s">
        <v>17</v>
      </c>
      <c r="B27" s="8" t="s">
        <v>164</v>
      </c>
      <c r="C27" s="8" t="s">
        <v>164</v>
      </c>
      <c r="D27" s="8" t="s">
        <v>164</v>
      </c>
      <c r="E27" s="8" t="s">
        <v>164</v>
      </c>
      <c r="F27" s="8" t="s">
        <v>164</v>
      </c>
      <c r="G27" s="8" t="s">
        <v>164</v>
      </c>
      <c r="H27" s="8">
        <v>10.0578</v>
      </c>
      <c r="I27" s="8" t="s">
        <v>164</v>
      </c>
      <c r="J27" s="8" t="s">
        <v>164</v>
      </c>
      <c r="K27" s="8" t="s">
        <v>164</v>
      </c>
      <c r="L27" s="8" t="s">
        <v>164</v>
      </c>
      <c r="M27" s="8" t="s">
        <v>164</v>
      </c>
      <c r="N27" s="8" t="s">
        <v>164</v>
      </c>
      <c r="O27" s="8" t="s">
        <v>164</v>
      </c>
      <c r="P27" s="8" t="s">
        <v>164</v>
      </c>
      <c r="Q27" s="8" t="s">
        <v>164</v>
      </c>
      <c r="R27" s="8">
        <v>8.6999999999999994E-2</v>
      </c>
      <c r="S27" s="8" t="s">
        <v>164</v>
      </c>
      <c r="T27" s="8" t="s">
        <v>164</v>
      </c>
      <c r="U27" s="8" t="s">
        <v>164</v>
      </c>
      <c r="V27" s="8" t="s">
        <v>164</v>
      </c>
      <c r="W27" s="8" t="s">
        <v>164</v>
      </c>
      <c r="X27" s="8" t="s">
        <v>164</v>
      </c>
      <c r="Y27" s="8" t="s">
        <v>164</v>
      </c>
      <c r="Z27" s="8" t="s">
        <v>164</v>
      </c>
      <c r="AA27" s="8" t="s">
        <v>164</v>
      </c>
      <c r="AB27" s="8">
        <v>9.4299999999999995E-2</v>
      </c>
      <c r="AC27" s="8" t="s">
        <v>164</v>
      </c>
      <c r="AD27" s="8" t="s">
        <v>164</v>
      </c>
      <c r="AE27" s="8" t="s">
        <v>164</v>
      </c>
      <c r="AF27" s="8">
        <v>10.026400000000001</v>
      </c>
      <c r="AG27" s="8" t="s">
        <v>164</v>
      </c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</row>
    <row r="28" spans="1:50" x14ac:dyDescent="0.25">
      <c r="A28" t="s">
        <v>149</v>
      </c>
      <c r="B28" s="8" t="s">
        <v>164</v>
      </c>
      <c r="C28" s="8" t="s">
        <v>164</v>
      </c>
      <c r="D28" s="8" t="s">
        <v>164</v>
      </c>
      <c r="E28" s="8" t="s">
        <v>164</v>
      </c>
      <c r="F28" s="8" t="s">
        <v>164</v>
      </c>
      <c r="G28" s="8" t="s">
        <v>164</v>
      </c>
      <c r="H28" s="8">
        <v>10.265700000000001</v>
      </c>
      <c r="I28" s="8" t="s">
        <v>164</v>
      </c>
      <c r="J28" s="8" t="s">
        <v>164</v>
      </c>
      <c r="K28" s="8" t="s">
        <v>164</v>
      </c>
      <c r="L28" s="8" t="s">
        <v>164</v>
      </c>
      <c r="M28" s="8" t="s">
        <v>164</v>
      </c>
      <c r="N28" s="8" t="s">
        <v>164</v>
      </c>
      <c r="O28" s="8" t="s">
        <v>164</v>
      </c>
      <c r="P28" s="8" t="s">
        <v>164</v>
      </c>
      <c r="Q28" s="8" t="s">
        <v>164</v>
      </c>
      <c r="R28" s="8" t="s">
        <v>164</v>
      </c>
      <c r="S28" s="8" t="s">
        <v>164</v>
      </c>
      <c r="T28" s="8" t="s">
        <v>164</v>
      </c>
      <c r="U28" s="8" t="s">
        <v>164</v>
      </c>
      <c r="V28" s="8" t="s">
        <v>164</v>
      </c>
      <c r="W28" s="8" t="s">
        <v>164</v>
      </c>
      <c r="X28" s="8" t="s">
        <v>164</v>
      </c>
      <c r="Y28" s="8" t="s">
        <v>164</v>
      </c>
      <c r="Z28" s="8" t="s">
        <v>164</v>
      </c>
      <c r="AA28" s="8" t="s">
        <v>164</v>
      </c>
      <c r="AB28" s="8" t="s">
        <v>164</v>
      </c>
      <c r="AC28" s="8" t="s">
        <v>164</v>
      </c>
      <c r="AD28" s="8" t="s">
        <v>164</v>
      </c>
      <c r="AE28" s="8" t="s">
        <v>164</v>
      </c>
      <c r="AF28" s="8">
        <v>9.4076000000000004</v>
      </c>
      <c r="AG28" s="8" t="s">
        <v>164</v>
      </c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</row>
    <row r="29" spans="1:50" x14ac:dyDescent="0.25">
      <c r="A29" t="s">
        <v>18</v>
      </c>
      <c r="B29" s="8" t="s">
        <v>164</v>
      </c>
      <c r="C29" s="8" t="s">
        <v>164</v>
      </c>
      <c r="D29" s="8" t="s">
        <v>164</v>
      </c>
      <c r="E29" s="8" t="s">
        <v>164</v>
      </c>
      <c r="F29" s="8" t="s">
        <v>164</v>
      </c>
      <c r="G29" s="8" t="s">
        <v>164</v>
      </c>
      <c r="H29" s="8">
        <v>10.3104</v>
      </c>
      <c r="I29" s="8" t="s">
        <v>164</v>
      </c>
      <c r="J29" s="8" t="s">
        <v>164</v>
      </c>
      <c r="K29" s="8" t="s">
        <v>164</v>
      </c>
      <c r="L29" s="8" t="s">
        <v>164</v>
      </c>
      <c r="M29" s="8" t="s">
        <v>164</v>
      </c>
      <c r="N29" s="8" t="s">
        <v>164</v>
      </c>
      <c r="O29" s="8" t="s">
        <v>164</v>
      </c>
      <c r="P29" s="8" t="s">
        <v>164</v>
      </c>
      <c r="Q29" s="8" t="s">
        <v>164</v>
      </c>
      <c r="R29" s="8" t="s">
        <v>164</v>
      </c>
      <c r="S29" s="8" t="s">
        <v>164</v>
      </c>
      <c r="T29" s="8" t="s">
        <v>164</v>
      </c>
      <c r="U29" s="8" t="s">
        <v>164</v>
      </c>
      <c r="V29" s="8" t="s">
        <v>164</v>
      </c>
      <c r="W29" s="8" t="s">
        <v>164</v>
      </c>
      <c r="X29" s="8" t="s">
        <v>164</v>
      </c>
      <c r="Y29" s="8" t="s">
        <v>164</v>
      </c>
      <c r="Z29" s="8" t="s">
        <v>164</v>
      </c>
      <c r="AA29" s="8" t="s">
        <v>164</v>
      </c>
      <c r="AB29" s="8">
        <v>0.91269999999999996</v>
      </c>
      <c r="AC29" s="8">
        <v>1.1758</v>
      </c>
      <c r="AD29" s="8" t="s">
        <v>164</v>
      </c>
      <c r="AE29" s="8" t="s">
        <v>164</v>
      </c>
      <c r="AF29" s="8">
        <v>9.5841999999999992</v>
      </c>
      <c r="AG29" s="8" t="s">
        <v>164</v>
      </c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</row>
    <row r="30" spans="1:50" x14ac:dyDescent="0.25">
      <c r="A30" t="s">
        <v>19</v>
      </c>
      <c r="B30" s="8" t="s">
        <v>164</v>
      </c>
      <c r="C30" s="8" t="s">
        <v>164</v>
      </c>
      <c r="D30" s="8" t="s">
        <v>164</v>
      </c>
      <c r="E30" s="8" t="s">
        <v>164</v>
      </c>
      <c r="F30" s="8" t="s">
        <v>164</v>
      </c>
      <c r="G30" s="8" t="s">
        <v>164</v>
      </c>
      <c r="H30" s="8">
        <v>9.6166999999999998</v>
      </c>
      <c r="I30" s="8" t="s">
        <v>164</v>
      </c>
      <c r="J30" s="8" t="s">
        <v>164</v>
      </c>
      <c r="K30" s="8">
        <v>2.4272</v>
      </c>
      <c r="L30" s="8">
        <v>2.6238000000000001</v>
      </c>
      <c r="M30" s="8" t="s">
        <v>164</v>
      </c>
      <c r="N30" s="8">
        <v>2.5217999999999998</v>
      </c>
      <c r="O30" s="8">
        <v>12.189399999999999</v>
      </c>
      <c r="P30" s="8" t="s">
        <v>164</v>
      </c>
      <c r="Q30" s="8">
        <v>9.7775999999999996</v>
      </c>
      <c r="R30" s="8">
        <v>22.037199999999999</v>
      </c>
      <c r="S30" s="8" t="s">
        <v>164</v>
      </c>
      <c r="T30" s="8">
        <v>2.7639</v>
      </c>
      <c r="U30" s="8">
        <v>2.9792000000000001</v>
      </c>
      <c r="V30" s="8">
        <v>2.9150999999999998</v>
      </c>
      <c r="W30" s="8">
        <v>1.0504</v>
      </c>
      <c r="X30" s="8">
        <v>0.40279999999999999</v>
      </c>
      <c r="Y30" s="8" t="s">
        <v>164</v>
      </c>
      <c r="Z30" s="8" t="s">
        <v>164</v>
      </c>
      <c r="AA30" s="8">
        <v>0.37930000000000003</v>
      </c>
      <c r="AB30" s="8">
        <v>6.7666000000000004</v>
      </c>
      <c r="AC30" s="8">
        <v>3.6667999999999998</v>
      </c>
      <c r="AD30" s="8">
        <v>1.2323999999999999</v>
      </c>
      <c r="AE30" s="8" t="s">
        <v>164</v>
      </c>
      <c r="AF30" s="8">
        <v>9.6074999999999999</v>
      </c>
      <c r="AG30" s="8" t="s">
        <v>164</v>
      </c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</row>
    <row r="31" spans="1:50" x14ac:dyDescent="0.25">
      <c r="A31" t="s">
        <v>20</v>
      </c>
      <c r="B31" s="8" t="s">
        <v>164</v>
      </c>
      <c r="C31" s="8" t="s">
        <v>164</v>
      </c>
      <c r="D31" s="8" t="s">
        <v>164</v>
      </c>
      <c r="E31" s="8" t="s">
        <v>164</v>
      </c>
      <c r="F31" s="8" t="s">
        <v>164</v>
      </c>
      <c r="G31" s="8" t="s">
        <v>164</v>
      </c>
      <c r="H31" s="8">
        <v>8.9160000000000004</v>
      </c>
      <c r="I31" s="8" t="s">
        <v>164</v>
      </c>
      <c r="J31" s="8" t="s">
        <v>164</v>
      </c>
      <c r="K31" s="8" t="s">
        <v>164</v>
      </c>
      <c r="L31" s="8" t="s">
        <v>164</v>
      </c>
      <c r="M31" s="8" t="s">
        <v>164</v>
      </c>
      <c r="N31" s="8" t="s">
        <v>164</v>
      </c>
      <c r="O31" s="8" t="s">
        <v>164</v>
      </c>
      <c r="P31" s="8" t="s">
        <v>164</v>
      </c>
      <c r="Q31" s="8" t="s">
        <v>164</v>
      </c>
      <c r="R31" s="8" t="s">
        <v>164</v>
      </c>
      <c r="S31" s="8" t="s">
        <v>164</v>
      </c>
      <c r="T31" s="8" t="s">
        <v>164</v>
      </c>
      <c r="U31" s="8" t="s">
        <v>164</v>
      </c>
      <c r="V31" s="8" t="s">
        <v>164</v>
      </c>
      <c r="W31" s="8" t="s">
        <v>164</v>
      </c>
      <c r="X31" s="8" t="s">
        <v>164</v>
      </c>
      <c r="Y31" s="8" t="s">
        <v>164</v>
      </c>
      <c r="Z31" s="8" t="s">
        <v>164</v>
      </c>
      <c r="AA31" s="8" t="s">
        <v>164</v>
      </c>
      <c r="AB31" s="8" t="s">
        <v>164</v>
      </c>
      <c r="AC31" s="8" t="s">
        <v>164</v>
      </c>
      <c r="AD31" s="8" t="s">
        <v>164</v>
      </c>
      <c r="AE31" s="8" t="s">
        <v>164</v>
      </c>
      <c r="AF31" s="8">
        <v>9.6706000000000003</v>
      </c>
      <c r="AG31" s="8" t="s">
        <v>164</v>
      </c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</row>
    <row r="32" spans="1:50" x14ac:dyDescent="0.25">
      <c r="A32" t="s">
        <v>95</v>
      </c>
      <c r="B32" s="8">
        <v>20.1693</v>
      </c>
      <c r="C32" s="8">
        <v>19.894500000000001</v>
      </c>
      <c r="D32" s="8">
        <v>19.485900000000001</v>
      </c>
      <c r="E32" s="8">
        <v>19.838000000000001</v>
      </c>
      <c r="F32" s="8">
        <v>19.921700000000001</v>
      </c>
      <c r="G32" s="8">
        <v>20.139600000000002</v>
      </c>
      <c r="H32" s="8">
        <v>20.188800000000001</v>
      </c>
      <c r="I32" s="8">
        <v>20.141999999999999</v>
      </c>
      <c r="J32" s="8">
        <v>21.124500000000001</v>
      </c>
      <c r="K32" s="8">
        <v>19.660799999999998</v>
      </c>
      <c r="L32" s="8">
        <v>20.4541</v>
      </c>
      <c r="M32" s="8">
        <v>20.459499999999998</v>
      </c>
      <c r="N32" s="8">
        <v>19.880400000000002</v>
      </c>
      <c r="O32" s="8">
        <v>20.1631</v>
      </c>
      <c r="P32" s="8">
        <v>20.398299999999999</v>
      </c>
      <c r="Q32" s="8">
        <v>19.972300000000001</v>
      </c>
      <c r="R32" s="8">
        <v>20.419899999999998</v>
      </c>
      <c r="S32" s="8">
        <v>20.3797</v>
      </c>
      <c r="T32" s="8">
        <v>19.863499999999998</v>
      </c>
      <c r="U32" s="8">
        <v>20.540500000000002</v>
      </c>
      <c r="V32" s="8">
        <v>20.334800000000001</v>
      </c>
      <c r="W32" s="8">
        <v>20.189499999999999</v>
      </c>
      <c r="X32" s="8">
        <v>20.0318</v>
      </c>
      <c r="Y32" s="8">
        <v>21.4435</v>
      </c>
      <c r="Z32" s="8">
        <v>19.1952</v>
      </c>
      <c r="AA32" s="8">
        <v>19.9251</v>
      </c>
      <c r="AB32" s="8">
        <v>18.9894</v>
      </c>
      <c r="AC32" s="8">
        <v>19.120799999999999</v>
      </c>
      <c r="AD32" s="8">
        <v>19.308199999999999</v>
      </c>
      <c r="AE32" s="8">
        <v>19.256499999999999</v>
      </c>
      <c r="AF32" s="8">
        <v>18.878499999999999</v>
      </c>
      <c r="AG32" s="8">
        <v>18.923500000000001</v>
      </c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</row>
    <row r="33" spans="1:50" x14ac:dyDescent="0.25">
      <c r="A33" t="s">
        <v>96</v>
      </c>
      <c r="B33" s="8">
        <v>20</v>
      </c>
      <c r="C33" s="8">
        <v>20</v>
      </c>
      <c r="D33" s="8">
        <v>20</v>
      </c>
      <c r="E33" s="8">
        <v>20</v>
      </c>
      <c r="F33" s="8">
        <v>20</v>
      </c>
      <c r="G33" s="8">
        <v>20</v>
      </c>
      <c r="H33" s="8">
        <v>20</v>
      </c>
      <c r="I33" s="8">
        <v>20</v>
      </c>
      <c r="J33" s="8">
        <v>20</v>
      </c>
      <c r="K33" s="8">
        <v>20</v>
      </c>
      <c r="L33" s="8">
        <v>20</v>
      </c>
      <c r="M33" s="8">
        <v>20</v>
      </c>
      <c r="N33" s="8">
        <v>20</v>
      </c>
      <c r="O33" s="8">
        <v>20</v>
      </c>
      <c r="P33" s="8">
        <v>20</v>
      </c>
      <c r="Q33" s="8">
        <v>20</v>
      </c>
      <c r="R33" s="8">
        <v>20</v>
      </c>
      <c r="S33" s="8">
        <v>20</v>
      </c>
      <c r="T33" s="8">
        <v>20</v>
      </c>
      <c r="U33" s="8">
        <v>20</v>
      </c>
      <c r="V33" s="8">
        <v>20</v>
      </c>
      <c r="W33" s="8">
        <v>20</v>
      </c>
      <c r="X33" s="8">
        <v>20</v>
      </c>
      <c r="Y33" s="8">
        <v>20</v>
      </c>
      <c r="Z33" s="8">
        <v>20</v>
      </c>
      <c r="AA33" s="8">
        <v>20</v>
      </c>
      <c r="AB33" s="8">
        <v>20</v>
      </c>
      <c r="AC33" s="8">
        <v>20</v>
      </c>
      <c r="AD33" s="8">
        <v>20</v>
      </c>
      <c r="AE33" s="8">
        <v>20</v>
      </c>
      <c r="AF33" s="8">
        <v>20</v>
      </c>
      <c r="AG33" s="8">
        <v>20</v>
      </c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</row>
    <row r="34" spans="1:50" x14ac:dyDescent="0.25">
      <c r="A34" t="s">
        <v>21</v>
      </c>
      <c r="B34" s="8" t="s">
        <v>164</v>
      </c>
      <c r="C34" s="8" t="s">
        <v>164</v>
      </c>
      <c r="D34" s="8" t="s">
        <v>164</v>
      </c>
      <c r="E34" s="8" t="s">
        <v>164</v>
      </c>
      <c r="F34" s="8" t="s">
        <v>164</v>
      </c>
      <c r="G34" s="8" t="s">
        <v>164</v>
      </c>
      <c r="H34" s="8">
        <v>8.8538999999999994</v>
      </c>
      <c r="I34" s="8" t="s">
        <v>164</v>
      </c>
      <c r="J34" s="8" t="s">
        <v>164</v>
      </c>
      <c r="K34" s="8" t="s">
        <v>164</v>
      </c>
      <c r="L34" s="8" t="s">
        <v>164</v>
      </c>
      <c r="M34" s="8" t="s">
        <v>164</v>
      </c>
      <c r="N34" s="8" t="s">
        <v>164</v>
      </c>
      <c r="O34" s="8" t="s">
        <v>164</v>
      </c>
      <c r="P34" s="8" t="s">
        <v>164</v>
      </c>
      <c r="Q34" s="8" t="s">
        <v>164</v>
      </c>
      <c r="R34" s="8" t="s">
        <v>164</v>
      </c>
      <c r="S34" s="8" t="s">
        <v>164</v>
      </c>
      <c r="T34" s="8" t="s">
        <v>164</v>
      </c>
      <c r="U34" s="8" t="s">
        <v>164</v>
      </c>
      <c r="V34" s="8" t="s">
        <v>164</v>
      </c>
      <c r="W34" s="8" t="s">
        <v>164</v>
      </c>
      <c r="X34" s="8" t="s">
        <v>164</v>
      </c>
      <c r="Y34" s="8" t="s">
        <v>164</v>
      </c>
      <c r="Z34" s="8" t="s">
        <v>164</v>
      </c>
      <c r="AA34" s="8" t="s">
        <v>164</v>
      </c>
      <c r="AB34" s="8" t="s">
        <v>164</v>
      </c>
      <c r="AC34" s="8" t="s">
        <v>164</v>
      </c>
      <c r="AD34" s="8" t="s">
        <v>164</v>
      </c>
      <c r="AE34" s="8" t="s">
        <v>164</v>
      </c>
      <c r="AF34" s="8">
        <v>9.2872000000000003</v>
      </c>
      <c r="AG34" s="8" t="s">
        <v>164</v>
      </c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</row>
    <row r="35" spans="1:50" x14ac:dyDescent="0.25">
      <c r="A35" s="13" t="s">
        <v>150</v>
      </c>
      <c r="B35" s="8" t="s">
        <v>164</v>
      </c>
      <c r="C35" s="8" t="s">
        <v>164</v>
      </c>
      <c r="D35" s="8" t="s">
        <v>164</v>
      </c>
      <c r="E35" s="8" t="s">
        <v>164</v>
      </c>
      <c r="F35" s="8" t="s">
        <v>164</v>
      </c>
      <c r="G35" s="8" t="s">
        <v>164</v>
      </c>
      <c r="H35" s="8">
        <v>9.1818000000000008</v>
      </c>
      <c r="I35" s="8" t="s">
        <v>164</v>
      </c>
      <c r="J35" s="8" t="s">
        <v>164</v>
      </c>
      <c r="K35" s="8" t="s">
        <v>164</v>
      </c>
      <c r="L35" s="8" t="s">
        <v>164</v>
      </c>
      <c r="M35" s="8" t="s">
        <v>164</v>
      </c>
      <c r="N35" s="8" t="s">
        <v>164</v>
      </c>
      <c r="O35" s="8" t="s">
        <v>164</v>
      </c>
      <c r="P35" s="8" t="s">
        <v>164</v>
      </c>
      <c r="Q35" s="8" t="s">
        <v>164</v>
      </c>
      <c r="R35" s="8" t="s">
        <v>164</v>
      </c>
      <c r="S35" s="8" t="s">
        <v>164</v>
      </c>
      <c r="T35" s="8" t="s">
        <v>164</v>
      </c>
      <c r="U35" s="8" t="s">
        <v>164</v>
      </c>
      <c r="V35" s="8" t="s">
        <v>164</v>
      </c>
      <c r="W35" s="8" t="s">
        <v>164</v>
      </c>
      <c r="X35" s="8" t="s">
        <v>164</v>
      </c>
      <c r="Y35" s="8" t="s">
        <v>164</v>
      </c>
      <c r="Z35" s="8" t="s">
        <v>164</v>
      </c>
      <c r="AA35" s="8" t="s">
        <v>164</v>
      </c>
      <c r="AB35" s="8" t="s">
        <v>164</v>
      </c>
      <c r="AC35" s="8" t="s">
        <v>164</v>
      </c>
      <c r="AD35" s="8" t="s">
        <v>164</v>
      </c>
      <c r="AE35" s="8" t="s">
        <v>164</v>
      </c>
      <c r="AF35" s="8">
        <v>9.1273999999999997</v>
      </c>
      <c r="AG35" s="8" t="s">
        <v>164</v>
      </c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</row>
    <row r="36" spans="1:50" x14ac:dyDescent="0.25">
      <c r="A36" t="s">
        <v>22</v>
      </c>
      <c r="B36" s="8" t="s">
        <v>164</v>
      </c>
      <c r="C36" s="8" t="s">
        <v>164</v>
      </c>
      <c r="D36" s="8" t="s">
        <v>164</v>
      </c>
      <c r="E36" s="8" t="s">
        <v>164</v>
      </c>
      <c r="F36" s="8" t="s">
        <v>164</v>
      </c>
      <c r="G36" s="8" t="s">
        <v>164</v>
      </c>
      <c r="H36" s="8">
        <v>8.8125</v>
      </c>
      <c r="I36" s="8">
        <v>4.9399999999999999E-2</v>
      </c>
      <c r="J36" s="8" t="s">
        <v>164</v>
      </c>
      <c r="K36" s="8" t="s">
        <v>164</v>
      </c>
      <c r="L36" s="8" t="s">
        <v>164</v>
      </c>
      <c r="M36" s="8" t="s">
        <v>164</v>
      </c>
      <c r="N36" s="8" t="s">
        <v>164</v>
      </c>
      <c r="O36" s="8" t="s">
        <v>164</v>
      </c>
      <c r="P36" s="8" t="s">
        <v>164</v>
      </c>
      <c r="Q36" s="8" t="s">
        <v>164</v>
      </c>
      <c r="R36" s="8" t="s">
        <v>164</v>
      </c>
      <c r="S36" s="8" t="s">
        <v>164</v>
      </c>
      <c r="T36" s="8" t="s">
        <v>164</v>
      </c>
      <c r="U36" s="8" t="s">
        <v>164</v>
      </c>
      <c r="V36" s="8" t="s">
        <v>164</v>
      </c>
      <c r="W36" s="8" t="s">
        <v>164</v>
      </c>
      <c r="X36" s="8" t="s">
        <v>164</v>
      </c>
      <c r="Y36" s="8" t="s">
        <v>164</v>
      </c>
      <c r="Z36" s="8" t="s">
        <v>164</v>
      </c>
      <c r="AA36" s="8" t="s">
        <v>164</v>
      </c>
      <c r="AB36" s="8" t="s">
        <v>164</v>
      </c>
      <c r="AC36" s="8" t="s">
        <v>164</v>
      </c>
      <c r="AD36" s="8" t="s">
        <v>164</v>
      </c>
      <c r="AE36" s="8" t="s">
        <v>164</v>
      </c>
      <c r="AF36" s="8">
        <v>9.2891999999999992</v>
      </c>
      <c r="AG36" s="8">
        <v>7.7100000000000002E-2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</row>
    <row r="37" spans="1:50" x14ac:dyDescent="0.25">
      <c r="A37" t="s">
        <v>23</v>
      </c>
      <c r="B37" s="8" t="s">
        <v>164</v>
      </c>
      <c r="C37" s="8" t="s">
        <v>164</v>
      </c>
      <c r="D37" s="8">
        <v>3.3099999999999997E-2</v>
      </c>
      <c r="E37" s="8">
        <v>2.8899999999999999E-2</v>
      </c>
      <c r="F37" s="8" t="s">
        <v>164</v>
      </c>
      <c r="G37" s="8" t="s">
        <v>164</v>
      </c>
      <c r="H37" s="8">
        <v>9.2994000000000003</v>
      </c>
      <c r="I37" s="8" t="s">
        <v>164</v>
      </c>
      <c r="J37" s="8" t="s">
        <v>164</v>
      </c>
      <c r="K37" s="8" t="s">
        <v>164</v>
      </c>
      <c r="L37" s="8" t="s">
        <v>164</v>
      </c>
      <c r="M37" s="8" t="s">
        <v>164</v>
      </c>
      <c r="N37" s="8" t="s">
        <v>164</v>
      </c>
      <c r="O37" s="8" t="s">
        <v>164</v>
      </c>
      <c r="P37" s="8" t="s">
        <v>164</v>
      </c>
      <c r="Q37" s="8" t="s">
        <v>164</v>
      </c>
      <c r="R37" s="8" t="s">
        <v>164</v>
      </c>
      <c r="S37" s="8" t="s">
        <v>164</v>
      </c>
      <c r="T37" s="8" t="s">
        <v>164</v>
      </c>
      <c r="U37" s="8" t="s">
        <v>164</v>
      </c>
      <c r="V37" s="8" t="s">
        <v>164</v>
      </c>
      <c r="W37" s="8" t="s">
        <v>164</v>
      </c>
      <c r="X37" s="8" t="s">
        <v>164</v>
      </c>
      <c r="Y37" s="8" t="s">
        <v>164</v>
      </c>
      <c r="Z37" s="8" t="s">
        <v>164</v>
      </c>
      <c r="AA37" s="8" t="s">
        <v>164</v>
      </c>
      <c r="AB37" s="8" t="s">
        <v>164</v>
      </c>
      <c r="AC37" s="8" t="s">
        <v>164</v>
      </c>
      <c r="AD37" s="8" t="s">
        <v>164</v>
      </c>
      <c r="AE37" s="8" t="s">
        <v>164</v>
      </c>
      <c r="AF37" s="8">
        <v>10.100099999999999</v>
      </c>
      <c r="AG37" s="8" t="s">
        <v>164</v>
      </c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</row>
    <row r="38" spans="1:50" x14ac:dyDescent="0.25">
      <c r="A38" t="s">
        <v>24</v>
      </c>
      <c r="B38" s="8" t="s">
        <v>164</v>
      </c>
      <c r="C38" s="8" t="s">
        <v>164</v>
      </c>
      <c r="D38" s="8" t="s">
        <v>164</v>
      </c>
      <c r="E38" s="8" t="s">
        <v>164</v>
      </c>
      <c r="F38" s="8" t="s">
        <v>164</v>
      </c>
      <c r="G38" s="8" t="s">
        <v>164</v>
      </c>
      <c r="H38" s="8">
        <v>9.2273999999999994</v>
      </c>
      <c r="I38" s="8" t="s">
        <v>164</v>
      </c>
      <c r="J38" s="8" t="s">
        <v>164</v>
      </c>
      <c r="K38" s="8" t="s">
        <v>164</v>
      </c>
      <c r="L38" s="8" t="s">
        <v>164</v>
      </c>
      <c r="M38" s="8" t="s">
        <v>164</v>
      </c>
      <c r="N38" s="8" t="s">
        <v>164</v>
      </c>
      <c r="O38" s="8" t="s">
        <v>164</v>
      </c>
      <c r="P38" s="8" t="s">
        <v>164</v>
      </c>
      <c r="Q38" s="8" t="s">
        <v>164</v>
      </c>
      <c r="R38" s="8" t="s">
        <v>164</v>
      </c>
      <c r="S38" s="8" t="s">
        <v>164</v>
      </c>
      <c r="T38" s="8" t="s">
        <v>164</v>
      </c>
      <c r="U38" s="8" t="s">
        <v>164</v>
      </c>
      <c r="V38" s="8" t="s">
        <v>164</v>
      </c>
      <c r="W38" s="8" t="s">
        <v>164</v>
      </c>
      <c r="X38" s="8" t="s">
        <v>164</v>
      </c>
      <c r="Y38" s="8" t="s">
        <v>164</v>
      </c>
      <c r="Z38" s="8" t="s">
        <v>164</v>
      </c>
      <c r="AA38" s="8" t="s">
        <v>164</v>
      </c>
      <c r="AB38" s="8" t="s">
        <v>164</v>
      </c>
      <c r="AC38" s="8" t="s">
        <v>164</v>
      </c>
      <c r="AD38" s="8" t="s">
        <v>164</v>
      </c>
      <c r="AE38" s="8" t="s">
        <v>164</v>
      </c>
      <c r="AF38" s="8">
        <v>9.94</v>
      </c>
      <c r="AG38" s="8" t="s">
        <v>164</v>
      </c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</row>
    <row r="39" spans="1:50" x14ac:dyDescent="0.25">
      <c r="A39" t="s">
        <v>97</v>
      </c>
      <c r="B39" s="8">
        <v>20</v>
      </c>
      <c r="C39" s="8">
        <v>20</v>
      </c>
      <c r="D39" s="8">
        <v>20</v>
      </c>
      <c r="E39" s="8">
        <v>20</v>
      </c>
      <c r="F39" s="8">
        <v>20</v>
      </c>
      <c r="G39" s="8">
        <v>20</v>
      </c>
      <c r="H39" s="8">
        <v>20</v>
      </c>
      <c r="I39" s="8">
        <v>20</v>
      </c>
      <c r="J39" s="8">
        <v>20</v>
      </c>
      <c r="K39" s="8">
        <v>20</v>
      </c>
      <c r="L39" s="8">
        <v>20</v>
      </c>
      <c r="M39" s="8">
        <v>20</v>
      </c>
      <c r="N39" s="8">
        <v>20</v>
      </c>
      <c r="O39" s="8">
        <v>20</v>
      </c>
      <c r="P39" s="8">
        <v>20</v>
      </c>
      <c r="Q39" s="8">
        <v>20</v>
      </c>
      <c r="R39" s="8">
        <v>20</v>
      </c>
      <c r="S39" s="8">
        <v>20</v>
      </c>
      <c r="T39" s="8">
        <v>20</v>
      </c>
      <c r="U39" s="8">
        <v>20</v>
      </c>
      <c r="V39" s="8">
        <v>20</v>
      </c>
      <c r="W39" s="8">
        <v>20</v>
      </c>
      <c r="X39" s="8">
        <v>20</v>
      </c>
      <c r="Y39" s="8">
        <v>20</v>
      </c>
      <c r="Z39" s="8">
        <v>20</v>
      </c>
      <c r="AA39" s="8">
        <v>20</v>
      </c>
      <c r="AB39" s="8">
        <v>20</v>
      </c>
      <c r="AC39" s="8">
        <v>20</v>
      </c>
      <c r="AD39" s="8">
        <v>20</v>
      </c>
      <c r="AE39" s="8">
        <v>20</v>
      </c>
      <c r="AF39" s="8">
        <v>20</v>
      </c>
      <c r="AG39" s="8">
        <v>20</v>
      </c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</row>
    <row r="40" spans="1:50" x14ac:dyDescent="0.25">
      <c r="A40" t="s">
        <v>25</v>
      </c>
      <c r="B40" s="8">
        <v>1.04E-2</v>
      </c>
      <c r="C40" s="8">
        <v>1.2500000000000001E-2</v>
      </c>
      <c r="D40" s="8" t="s">
        <v>164</v>
      </c>
      <c r="E40" s="8" t="s">
        <v>164</v>
      </c>
      <c r="F40" s="8" t="s">
        <v>164</v>
      </c>
      <c r="G40" s="8" t="s">
        <v>164</v>
      </c>
      <c r="H40" s="8">
        <v>9.7210000000000001</v>
      </c>
      <c r="I40" s="8">
        <v>5.3600000000000002E-2</v>
      </c>
      <c r="J40" s="8" t="s">
        <v>164</v>
      </c>
      <c r="K40" s="8">
        <v>7.4000000000000003E-3</v>
      </c>
      <c r="L40" s="8" t="s">
        <v>164</v>
      </c>
      <c r="M40" s="8" t="s">
        <v>164</v>
      </c>
      <c r="N40" s="8" t="s">
        <v>164</v>
      </c>
      <c r="O40" s="8" t="s">
        <v>164</v>
      </c>
      <c r="P40" s="8" t="s">
        <v>164</v>
      </c>
      <c r="Q40" s="8" t="s">
        <v>164</v>
      </c>
      <c r="R40" s="8" t="s">
        <v>164</v>
      </c>
      <c r="S40" s="8" t="s">
        <v>164</v>
      </c>
      <c r="T40" s="8" t="s">
        <v>164</v>
      </c>
      <c r="U40" s="8" t="s">
        <v>164</v>
      </c>
      <c r="V40" s="8" t="s">
        <v>164</v>
      </c>
      <c r="W40" s="8" t="s">
        <v>164</v>
      </c>
      <c r="X40" s="8" t="s">
        <v>164</v>
      </c>
      <c r="Y40" s="8" t="s">
        <v>164</v>
      </c>
      <c r="Z40" s="8" t="s">
        <v>164</v>
      </c>
      <c r="AA40" s="8" t="s">
        <v>164</v>
      </c>
      <c r="AB40" s="8" t="s">
        <v>164</v>
      </c>
      <c r="AC40" s="8" t="s">
        <v>164</v>
      </c>
      <c r="AD40" s="8" t="s">
        <v>164</v>
      </c>
      <c r="AE40" s="8" t="s">
        <v>164</v>
      </c>
      <c r="AF40" s="8">
        <v>10.7577</v>
      </c>
      <c r="AG40" s="8">
        <v>6.0100000000000001E-2</v>
      </c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</row>
    <row r="41" spans="1:50" x14ac:dyDescent="0.25">
      <c r="A41" t="s">
        <v>26</v>
      </c>
      <c r="B41" s="8" t="s">
        <v>164</v>
      </c>
      <c r="C41" s="8" t="s">
        <v>164</v>
      </c>
      <c r="D41" s="8" t="s">
        <v>164</v>
      </c>
      <c r="E41" s="8" t="s">
        <v>164</v>
      </c>
      <c r="F41" s="8" t="s">
        <v>164</v>
      </c>
      <c r="G41" s="8" t="s">
        <v>164</v>
      </c>
      <c r="H41" s="8">
        <v>9.2576999999999998</v>
      </c>
      <c r="I41" s="8" t="s">
        <v>164</v>
      </c>
      <c r="J41" s="8" t="s">
        <v>164</v>
      </c>
      <c r="K41" s="8" t="s">
        <v>164</v>
      </c>
      <c r="L41" s="8" t="s">
        <v>164</v>
      </c>
      <c r="M41" s="8" t="s">
        <v>164</v>
      </c>
      <c r="N41" s="8" t="s">
        <v>164</v>
      </c>
      <c r="O41" s="8" t="s">
        <v>164</v>
      </c>
      <c r="P41" s="8" t="s">
        <v>164</v>
      </c>
      <c r="Q41" s="8" t="s">
        <v>164</v>
      </c>
      <c r="R41" s="8" t="s">
        <v>164</v>
      </c>
      <c r="S41" s="8" t="s">
        <v>164</v>
      </c>
      <c r="T41" s="8" t="s">
        <v>164</v>
      </c>
      <c r="U41" s="8" t="s">
        <v>164</v>
      </c>
      <c r="V41" s="8" t="s">
        <v>164</v>
      </c>
      <c r="W41" s="8" t="s">
        <v>164</v>
      </c>
      <c r="X41" s="8" t="s">
        <v>164</v>
      </c>
      <c r="Y41" s="8" t="s">
        <v>164</v>
      </c>
      <c r="Z41" s="8" t="s">
        <v>164</v>
      </c>
      <c r="AA41" s="8" t="s">
        <v>164</v>
      </c>
      <c r="AB41" s="8" t="s">
        <v>164</v>
      </c>
      <c r="AC41" s="8" t="s">
        <v>164</v>
      </c>
      <c r="AD41" s="8" t="s">
        <v>164</v>
      </c>
      <c r="AE41" s="8" t="s">
        <v>164</v>
      </c>
      <c r="AF41" s="8">
        <v>10.029299999999999</v>
      </c>
      <c r="AG41" s="8" t="s">
        <v>164</v>
      </c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</row>
    <row r="42" spans="1:50" x14ac:dyDescent="0.25">
      <c r="A42" t="s">
        <v>151</v>
      </c>
      <c r="B42" s="8" t="s">
        <v>164</v>
      </c>
      <c r="C42" s="8" t="s">
        <v>164</v>
      </c>
      <c r="D42" s="8" t="s">
        <v>164</v>
      </c>
      <c r="E42" s="8" t="s">
        <v>164</v>
      </c>
      <c r="F42" s="8" t="s">
        <v>164</v>
      </c>
      <c r="G42" s="8" t="s">
        <v>164</v>
      </c>
      <c r="H42" s="8">
        <v>10.082000000000001</v>
      </c>
      <c r="I42" s="8">
        <v>2.2100000000000002E-2</v>
      </c>
      <c r="J42" s="8" t="s">
        <v>164</v>
      </c>
      <c r="K42" s="8" t="s">
        <v>164</v>
      </c>
      <c r="L42" s="8" t="s">
        <v>164</v>
      </c>
      <c r="M42" s="8" t="s">
        <v>164</v>
      </c>
      <c r="N42" s="8" t="s">
        <v>164</v>
      </c>
      <c r="O42" s="8" t="s">
        <v>164</v>
      </c>
      <c r="P42" s="8" t="s">
        <v>164</v>
      </c>
      <c r="Q42" s="8" t="s">
        <v>164</v>
      </c>
      <c r="R42" s="8">
        <v>0.1009</v>
      </c>
      <c r="S42" s="8" t="s">
        <v>164</v>
      </c>
      <c r="T42" s="8" t="s">
        <v>164</v>
      </c>
      <c r="U42" s="8" t="s">
        <v>164</v>
      </c>
      <c r="V42" s="8" t="s">
        <v>164</v>
      </c>
      <c r="W42" s="8" t="s">
        <v>164</v>
      </c>
      <c r="X42" s="8" t="s">
        <v>164</v>
      </c>
      <c r="Y42" s="8" t="s">
        <v>164</v>
      </c>
      <c r="Z42" s="8" t="s">
        <v>164</v>
      </c>
      <c r="AA42" s="8">
        <v>6.8000000000000005E-2</v>
      </c>
      <c r="AB42" s="8">
        <v>0.1467</v>
      </c>
      <c r="AC42" s="8" t="s">
        <v>164</v>
      </c>
      <c r="AD42" s="8" t="s">
        <v>164</v>
      </c>
      <c r="AE42" s="8">
        <v>0.20810000000000001</v>
      </c>
      <c r="AF42" s="8">
        <v>10.8184</v>
      </c>
      <c r="AG42" s="8">
        <v>2.1399999999999999E-2</v>
      </c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</row>
    <row r="43" spans="1:50" x14ac:dyDescent="0.25">
      <c r="A43" t="s">
        <v>152</v>
      </c>
      <c r="B43" s="8" t="s">
        <v>164</v>
      </c>
      <c r="C43" s="8" t="s">
        <v>164</v>
      </c>
      <c r="D43" s="8" t="s">
        <v>164</v>
      </c>
      <c r="E43" s="8" t="s">
        <v>164</v>
      </c>
      <c r="F43" s="8" t="s">
        <v>164</v>
      </c>
      <c r="G43" s="8" t="s">
        <v>164</v>
      </c>
      <c r="H43" s="8">
        <v>9.3047000000000004</v>
      </c>
      <c r="I43" s="8" t="s">
        <v>164</v>
      </c>
      <c r="J43" s="8" t="s">
        <v>164</v>
      </c>
      <c r="K43" s="8" t="s">
        <v>164</v>
      </c>
      <c r="L43" s="8" t="s">
        <v>164</v>
      </c>
      <c r="M43" s="8" t="s">
        <v>164</v>
      </c>
      <c r="N43" s="8" t="s">
        <v>164</v>
      </c>
      <c r="O43" s="8" t="s">
        <v>164</v>
      </c>
      <c r="P43" s="8" t="s">
        <v>164</v>
      </c>
      <c r="Q43" s="8" t="s">
        <v>164</v>
      </c>
      <c r="R43" s="8" t="s">
        <v>164</v>
      </c>
      <c r="S43" s="8" t="s">
        <v>164</v>
      </c>
      <c r="T43" s="8" t="s">
        <v>164</v>
      </c>
      <c r="U43" s="8" t="s">
        <v>164</v>
      </c>
      <c r="V43" s="8" t="s">
        <v>164</v>
      </c>
      <c r="W43" s="8" t="s">
        <v>164</v>
      </c>
      <c r="X43" s="8" t="s">
        <v>164</v>
      </c>
      <c r="Y43" s="8" t="s">
        <v>164</v>
      </c>
      <c r="Z43" s="8" t="s">
        <v>164</v>
      </c>
      <c r="AA43" s="8" t="s">
        <v>164</v>
      </c>
      <c r="AB43" s="8" t="s">
        <v>164</v>
      </c>
      <c r="AC43" s="8" t="s">
        <v>164</v>
      </c>
      <c r="AD43" s="8" t="s">
        <v>164</v>
      </c>
      <c r="AE43" s="8" t="s">
        <v>164</v>
      </c>
      <c r="AF43" s="8">
        <v>10.0533</v>
      </c>
      <c r="AG43" s="8" t="s">
        <v>164</v>
      </c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</row>
    <row r="44" spans="1:50" x14ac:dyDescent="0.25">
      <c r="A44" t="s">
        <v>27</v>
      </c>
      <c r="B44" s="8" t="s">
        <v>164</v>
      </c>
      <c r="C44" s="8" t="s">
        <v>164</v>
      </c>
      <c r="D44" s="8" t="s">
        <v>164</v>
      </c>
      <c r="E44" s="8" t="s">
        <v>164</v>
      </c>
      <c r="F44" s="8" t="s">
        <v>164</v>
      </c>
      <c r="G44" s="8" t="s">
        <v>164</v>
      </c>
      <c r="H44" s="8">
        <v>9.1570999999999998</v>
      </c>
      <c r="I44" s="8" t="s">
        <v>164</v>
      </c>
      <c r="J44" s="8" t="s">
        <v>164</v>
      </c>
      <c r="K44" s="8" t="s">
        <v>164</v>
      </c>
      <c r="L44" s="8" t="s">
        <v>164</v>
      </c>
      <c r="M44" s="8" t="s">
        <v>164</v>
      </c>
      <c r="N44" s="8">
        <v>6.3600000000000004E-2</v>
      </c>
      <c r="O44" s="8">
        <v>0.11310000000000001</v>
      </c>
      <c r="P44" s="8" t="s">
        <v>164</v>
      </c>
      <c r="Q44" s="8">
        <v>9.0200000000000002E-2</v>
      </c>
      <c r="R44" s="8">
        <v>2.8704000000000001</v>
      </c>
      <c r="S44" s="8" t="s">
        <v>164</v>
      </c>
      <c r="T44" s="8">
        <v>0.14829999999999999</v>
      </c>
      <c r="U44" s="8">
        <v>0.1694</v>
      </c>
      <c r="V44" s="8" t="s">
        <v>164</v>
      </c>
      <c r="W44" s="8" t="s">
        <v>164</v>
      </c>
      <c r="X44" s="8">
        <v>0.50029999999999997</v>
      </c>
      <c r="Y44" s="8" t="s">
        <v>164</v>
      </c>
      <c r="Z44" s="8" t="s">
        <v>164</v>
      </c>
      <c r="AA44" s="8">
        <v>0.34489999999999998</v>
      </c>
      <c r="AB44" s="8">
        <v>8.1770999999999994</v>
      </c>
      <c r="AC44" s="8">
        <v>1.0759000000000001</v>
      </c>
      <c r="AD44" s="8">
        <v>1.5234000000000001</v>
      </c>
      <c r="AE44" s="8">
        <v>2.7400000000000001E-2</v>
      </c>
      <c r="AF44" s="8">
        <v>9.9177</v>
      </c>
      <c r="AG44" s="8" t="s">
        <v>164</v>
      </c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</row>
    <row r="45" spans="1:50" x14ac:dyDescent="0.25">
      <c r="A45" t="s">
        <v>28</v>
      </c>
      <c r="B45" s="8" t="s">
        <v>164</v>
      </c>
      <c r="C45" s="8" t="s">
        <v>164</v>
      </c>
      <c r="D45" s="8" t="s">
        <v>164</v>
      </c>
      <c r="E45" s="8" t="s">
        <v>164</v>
      </c>
      <c r="F45" s="8" t="s">
        <v>164</v>
      </c>
      <c r="G45" s="8" t="s">
        <v>164</v>
      </c>
      <c r="H45" s="8">
        <v>8.8849</v>
      </c>
      <c r="I45" s="8" t="s">
        <v>164</v>
      </c>
      <c r="J45" s="8" t="s">
        <v>164</v>
      </c>
      <c r="K45" s="8" t="s">
        <v>164</v>
      </c>
      <c r="L45" s="8" t="s">
        <v>164</v>
      </c>
      <c r="M45" s="8" t="s">
        <v>164</v>
      </c>
      <c r="N45" s="8" t="s">
        <v>164</v>
      </c>
      <c r="O45" s="8" t="s">
        <v>164</v>
      </c>
      <c r="P45" s="8" t="s">
        <v>164</v>
      </c>
      <c r="Q45" s="8" t="s">
        <v>164</v>
      </c>
      <c r="R45" s="8" t="s">
        <v>164</v>
      </c>
      <c r="S45" s="8" t="s">
        <v>164</v>
      </c>
      <c r="T45" s="8" t="s">
        <v>164</v>
      </c>
      <c r="U45" s="8" t="s">
        <v>164</v>
      </c>
      <c r="V45" s="8" t="s">
        <v>164</v>
      </c>
      <c r="W45" s="8" t="s">
        <v>164</v>
      </c>
      <c r="X45" s="8" t="s">
        <v>164</v>
      </c>
      <c r="Y45" s="8" t="s">
        <v>164</v>
      </c>
      <c r="Z45" s="8" t="s">
        <v>164</v>
      </c>
      <c r="AA45" s="8" t="s">
        <v>164</v>
      </c>
      <c r="AB45" s="8" t="s">
        <v>164</v>
      </c>
      <c r="AC45" s="8" t="s">
        <v>164</v>
      </c>
      <c r="AD45" s="8" t="s">
        <v>164</v>
      </c>
      <c r="AE45" s="8" t="s">
        <v>164</v>
      </c>
      <c r="AF45" s="8">
        <v>9.3935999999999993</v>
      </c>
      <c r="AG45" s="8" t="s">
        <v>164</v>
      </c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</row>
    <row r="46" spans="1:50" x14ac:dyDescent="0.25">
      <c r="A46" t="s">
        <v>29</v>
      </c>
      <c r="B46" s="8" t="s">
        <v>164</v>
      </c>
      <c r="C46" s="8" t="s">
        <v>164</v>
      </c>
      <c r="D46" s="8" t="s">
        <v>164</v>
      </c>
      <c r="E46" s="8" t="s">
        <v>164</v>
      </c>
      <c r="F46" s="8" t="s">
        <v>164</v>
      </c>
      <c r="G46" s="8" t="s">
        <v>164</v>
      </c>
      <c r="H46" s="8">
        <v>9.1515000000000004</v>
      </c>
      <c r="I46" s="8" t="s">
        <v>164</v>
      </c>
      <c r="J46" s="8" t="s">
        <v>164</v>
      </c>
      <c r="K46" s="8" t="s">
        <v>164</v>
      </c>
      <c r="L46" s="8" t="s">
        <v>164</v>
      </c>
      <c r="M46" s="8" t="s">
        <v>164</v>
      </c>
      <c r="N46" s="8" t="s">
        <v>164</v>
      </c>
      <c r="O46" s="8" t="s">
        <v>164</v>
      </c>
      <c r="P46" s="8" t="s">
        <v>164</v>
      </c>
      <c r="Q46" s="8" t="s">
        <v>164</v>
      </c>
      <c r="R46" s="8" t="s">
        <v>164</v>
      </c>
      <c r="S46" s="8" t="s">
        <v>164</v>
      </c>
      <c r="T46" s="8" t="s">
        <v>164</v>
      </c>
      <c r="U46" s="8" t="s">
        <v>164</v>
      </c>
      <c r="V46" s="8" t="s">
        <v>164</v>
      </c>
      <c r="W46" s="8" t="s">
        <v>164</v>
      </c>
      <c r="X46" s="8" t="s">
        <v>164</v>
      </c>
      <c r="Y46" s="8" t="s">
        <v>164</v>
      </c>
      <c r="Z46" s="8" t="s">
        <v>164</v>
      </c>
      <c r="AA46" s="8" t="s">
        <v>164</v>
      </c>
      <c r="AB46" s="8" t="s">
        <v>164</v>
      </c>
      <c r="AC46" s="8" t="s">
        <v>164</v>
      </c>
      <c r="AD46" s="8" t="s">
        <v>164</v>
      </c>
      <c r="AE46" s="8" t="s">
        <v>164</v>
      </c>
      <c r="AF46" s="8">
        <v>9.6145999999999994</v>
      </c>
      <c r="AG46" s="8" t="s">
        <v>164</v>
      </c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</row>
    <row r="47" spans="1:50" x14ac:dyDescent="0.25">
      <c r="A47" t="s">
        <v>153</v>
      </c>
      <c r="B47" s="8" t="s">
        <v>164</v>
      </c>
      <c r="C47" s="8" t="s">
        <v>164</v>
      </c>
      <c r="D47" s="8" t="s">
        <v>164</v>
      </c>
      <c r="E47" s="8" t="s">
        <v>164</v>
      </c>
      <c r="F47" s="8" t="s">
        <v>164</v>
      </c>
      <c r="G47" s="8" t="s">
        <v>164</v>
      </c>
      <c r="H47" s="8">
        <v>17.891999999999999</v>
      </c>
      <c r="I47" s="8" t="s">
        <v>164</v>
      </c>
      <c r="J47" s="8" t="s">
        <v>164</v>
      </c>
      <c r="K47" s="8" t="s">
        <v>164</v>
      </c>
      <c r="L47" s="8" t="s">
        <v>164</v>
      </c>
      <c r="M47" s="8" t="s">
        <v>164</v>
      </c>
      <c r="N47" s="8" t="s">
        <v>164</v>
      </c>
      <c r="O47" s="8" t="s">
        <v>164</v>
      </c>
      <c r="P47" s="8" t="s">
        <v>164</v>
      </c>
      <c r="Q47" s="8" t="s">
        <v>164</v>
      </c>
      <c r="R47" s="8" t="s">
        <v>164</v>
      </c>
      <c r="S47" s="8" t="s">
        <v>164</v>
      </c>
      <c r="T47" s="8" t="s">
        <v>164</v>
      </c>
      <c r="U47" s="8" t="s">
        <v>164</v>
      </c>
      <c r="V47" s="8" t="s">
        <v>164</v>
      </c>
      <c r="W47" s="8" t="s">
        <v>164</v>
      </c>
      <c r="X47" s="8" t="s">
        <v>164</v>
      </c>
      <c r="Y47" s="8" t="s">
        <v>164</v>
      </c>
      <c r="Z47" s="8" t="s">
        <v>164</v>
      </c>
      <c r="AA47" s="8" t="s">
        <v>164</v>
      </c>
      <c r="AB47" s="8" t="s">
        <v>164</v>
      </c>
      <c r="AC47" s="8" t="s">
        <v>164</v>
      </c>
      <c r="AD47" s="8" t="s">
        <v>164</v>
      </c>
      <c r="AE47" s="8" t="s">
        <v>164</v>
      </c>
      <c r="AF47" s="8">
        <v>18.574400000000001</v>
      </c>
      <c r="AG47" s="8" t="s">
        <v>164</v>
      </c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</row>
    <row r="48" spans="1:50" x14ac:dyDescent="0.25">
      <c r="A48" t="s">
        <v>98</v>
      </c>
      <c r="B48" s="8">
        <v>19.742699999999999</v>
      </c>
      <c r="C48" s="8">
        <v>19.426600000000001</v>
      </c>
      <c r="D48" s="8">
        <v>19.434100000000001</v>
      </c>
      <c r="E48" s="8">
        <v>19.331299999999999</v>
      </c>
      <c r="F48" s="8">
        <v>19.0367</v>
      </c>
      <c r="G48" s="8">
        <v>19.342400000000001</v>
      </c>
      <c r="H48" s="8">
        <v>19.453900000000001</v>
      </c>
      <c r="I48" s="8">
        <v>19.3264</v>
      </c>
      <c r="J48" s="8">
        <v>18.869299999999999</v>
      </c>
      <c r="K48" s="8">
        <v>19.2547</v>
      </c>
      <c r="L48" s="8">
        <v>19.3767</v>
      </c>
      <c r="M48" s="8">
        <v>19.542300000000001</v>
      </c>
      <c r="N48" s="8">
        <v>19.700399999999998</v>
      </c>
      <c r="O48" s="8">
        <v>19.388100000000001</v>
      </c>
      <c r="P48" s="8">
        <v>19.283100000000001</v>
      </c>
      <c r="Q48" s="8">
        <v>19.236599999999999</v>
      </c>
      <c r="R48" s="8">
        <v>19.328700000000001</v>
      </c>
      <c r="S48" s="8">
        <v>19.319199999999999</v>
      </c>
      <c r="T48" s="8">
        <v>19.305399999999999</v>
      </c>
      <c r="U48" s="8">
        <v>19.703399999999998</v>
      </c>
      <c r="V48" s="8">
        <v>19.360299999999999</v>
      </c>
      <c r="W48" s="8">
        <v>19.5869</v>
      </c>
      <c r="X48" s="8">
        <v>19.2514</v>
      </c>
      <c r="Y48" s="8">
        <v>18.8889</v>
      </c>
      <c r="Z48" s="8">
        <v>19.5852</v>
      </c>
      <c r="AA48" s="8">
        <v>19.541799999999999</v>
      </c>
      <c r="AB48" s="8">
        <v>19.798400000000001</v>
      </c>
      <c r="AC48" s="8">
        <v>18.867599999999999</v>
      </c>
      <c r="AD48" s="8">
        <v>19.396799999999999</v>
      </c>
      <c r="AE48" s="8">
        <v>19.364000000000001</v>
      </c>
      <c r="AF48" s="8">
        <v>20.019200000000001</v>
      </c>
      <c r="AG48" s="8">
        <v>19.491499999999998</v>
      </c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</row>
    <row r="49" spans="1:50" x14ac:dyDescent="0.25">
      <c r="A49" t="s">
        <v>30</v>
      </c>
      <c r="B49" s="8">
        <v>3.3099999999999997E-2</v>
      </c>
      <c r="C49" s="8" t="s">
        <v>164</v>
      </c>
      <c r="D49" s="8">
        <v>2.7099999999999999E-2</v>
      </c>
      <c r="E49" s="8">
        <v>2.6200000000000001E-2</v>
      </c>
      <c r="F49" s="8">
        <v>2.64E-2</v>
      </c>
      <c r="G49" s="8">
        <v>3.1099999999999999E-2</v>
      </c>
      <c r="H49" s="8">
        <v>9.2207000000000008</v>
      </c>
      <c r="I49" s="8">
        <v>8.1199999999999994E-2</v>
      </c>
      <c r="J49" s="8">
        <v>4.2200000000000001E-2</v>
      </c>
      <c r="K49" s="8">
        <v>4.9500000000000002E-2</v>
      </c>
      <c r="L49" s="8">
        <v>4.7399999999999998E-2</v>
      </c>
      <c r="M49" s="8">
        <v>0.97589999999999999</v>
      </c>
      <c r="N49" s="8">
        <v>6.2E-2</v>
      </c>
      <c r="O49" s="8" t="s">
        <v>164</v>
      </c>
      <c r="P49" s="8">
        <v>4.1200000000000001E-2</v>
      </c>
      <c r="Q49" s="8">
        <v>8.1600000000000006E-2</v>
      </c>
      <c r="R49" s="8" t="s">
        <v>164</v>
      </c>
      <c r="S49" s="8">
        <v>6.1800000000000001E-2</v>
      </c>
      <c r="T49" s="8">
        <v>4.7399999999999998E-2</v>
      </c>
      <c r="U49" s="8" t="s">
        <v>164</v>
      </c>
      <c r="V49" s="8">
        <v>8.5900000000000004E-2</v>
      </c>
      <c r="W49" s="8">
        <v>6.2700000000000006E-2</v>
      </c>
      <c r="X49" s="8">
        <v>9.7299999999999998E-2</v>
      </c>
      <c r="Y49" s="8">
        <v>0.1447</v>
      </c>
      <c r="Z49" s="8">
        <v>0.1047</v>
      </c>
      <c r="AA49" s="8">
        <v>0.1038</v>
      </c>
      <c r="AB49" s="8">
        <v>0.15190000000000001</v>
      </c>
      <c r="AC49" s="8">
        <v>0.1033</v>
      </c>
      <c r="AD49" s="8">
        <v>0.1153</v>
      </c>
      <c r="AE49" s="8" t="s">
        <v>164</v>
      </c>
      <c r="AF49" s="8">
        <v>10.243499999999999</v>
      </c>
      <c r="AG49" s="8">
        <v>9.0800000000000006E-2</v>
      </c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</row>
    <row r="50" spans="1:50" x14ac:dyDescent="0.25">
      <c r="A50" t="s">
        <v>31</v>
      </c>
      <c r="B50" s="8" t="s">
        <v>164</v>
      </c>
      <c r="C50" s="8" t="s">
        <v>164</v>
      </c>
      <c r="D50" s="8" t="s">
        <v>164</v>
      </c>
      <c r="E50" s="8" t="s">
        <v>164</v>
      </c>
      <c r="F50" s="8" t="s">
        <v>164</v>
      </c>
      <c r="G50" s="8" t="s">
        <v>164</v>
      </c>
      <c r="H50" s="8">
        <v>9.1251999999999995</v>
      </c>
      <c r="I50" s="8" t="s">
        <v>164</v>
      </c>
      <c r="J50" s="8" t="s">
        <v>164</v>
      </c>
      <c r="K50" s="8" t="s">
        <v>164</v>
      </c>
      <c r="L50" s="8" t="s">
        <v>164</v>
      </c>
      <c r="M50" s="8" t="s">
        <v>164</v>
      </c>
      <c r="N50" s="8" t="s">
        <v>164</v>
      </c>
      <c r="O50" s="8" t="s">
        <v>164</v>
      </c>
      <c r="P50" s="8" t="s">
        <v>164</v>
      </c>
      <c r="Q50" s="8" t="s">
        <v>164</v>
      </c>
      <c r="R50" s="8" t="s">
        <v>164</v>
      </c>
      <c r="S50" s="8" t="s">
        <v>164</v>
      </c>
      <c r="T50" s="8" t="s">
        <v>164</v>
      </c>
      <c r="U50" s="8" t="s">
        <v>164</v>
      </c>
      <c r="V50" s="8" t="s">
        <v>164</v>
      </c>
      <c r="W50" s="8" t="s">
        <v>164</v>
      </c>
      <c r="X50" s="8" t="s">
        <v>164</v>
      </c>
      <c r="Y50" s="8" t="s">
        <v>164</v>
      </c>
      <c r="Z50" s="8" t="s">
        <v>164</v>
      </c>
      <c r="AA50" s="8" t="s">
        <v>164</v>
      </c>
      <c r="AB50" s="8" t="s">
        <v>164</v>
      </c>
      <c r="AC50" s="8" t="s">
        <v>164</v>
      </c>
      <c r="AD50" s="8" t="s">
        <v>164</v>
      </c>
      <c r="AE50" s="8" t="s">
        <v>164</v>
      </c>
      <c r="AF50" s="8">
        <v>9.5922000000000001</v>
      </c>
      <c r="AG50" s="8" t="s">
        <v>164</v>
      </c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</row>
    <row r="51" spans="1:50" x14ac:dyDescent="0.25">
      <c r="A51" t="s">
        <v>154</v>
      </c>
      <c r="B51" s="8" t="s">
        <v>164</v>
      </c>
      <c r="C51" s="8" t="s">
        <v>164</v>
      </c>
      <c r="D51" s="8" t="s">
        <v>164</v>
      </c>
      <c r="E51" s="8" t="s">
        <v>164</v>
      </c>
      <c r="F51" s="8" t="s">
        <v>164</v>
      </c>
      <c r="G51" s="8" t="s">
        <v>164</v>
      </c>
      <c r="H51" s="8">
        <v>8.8632000000000009</v>
      </c>
      <c r="I51" s="8" t="s">
        <v>164</v>
      </c>
      <c r="J51" s="8" t="s">
        <v>164</v>
      </c>
      <c r="K51" s="8" t="s">
        <v>164</v>
      </c>
      <c r="L51" s="8" t="s">
        <v>164</v>
      </c>
      <c r="M51" s="8" t="s">
        <v>164</v>
      </c>
      <c r="N51" s="8" t="s">
        <v>164</v>
      </c>
      <c r="O51" s="8" t="s">
        <v>164</v>
      </c>
      <c r="P51" s="8" t="s">
        <v>164</v>
      </c>
      <c r="Q51" s="8" t="s">
        <v>164</v>
      </c>
      <c r="R51" s="8" t="s">
        <v>164</v>
      </c>
      <c r="S51" s="8" t="s">
        <v>164</v>
      </c>
      <c r="T51" s="8" t="s">
        <v>164</v>
      </c>
      <c r="U51" s="8" t="s">
        <v>164</v>
      </c>
      <c r="V51" s="8" t="s">
        <v>164</v>
      </c>
      <c r="W51" s="8" t="s">
        <v>164</v>
      </c>
      <c r="X51" s="8" t="s">
        <v>164</v>
      </c>
      <c r="Y51" s="8" t="s">
        <v>164</v>
      </c>
      <c r="Z51" s="8" t="s">
        <v>164</v>
      </c>
      <c r="AA51" s="8" t="s">
        <v>164</v>
      </c>
      <c r="AB51" s="8" t="s">
        <v>164</v>
      </c>
      <c r="AC51" s="8" t="s">
        <v>164</v>
      </c>
      <c r="AD51" s="8" t="s">
        <v>164</v>
      </c>
      <c r="AE51" s="8" t="s">
        <v>164</v>
      </c>
      <c r="AF51" s="8">
        <v>9.8087</v>
      </c>
      <c r="AG51" s="8" t="s">
        <v>164</v>
      </c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</row>
    <row r="52" spans="1:50" x14ac:dyDescent="0.25">
      <c r="A52" t="s">
        <v>32</v>
      </c>
      <c r="B52" s="8" t="s">
        <v>164</v>
      </c>
      <c r="C52" s="8" t="s">
        <v>164</v>
      </c>
      <c r="D52" s="8" t="s">
        <v>164</v>
      </c>
      <c r="E52" s="8" t="s">
        <v>164</v>
      </c>
      <c r="F52" s="8" t="s">
        <v>164</v>
      </c>
      <c r="G52" s="8" t="s">
        <v>164</v>
      </c>
      <c r="H52" s="8">
        <v>10.01</v>
      </c>
      <c r="I52" s="8" t="s">
        <v>164</v>
      </c>
      <c r="J52" s="8" t="s">
        <v>164</v>
      </c>
      <c r="K52" s="8" t="s">
        <v>164</v>
      </c>
      <c r="L52" s="8" t="s">
        <v>164</v>
      </c>
      <c r="M52" s="8" t="s">
        <v>164</v>
      </c>
      <c r="N52" s="8" t="s">
        <v>164</v>
      </c>
      <c r="O52" s="8" t="s">
        <v>164</v>
      </c>
      <c r="P52" s="8" t="s">
        <v>164</v>
      </c>
      <c r="Q52" s="8" t="s">
        <v>164</v>
      </c>
      <c r="R52" s="8" t="s">
        <v>164</v>
      </c>
      <c r="S52" s="8" t="s">
        <v>164</v>
      </c>
      <c r="T52" s="8" t="s">
        <v>164</v>
      </c>
      <c r="U52" s="8" t="s">
        <v>164</v>
      </c>
      <c r="V52" s="8" t="s">
        <v>164</v>
      </c>
      <c r="W52" s="8" t="s">
        <v>164</v>
      </c>
      <c r="X52" s="8" t="s">
        <v>164</v>
      </c>
      <c r="Y52" s="8" t="s">
        <v>164</v>
      </c>
      <c r="Z52" s="8" t="s">
        <v>164</v>
      </c>
      <c r="AA52" s="8" t="s">
        <v>164</v>
      </c>
      <c r="AB52" s="8" t="s">
        <v>164</v>
      </c>
      <c r="AC52" s="8" t="s">
        <v>164</v>
      </c>
      <c r="AD52" s="8" t="s">
        <v>164</v>
      </c>
      <c r="AE52" s="8" t="s">
        <v>164</v>
      </c>
      <c r="AF52" s="8">
        <v>10.3886</v>
      </c>
      <c r="AG52" s="8" t="s">
        <v>164</v>
      </c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</row>
    <row r="53" spans="1:50" x14ac:dyDescent="0.25">
      <c r="A53" t="s">
        <v>33</v>
      </c>
      <c r="B53" s="8">
        <v>1.66E-2</v>
      </c>
      <c r="C53" s="8">
        <v>1.47E-2</v>
      </c>
      <c r="D53" s="8">
        <v>1.14E-2</v>
      </c>
      <c r="E53" s="8">
        <v>7.3000000000000001E-3</v>
      </c>
      <c r="F53" s="8">
        <v>5.8999999999999999E-3</v>
      </c>
      <c r="G53" s="8">
        <v>6.1000000000000004E-3</v>
      </c>
      <c r="H53" s="8">
        <v>9.6677</v>
      </c>
      <c r="I53" s="8">
        <v>7.0400000000000004E-2</v>
      </c>
      <c r="J53" s="8">
        <v>1.9400000000000001E-2</v>
      </c>
      <c r="K53" s="8" t="s">
        <v>164</v>
      </c>
      <c r="L53" s="8" t="s">
        <v>164</v>
      </c>
      <c r="M53" s="8">
        <v>7.1999999999999998E-3</v>
      </c>
      <c r="N53" s="8" t="s">
        <v>164</v>
      </c>
      <c r="O53" s="8" t="s">
        <v>164</v>
      </c>
      <c r="P53" s="8" t="s">
        <v>164</v>
      </c>
      <c r="Q53" s="8" t="s">
        <v>164</v>
      </c>
      <c r="R53" s="8" t="s">
        <v>164</v>
      </c>
      <c r="S53" s="8" t="s">
        <v>164</v>
      </c>
      <c r="T53" s="8" t="s">
        <v>164</v>
      </c>
      <c r="U53" s="8" t="s">
        <v>164</v>
      </c>
      <c r="V53" s="8" t="s">
        <v>164</v>
      </c>
      <c r="W53" s="8" t="s">
        <v>164</v>
      </c>
      <c r="X53" s="8" t="s">
        <v>164</v>
      </c>
      <c r="Y53" s="8" t="s">
        <v>164</v>
      </c>
      <c r="Z53" s="8" t="s">
        <v>164</v>
      </c>
      <c r="AA53" s="8" t="s">
        <v>164</v>
      </c>
      <c r="AB53" s="8" t="s">
        <v>164</v>
      </c>
      <c r="AC53" s="8" t="s">
        <v>164</v>
      </c>
      <c r="AD53" s="8" t="s">
        <v>164</v>
      </c>
      <c r="AE53" s="8" t="s">
        <v>164</v>
      </c>
      <c r="AF53" s="8">
        <v>11.3028</v>
      </c>
      <c r="AG53" s="8">
        <v>8.5999999999999993E-2</v>
      </c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</row>
    <row r="54" spans="1:50" x14ac:dyDescent="0.25">
      <c r="A54" t="s">
        <v>34</v>
      </c>
      <c r="B54" s="8" t="s">
        <v>164</v>
      </c>
      <c r="C54" s="8" t="s">
        <v>164</v>
      </c>
      <c r="D54" s="8" t="s">
        <v>164</v>
      </c>
      <c r="E54" s="8" t="s">
        <v>164</v>
      </c>
      <c r="F54" s="8" t="s">
        <v>164</v>
      </c>
      <c r="G54" s="8" t="s">
        <v>164</v>
      </c>
      <c r="H54" s="8">
        <v>9.8201999999999998</v>
      </c>
      <c r="I54" s="8" t="s">
        <v>164</v>
      </c>
      <c r="J54" s="8" t="s">
        <v>164</v>
      </c>
      <c r="K54" s="8" t="s">
        <v>164</v>
      </c>
      <c r="L54" s="8" t="s">
        <v>164</v>
      </c>
      <c r="M54" s="8" t="s">
        <v>164</v>
      </c>
      <c r="N54" s="8" t="s">
        <v>164</v>
      </c>
      <c r="O54" s="8" t="s">
        <v>164</v>
      </c>
      <c r="P54" s="8" t="s">
        <v>164</v>
      </c>
      <c r="Q54" s="8" t="s">
        <v>164</v>
      </c>
      <c r="R54" s="8" t="s">
        <v>164</v>
      </c>
      <c r="S54" s="8" t="s">
        <v>164</v>
      </c>
      <c r="T54" s="8" t="s">
        <v>164</v>
      </c>
      <c r="U54" s="8" t="s">
        <v>164</v>
      </c>
      <c r="V54" s="8" t="s">
        <v>164</v>
      </c>
      <c r="W54" s="8" t="s">
        <v>164</v>
      </c>
      <c r="X54" s="8" t="s">
        <v>164</v>
      </c>
      <c r="Y54" s="8" t="s">
        <v>164</v>
      </c>
      <c r="Z54" s="8" t="s">
        <v>164</v>
      </c>
      <c r="AA54" s="8" t="s">
        <v>164</v>
      </c>
      <c r="AB54" s="8" t="s">
        <v>164</v>
      </c>
      <c r="AC54" s="8" t="s">
        <v>164</v>
      </c>
      <c r="AD54" s="8" t="s">
        <v>164</v>
      </c>
      <c r="AE54" s="8" t="s">
        <v>164</v>
      </c>
      <c r="AF54" s="8">
        <v>10.396100000000001</v>
      </c>
      <c r="AG54" s="8" t="s">
        <v>164</v>
      </c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</row>
    <row r="55" spans="1:50" x14ac:dyDescent="0.25">
      <c r="A55" t="s">
        <v>35</v>
      </c>
      <c r="B55" s="8" t="s">
        <v>164</v>
      </c>
      <c r="C55" s="8" t="s">
        <v>164</v>
      </c>
      <c r="D55" s="8" t="s">
        <v>164</v>
      </c>
      <c r="E55" s="8" t="s">
        <v>164</v>
      </c>
      <c r="F55" s="8" t="s">
        <v>164</v>
      </c>
      <c r="G55" s="8" t="s">
        <v>164</v>
      </c>
      <c r="H55" s="8">
        <v>17.627199999999998</v>
      </c>
      <c r="I55" s="8" t="s">
        <v>164</v>
      </c>
      <c r="J55" s="8" t="s">
        <v>164</v>
      </c>
      <c r="K55" s="8" t="s">
        <v>164</v>
      </c>
      <c r="L55" s="8" t="s">
        <v>164</v>
      </c>
      <c r="M55" s="8" t="s">
        <v>164</v>
      </c>
      <c r="N55" s="8" t="s">
        <v>164</v>
      </c>
      <c r="O55" s="8" t="s">
        <v>164</v>
      </c>
      <c r="P55" s="8">
        <v>0.12479999999999999</v>
      </c>
      <c r="Q55" s="8">
        <v>0.1216</v>
      </c>
      <c r="R55" s="8" t="s">
        <v>164</v>
      </c>
      <c r="S55" s="8">
        <v>0.15210000000000001</v>
      </c>
      <c r="T55" s="8" t="s">
        <v>164</v>
      </c>
      <c r="U55" s="8" t="s">
        <v>164</v>
      </c>
      <c r="V55" s="8" t="s">
        <v>164</v>
      </c>
      <c r="W55" s="8">
        <v>0.1492</v>
      </c>
      <c r="X55" s="8" t="s">
        <v>164</v>
      </c>
      <c r="Y55" s="8">
        <v>0.14480000000000001</v>
      </c>
      <c r="Z55" s="8">
        <v>0.12570000000000001</v>
      </c>
      <c r="AA55" s="8" t="s">
        <v>164</v>
      </c>
      <c r="AB55" s="8">
        <v>0.14990000000000001</v>
      </c>
      <c r="AC55" s="8" t="s">
        <v>164</v>
      </c>
      <c r="AD55" s="8" t="s">
        <v>164</v>
      </c>
      <c r="AE55" s="8" t="s">
        <v>164</v>
      </c>
      <c r="AF55" s="8">
        <v>18.4635</v>
      </c>
      <c r="AG55" s="8" t="s">
        <v>164</v>
      </c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</row>
    <row r="56" spans="1:50" x14ac:dyDescent="0.25">
      <c r="A56" t="s">
        <v>36</v>
      </c>
      <c r="B56" s="8" t="s">
        <v>164</v>
      </c>
      <c r="C56" s="8" t="s">
        <v>164</v>
      </c>
      <c r="D56" s="8" t="s">
        <v>164</v>
      </c>
      <c r="E56" s="8" t="s">
        <v>164</v>
      </c>
      <c r="F56" s="8" t="s">
        <v>164</v>
      </c>
      <c r="G56" s="8" t="s">
        <v>164</v>
      </c>
      <c r="H56" s="8">
        <v>9.3658999999999999</v>
      </c>
      <c r="I56" s="8" t="s">
        <v>164</v>
      </c>
      <c r="J56" s="8" t="s">
        <v>164</v>
      </c>
      <c r="K56" s="8" t="s">
        <v>164</v>
      </c>
      <c r="L56" s="8" t="s">
        <v>164</v>
      </c>
      <c r="M56" s="8" t="s">
        <v>164</v>
      </c>
      <c r="N56" s="8" t="s">
        <v>164</v>
      </c>
      <c r="O56" s="8" t="s">
        <v>164</v>
      </c>
      <c r="P56" s="8" t="s">
        <v>164</v>
      </c>
      <c r="Q56" s="8" t="s">
        <v>164</v>
      </c>
      <c r="R56" s="8">
        <v>2.5013999999999998</v>
      </c>
      <c r="S56" s="8" t="s">
        <v>164</v>
      </c>
      <c r="T56" s="8" t="s">
        <v>164</v>
      </c>
      <c r="U56" s="8">
        <v>2.3199999999999998E-2</v>
      </c>
      <c r="V56" s="8" t="s">
        <v>164</v>
      </c>
      <c r="W56" s="8" t="s">
        <v>164</v>
      </c>
      <c r="X56" s="8">
        <v>0.53939999999999999</v>
      </c>
      <c r="Y56" s="8" t="s">
        <v>164</v>
      </c>
      <c r="Z56" s="8" t="s">
        <v>164</v>
      </c>
      <c r="AA56" s="8">
        <v>0.31340000000000001</v>
      </c>
      <c r="AB56" s="8">
        <v>8.1028000000000002</v>
      </c>
      <c r="AC56" s="8">
        <v>0.12959999999999999</v>
      </c>
      <c r="AD56" s="8">
        <v>1.6201000000000001</v>
      </c>
      <c r="AE56" s="8">
        <v>0.16439999999999999</v>
      </c>
      <c r="AF56" s="8">
        <v>9.8246000000000002</v>
      </c>
      <c r="AG56" s="8">
        <v>2.8799999999999999E-2</v>
      </c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</row>
    <row r="57" spans="1:50" x14ac:dyDescent="0.25">
      <c r="A57" t="s">
        <v>37</v>
      </c>
      <c r="B57" s="8" t="s">
        <v>164</v>
      </c>
      <c r="C57" s="8" t="s">
        <v>164</v>
      </c>
      <c r="D57" s="8" t="s">
        <v>164</v>
      </c>
      <c r="E57" s="8" t="s">
        <v>164</v>
      </c>
      <c r="F57" s="8" t="s">
        <v>164</v>
      </c>
      <c r="G57" s="8" t="s">
        <v>164</v>
      </c>
      <c r="H57" s="8">
        <v>9.9617000000000004</v>
      </c>
      <c r="I57" s="8" t="s">
        <v>164</v>
      </c>
      <c r="J57" s="8" t="s">
        <v>164</v>
      </c>
      <c r="K57" s="8" t="s">
        <v>164</v>
      </c>
      <c r="L57" s="8" t="s">
        <v>164</v>
      </c>
      <c r="M57" s="8" t="s">
        <v>164</v>
      </c>
      <c r="N57" s="8" t="s">
        <v>164</v>
      </c>
      <c r="O57" s="8" t="s">
        <v>164</v>
      </c>
      <c r="P57" s="8" t="s">
        <v>164</v>
      </c>
      <c r="Q57" s="8" t="s">
        <v>164</v>
      </c>
      <c r="R57" s="8" t="s">
        <v>164</v>
      </c>
      <c r="S57" s="8" t="s">
        <v>164</v>
      </c>
      <c r="T57" s="8" t="s">
        <v>164</v>
      </c>
      <c r="U57" s="8" t="s">
        <v>164</v>
      </c>
      <c r="V57" s="8" t="s">
        <v>164</v>
      </c>
      <c r="W57" s="8" t="s">
        <v>164</v>
      </c>
      <c r="X57" s="8" t="s">
        <v>164</v>
      </c>
      <c r="Y57" s="8" t="s">
        <v>164</v>
      </c>
      <c r="Z57" s="8" t="s">
        <v>164</v>
      </c>
      <c r="AA57" s="8" t="s">
        <v>164</v>
      </c>
      <c r="AB57" s="8" t="s">
        <v>164</v>
      </c>
      <c r="AC57" s="8" t="s">
        <v>164</v>
      </c>
      <c r="AD57" s="8" t="s">
        <v>164</v>
      </c>
      <c r="AE57" s="8" t="s">
        <v>164</v>
      </c>
      <c r="AF57" s="8">
        <v>10.2806</v>
      </c>
      <c r="AG57" s="8" t="s">
        <v>164</v>
      </c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</row>
    <row r="58" spans="1:50" x14ac:dyDescent="0.25">
      <c r="A58" t="s">
        <v>99</v>
      </c>
      <c r="B58" s="8">
        <v>20</v>
      </c>
      <c r="C58" s="8">
        <v>20</v>
      </c>
      <c r="D58" s="8">
        <v>20</v>
      </c>
      <c r="E58" s="8">
        <v>20</v>
      </c>
      <c r="F58" s="8">
        <v>20</v>
      </c>
      <c r="G58" s="8">
        <v>20</v>
      </c>
      <c r="H58" s="8">
        <v>20</v>
      </c>
      <c r="I58" s="8">
        <v>20</v>
      </c>
      <c r="J58" s="8">
        <v>20</v>
      </c>
      <c r="K58" s="8">
        <v>20</v>
      </c>
      <c r="L58" s="8">
        <v>20</v>
      </c>
      <c r="M58" s="8">
        <v>20</v>
      </c>
      <c r="N58" s="8">
        <v>20</v>
      </c>
      <c r="O58" s="8">
        <v>20</v>
      </c>
      <c r="P58" s="8">
        <v>20</v>
      </c>
      <c r="Q58" s="8">
        <v>20</v>
      </c>
      <c r="R58" s="8">
        <v>20</v>
      </c>
      <c r="S58" s="8">
        <v>20</v>
      </c>
      <c r="T58" s="8">
        <v>20</v>
      </c>
      <c r="U58" s="8">
        <v>20</v>
      </c>
      <c r="V58" s="8">
        <v>20</v>
      </c>
      <c r="W58" s="8">
        <v>20</v>
      </c>
      <c r="X58" s="8">
        <v>20</v>
      </c>
      <c r="Y58" s="8">
        <v>20</v>
      </c>
      <c r="Z58" s="8">
        <v>20</v>
      </c>
      <c r="AA58" s="8">
        <v>20</v>
      </c>
      <c r="AB58" s="8">
        <v>20</v>
      </c>
      <c r="AC58" s="8">
        <v>20</v>
      </c>
      <c r="AD58" s="8">
        <v>20</v>
      </c>
      <c r="AE58" s="8">
        <v>20</v>
      </c>
      <c r="AF58" s="8">
        <v>20</v>
      </c>
      <c r="AG58" s="8">
        <v>20</v>
      </c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</row>
    <row r="59" spans="1:50" x14ac:dyDescent="0.25">
      <c r="A59" t="s">
        <v>38</v>
      </c>
      <c r="B59" s="8" t="s">
        <v>164</v>
      </c>
      <c r="C59" s="8" t="s">
        <v>164</v>
      </c>
      <c r="D59" s="8" t="s">
        <v>164</v>
      </c>
      <c r="E59" s="8" t="s">
        <v>164</v>
      </c>
      <c r="F59" s="8" t="s">
        <v>164</v>
      </c>
      <c r="G59" s="8" t="s">
        <v>164</v>
      </c>
      <c r="H59" s="8">
        <v>9.1561000000000003</v>
      </c>
      <c r="I59" s="8" t="s">
        <v>164</v>
      </c>
      <c r="J59" s="8" t="s">
        <v>164</v>
      </c>
      <c r="K59" s="8" t="s">
        <v>164</v>
      </c>
      <c r="L59" s="8" t="s">
        <v>164</v>
      </c>
      <c r="M59" s="8" t="s">
        <v>164</v>
      </c>
      <c r="N59" s="8" t="s">
        <v>164</v>
      </c>
      <c r="O59" s="8" t="s">
        <v>164</v>
      </c>
      <c r="P59" s="8" t="s">
        <v>164</v>
      </c>
      <c r="Q59" s="8" t="s">
        <v>164</v>
      </c>
      <c r="R59" s="8" t="s">
        <v>164</v>
      </c>
      <c r="S59" s="8" t="s">
        <v>164</v>
      </c>
      <c r="T59" s="8" t="s">
        <v>164</v>
      </c>
      <c r="U59" s="8" t="s">
        <v>164</v>
      </c>
      <c r="V59" s="8" t="s">
        <v>164</v>
      </c>
      <c r="W59" s="8" t="s">
        <v>164</v>
      </c>
      <c r="X59" s="8" t="s">
        <v>164</v>
      </c>
      <c r="Y59" s="8" t="s">
        <v>164</v>
      </c>
      <c r="Z59" s="8" t="s">
        <v>164</v>
      </c>
      <c r="AA59" s="8" t="s">
        <v>164</v>
      </c>
      <c r="AB59" s="8" t="s">
        <v>164</v>
      </c>
      <c r="AC59" s="8" t="s">
        <v>164</v>
      </c>
      <c r="AD59" s="8" t="s">
        <v>164</v>
      </c>
      <c r="AE59" s="8" t="s">
        <v>164</v>
      </c>
      <c r="AF59" s="8">
        <v>10.352499999999999</v>
      </c>
      <c r="AG59" s="8" t="s">
        <v>164</v>
      </c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</row>
    <row r="60" spans="1:50" x14ac:dyDescent="0.25">
      <c r="A60" t="s">
        <v>39</v>
      </c>
      <c r="B60" s="8" t="s">
        <v>164</v>
      </c>
      <c r="C60" s="8" t="s">
        <v>164</v>
      </c>
      <c r="D60" s="8" t="s">
        <v>164</v>
      </c>
      <c r="E60" s="8" t="s">
        <v>164</v>
      </c>
      <c r="F60" s="8" t="s">
        <v>164</v>
      </c>
      <c r="G60" s="8" t="s">
        <v>164</v>
      </c>
      <c r="H60" s="8">
        <v>8.9268999999999998</v>
      </c>
      <c r="I60" s="8" t="s">
        <v>164</v>
      </c>
      <c r="J60" s="8" t="s">
        <v>164</v>
      </c>
      <c r="K60" s="8" t="s">
        <v>164</v>
      </c>
      <c r="L60" s="8" t="s">
        <v>164</v>
      </c>
      <c r="M60" s="8" t="s">
        <v>164</v>
      </c>
      <c r="N60" s="8" t="s">
        <v>164</v>
      </c>
      <c r="O60" s="8" t="s">
        <v>164</v>
      </c>
      <c r="P60" s="8" t="s">
        <v>164</v>
      </c>
      <c r="Q60" s="8" t="s">
        <v>164</v>
      </c>
      <c r="R60" s="8" t="s">
        <v>164</v>
      </c>
      <c r="S60" s="8" t="s">
        <v>164</v>
      </c>
      <c r="T60" s="8" t="s">
        <v>164</v>
      </c>
      <c r="U60" s="8" t="s">
        <v>164</v>
      </c>
      <c r="V60" s="8" t="s">
        <v>164</v>
      </c>
      <c r="W60" s="8" t="s">
        <v>164</v>
      </c>
      <c r="X60" s="8" t="s">
        <v>164</v>
      </c>
      <c r="Y60" s="8" t="s">
        <v>164</v>
      </c>
      <c r="Z60" s="8" t="s">
        <v>164</v>
      </c>
      <c r="AA60" s="8" t="s">
        <v>164</v>
      </c>
      <c r="AB60" s="8" t="s">
        <v>164</v>
      </c>
      <c r="AC60" s="8" t="s">
        <v>164</v>
      </c>
      <c r="AD60" s="8" t="s">
        <v>164</v>
      </c>
      <c r="AE60" s="8" t="s">
        <v>164</v>
      </c>
      <c r="AF60" s="8">
        <v>9.8149999999999995</v>
      </c>
      <c r="AG60" s="8" t="s">
        <v>164</v>
      </c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</row>
    <row r="61" spans="1:50" x14ac:dyDescent="0.25">
      <c r="A61" t="s">
        <v>40</v>
      </c>
      <c r="B61" s="8" t="s">
        <v>164</v>
      </c>
      <c r="C61" s="8" t="s">
        <v>164</v>
      </c>
      <c r="D61" s="8" t="s">
        <v>164</v>
      </c>
      <c r="E61" s="8" t="s">
        <v>164</v>
      </c>
      <c r="F61" s="8" t="s">
        <v>164</v>
      </c>
      <c r="G61" s="8" t="s">
        <v>164</v>
      </c>
      <c r="H61" s="8">
        <v>9.2804000000000002</v>
      </c>
      <c r="I61" s="8">
        <v>0.1366</v>
      </c>
      <c r="J61" s="8" t="s">
        <v>164</v>
      </c>
      <c r="K61" s="8" t="s">
        <v>164</v>
      </c>
      <c r="L61" s="8" t="s">
        <v>164</v>
      </c>
      <c r="M61" s="8">
        <v>0.16250000000000001</v>
      </c>
      <c r="N61" s="8" t="s">
        <v>164</v>
      </c>
      <c r="O61" s="8" t="s">
        <v>164</v>
      </c>
      <c r="P61" s="8" t="s">
        <v>164</v>
      </c>
      <c r="Q61" s="8" t="s">
        <v>164</v>
      </c>
      <c r="R61" s="8" t="s">
        <v>164</v>
      </c>
      <c r="S61" s="8" t="s">
        <v>164</v>
      </c>
      <c r="T61" s="8" t="s">
        <v>164</v>
      </c>
      <c r="U61" s="8" t="s">
        <v>164</v>
      </c>
      <c r="V61" s="8" t="s">
        <v>164</v>
      </c>
      <c r="W61" s="8" t="s">
        <v>164</v>
      </c>
      <c r="X61" s="8" t="s">
        <v>164</v>
      </c>
      <c r="Y61" s="8" t="s">
        <v>164</v>
      </c>
      <c r="Z61" s="8" t="s">
        <v>164</v>
      </c>
      <c r="AA61" s="8" t="s">
        <v>164</v>
      </c>
      <c r="AB61" s="8" t="s">
        <v>164</v>
      </c>
      <c r="AC61" s="8" t="s">
        <v>164</v>
      </c>
      <c r="AD61" s="8" t="s">
        <v>164</v>
      </c>
      <c r="AE61" s="8" t="s">
        <v>164</v>
      </c>
      <c r="AF61" s="8">
        <v>10.0566</v>
      </c>
      <c r="AG61" s="8">
        <v>0.1426</v>
      </c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</row>
    <row r="62" spans="1:50" x14ac:dyDescent="0.25">
      <c r="A62" t="s">
        <v>41</v>
      </c>
      <c r="B62" s="8">
        <v>2.4400000000000002E-2</v>
      </c>
      <c r="C62" s="8">
        <v>2.93E-2</v>
      </c>
      <c r="D62" s="8">
        <v>2.7300000000000001E-2</v>
      </c>
      <c r="E62" s="8">
        <v>2.18E-2</v>
      </c>
      <c r="F62" s="8">
        <v>2.4199999999999999E-2</v>
      </c>
      <c r="G62" s="8">
        <v>5.5399999999999998E-2</v>
      </c>
      <c r="H62" s="8">
        <v>9.3391999999999999</v>
      </c>
      <c r="I62" s="8">
        <v>0.14580000000000001</v>
      </c>
      <c r="J62" s="8">
        <v>7.4099999999999999E-2</v>
      </c>
      <c r="K62" s="8">
        <v>3.3700000000000001E-2</v>
      </c>
      <c r="L62" s="8">
        <v>4.1000000000000002E-2</v>
      </c>
      <c r="M62" s="8">
        <v>4.9299999999999997E-2</v>
      </c>
      <c r="N62" s="8">
        <v>2.2800000000000001E-2</v>
      </c>
      <c r="O62" s="8" t="s">
        <v>164</v>
      </c>
      <c r="P62" s="8" t="s">
        <v>164</v>
      </c>
      <c r="Q62" s="8" t="s">
        <v>164</v>
      </c>
      <c r="R62" s="8" t="s">
        <v>164</v>
      </c>
      <c r="S62" s="8" t="s">
        <v>164</v>
      </c>
      <c r="T62" s="8" t="s">
        <v>164</v>
      </c>
      <c r="U62" s="8" t="s">
        <v>164</v>
      </c>
      <c r="V62" s="8">
        <v>2.47E-2</v>
      </c>
      <c r="W62" s="8" t="s">
        <v>164</v>
      </c>
      <c r="X62" s="8">
        <v>3.4500000000000003E-2</v>
      </c>
      <c r="Y62" s="8">
        <v>4.4299999999999999E-2</v>
      </c>
      <c r="Z62" s="8">
        <v>3.4200000000000001E-2</v>
      </c>
      <c r="AA62" s="8">
        <v>3.7600000000000001E-2</v>
      </c>
      <c r="AB62" s="8">
        <v>4.4499999999999998E-2</v>
      </c>
      <c r="AC62" s="8">
        <v>3.1E-2</v>
      </c>
      <c r="AD62" s="8">
        <v>4.4200000000000003E-2</v>
      </c>
      <c r="AE62" s="8" t="s">
        <v>164</v>
      </c>
      <c r="AF62" s="8">
        <v>10.141299999999999</v>
      </c>
      <c r="AG62" s="8">
        <v>0.1595</v>
      </c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</row>
    <row r="63" spans="1:50" x14ac:dyDescent="0.25">
      <c r="A63" t="s">
        <v>42</v>
      </c>
      <c r="B63" s="8">
        <v>1.6799999999999999E-2</v>
      </c>
      <c r="C63" s="8">
        <v>1.7299999999999999E-2</v>
      </c>
      <c r="D63" s="8" t="s">
        <v>164</v>
      </c>
      <c r="E63" s="8" t="s">
        <v>164</v>
      </c>
      <c r="F63" s="8" t="s">
        <v>164</v>
      </c>
      <c r="G63" s="8">
        <v>4.7800000000000002E-2</v>
      </c>
      <c r="H63" s="8">
        <v>9.3923000000000005</v>
      </c>
      <c r="I63" s="8">
        <v>0.1198</v>
      </c>
      <c r="J63" s="8">
        <v>6.3200000000000006E-2</v>
      </c>
      <c r="K63" s="8" t="s">
        <v>164</v>
      </c>
      <c r="L63" s="8">
        <v>3.4500000000000003E-2</v>
      </c>
      <c r="M63" s="8" t="s">
        <v>164</v>
      </c>
      <c r="N63" s="8">
        <v>1.7100000000000001E-2</v>
      </c>
      <c r="O63" s="8" t="s">
        <v>164</v>
      </c>
      <c r="P63" s="8" t="s">
        <v>164</v>
      </c>
      <c r="Q63" s="8" t="s">
        <v>164</v>
      </c>
      <c r="R63" s="8" t="s">
        <v>164</v>
      </c>
      <c r="S63" s="8" t="s">
        <v>164</v>
      </c>
      <c r="T63" s="8" t="s">
        <v>164</v>
      </c>
      <c r="U63" s="8" t="s">
        <v>164</v>
      </c>
      <c r="V63" s="8" t="s">
        <v>164</v>
      </c>
      <c r="W63" s="8" t="s">
        <v>164</v>
      </c>
      <c r="X63" s="8">
        <v>2.1499999999999998E-2</v>
      </c>
      <c r="Y63" s="8">
        <v>2.5700000000000001E-2</v>
      </c>
      <c r="Z63" s="8" t="s">
        <v>164</v>
      </c>
      <c r="AA63" s="8" t="s">
        <v>164</v>
      </c>
      <c r="AB63" s="8">
        <v>3.6700000000000003E-2</v>
      </c>
      <c r="AC63" s="8" t="s">
        <v>164</v>
      </c>
      <c r="AD63" s="8">
        <v>3.39E-2</v>
      </c>
      <c r="AE63" s="8" t="s">
        <v>164</v>
      </c>
      <c r="AF63" s="8">
        <v>10.142799999999999</v>
      </c>
      <c r="AG63" s="8">
        <v>0.1265</v>
      </c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</row>
    <row r="64" spans="1:50" x14ac:dyDescent="0.25">
      <c r="A64" t="s">
        <v>43</v>
      </c>
      <c r="B64" s="8" t="s">
        <v>164</v>
      </c>
      <c r="C64" s="8">
        <v>2.1899999999999999E-2</v>
      </c>
      <c r="D64" s="8" t="s">
        <v>164</v>
      </c>
      <c r="E64" s="8" t="s">
        <v>164</v>
      </c>
      <c r="F64" s="8" t="s">
        <v>164</v>
      </c>
      <c r="G64" s="8">
        <v>2.7300000000000001E-2</v>
      </c>
      <c r="H64" s="8">
        <v>9.2463999999999995</v>
      </c>
      <c r="I64" s="8">
        <v>0.1123</v>
      </c>
      <c r="J64" s="8">
        <v>5.3100000000000001E-2</v>
      </c>
      <c r="K64" s="8">
        <v>2.1499999999999998E-2</v>
      </c>
      <c r="L64" s="8" t="s">
        <v>164</v>
      </c>
      <c r="M64" s="8">
        <v>1.2341</v>
      </c>
      <c r="N64" s="8">
        <v>2.4E-2</v>
      </c>
      <c r="O64" s="8">
        <v>1.9400000000000001E-2</v>
      </c>
      <c r="P64" s="8" t="s">
        <v>164</v>
      </c>
      <c r="Q64" s="8">
        <v>2.0299999999999999E-2</v>
      </c>
      <c r="R64" s="8" t="s">
        <v>164</v>
      </c>
      <c r="S64" s="8" t="s">
        <v>164</v>
      </c>
      <c r="T64" s="8" t="s">
        <v>164</v>
      </c>
      <c r="U64" s="8" t="s">
        <v>164</v>
      </c>
      <c r="V64" s="8" t="s">
        <v>164</v>
      </c>
      <c r="W64" s="8" t="s">
        <v>164</v>
      </c>
      <c r="X64" s="8" t="s">
        <v>164</v>
      </c>
      <c r="Y64" s="8" t="s">
        <v>164</v>
      </c>
      <c r="Z64" s="8" t="s">
        <v>164</v>
      </c>
      <c r="AA64" s="8" t="s">
        <v>164</v>
      </c>
      <c r="AB64" s="8">
        <v>1.2E-2</v>
      </c>
      <c r="AC64" s="8" t="s">
        <v>164</v>
      </c>
      <c r="AD64" s="8" t="s">
        <v>164</v>
      </c>
      <c r="AE64" s="8" t="s">
        <v>164</v>
      </c>
      <c r="AF64" s="8">
        <v>10.150499999999999</v>
      </c>
      <c r="AG64" s="8">
        <v>0.12959999999999999</v>
      </c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</row>
    <row r="65" spans="1:50" x14ac:dyDescent="0.25">
      <c r="A65" t="s">
        <v>44</v>
      </c>
      <c r="B65" s="8" t="s">
        <v>164</v>
      </c>
      <c r="C65" s="8" t="s">
        <v>164</v>
      </c>
      <c r="D65" s="8">
        <v>5.4999999999999997E-3</v>
      </c>
      <c r="E65" s="8" t="s">
        <v>164</v>
      </c>
      <c r="F65" s="8" t="s">
        <v>164</v>
      </c>
      <c r="G65" s="8" t="s">
        <v>164</v>
      </c>
      <c r="H65" s="8">
        <v>9.2949999999999999</v>
      </c>
      <c r="I65" s="8">
        <v>2.7099999999999999E-2</v>
      </c>
      <c r="J65" s="8">
        <v>1.0200000000000001E-2</v>
      </c>
      <c r="K65" s="8" t="s">
        <v>164</v>
      </c>
      <c r="L65" s="8" t="s">
        <v>164</v>
      </c>
      <c r="M65" s="8" t="s">
        <v>164</v>
      </c>
      <c r="N65" s="8" t="s">
        <v>164</v>
      </c>
      <c r="O65" s="8" t="s">
        <v>164</v>
      </c>
      <c r="P65" s="8" t="s">
        <v>164</v>
      </c>
      <c r="Q65" s="8" t="s">
        <v>164</v>
      </c>
      <c r="R65" s="8">
        <v>1.2311000000000001</v>
      </c>
      <c r="S65" s="8" t="s">
        <v>164</v>
      </c>
      <c r="T65" s="8" t="s">
        <v>164</v>
      </c>
      <c r="U65" s="8" t="s">
        <v>164</v>
      </c>
      <c r="V65" s="8" t="s">
        <v>164</v>
      </c>
      <c r="W65" s="8" t="s">
        <v>164</v>
      </c>
      <c r="X65" s="8">
        <v>0.30620000000000003</v>
      </c>
      <c r="Y65" s="8" t="s">
        <v>164</v>
      </c>
      <c r="Z65" s="8" t="s">
        <v>164</v>
      </c>
      <c r="AA65" s="8">
        <v>0.14929999999999999</v>
      </c>
      <c r="AB65" s="8">
        <v>1.879</v>
      </c>
      <c r="AC65" s="8">
        <v>1.03E-2</v>
      </c>
      <c r="AD65" s="8">
        <v>0.85970000000000002</v>
      </c>
      <c r="AE65" s="8">
        <v>1.7569999999999999</v>
      </c>
      <c r="AF65" s="8">
        <v>9.9921000000000006</v>
      </c>
      <c r="AG65" s="8">
        <v>3.7900000000000003E-2</v>
      </c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</row>
    <row r="66" spans="1:50" x14ac:dyDescent="0.25">
      <c r="A66" t="s">
        <v>155</v>
      </c>
      <c r="B66" s="8" t="s">
        <v>164</v>
      </c>
      <c r="C66" s="8">
        <v>1.72E-2</v>
      </c>
      <c r="D66" s="8" t="s">
        <v>164</v>
      </c>
      <c r="E66" s="8" t="s">
        <v>164</v>
      </c>
      <c r="F66" s="8" t="s">
        <v>164</v>
      </c>
      <c r="G66" s="8" t="s">
        <v>164</v>
      </c>
      <c r="H66" s="8">
        <v>8.8978000000000002</v>
      </c>
      <c r="I66" s="8">
        <v>0.1144</v>
      </c>
      <c r="J66" s="8">
        <v>2.8199999999999999E-2</v>
      </c>
      <c r="K66" s="8" t="s">
        <v>164</v>
      </c>
      <c r="L66" s="8" t="s">
        <v>164</v>
      </c>
      <c r="M66" s="8">
        <v>3.5900000000000001E-2</v>
      </c>
      <c r="N66" s="8" t="s">
        <v>164</v>
      </c>
      <c r="O66" s="8" t="s">
        <v>164</v>
      </c>
      <c r="P66" s="8" t="s">
        <v>164</v>
      </c>
      <c r="Q66" s="8" t="s">
        <v>164</v>
      </c>
      <c r="R66" s="8" t="s">
        <v>164</v>
      </c>
      <c r="S66" s="8" t="s">
        <v>164</v>
      </c>
      <c r="T66" s="8" t="s">
        <v>164</v>
      </c>
      <c r="U66" s="8" t="s">
        <v>164</v>
      </c>
      <c r="V66" s="8" t="s">
        <v>164</v>
      </c>
      <c r="W66" s="8" t="s">
        <v>164</v>
      </c>
      <c r="X66" s="8" t="s">
        <v>164</v>
      </c>
      <c r="Y66" s="8" t="s">
        <v>164</v>
      </c>
      <c r="Z66" s="8" t="s">
        <v>164</v>
      </c>
      <c r="AA66" s="8" t="s">
        <v>164</v>
      </c>
      <c r="AB66" s="8" t="s">
        <v>164</v>
      </c>
      <c r="AC66" s="8" t="s">
        <v>164</v>
      </c>
      <c r="AD66" s="8" t="s">
        <v>164</v>
      </c>
      <c r="AE66" s="8" t="s">
        <v>164</v>
      </c>
      <c r="AF66" s="8">
        <v>10.224</v>
      </c>
      <c r="AG66" s="8">
        <v>0.13930000000000001</v>
      </c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</row>
    <row r="67" spans="1:50" x14ac:dyDescent="0.25">
      <c r="A67" t="s">
        <v>100</v>
      </c>
      <c r="B67" s="8">
        <v>20.4894</v>
      </c>
      <c r="C67" s="8">
        <v>19.931100000000001</v>
      </c>
      <c r="D67" s="8">
        <v>20.347300000000001</v>
      </c>
      <c r="E67" s="8">
        <v>20.402999999999999</v>
      </c>
      <c r="F67" s="8">
        <v>20.3325</v>
      </c>
      <c r="G67" s="8">
        <v>20.058700000000002</v>
      </c>
      <c r="H67" s="8">
        <v>19.122</v>
      </c>
      <c r="I67" s="8">
        <v>20.048100000000002</v>
      </c>
      <c r="J67" s="8">
        <v>19.978400000000001</v>
      </c>
      <c r="K67" s="8">
        <v>20.2471</v>
      </c>
      <c r="L67" s="8">
        <v>20.709499999999998</v>
      </c>
      <c r="M67" s="8">
        <v>19.637599999999999</v>
      </c>
      <c r="N67" s="8">
        <v>19.454899999999999</v>
      </c>
      <c r="O67" s="8">
        <v>20.2376</v>
      </c>
      <c r="P67" s="8">
        <v>20.076799999999999</v>
      </c>
      <c r="Q67" s="8">
        <v>19.464400000000001</v>
      </c>
      <c r="R67" s="8">
        <v>20.536100000000001</v>
      </c>
      <c r="S67" s="8">
        <v>20.848099999999999</v>
      </c>
      <c r="T67" s="8">
        <v>20.8612</v>
      </c>
      <c r="U67" s="8">
        <v>20.0061</v>
      </c>
      <c r="V67" s="8">
        <v>19.892600000000002</v>
      </c>
      <c r="W67" s="8">
        <v>19.4907</v>
      </c>
      <c r="X67" s="8">
        <v>19.7103</v>
      </c>
      <c r="Y67" s="8">
        <v>19.652000000000001</v>
      </c>
      <c r="Z67" s="8">
        <v>19.711200000000002</v>
      </c>
      <c r="AA67" s="8">
        <v>19.661300000000001</v>
      </c>
      <c r="AB67" s="8">
        <v>19.337700000000002</v>
      </c>
      <c r="AC67" s="8">
        <v>20.012499999999999</v>
      </c>
      <c r="AD67" s="8">
        <v>19.578700000000001</v>
      </c>
      <c r="AE67" s="8">
        <v>19.906199999999998</v>
      </c>
      <c r="AF67" s="8">
        <v>19.1723</v>
      </c>
      <c r="AG67" s="8">
        <v>19.570399999999999</v>
      </c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</row>
    <row r="68" spans="1:50" x14ac:dyDescent="0.25">
      <c r="A68" t="s">
        <v>45</v>
      </c>
      <c r="B68" s="8">
        <v>2.41E-2</v>
      </c>
      <c r="C68" s="8">
        <v>1.9400000000000001E-2</v>
      </c>
      <c r="D68" s="8">
        <v>1.41E-2</v>
      </c>
      <c r="E68" s="8" t="s">
        <v>164</v>
      </c>
      <c r="F68" s="8" t="s">
        <v>164</v>
      </c>
      <c r="G68" s="8" t="s">
        <v>164</v>
      </c>
      <c r="H68" s="8">
        <v>9.3406000000000002</v>
      </c>
      <c r="I68" s="8">
        <v>0.10249999999999999</v>
      </c>
      <c r="J68" s="8">
        <v>3.5099999999999999E-2</v>
      </c>
      <c r="K68" s="8">
        <v>2.0199999999999999E-2</v>
      </c>
      <c r="L68" s="8" t="s">
        <v>164</v>
      </c>
      <c r="M68" s="8" t="s">
        <v>164</v>
      </c>
      <c r="N68" s="8" t="s">
        <v>164</v>
      </c>
      <c r="O68" s="8" t="s">
        <v>164</v>
      </c>
      <c r="P68" s="8" t="s">
        <v>164</v>
      </c>
      <c r="Q68" s="8" t="s">
        <v>164</v>
      </c>
      <c r="R68" s="8" t="s">
        <v>164</v>
      </c>
      <c r="S68" s="8" t="s">
        <v>164</v>
      </c>
      <c r="T68" s="8" t="s">
        <v>164</v>
      </c>
      <c r="U68" s="8" t="s">
        <v>164</v>
      </c>
      <c r="V68" s="8" t="s">
        <v>164</v>
      </c>
      <c r="W68" s="8" t="s">
        <v>164</v>
      </c>
      <c r="X68" s="8" t="s">
        <v>164</v>
      </c>
      <c r="Y68" s="8" t="s">
        <v>164</v>
      </c>
      <c r="Z68" s="8" t="s">
        <v>164</v>
      </c>
      <c r="AA68" s="8" t="s">
        <v>164</v>
      </c>
      <c r="AB68" s="8" t="s">
        <v>164</v>
      </c>
      <c r="AC68" s="8" t="s">
        <v>164</v>
      </c>
      <c r="AD68" s="8" t="s">
        <v>164</v>
      </c>
      <c r="AE68" s="8" t="s">
        <v>164</v>
      </c>
      <c r="AF68" s="8">
        <v>10.4398</v>
      </c>
      <c r="AG68" s="8">
        <v>0.1191</v>
      </c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</row>
    <row r="69" spans="1:50" x14ac:dyDescent="0.25">
      <c r="A69" t="s">
        <v>46</v>
      </c>
      <c r="B69" s="8" t="s">
        <v>164</v>
      </c>
      <c r="C69" s="8" t="s">
        <v>164</v>
      </c>
      <c r="D69" s="8" t="s">
        <v>164</v>
      </c>
      <c r="E69" s="8" t="s">
        <v>164</v>
      </c>
      <c r="F69" s="8" t="s">
        <v>164</v>
      </c>
      <c r="G69" s="8" t="s">
        <v>164</v>
      </c>
      <c r="H69" s="8">
        <v>9.4502000000000006</v>
      </c>
      <c r="I69" s="8" t="s">
        <v>164</v>
      </c>
      <c r="J69" s="8" t="s">
        <v>164</v>
      </c>
      <c r="K69" s="8" t="s">
        <v>164</v>
      </c>
      <c r="L69" s="8" t="s">
        <v>164</v>
      </c>
      <c r="M69" s="8" t="s">
        <v>164</v>
      </c>
      <c r="N69" s="8" t="s">
        <v>164</v>
      </c>
      <c r="O69" s="8" t="s">
        <v>164</v>
      </c>
      <c r="P69" s="8" t="s">
        <v>164</v>
      </c>
      <c r="Q69" s="8" t="s">
        <v>164</v>
      </c>
      <c r="R69" s="8" t="s">
        <v>164</v>
      </c>
      <c r="S69" s="8" t="s">
        <v>164</v>
      </c>
      <c r="T69" s="8" t="s">
        <v>164</v>
      </c>
      <c r="U69" s="8" t="s">
        <v>164</v>
      </c>
      <c r="V69" s="8" t="s">
        <v>164</v>
      </c>
      <c r="W69" s="8" t="s">
        <v>164</v>
      </c>
      <c r="X69" s="8" t="s">
        <v>164</v>
      </c>
      <c r="Y69" s="8" t="s">
        <v>164</v>
      </c>
      <c r="Z69" s="8" t="s">
        <v>164</v>
      </c>
      <c r="AA69" s="8" t="s">
        <v>164</v>
      </c>
      <c r="AB69" s="8" t="s">
        <v>164</v>
      </c>
      <c r="AC69" s="8" t="s">
        <v>164</v>
      </c>
      <c r="AD69" s="8" t="s">
        <v>164</v>
      </c>
      <c r="AE69" s="8" t="s">
        <v>164</v>
      </c>
      <c r="AF69" s="8">
        <v>9.7824000000000009</v>
      </c>
      <c r="AG69" s="8" t="s">
        <v>164</v>
      </c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</row>
    <row r="70" spans="1:50" x14ac:dyDescent="0.25">
      <c r="A70" t="s">
        <v>47</v>
      </c>
      <c r="B70" s="8" t="s">
        <v>164</v>
      </c>
      <c r="C70" s="8" t="s">
        <v>164</v>
      </c>
      <c r="D70" s="8" t="s">
        <v>164</v>
      </c>
      <c r="E70" s="8" t="s">
        <v>164</v>
      </c>
      <c r="F70" s="8" t="s">
        <v>164</v>
      </c>
      <c r="G70" s="8" t="s">
        <v>164</v>
      </c>
      <c r="H70" s="8">
        <v>10.1022</v>
      </c>
      <c r="I70" s="8" t="s">
        <v>164</v>
      </c>
      <c r="J70" s="8" t="s">
        <v>164</v>
      </c>
      <c r="K70" s="8" t="s">
        <v>164</v>
      </c>
      <c r="L70" s="8" t="s">
        <v>164</v>
      </c>
      <c r="M70" s="8" t="s">
        <v>164</v>
      </c>
      <c r="N70" s="8" t="s">
        <v>164</v>
      </c>
      <c r="O70" s="8" t="s">
        <v>164</v>
      </c>
      <c r="P70" s="8" t="s">
        <v>164</v>
      </c>
      <c r="Q70" s="8" t="s">
        <v>164</v>
      </c>
      <c r="R70" s="8" t="s">
        <v>164</v>
      </c>
      <c r="S70" s="8" t="s">
        <v>164</v>
      </c>
      <c r="T70" s="8" t="s">
        <v>164</v>
      </c>
      <c r="U70" s="8" t="s">
        <v>164</v>
      </c>
      <c r="V70" s="8" t="s">
        <v>164</v>
      </c>
      <c r="W70" s="8" t="s">
        <v>164</v>
      </c>
      <c r="X70" s="8" t="s">
        <v>164</v>
      </c>
      <c r="Y70" s="8" t="s">
        <v>164</v>
      </c>
      <c r="Z70" s="8" t="s">
        <v>164</v>
      </c>
      <c r="AA70" s="8" t="s">
        <v>164</v>
      </c>
      <c r="AB70" s="8" t="s">
        <v>164</v>
      </c>
      <c r="AC70" s="8" t="s">
        <v>164</v>
      </c>
      <c r="AD70" s="8" t="s">
        <v>164</v>
      </c>
      <c r="AE70" s="8" t="s">
        <v>164</v>
      </c>
      <c r="AF70" s="8">
        <v>10.4232</v>
      </c>
      <c r="AG70" s="8" t="s">
        <v>164</v>
      </c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</row>
    <row r="71" spans="1:50" x14ac:dyDescent="0.25">
      <c r="A71" t="s">
        <v>48</v>
      </c>
      <c r="B71" s="8" t="s">
        <v>164</v>
      </c>
      <c r="C71" s="8" t="s">
        <v>164</v>
      </c>
      <c r="D71" s="8" t="s">
        <v>164</v>
      </c>
      <c r="E71" s="8" t="s">
        <v>164</v>
      </c>
      <c r="F71" s="8" t="s">
        <v>164</v>
      </c>
      <c r="G71" s="8" t="s">
        <v>164</v>
      </c>
      <c r="H71" s="8">
        <v>9.9328000000000003</v>
      </c>
      <c r="I71" s="8">
        <v>4.1799999999999997E-2</v>
      </c>
      <c r="J71" s="8" t="s">
        <v>164</v>
      </c>
      <c r="K71" s="8" t="s">
        <v>164</v>
      </c>
      <c r="L71" s="8" t="s">
        <v>164</v>
      </c>
      <c r="M71" s="8" t="s">
        <v>164</v>
      </c>
      <c r="N71" s="8" t="s">
        <v>164</v>
      </c>
      <c r="O71" s="8" t="s">
        <v>164</v>
      </c>
      <c r="P71" s="8" t="s">
        <v>164</v>
      </c>
      <c r="Q71" s="8" t="s">
        <v>164</v>
      </c>
      <c r="R71" s="8" t="s">
        <v>164</v>
      </c>
      <c r="S71" s="8" t="s">
        <v>164</v>
      </c>
      <c r="T71" s="8" t="s">
        <v>164</v>
      </c>
      <c r="U71" s="8" t="s">
        <v>164</v>
      </c>
      <c r="V71" s="8" t="s">
        <v>164</v>
      </c>
      <c r="W71" s="8" t="s">
        <v>164</v>
      </c>
      <c r="X71" s="8" t="s">
        <v>164</v>
      </c>
      <c r="Y71" s="8" t="s">
        <v>164</v>
      </c>
      <c r="Z71" s="8" t="s">
        <v>164</v>
      </c>
      <c r="AA71" s="8" t="s">
        <v>164</v>
      </c>
      <c r="AB71" s="8" t="s">
        <v>164</v>
      </c>
      <c r="AC71" s="8" t="s">
        <v>164</v>
      </c>
      <c r="AD71" s="8" t="s">
        <v>164</v>
      </c>
      <c r="AE71" s="8" t="s">
        <v>164</v>
      </c>
      <c r="AF71" s="8">
        <v>10.5106</v>
      </c>
      <c r="AG71" s="8" t="s">
        <v>164</v>
      </c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</row>
    <row r="72" spans="1:50" x14ac:dyDescent="0.25">
      <c r="A72" t="s">
        <v>49</v>
      </c>
      <c r="B72" s="8" t="s">
        <v>164</v>
      </c>
      <c r="C72" s="8" t="s">
        <v>164</v>
      </c>
      <c r="D72" s="8" t="s">
        <v>164</v>
      </c>
      <c r="E72" s="8" t="s">
        <v>164</v>
      </c>
      <c r="F72" s="8" t="s">
        <v>164</v>
      </c>
      <c r="G72" s="8" t="s">
        <v>164</v>
      </c>
      <c r="H72" s="8">
        <v>9.3721999999999994</v>
      </c>
      <c r="I72" s="8">
        <v>0.16209999999999999</v>
      </c>
      <c r="J72" s="8">
        <v>5.2200000000000003E-2</v>
      </c>
      <c r="K72" s="8" t="s">
        <v>164</v>
      </c>
      <c r="L72" s="8" t="s">
        <v>164</v>
      </c>
      <c r="M72" s="8" t="s">
        <v>164</v>
      </c>
      <c r="N72" s="8" t="s">
        <v>164</v>
      </c>
      <c r="O72" s="8" t="s">
        <v>164</v>
      </c>
      <c r="P72" s="8" t="s">
        <v>164</v>
      </c>
      <c r="Q72" s="8" t="s">
        <v>164</v>
      </c>
      <c r="R72" s="8" t="s">
        <v>164</v>
      </c>
      <c r="S72" s="8" t="s">
        <v>164</v>
      </c>
      <c r="T72" s="8" t="s">
        <v>164</v>
      </c>
      <c r="U72" s="8" t="s">
        <v>164</v>
      </c>
      <c r="V72" s="8" t="s">
        <v>164</v>
      </c>
      <c r="W72" s="8" t="s">
        <v>164</v>
      </c>
      <c r="X72" s="8" t="s">
        <v>164</v>
      </c>
      <c r="Y72" s="8" t="s">
        <v>164</v>
      </c>
      <c r="Z72" s="8" t="s">
        <v>164</v>
      </c>
      <c r="AA72" s="8" t="s">
        <v>164</v>
      </c>
      <c r="AB72" s="8" t="s">
        <v>164</v>
      </c>
      <c r="AC72" s="8" t="s">
        <v>164</v>
      </c>
      <c r="AD72" s="8" t="s">
        <v>164</v>
      </c>
      <c r="AE72" s="8" t="s">
        <v>164</v>
      </c>
      <c r="AF72" s="8">
        <v>10.265000000000001</v>
      </c>
      <c r="AG72" s="8">
        <v>0.20319999999999999</v>
      </c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</row>
    <row r="73" spans="1:50" x14ac:dyDescent="0.25">
      <c r="A73" t="s">
        <v>50</v>
      </c>
      <c r="B73" s="8">
        <v>2.1499999999999998E-2</v>
      </c>
      <c r="C73" s="8" t="s">
        <v>164</v>
      </c>
      <c r="D73" s="8" t="s">
        <v>164</v>
      </c>
      <c r="E73" s="8" t="s">
        <v>164</v>
      </c>
      <c r="F73" s="8" t="s">
        <v>164</v>
      </c>
      <c r="G73" s="8" t="s">
        <v>164</v>
      </c>
      <c r="H73" s="8">
        <v>9.1702999999999992</v>
      </c>
      <c r="I73" s="8">
        <v>0.1298</v>
      </c>
      <c r="J73" s="8">
        <v>3.78E-2</v>
      </c>
      <c r="K73" s="8">
        <v>1.9300000000000001E-2</v>
      </c>
      <c r="L73" s="8" t="s">
        <v>164</v>
      </c>
      <c r="M73" s="8" t="s">
        <v>164</v>
      </c>
      <c r="N73" s="8" t="s">
        <v>164</v>
      </c>
      <c r="O73" s="8" t="s">
        <v>164</v>
      </c>
      <c r="P73" s="8" t="s">
        <v>164</v>
      </c>
      <c r="Q73" s="8" t="s">
        <v>164</v>
      </c>
      <c r="R73" s="8" t="s">
        <v>164</v>
      </c>
      <c r="S73" s="8" t="s">
        <v>164</v>
      </c>
      <c r="T73" s="8" t="s">
        <v>164</v>
      </c>
      <c r="U73" s="8" t="s">
        <v>164</v>
      </c>
      <c r="V73" s="8" t="s">
        <v>164</v>
      </c>
      <c r="W73" s="8" t="s">
        <v>164</v>
      </c>
      <c r="X73" s="8" t="s">
        <v>164</v>
      </c>
      <c r="Y73" s="8" t="s">
        <v>164</v>
      </c>
      <c r="Z73" s="8" t="s">
        <v>164</v>
      </c>
      <c r="AA73" s="8" t="s">
        <v>164</v>
      </c>
      <c r="AB73" s="8" t="s">
        <v>164</v>
      </c>
      <c r="AC73" s="8" t="s">
        <v>164</v>
      </c>
      <c r="AD73" s="8" t="s">
        <v>164</v>
      </c>
      <c r="AE73" s="8" t="s">
        <v>164</v>
      </c>
      <c r="AF73" s="8">
        <v>10.1267</v>
      </c>
      <c r="AG73" s="8">
        <v>0.15229999999999999</v>
      </c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</row>
    <row r="74" spans="1:50" x14ac:dyDescent="0.25">
      <c r="A74" t="s">
        <v>52</v>
      </c>
      <c r="B74" s="8" t="s">
        <v>164</v>
      </c>
      <c r="C74" s="8">
        <v>2.3300000000000001E-2</v>
      </c>
      <c r="D74" s="8" t="s">
        <v>164</v>
      </c>
      <c r="E74" s="8" t="s">
        <v>164</v>
      </c>
      <c r="F74" s="8" t="s">
        <v>164</v>
      </c>
      <c r="G74" s="8" t="s">
        <v>164</v>
      </c>
      <c r="H74" s="8">
        <v>9.3774999999999995</v>
      </c>
      <c r="I74" s="8">
        <v>0.12609999999999999</v>
      </c>
      <c r="J74" s="8" t="s">
        <v>164</v>
      </c>
      <c r="K74" s="8" t="s">
        <v>164</v>
      </c>
      <c r="L74" s="8" t="s">
        <v>164</v>
      </c>
      <c r="M74" s="8" t="s">
        <v>164</v>
      </c>
      <c r="N74" s="8" t="s">
        <v>164</v>
      </c>
      <c r="O74" s="8" t="s">
        <v>164</v>
      </c>
      <c r="P74" s="8" t="s">
        <v>164</v>
      </c>
      <c r="Q74" s="8" t="s">
        <v>164</v>
      </c>
      <c r="R74" s="8" t="s">
        <v>164</v>
      </c>
      <c r="S74" s="8" t="s">
        <v>164</v>
      </c>
      <c r="T74" s="8" t="s">
        <v>164</v>
      </c>
      <c r="U74" s="8" t="s">
        <v>164</v>
      </c>
      <c r="V74" s="8" t="s">
        <v>164</v>
      </c>
      <c r="W74" s="8" t="s">
        <v>164</v>
      </c>
      <c r="X74" s="8" t="s">
        <v>164</v>
      </c>
      <c r="Y74" s="8" t="s">
        <v>164</v>
      </c>
      <c r="Z74" s="8" t="s">
        <v>164</v>
      </c>
      <c r="AA74" s="8" t="s">
        <v>164</v>
      </c>
      <c r="AB74" s="8" t="s">
        <v>164</v>
      </c>
      <c r="AC74" s="8" t="s">
        <v>164</v>
      </c>
      <c r="AD74" s="8" t="s">
        <v>164</v>
      </c>
      <c r="AE74" s="8" t="s">
        <v>164</v>
      </c>
      <c r="AF74" s="8">
        <v>10.5387</v>
      </c>
      <c r="AG74" s="8">
        <v>0.14940000000000001</v>
      </c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</row>
    <row r="75" spans="1:50" x14ac:dyDescent="0.25">
      <c r="A75" t="s">
        <v>51</v>
      </c>
      <c r="B75" s="8">
        <v>3.1399999999999997E-2</v>
      </c>
      <c r="C75" s="8" t="s">
        <v>164</v>
      </c>
      <c r="D75" s="8">
        <v>2.12E-2</v>
      </c>
      <c r="E75" s="8">
        <v>1.9800000000000002E-2</v>
      </c>
      <c r="F75" s="8" t="s">
        <v>164</v>
      </c>
      <c r="G75" s="8" t="s">
        <v>164</v>
      </c>
      <c r="H75" s="8">
        <v>9.4588000000000001</v>
      </c>
      <c r="I75" s="8">
        <v>0.1401</v>
      </c>
      <c r="J75" s="8">
        <v>5.2299999999999999E-2</v>
      </c>
      <c r="K75" s="8" t="s">
        <v>164</v>
      </c>
      <c r="L75" s="8" t="s">
        <v>164</v>
      </c>
      <c r="M75" s="8" t="s">
        <v>164</v>
      </c>
      <c r="N75" s="8" t="s">
        <v>164</v>
      </c>
      <c r="O75" s="8" t="s">
        <v>164</v>
      </c>
      <c r="P75" s="8" t="s">
        <v>164</v>
      </c>
      <c r="Q75" s="8" t="s">
        <v>164</v>
      </c>
      <c r="R75" s="8" t="s">
        <v>164</v>
      </c>
      <c r="S75" s="8" t="s">
        <v>164</v>
      </c>
      <c r="T75" s="8" t="s">
        <v>164</v>
      </c>
      <c r="U75" s="8" t="s">
        <v>164</v>
      </c>
      <c r="V75" s="8" t="s">
        <v>164</v>
      </c>
      <c r="W75" s="8" t="s">
        <v>164</v>
      </c>
      <c r="X75" s="8" t="s">
        <v>164</v>
      </c>
      <c r="Y75" s="8" t="s">
        <v>164</v>
      </c>
      <c r="Z75" s="8" t="s">
        <v>164</v>
      </c>
      <c r="AA75" s="8" t="s">
        <v>164</v>
      </c>
      <c r="AB75" s="8" t="s">
        <v>164</v>
      </c>
      <c r="AC75" s="8" t="s">
        <v>164</v>
      </c>
      <c r="AD75" s="8" t="s">
        <v>164</v>
      </c>
      <c r="AE75" s="8" t="s">
        <v>164</v>
      </c>
      <c r="AF75" s="8">
        <v>10.235200000000001</v>
      </c>
      <c r="AG75" s="8">
        <v>0.16800000000000001</v>
      </c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</row>
    <row r="76" spans="1:50" x14ac:dyDescent="0.25">
      <c r="A76" t="s">
        <v>53</v>
      </c>
      <c r="B76" s="8">
        <v>2.2599999999999999E-2</v>
      </c>
      <c r="C76" s="8">
        <v>1.4800000000000001E-2</v>
      </c>
      <c r="D76" s="8" t="s">
        <v>164</v>
      </c>
      <c r="E76" s="8" t="s">
        <v>164</v>
      </c>
      <c r="F76" s="8" t="s">
        <v>164</v>
      </c>
      <c r="G76" s="8" t="s">
        <v>164</v>
      </c>
      <c r="H76" s="8">
        <v>9.1384000000000007</v>
      </c>
      <c r="I76" s="8">
        <v>0.1048</v>
      </c>
      <c r="J76" s="8">
        <v>2.24E-2</v>
      </c>
      <c r="K76" s="8" t="s">
        <v>164</v>
      </c>
      <c r="L76" s="8" t="s">
        <v>164</v>
      </c>
      <c r="M76" s="8" t="s">
        <v>164</v>
      </c>
      <c r="N76" s="8" t="s">
        <v>164</v>
      </c>
      <c r="O76" s="8" t="s">
        <v>164</v>
      </c>
      <c r="P76" s="8" t="s">
        <v>164</v>
      </c>
      <c r="Q76" s="8" t="s">
        <v>164</v>
      </c>
      <c r="R76" s="8" t="s">
        <v>164</v>
      </c>
      <c r="S76" s="8" t="s">
        <v>164</v>
      </c>
      <c r="T76" s="8" t="s">
        <v>164</v>
      </c>
      <c r="U76" s="8" t="s">
        <v>164</v>
      </c>
      <c r="V76" s="8" t="s">
        <v>164</v>
      </c>
      <c r="W76" s="8" t="s">
        <v>164</v>
      </c>
      <c r="X76" s="8" t="s">
        <v>164</v>
      </c>
      <c r="Y76" s="8" t="s">
        <v>164</v>
      </c>
      <c r="Z76" s="8" t="s">
        <v>164</v>
      </c>
      <c r="AA76" s="8" t="s">
        <v>164</v>
      </c>
      <c r="AB76" s="8" t="s">
        <v>164</v>
      </c>
      <c r="AC76" s="8" t="s">
        <v>164</v>
      </c>
      <c r="AD76" s="8" t="s">
        <v>164</v>
      </c>
      <c r="AE76" s="8" t="s">
        <v>164</v>
      </c>
      <c r="AF76" s="8">
        <v>9.8893000000000004</v>
      </c>
      <c r="AG76" s="8">
        <v>0.12479999999999999</v>
      </c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</row>
    <row r="77" spans="1:50" x14ac:dyDescent="0.25">
      <c r="A77" t="s">
        <v>54</v>
      </c>
      <c r="B77" s="8" t="s">
        <v>164</v>
      </c>
      <c r="C77" s="8" t="s">
        <v>164</v>
      </c>
      <c r="D77" s="8" t="s">
        <v>164</v>
      </c>
      <c r="E77" s="8" t="s">
        <v>164</v>
      </c>
      <c r="F77" s="8" t="s">
        <v>164</v>
      </c>
      <c r="G77" s="8" t="s">
        <v>164</v>
      </c>
      <c r="H77" s="8">
        <v>8.3359000000000005</v>
      </c>
      <c r="I77" s="8" t="s">
        <v>164</v>
      </c>
      <c r="J77" s="8" t="s">
        <v>164</v>
      </c>
      <c r="K77" s="8" t="s">
        <v>164</v>
      </c>
      <c r="L77" s="8" t="s">
        <v>164</v>
      </c>
      <c r="M77" s="8" t="s">
        <v>164</v>
      </c>
      <c r="N77" s="8" t="s">
        <v>164</v>
      </c>
      <c r="O77" s="8" t="s">
        <v>164</v>
      </c>
      <c r="P77" s="8" t="s">
        <v>164</v>
      </c>
      <c r="Q77" s="8" t="s">
        <v>164</v>
      </c>
      <c r="R77" s="8" t="s">
        <v>164</v>
      </c>
      <c r="S77" s="8" t="s">
        <v>164</v>
      </c>
      <c r="T77" s="8" t="s">
        <v>164</v>
      </c>
      <c r="U77" s="8" t="s">
        <v>164</v>
      </c>
      <c r="V77" s="8" t="s">
        <v>164</v>
      </c>
      <c r="W77" s="8" t="s">
        <v>164</v>
      </c>
      <c r="X77" s="8" t="s">
        <v>164</v>
      </c>
      <c r="Y77" s="8" t="s">
        <v>164</v>
      </c>
      <c r="Z77" s="8" t="s">
        <v>164</v>
      </c>
      <c r="AA77" s="8" t="s">
        <v>164</v>
      </c>
      <c r="AB77" s="8" t="s">
        <v>164</v>
      </c>
      <c r="AC77" s="8" t="s">
        <v>164</v>
      </c>
      <c r="AD77" s="8" t="s">
        <v>164</v>
      </c>
      <c r="AE77" s="8" t="s">
        <v>164</v>
      </c>
      <c r="AF77" s="8">
        <v>7.2770999999999999</v>
      </c>
      <c r="AG77" s="8" t="s">
        <v>164</v>
      </c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</row>
    <row r="78" spans="1:50" x14ac:dyDescent="0.25">
      <c r="A78" t="s">
        <v>55</v>
      </c>
      <c r="B78" s="8" t="s">
        <v>164</v>
      </c>
      <c r="C78" s="8" t="s">
        <v>164</v>
      </c>
      <c r="D78" s="8" t="s">
        <v>164</v>
      </c>
      <c r="E78" s="8" t="s">
        <v>164</v>
      </c>
      <c r="F78" s="8" t="s">
        <v>164</v>
      </c>
      <c r="G78" s="8" t="s">
        <v>164</v>
      </c>
      <c r="H78" s="8">
        <v>9.3503000000000007</v>
      </c>
      <c r="I78" s="8">
        <v>0.1351</v>
      </c>
      <c r="J78" s="8">
        <v>5.0900000000000001E-2</v>
      </c>
      <c r="K78" s="8">
        <v>3.9100000000000003E-2</v>
      </c>
      <c r="L78" s="8" t="s">
        <v>164</v>
      </c>
      <c r="M78" s="8">
        <v>2.6100000000000002E-2</v>
      </c>
      <c r="N78" s="8" t="s">
        <v>164</v>
      </c>
      <c r="O78" s="8" t="s">
        <v>164</v>
      </c>
      <c r="P78" s="8" t="s">
        <v>164</v>
      </c>
      <c r="Q78" s="8" t="s">
        <v>164</v>
      </c>
      <c r="R78" s="8" t="s">
        <v>164</v>
      </c>
      <c r="S78" s="8" t="s">
        <v>164</v>
      </c>
      <c r="T78" s="8" t="s">
        <v>164</v>
      </c>
      <c r="U78" s="8" t="s">
        <v>164</v>
      </c>
      <c r="V78" s="8" t="s">
        <v>164</v>
      </c>
      <c r="W78" s="8" t="s">
        <v>164</v>
      </c>
      <c r="X78" s="8" t="s">
        <v>164</v>
      </c>
      <c r="Y78" s="8" t="s">
        <v>164</v>
      </c>
      <c r="Z78" s="8" t="s">
        <v>164</v>
      </c>
      <c r="AA78" s="8" t="s">
        <v>164</v>
      </c>
      <c r="AB78" s="8">
        <v>3.7199999999999997E-2</v>
      </c>
      <c r="AC78" s="8" t="s">
        <v>164</v>
      </c>
      <c r="AD78" s="8" t="s">
        <v>164</v>
      </c>
      <c r="AE78" s="8" t="s">
        <v>164</v>
      </c>
      <c r="AF78" s="8">
        <v>10.4392</v>
      </c>
      <c r="AG78" s="8">
        <v>0.1638</v>
      </c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</row>
    <row r="79" spans="1:50" x14ac:dyDescent="0.25">
      <c r="A79" t="s">
        <v>56</v>
      </c>
      <c r="B79" s="8" t="s">
        <v>164</v>
      </c>
      <c r="C79" s="8" t="s">
        <v>164</v>
      </c>
      <c r="D79" s="8" t="s">
        <v>164</v>
      </c>
      <c r="E79" s="8" t="s">
        <v>164</v>
      </c>
      <c r="F79" s="8" t="s">
        <v>164</v>
      </c>
      <c r="G79" s="8" t="s">
        <v>164</v>
      </c>
      <c r="H79" s="8">
        <v>9.3857999999999997</v>
      </c>
      <c r="I79" s="8" t="s">
        <v>164</v>
      </c>
      <c r="J79" s="8">
        <v>4.1000000000000002E-2</v>
      </c>
      <c r="K79" s="8" t="s">
        <v>164</v>
      </c>
      <c r="L79" s="8" t="s">
        <v>164</v>
      </c>
      <c r="M79" s="8" t="s">
        <v>164</v>
      </c>
      <c r="N79" s="8" t="s">
        <v>164</v>
      </c>
      <c r="O79" s="8" t="s">
        <v>164</v>
      </c>
      <c r="P79" s="8" t="s">
        <v>164</v>
      </c>
      <c r="Q79" s="8" t="s">
        <v>164</v>
      </c>
      <c r="R79" s="8" t="s">
        <v>164</v>
      </c>
      <c r="S79" s="8" t="s">
        <v>164</v>
      </c>
      <c r="T79" s="8" t="s">
        <v>164</v>
      </c>
      <c r="U79" s="8" t="s">
        <v>164</v>
      </c>
      <c r="V79" s="8" t="s">
        <v>164</v>
      </c>
      <c r="W79" s="8" t="s">
        <v>164</v>
      </c>
      <c r="X79" s="8" t="s">
        <v>164</v>
      </c>
      <c r="Y79" s="8" t="s">
        <v>164</v>
      </c>
      <c r="Z79" s="8" t="s">
        <v>164</v>
      </c>
      <c r="AA79" s="8" t="s">
        <v>164</v>
      </c>
      <c r="AB79" s="8" t="s">
        <v>164</v>
      </c>
      <c r="AC79" s="8" t="s">
        <v>164</v>
      </c>
      <c r="AD79" s="8" t="s">
        <v>164</v>
      </c>
      <c r="AE79" s="8" t="s">
        <v>164</v>
      </c>
      <c r="AF79" s="8">
        <v>10.3606</v>
      </c>
      <c r="AG79" s="8" t="s">
        <v>164</v>
      </c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</row>
    <row r="80" spans="1:50" x14ac:dyDescent="0.25">
      <c r="A80" t="s">
        <v>57</v>
      </c>
      <c r="B80" s="8">
        <v>3.2300000000000002E-2</v>
      </c>
      <c r="C80" s="8">
        <v>3.09E-2</v>
      </c>
      <c r="D80" s="8">
        <v>2.2599999999999999E-2</v>
      </c>
      <c r="E80" s="8">
        <v>2.2100000000000002E-2</v>
      </c>
      <c r="F80" s="8">
        <v>1.8200000000000001E-2</v>
      </c>
      <c r="G80" s="8">
        <v>1.49E-2</v>
      </c>
      <c r="H80" s="8">
        <v>9.6699000000000002</v>
      </c>
      <c r="I80" s="8">
        <v>0.14729999999999999</v>
      </c>
      <c r="J80" s="8">
        <v>5.6000000000000001E-2</v>
      </c>
      <c r="K80" s="8">
        <v>2.81E-2</v>
      </c>
      <c r="L80" s="8">
        <v>1.78E-2</v>
      </c>
      <c r="M80" s="8">
        <v>2.0199999999999999E-2</v>
      </c>
      <c r="N80" s="8">
        <v>1.5299999999999999E-2</v>
      </c>
      <c r="O80" s="8" t="s">
        <v>164</v>
      </c>
      <c r="P80" s="8">
        <v>1.35E-2</v>
      </c>
      <c r="Q80" s="8">
        <v>1.04E-2</v>
      </c>
      <c r="R80" s="8">
        <v>1.0999999999999999E-2</v>
      </c>
      <c r="S80" s="8">
        <v>7.0000000000000001E-3</v>
      </c>
      <c r="T80" s="8" t="s">
        <v>164</v>
      </c>
      <c r="U80" s="8" t="s">
        <v>164</v>
      </c>
      <c r="V80" s="8" t="s">
        <v>164</v>
      </c>
      <c r="W80" s="8">
        <v>8.2000000000000007E-3</v>
      </c>
      <c r="X80" s="8" t="s">
        <v>164</v>
      </c>
      <c r="Y80" s="8" t="s">
        <v>164</v>
      </c>
      <c r="Z80" s="8" t="s">
        <v>164</v>
      </c>
      <c r="AA80" s="8" t="s">
        <v>164</v>
      </c>
      <c r="AB80" s="8" t="s">
        <v>164</v>
      </c>
      <c r="AC80" s="8" t="s">
        <v>164</v>
      </c>
      <c r="AD80" s="8">
        <v>4.8999999999999998E-3</v>
      </c>
      <c r="AE80" s="8" t="s">
        <v>164</v>
      </c>
      <c r="AF80" s="8">
        <v>10.2669</v>
      </c>
      <c r="AG80" s="8">
        <v>0.184</v>
      </c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</row>
    <row r="81" spans="1:50" x14ac:dyDescent="0.25">
      <c r="A81" t="s">
        <v>156</v>
      </c>
      <c r="B81" s="8" t="s">
        <v>164</v>
      </c>
      <c r="C81" s="8" t="s">
        <v>164</v>
      </c>
      <c r="D81" s="8" t="s">
        <v>164</v>
      </c>
      <c r="E81" s="8" t="s">
        <v>164</v>
      </c>
      <c r="F81" s="8" t="s">
        <v>164</v>
      </c>
      <c r="G81" s="8" t="s">
        <v>164</v>
      </c>
      <c r="H81" s="8">
        <v>9.6667000000000005</v>
      </c>
      <c r="I81" s="8">
        <v>0.1636</v>
      </c>
      <c r="J81" s="8">
        <v>3.9199999999999999E-2</v>
      </c>
      <c r="K81" s="8" t="s">
        <v>164</v>
      </c>
      <c r="L81" s="8" t="s">
        <v>164</v>
      </c>
      <c r="M81" s="8">
        <v>0.2908</v>
      </c>
      <c r="N81" s="8" t="s">
        <v>164</v>
      </c>
      <c r="O81" s="8" t="s">
        <v>164</v>
      </c>
      <c r="P81" s="8" t="s">
        <v>164</v>
      </c>
      <c r="Q81" s="8" t="s">
        <v>164</v>
      </c>
      <c r="R81" s="8" t="s">
        <v>164</v>
      </c>
      <c r="S81" s="8" t="s">
        <v>164</v>
      </c>
      <c r="T81" s="8" t="s">
        <v>164</v>
      </c>
      <c r="U81" s="8" t="s">
        <v>164</v>
      </c>
      <c r="V81" s="8" t="s">
        <v>164</v>
      </c>
      <c r="W81" s="8" t="s">
        <v>164</v>
      </c>
      <c r="X81" s="8" t="s">
        <v>164</v>
      </c>
      <c r="Y81" s="8" t="s">
        <v>164</v>
      </c>
      <c r="Z81" s="8" t="s">
        <v>164</v>
      </c>
      <c r="AA81" s="8" t="s">
        <v>164</v>
      </c>
      <c r="AB81" s="8" t="s">
        <v>164</v>
      </c>
      <c r="AC81" s="8" t="s">
        <v>164</v>
      </c>
      <c r="AD81" s="8" t="s">
        <v>164</v>
      </c>
      <c r="AE81" s="8" t="s">
        <v>164</v>
      </c>
      <c r="AF81" s="8">
        <v>10.3841</v>
      </c>
      <c r="AG81" s="8">
        <v>0.20760000000000001</v>
      </c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</row>
    <row r="82" spans="1:50" x14ac:dyDescent="0.25">
      <c r="A82" t="s">
        <v>101</v>
      </c>
      <c r="B82" s="8">
        <v>20</v>
      </c>
      <c r="C82" s="8">
        <v>20</v>
      </c>
      <c r="D82" s="8">
        <v>20</v>
      </c>
      <c r="E82" s="8">
        <v>20</v>
      </c>
      <c r="F82" s="8">
        <v>20</v>
      </c>
      <c r="G82" s="8">
        <v>20</v>
      </c>
      <c r="H82" s="8">
        <v>20</v>
      </c>
      <c r="I82" s="8">
        <v>20</v>
      </c>
      <c r="J82" s="8">
        <v>20</v>
      </c>
      <c r="K82" s="8">
        <v>20</v>
      </c>
      <c r="L82" s="8">
        <v>20</v>
      </c>
      <c r="M82" s="8">
        <v>20</v>
      </c>
      <c r="N82" s="8">
        <v>20</v>
      </c>
      <c r="O82" s="8">
        <v>20</v>
      </c>
      <c r="P82" s="8">
        <v>20</v>
      </c>
      <c r="Q82" s="8">
        <v>20</v>
      </c>
      <c r="R82" s="8">
        <v>20</v>
      </c>
      <c r="S82" s="8">
        <v>20</v>
      </c>
      <c r="T82" s="8">
        <v>20</v>
      </c>
      <c r="U82" s="8">
        <v>20</v>
      </c>
      <c r="V82" s="8">
        <v>20</v>
      </c>
      <c r="W82" s="8">
        <v>20</v>
      </c>
      <c r="X82" s="8">
        <v>20</v>
      </c>
      <c r="Y82" s="8">
        <v>20</v>
      </c>
      <c r="Z82" s="8">
        <v>20</v>
      </c>
      <c r="AA82" s="8">
        <v>20</v>
      </c>
      <c r="AB82" s="8">
        <v>20</v>
      </c>
      <c r="AC82" s="8">
        <v>20</v>
      </c>
      <c r="AD82" s="8">
        <v>20</v>
      </c>
      <c r="AE82" s="8">
        <v>20</v>
      </c>
      <c r="AF82" s="8">
        <v>20</v>
      </c>
      <c r="AG82" s="8">
        <v>20</v>
      </c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</row>
    <row r="83" spans="1:50" x14ac:dyDescent="0.25">
      <c r="A83" t="s">
        <v>58</v>
      </c>
      <c r="B83" s="8" t="s">
        <v>164</v>
      </c>
      <c r="C83" s="8" t="s">
        <v>164</v>
      </c>
      <c r="D83" s="8" t="s">
        <v>164</v>
      </c>
      <c r="E83" s="8" t="s">
        <v>164</v>
      </c>
      <c r="F83" s="8" t="s">
        <v>164</v>
      </c>
      <c r="G83" s="8" t="s">
        <v>164</v>
      </c>
      <c r="H83" s="8">
        <v>9.5596999999999994</v>
      </c>
      <c r="I83" s="8" t="s">
        <v>164</v>
      </c>
      <c r="J83" s="8" t="s">
        <v>164</v>
      </c>
      <c r="K83" s="8" t="s">
        <v>164</v>
      </c>
      <c r="L83" s="8" t="s">
        <v>164</v>
      </c>
      <c r="M83" s="8" t="s">
        <v>164</v>
      </c>
      <c r="N83" s="8" t="s">
        <v>164</v>
      </c>
      <c r="O83" s="8" t="s">
        <v>164</v>
      </c>
      <c r="P83" s="8" t="s">
        <v>164</v>
      </c>
      <c r="Q83" s="8" t="s">
        <v>164</v>
      </c>
      <c r="R83" s="8" t="s">
        <v>164</v>
      </c>
      <c r="S83" s="8" t="s">
        <v>164</v>
      </c>
      <c r="T83" s="8" t="s">
        <v>164</v>
      </c>
      <c r="U83" s="8" t="s">
        <v>164</v>
      </c>
      <c r="V83" s="8" t="s">
        <v>164</v>
      </c>
      <c r="W83" s="8" t="s">
        <v>164</v>
      </c>
      <c r="X83" s="8" t="s">
        <v>164</v>
      </c>
      <c r="Y83" s="8" t="s">
        <v>164</v>
      </c>
      <c r="Z83" s="8" t="s">
        <v>164</v>
      </c>
      <c r="AA83" s="8" t="s">
        <v>164</v>
      </c>
      <c r="AB83" s="8" t="s">
        <v>164</v>
      </c>
      <c r="AC83" s="8" t="s">
        <v>164</v>
      </c>
      <c r="AD83" s="8" t="s">
        <v>164</v>
      </c>
      <c r="AE83" s="8" t="s">
        <v>164</v>
      </c>
      <c r="AF83" s="8">
        <v>10.4344</v>
      </c>
      <c r="AG83" s="8" t="s">
        <v>164</v>
      </c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</row>
    <row r="84" spans="1:50" x14ac:dyDescent="0.25">
      <c r="A84" t="s">
        <v>60</v>
      </c>
      <c r="B84" s="8">
        <v>5.3199999999999997E-2</v>
      </c>
      <c r="C84" s="8">
        <v>4.4600000000000001E-2</v>
      </c>
      <c r="D84" s="8">
        <v>3.3399999999999999E-2</v>
      </c>
      <c r="E84" s="8">
        <v>3.0700000000000002E-2</v>
      </c>
      <c r="F84" s="8">
        <v>2.1600000000000001E-2</v>
      </c>
      <c r="G84" s="8" t="s">
        <v>164</v>
      </c>
      <c r="H84" s="8">
        <v>9.3963000000000001</v>
      </c>
      <c r="I84" s="8">
        <v>0.20119999999999999</v>
      </c>
      <c r="J84" s="8">
        <v>7.5499999999999998E-2</v>
      </c>
      <c r="K84" s="8">
        <v>3.9399999999999998E-2</v>
      </c>
      <c r="L84" s="8">
        <v>2.01E-2</v>
      </c>
      <c r="M84" s="8">
        <v>2.4500000000000001E-2</v>
      </c>
      <c r="N84" s="8">
        <v>2.3800000000000002E-2</v>
      </c>
      <c r="O84" s="8">
        <v>1.5699999999999999E-2</v>
      </c>
      <c r="P84" s="8">
        <v>1.7399999999999999E-2</v>
      </c>
      <c r="Q84" s="8" t="s">
        <v>164</v>
      </c>
      <c r="R84" s="8" t="s">
        <v>164</v>
      </c>
      <c r="S84" s="8" t="s">
        <v>164</v>
      </c>
      <c r="T84" s="8" t="s">
        <v>164</v>
      </c>
      <c r="U84" s="8" t="s">
        <v>164</v>
      </c>
      <c r="V84" s="8" t="s">
        <v>164</v>
      </c>
      <c r="W84" s="8">
        <v>0.01</v>
      </c>
      <c r="X84" s="8">
        <v>9.4999999999999998E-3</v>
      </c>
      <c r="Y84" s="8" t="s">
        <v>164</v>
      </c>
      <c r="Z84" s="8" t="s">
        <v>164</v>
      </c>
      <c r="AA84" s="8" t="s">
        <v>164</v>
      </c>
      <c r="AB84" s="8" t="s">
        <v>164</v>
      </c>
      <c r="AC84" s="8" t="s">
        <v>164</v>
      </c>
      <c r="AD84" s="8" t="s">
        <v>164</v>
      </c>
      <c r="AE84" s="8" t="s">
        <v>164</v>
      </c>
      <c r="AF84" s="8">
        <v>10.375299999999999</v>
      </c>
      <c r="AG84" s="8">
        <v>0.26750000000000002</v>
      </c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</row>
    <row r="85" spans="1:50" x14ac:dyDescent="0.25">
      <c r="A85" t="s">
        <v>59</v>
      </c>
      <c r="B85" s="8">
        <v>4.2099999999999999E-2</v>
      </c>
      <c r="C85" s="8">
        <v>4.07E-2</v>
      </c>
      <c r="D85" s="8">
        <v>3.6900000000000002E-2</v>
      </c>
      <c r="E85" s="8">
        <v>2.9700000000000001E-2</v>
      </c>
      <c r="F85" s="8">
        <v>2.75E-2</v>
      </c>
      <c r="G85" s="8">
        <v>1.8100000000000002E-2</v>
      </c>
      <c r="H85" s="8">
        <v>9.6102000000000007</v>
      </c>
      <c r="I85" s="8">
        <v>0.13739999999999999</v>
      </c>
      <c r="J85" s="8">
        <v>5.62E-2</v>
      </c>
      <c r="K85" s="8">
        <v>3.0700000000000002E-2</v>
      </c>
      <c r="L85" s="8">
        <v>1.61E-2</v>
      </c>
      <c r="M85" s="8">
        <v>2.0199999999999999E-2</v>
      </c>
      <c r="N85" s="8">
        <v>1.89E-2</v>
      </c>
      <c r="O85" s="8" t="s">
        <v>164</v>
      </c>
      <c r="P85" s="8">
        <v>1.6199999999999999E-2</v>
      </c>
      <c r="Q85" s="8">
        <v>1.49E-2</v>
      </c>
      <c r="R85" s="8" t="s">
        <v>164</v>
      </c>
      <c r="S85" s="8">
        <v>1.0200000000000001E-2</v>
      </c>
      <c r="T85" s="8">
        <v>1.03E-2</v>
      </c>
      <c r="U85" s="8">
        <v>9.1999999999999998E-3</v>
      </c>
      <c r="V85" s="8">
        <v>1.1299999999999999E-2</v>
      </c>
      <c r="W85" s="8">
        <v>1.14E-2</v>
      </c>
      <c r="X85" s="8">
        <v>1.35E-2</v>
      </c>
      <c r="Y85" s="8">
        <v>1.03E-2</v>
      </c>
      <c r="Z85" s="8">
        <v>1.06E-2</v>
      </c>
      <c r="AA85" s="8">
        <v>1.18E-2</v>
      </c>
      <c r="AB85" s="8" t="s">
        <v>164</v>
      </c>
      <c r="AC85" s="8" t="s">
        <v>164</v>
      </c>
      <c r="AD85" s="8" t="s">
        <v>164</v>
      </c>
      <c r="AE85" s="8">
        <v>9.9000000000000008E-3</v>
      </c>
      <c r="AF85" s="8">
        <v>10.572100000000001</v>
      </c>
      <c r="AG85" s="8">
        <v>0.14940000000000001</v>
      </c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</row>
    <row r="86" spans="1:50" x14ac:dyDescent="0.25">
      <c r="A86" t="s">
        <v>61</v>
      </c>
      <c r="B86" s="8" t="s">
        <v>164</v>
      </c>
      <c r="C86" s="8" t="s">
        <v>164</v>
      </c>
      <c r="D86" s="8" t="s">
        <v>164</v>
      </c>
      <c r="E86" s="8" t="s">
        <v>164</v>
      </c>
      <c r="F86" s="8" t="s">
        <v>164</v>
      </c>
      <c r="G86" s="8" t="s">
        <v>164</v>
      </c>
      <c r="H86" s="8">
        <v>8.7713000000000001</v>
      </c>
      <c r="I86" s="8" t="s">
        <v>164</v>
      </c>
      <c r="J86" s="8" t="s">
        <v>164</v>
      </c>
      <c r="K86" s="8" t="s">
        <v>164</v>
      </c>
      <c r="L86" s="8" t="s">
        <v>164</v>
      </c>
      <c r="M86" s="8" t="s">
        <v>164</v>
      </c>
      <c r="N86" s="8" t="s">
        <v>164</v>
      </c>
      <c r="O86" s="8" t="s">
        <v>164</v>
      </c>
      <c r="P86" s="8" t="s">
        <v>164</v>
      </c>
      <c r="Q86" s="8" t="s">
        <v>164</v>
      </c>
      <c r="R86" s="8" t="s">
        <v>164</v>
      </c>
      <c r="S86" s="8" t="s">
        <v>164</v>
      </c>
      <c r="T86" s="8" t="s">
        <v>164</v>
      </c>
      <c r="U86" s="8" t="s">
        <v>164</v>
      </c>
      <c r="V86" s="8" t="s">
        <v>164</v>
      </c>
      <c r="W86" s="8" t="s">
        <v>164</v>
      </c>
      <c r="X86" s="8" t="s">
        <v>164</v>
      </c>
      <c r="Y86" s="8" t="s">
        <v>164</v>
      </c>
      <c r="Z86" s="8" t="s">
        <v>164</v>
      </c>
      <c r="AA86" s="8" t="s">
        <v>164</v>
      </c>
      <c r="AB86" s="8" t="s">
        <v>164</v>
      </c>
      <c r="AC86" s="8" t="s">
        <v>164</v>
      </c>
      <c r="AD86" s="8" t="s">
        <v>164</v>
      </c>
      <c r="AE86" s="8" t="s">
        <v>164</v>
      </c>
      <c r="AF86" s="8">
        <v>9.6174999999999997</v>
      </c>
      <c r="AG86" s="8" t="s">
        <v>164</v>
      </c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</row>
    <row r="87" spans="1:50" x14ac:dyDescent="0.25">
      <c r="A87" t="s">
        <v>62</v>
      </c>
      <c r="B87" s="8" t="s">
        <v>164</v>
      </c>
      <c r="C87" s="8" t="s">
        <v>164</v>
      </c>
      <c r="D87" s="8" t="s">
        <v>164</v>
      </c>
      <c r="E87" s="8" t="s">
        <v>164</v>
      </c>
      <c r="F87" s="8" t="s">
        <v>164</v>
      </c>
      <c r="G87" s="8" t="s">
        <v>164</v>
      </c>
      <c r="H87" s="8">
        <v>9.4103999999999992</v>
      </c>
      <c r="I87" s="8" t="s">
        <v>164</v>
      </c>
      <c r="J87" s="8" t="s">
        <v>164</v>
      </c>
      <c r="K87" s="8" t="s">
        <v>164</v>
      </c>
      <c r="L87" s="8" t="s">
        <v>164</v>
      </c>
      <c r="M87" s="8" t="s">
        <v>164</v>
      </c>
      <c r="N87" s="8" t="s">
        <v>164</v>
      </c>
      <c r="O87" s="8" t="s">
        <v>164</v>
      </c>
      <c r="P87" s="8" t="s">
        <v>164</v>
      </c>
      <c r="Q87" s="8" t="s">
        <v>164</v>
      </c>
      <c r="R87" s="8" t="s">
        <v>164</v>
      </c>
      <c r="S87" s="8" t="s">
        <v>164</v>
      </c>
      <c r="T87" s="8" t="s">
        <v>164</v>
      </c>
      <c r="U87" s="8" t="s">
        <v>164</v>
      </c>
      <c r="V87" s="8" t="s">
        <v>164</v>
      </c>
      <c r="W87" s="8" t="s">
        <v>164</v>
      </c>
      <c r="X87" s="8" t="s">
        <v>164</v>
      </c>
      <c r="Y87" s="8" t="s">
        <v>164</v>
      </c>
      <c r="Z87" s="8" t="s">
        <v>164</v>
      </c>
      <c r="AA87" s="8" t="s">
        <v>164</v>
      </c>
      <c r="AB87" s="8" t="s">
        <v>164</v>
      </c>
      <c r="AC87" s="8" t="s">
        <v>164</v>
      </c>
      <c r="AD87" s="8" t="s">
        <v>164</v>
      </c>
      <c r="AE87" s="8" t="s">
        <v>164</v>
      </c>
      <c r="AF87" s="8">
        <v>9.7002000000000006</v>
      </c>
      <c r="AG87" s="8" t="s">
        <v>164</v>
      </c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</row>
    <row r="88" spans="1:50" x14ac:dyDescent="0.25">
      <c r="A88" t="s">
        <v>63</v>
      </c>
      <c r="B88" s="8" t="s">
        <v>164</v>
      </c>
      <c r="C88" s="8" t="s">
        <v>164</v>
      </c>
      <c r="D88" s="8" t="s">
        <v>164</v>
      </c>
      <c r="E88" s="8" t="s">
        <v>164</v>
      </c>
      <c r="F88" s="8" t="s">
        <v>164</v>
      </c>
      <c r="G88" s="8" t="s">
        <v>164</v>
      </c>
      <c r="H88" s="8">
        <v>8.6384000000000007</v>
      </c>
      <c r="I88" s="8" t="s">
        <v>164</v>
      </c>
      <c r="J88" s="8" t="s">
        <v>164</v>
      </c>
      <c r="K88" s="8" t="s">
        <v>164</v>
      </c>
      <c r="L88" s="8" t="s">
        <v>164</v>
      </c>
      <c r="M88" s="8" t="s">
        <v>164</v>
      </c>
      <c r="N88" s="8" t="s">
        <v>164</v>
      </c>
      <c r="O88" s="8" t="s">
        <v>164</v>
      </c>
      <c r="P88" s="8" t="s">
        <v>164</v>
      </c>
      <c r="Q88" s="8" t="s">
        <v>164</v>
      </c>
      <c r="R88" s="8" t="s">
        <v>164</v>
      </c>
      <c r="S88" s="8" t="s">
        <v>164</v>
      </c>
      <c r="T88" s="8" t="s">
        <v>164</v>
      </c>
      <c r="U88" s="8" t="s">
        <v>164</v>
      </c>
      <c r="V88" s="8" t="s">
        <v>164</v>
      </c>
      <c r="W88" s="8" t="s">
        <v>164</v>
      </c>
      <c r="X88" s="8" t="s">
        <v>164</v>
      </c>
      <c r="Y88" s="8" t="s">
        <v>164</v>
      </c>
      <c r="Z88" s="8" t="s">
        <v>164</v>
      </c>
      <c r="AA88" s="8" t="s">
        <v>164</v>
      </c>
      <c r="AB88" s="8" t="s">
        <v>164</v>
      </c>
      <c r="AC88" s="8" t="s">
        <v>164</v>
      </c>
      <c r="AD88" s="8" t="s">
        <v>164</v>
      </c>
      <c r="AE88" s="8" t="s">
        <v>164</v>
      </c>
      <c r="AF88" s="8">
        <v>8.9224999999999994</v>
      </c>
      <c r="AG88" s="8" t="s">
        <v>164</v>
      </c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</row>
    <row r="89" spans="1:50" x14ac:dyDescent="0.25">
      <c r="A89" t="s">
        <v>64</v>
      </c>
      <c r="B89" s="8">
        <v>4.7699999999999999E-2</v>
      </c>
      <c r="C89" s="8">
        <v>3.9100000000000003E-2</v>
      </c>
      <c r="D89" s="8">
        <v>3.0599999999999999E-2</v>
      </c>
      <c r="E89" s="8">
        <v>2.7400000000000001E-2</v>
      </c>
      <c r="F89" s="8">
        <v>2.0799999999999999E-2</v>
      </c>
      <c r="G89" s="8">
        <v>1.9599999999999999E-2</v>
      </c>
      <c r="H89" s="8">
        <v>9.5573999999999995</v>
      </c>
      <c r="I89" s="8">
        <v>0.2059</v>
      </c>
      <c r="J89" s="8">
        <v>8.7800000000000003E-2</v>
      </c>
      <c r="K89" s="8">
        <v>4.2999999999999997E-2</v>
      </c>
      <c r="L89" s="8">
        <v>1.67E-2</v>
      </c>
      <c r="M89" s="8">
        <v>2.81E-2</v>
      </c>
      <c r="N89" s="8">
        <v>2.5700000000000001E-2</v>
      </c>
      <c r="O89" s="8">
        <v>1.6299999999999999E-2</v>
      </c>
      <c r="P89" s="8" t="s">
        <v>164</v>
      </c>
      <c r="Q89" s="8">
        <v>1.34E-2</v>
      </c>
      <c r="R89" s="8" t="s">
        <v>164</v>
      </c>
      <c r="S89" s="8">
        <v>8.2000000000000007E-3</v>
      </c>
      <c r="T89" s="8" t="s">
        <v>164</v>
      </c>
      <c r="U89" s="8" t="s">
        <v>164</v>
      </c>
      <c r="V89" s="8">
        <v>1.21E-2</v>
      </c>
      <c r="W89" s="8" t="s">
        <v>164</v>
      </c>
      <c r="X89" s="8" t="s">
        <v>164</v>
      </c>
      <c r="Y89" s="8">
        <v>1.09E-2</v>
      </c>
      <c r="Z89" s="8">
        <v>8.5000000000000006E-3</v>
      </c>
      <c r="AA89" s="8">
        <v>1.0800000000000001E-2</v>
      </c>
      <c r="AB89" s="8">
        <v>0.01</v>
      </c>
      <c r="AC89" s="8">
        <v>7.3000000000000001E-3</v>
      </c>
      <c r="AD89" s="8">
        <v>9.9000000000000008E-3</v>
      </c>
      <c r="AE89" s="8" t="s">
        <v>164</v>
      </c>
      <c r="AF89" s="8">
        <v>10.48</v>
      </c>
      <c r="AG89" s="8">
        <v>0.25580000000000003</v>
      </c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</row>
    <row r="90" spans="1:50" x14ac:dyDescent="0.25">
      <c r="A90" t="s">
        <v>65</v>
      </c>
      <c r="B90" s="8">
        <v>3.6799999999999999E-2</v>
      </c>
      <c r="C90" s="8">
        <v>3.4700000000000002E-2</v>
      </c>
      <c r="D90" s="8">
        <v>2.7900000000000001E-2</v>
      </c>
      <c r="E90" s="8">
        <v>1.8499999999999999E-2</v>
      </c>
      <c r="F90" s="8">
        <v>1.3899999999999999E-2</v>
      </c>
      <c r="G90" s="8" t="s">
        <v>164</v>
      </c>
      <c r="H90" s="8">
        <v>9.3956</v>
      </c>
      <c r="I90" s="8">
        <v>0.15609999999999999</v>
      </c>
      <c r="J90" s="8">
        <v>5.1700000000000003E-2</v>
      </c>
      <c r="K90" s="8">
        <v>2.9100000000000001E-2</v>
      </c>
      <c r="L90" s="8">
        <v>1.21E-2</v>
      </c>
      <c r="M90" s="8">
        <v>1.9E-2</v>
      </c>
      <c r="N90" s="8">
        <v>1.7100000000000001E-2</v>
      </c>
      <c r="O90" s="8" t="s">
        <v>164</v>
      </c>
      <c r="P90" s="8" t="s">
        <v>164</v>
      </c>
      <c r="Q90" s="8">
        <v>8.3000000000000001E-3</v>
      </c>
      <c r="R90" s="8" t="s">
        <v>164</v>
      </c>
      <c r="S90" s="8">
        <v>5.4000000000000003E-3</v>
      </c>
      <c r="T90" s="8" t="s">
        <v>164</v>
      </c>
      <c r="U90" s="8" t="s">
        <v>164</v>
      </c>
      <c r="V90" s="8">
        <v>5.8999999999999999E-3</v>
      </c>
      <c r="W90" s="8">
        <v>7.1999999999999998E-3</v>
      </c>
      <c r="X90" s="8">
        <v>7.9000000000000008E-3</v>
      </c>
      <c r="Y90" s="8">
        <v>6.4000000000000003E-3</v>
      </c>
      <c r="Z90" s="8" t="s">
        <v>164</v>
      </c>
      <c r="AA90" s="8" t="s">
        <v>164</v>
      </c>
      <c r="AB90" s="8">
        <v>5.4000000000000003E-3</v>
      </c>
      <c r="AC90" s="8" t="s">
        <v>164</v>
      </c>
      <c r="AD90" s="8" t="s">
        <v>164</v>
      </c>
      <c r="AE90" s="8" t="s">
        <v>164</v>
      </c>
      <c r="AF90" s="8">
        <v>10.159000000000001</v>
      </c>
      <c r="AG90" s="8">
        <v>0.22850000000000001</v>
      </c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</row>
    <row r="91" spans="1:50" x14ac:dyDescent="0.25">
      <c r="A91" t="s">
        <v>66</v>
      </c>
      <c r="B91" s="8">
        <v>2.6499999999999999E-2</v>
      </c>
      <c r="C91" s="8">
        <v>2.1499999999999998E-2</v>
      </c>
      <c r="D91" s="8">
        <v>1.67E-2</v>
      </c>
      <c r="E91" s="8" t="s">
        <v>164</v>
      </c>
      <c r="F91" s="8" t="s">
        <v>164</v>
      </c>
      <c r="G91" s="8" t="s">
        <v>164</v>
      </c>
      <c r="H91" s="8">
        <v>9.8949999999999996</v>
      </c>
      <c r="I91" s="8">
        <v>0.17019999999999999</v>
      </c>
      <c r="J91" s="8">
        <v>5.6300000000000003E-2</v>
      </c>
      <c r="K91" s="8">
        <v>3.04E-2</v>
      </c>
      <c r="L91" s="8">
        <v>2.1399999999999999E-2</v>
      </c>
      <c r="M91" s="8">
        <v>1.7600000000000001E-2</v>
      </c>
      <c r="N91" s="8">
        <v>1.95E-2</v>
      </c>
      <c r="O91" s="8">
        <v>1.2699999999999999E-2</v>
      </c>
      <c r="P91" s="8">
        <v>8.6999999999999994E-3</v>
      </c>
      <c r="Q91" s="8" t="s">
        <v>164</v>
      </c>
      <c r="R91" s="8">
        <v>7.3000000000000001E-3</v>
      </c>
      <c r="S91" s="8" t="s">
        <v>164</v>
      </c>
      <c r="T91" s="8" t="s">
        <v>164</v>
      </c>
      <c r="U91" s="8" t="s">
        <v>164</v>
      </c>
      <c r="V91" s="8" t="s">
        <v>164</v>
      </c>
      <c r="W91" s="8" t="s">
        <v>164</v>
      </c>
      <c r="X91" s="8">
        <v>3.61E-2</v>
      </c>
      <c r="Y91" s="8" t="s">
        <v>164</v>
      </c>
      <c r="Z91" s="8" t="s">
        <v>164</v>
      </c>
      <c r="AA91" s="8">
        <v>4.3099999999999999E-2</v>
      </c>
      <c r="AB91" s="8" t="s">
        <v>164</v>
      </c>
      <c r="AC91" s="8" t="s">
        <v>164</v>
      </c>
      <c r="AD91" s="8">
        <v>7.4899999999999994E-2</v>
      </c>
      <c r="AE91" s="8" t="s">
        <v>164</v>
      </c>
      <c r="AF91" s="8">
        <v>10.513999999999999</v>
      </c>
      <c r="AG91" s="8">
        <v>0.20019999999999999</v>
      </c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</row>
    <row r="92" spans="1:50" x14ac:dyDescent="0.25">
      <c r="A92" t="s">
        <v>67</v>
      </c>
      <c r="B92" s="8">
        <v>3.8600000000000002E-2</v>
      </c>
      <c r="C92" s="8">
        <v>3.6900000000000002E-2</v>
      </c>
      <c r="D92" s="8">
        <v>2.58E-2</v>
      </c>
      <c r="E92" s="8">
        <v>1.6500000000000001E-2</v>
      </c>
      <c r="F92" s="8">
        <v>1.35E-2</v>
      </c>
      <c r="G92" s="8" t="s">
        <v>164</v>
      </c>
      <c r="H92" s="8">
        <v>9.7890999999999995</v>
      </c>
      <c r="I92" s="8">
        <v>0.2006</v>
      </c>
      <c r="J92" s="8">
        <v>6.2600000000000003E-2</v>
      </c>
      <c r="K92" s="8">
        <v>3.0800000000000001E-2</v>
      </c>
      <c r="L92" s="8" t="s">
        <v>164</v>
      </c>
      <c r="M92" s="8" t="s">
        <v>164</v>
      </c>
      <c r="N92" s="8" t="s">
        <v>164</v>
      </c>
      <c r="O92" s="8">
        <v>9.9000000000000008E-3</v>
      </c>
      <c r="P92" s="8" t="s">
        <v>164</v>
      </c>
      <c r="Q92" s="8" t="s">
        <v>164</v>
      </c>
      <c r="R92" s="8">
        <v>1.11E-2</v>
      </c>
      <c r="S92" s="8" t="s">
        <v>164</v>
      </c>
      <c r="T92" s="8" t="s">
        <v>164</v>
      </c>
      <c r="U92" s="8" t="s">
        <v>164</v>
      </c>
      <c r="V92" s="8" t="s">
        <v>164</v>
      </c>
      <c r="W92" s="8" t="s">
        <v>164</v>
      </c>
      <c r="X92" s="8" t="s">
        <v>164</v>
      </c>
      <c r="Y92" s="8" t="s">
        <v>164</v>
      </c>
      <c r="Z92" s="8" t="s">
        <v>164</v>
      </c>
      <c r="AA92" s="8" t="s">
        <v>164</v>
      </c>
      <c r="AB92" s="8" t="s">
        <v>164</v>
      </c>
      <c r="AC92" s="8" t="s">
        <v>164</v>
      </c>
      <c r="AD92" s="8" t="s">
        <v>164</v>
      </c>
      <c r="AE92" s="8" t="s">
        <v>164</v>
      </c>
      <c r="AF92" s="8">
        <v>9.4311000000000007</v>
      </c>
      <c r="AG92" s="8">
        <v>0.2354</v>
      </c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</row>
    <row r="93" spans="1:50" x14ac:dyDescent="0.25">
      <c r="A93" s="11"/>
    </row>
  </sheetData>
  <conditionalFormatting sqref="B15:AI15 B24:AI24 B47:AI47 B55:AI55">
    <cfRule type="cellIs" dxfId="4" priority="14" stopIfTrue="1" operator="greaterThan">
      <formula>1.8</formula>
    </cfRule>
  </conditionalFormatting>
  <conditionalFormatting sqref="B8:AI14 B16:AI23 B25:AI46 B48:AI54 B56:AI92">
    <cfRule type="cellIs" dxfId="3" priority="15" stopIfTrue="1" operator="greaterThan">
      <formula>1</formula>
    </cfRule>
  </conditionalFormatting>
  <conditionalFormatting sqref="B8:I92">
    <cfRule type="cellIs" dxfId="2" priority="12" stopIfTrue="1" operator="equal">
      <formula>20</formula>
    </cfRule>
  </conditionalFormatting>
  <conditionalFormatting sqref="B8:AI92">
    <cfRule type="cellIs" dxfId="1" priority="13" stopIfTrue="1" operator="equal">
      <formula>"n.a./n.r."</formula>
    </cfRule>
    <cfRule type="cellIs" dxfId="0" priority="16" operator="notEqual">
      <formula>"n.a./n.r."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N8" sqref="N8"/>
    </sheetView>
  </sheetViews>
  <sheetFormatPr defaultRowHeight="15" x14ac:dyDescent="0.25"/>
  <cols>
    <col min="1" max="1" width="12.85546875" style="10" customWidth="1"/>
    <col min="2" max="2" width="5.28515625" bestFit="1" customWidth="1"/>
    <col min="3" max="3" width="9" bestFit="1" customWidth="1"/>
    <col min="4" max="4" width="6.5703125" bestFit="1" customWidth="1"/>
    <col min="5" max="5" width="24.28515625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  <col min="13" max="13" width="11.28515625" style="12" bestFit="1" customWidth="1"/>
    <col min="14" max="14" width="13.28515625" style="12" customWidth="1"/>
    <col min="16" max="16" width="27.28515625" bestFit="1" customWidth="1"/>
    <col min="17" max="17" width="6" bestFit="1" customWidth="1"/>
  </cols>
  <sheetData>
    <row r="1" spans="1:18" x14ac:dyDescent="0.25">
      <c r="B1" t="s">
        <v>84</v>
      </c>
      <c r="C1" s="2" t="s">
        <v>85</v>
      </c>
      <c r="D1" s="2" t="s">
        <v>86</v>
      </c>
      <c r="E1" s="2" t="s">
        <v>87</v>
      </c>
      <c r="F1" t="s">
        <v>88</v>
      </c>
      <c r="G1" t="s">
        <v>89</v>
      </c>
      <c r="H1" t="s">
        <v>90</v>
      </c>
      <c r="I1" t="s">
        <v>88</v>
      </c>
      <c r="J1" t="s">
        <v>91</v>
      </c>
      <c r="K1" t="s">
        <v>87</v>
      </c>
      <c r="L1" t="s">
        <v>88</v>
      </c>
      <c r="M1" s="12" t="s">
        <v>68</v>
      </c>
      <c r="N1" s="12" t="s">
        <v>165</v>
      </c>
      <c r="P1" s="6" t="s">
        <v>168</v>
      </c>
      <c r="Q1" t="s">
        <v>82</v>
      </c>
      <c r="R1" t="s">
        <v>68</v>
      </c>
    </row>
    <row r="2" spans="1:18" x14ac:dyDescent="0.25">
      <c r="B2" s="6" t="s">
        <v>92</v>
      </c>
      <c r="C2" t="s">
        <v>71</v>
      </c>
      <c r="D2" t="s">
        <v>93</v>
      </c>
      <c r="G2" t="s">
        <v>93</v>
      </c>
      <c r="J2" t="s">
        <v>93</v>
      </c>
      <c r="M2" s="12" t="s">
        <v>129</v>
      </c>
      <c r="N2" s="12" t="s">
        <v>166</v>
      </c>
      <c r="P2" t="s">
        <v>96</v>
      </c>
      <c r="Q2">
        <v>5.42</v>
      </c>
      <c r="R2">
        <v>1043981</v>
      </c>
    </row>
    <row r="3" spans="1:18" x14ac:dyDescent="0.25">
      <c r="A3" s="10" t="s">
        <v>102</v>
      </c>
      <c r="B3" t="s">
        <v>94</v>
      </c>
      <c r="C3" t="s">
        <v>94</v>
      </c>
      <c r="D3" t="s">
        <v>94</v>
      </c>
      <c r="E3" t="s">
        <v>94</v>
      </c>
      <c r="F3" t="s">
        <v>94</v>
      </c>
      <c r="G3" t="s">
        <v>94</v>
      </c>
      <c r="H3" t="s">
        <v>94</v>
      </c>
      <c r="I3" t="s">
        <v>94</v>
      </c>
      <c r="J3" t="s">
        <v>94</v>
      </c>
      <c r="K3" t="s">
        <v>94</v>
      </c>
      <c r="L3" t="s">
        <v>94</v>
      </c>
      <c r="N3" s="12" t="s">
        <v>167</v>
      </c>
      <c r="P3" t="s">
        <v>97</v>
      </c>
      <c r="Q3">
        <v>6.17</v>
      </c>
      <c r="R3">
        <v>1466565</v>
      </c>
    </row>
    <row r="4" spans="1:18" x14ac:dyDescent="0.25">
      <c r="A4" s="10" t="s">
        <v>176</v>
      </c>
      <c r="B4">
        <v>5</v>
      </c>
      <c r="C4">
        <v>2.4</v>
      </c>
      <c r="D4">
        <v>901</v>
      </c>
      <c r="E4" t="s">
        <v>197</v>
      </c>
      <c r="F4" t="s">
        <v>198</v>
      </c>
      <c r="G4">
        <v>837</v>
      </c>
      <c r="H4" t="s">
        <v>199</v>
      </c>
      <c r="I4" t="s">
        <v>198</v>
      </c>
      <c r="J4">
        <v>804</v>
      </c>
      <c r="K4" t="s">
        <v>200</v>
      </c>
      <c r="L4" t="s">
        <v>198</v>
      </c>
      <c r="M4" s="12">
        <v>832895.09100000001</v>
      </c>
      <c r="N4" s="12">
        <f>M4/R2*20</f>
        <v>15.956135044603304</v>
      </c>
      <c r="P4" t="s">
        <v>99</v>
      </c>
      <c r="Q4">
        <v>8.91</v>
      </c>
      <c r="R4">
        <v>1821016</v>
      </c>
    </row>
    <row r="5" spans="1:18" x14ac:dyDescent="0.25">
      <c r="A5" s="18" t="s">
        <v>176</v>
      </c>
      <c r="B5" s="19">
        <v>8</v>
      </c>
      <c r="C5" s="19">
        <v>3.4</v>
      </c>
      <c r="D5" s="19">
        <v>954</v>
      </c>
      <c r="E5" s="19" t="s">
        <v>201</v>
      </c>
      <c r="F5" s="19" t="s">
        <v>198</v>
      </c>
      <c r="G5" s="19">
        <v>932</v>
      </c>
      <c r="H5" s="19" t="s">
        <v>202</v>
      </c>
      <c r="I5" s="19" t="s">
        <v>198</v>
      </c>
      <c r="J5" s="19">
        <v>891</v>
      </c>
      <c r="K5" s="19" t="s">
        <v>203</v>
      </c>
      <c r="L5" s="19" t="s">
        <v>198</v>
      </c>
      <c r="M5" s="20">
        <v>26509302.598999999</v>
      </c>
      <c r="N5" s="20">
        <f>M5/R2*20</f>
        <v>507.85028844394674</v>
      </c>
      <c r="P5" t="s">
        <v>101</v>
      </c>
      <c r="Q5">
        <v>10.66</v>
      </c>
      <c r="R5">
        <v>2114889</v>
      </c>
    </row>
    <row r="6" spans="1:18" s="13" customFormat="1" x14ac:dyDescent="0.25">
      <c r="A6" s="10" t="s">
        <v>176</v>
      </c>
      <c r="B6" s="13">
        <v>13</v>
      </c>
      <c r="C6" s="13">
        <v>4.9000000000000004</v>
      </c>
      <c r="D6" s="13">
        <v>811</v>
      </c>
      <c r="E6" s="13" t="s">
        <v>204</v>
      </c>
      <c r="F6" s="13" t="s">
        <v>198</v>
      </c>
      <c r="G6" s="13">
        <v>766</v>
      </c>
      <c r="H6" s="13" t="s">
        <v>205</v>
      </c>
      <c r="I6" s="13" t="s">
        <v>198</v>
      </c>
      <c r="J6" s="13">
        <v>684</v>
      </c>
      <c r="K6" s="13" t="s">
        <v>206</v>
      </c>
      <c r="L6" s="13" t="s">
        <v>198</v>
      </c>
      <c r="M6" s="17">
        <v>97061.811000000002</v>
      </c>
      <c r="N6" s="12">
        <f>M6/R2*20</f>
        <v>1.8594555073320302</v>
      </c>
    </row>
    <row r="7" spans="1:18" x14ac:dyDescent="0.25">
      <c r="A7" s="10" t="s">
        <v>176</v>
      </c>
      <c r="B7">
        <v>25</v>
      </c>
      <c r="C7">
        <v>8.2100000000000009</v>
      </c>
      <c r="D7">
        <v>825</v>
      </c>
      <c r="E7" t="s">
        <v>207</v>
      </c>
      <c r="F7" t="s">
        <v>198</v>
      </c>
      <c r="G7">
        <v>696</v>
      </c>
      <c r="H7" t="s">
        <v>208</v>
      </c>
      <c r="I7" t="s">
        <v>198</v>
      </c>
      <c r="J7">
        <v>677</v>
      </c>
      <c r="K7" t="s">
        <v>209</v>
      </c>
      <c r="L7" t="s">
        <v>198</v>
      </c>
      <c r="M7" s="12">
        <v>27046.406999999999</v>
      </c>
      <c r="N7" s="16">
        <f>M7/R4*20</f>
        <v>0.29704743945138318</v>
      </c>
    </row>
    <row r="8" spans="1:18" x14ac:dyDescent="0.25">
      <c r="A8" s="10" t="s">
        <v>176</v>
      </c>
      <c r="B8">
        <v>26</v>
      </c>
      <c r="C8">
        <v>8.41</v>
      </c>
      <c r="D8">
        <v>744</v>
      </c>
      <c r="E8" t="s">
        <v>210</v>
      </c>
      <c r="F8" t="s">
        <v>198</v>
      </c>
      <c r="G8">
        <v>733</v>
      </c>
      <c r="H8" t="s">
        <v>211</v>
      </c>
      <c r="I8" t="s">
        <v>198</v>
      </c>
      <c r="J8">
        <v>693</v>
      </c>
      <c r="K8" t="s">
        <v>212</v>
      </c>
      <c r="L8" t="s">
        <v>198</v>
      </c>
      <c r="M8" s="12">
        <v>38986.739000000001</v>
      </c>
      <c r="N8" s="16">
        <f>M8/R5*20</f>
        <v>0.3686882763114282</v>
      </c>
    </row>
    <row r="9" spans="1:18" x14ac:dyDescent="0.25">
      <c r="A9" s="10" t="s">
        <v>176</v>
      </c>
      <c r="B9">
        <v>35</v>
      </c>
      <c r="C9">
        <v>10.35</v>
      </c>
      <c r="D9">
        <v>843</v>
      </c>
      <c r="E9" t="s">
        <v>213</v>
      </c>
      <c r="F9" t="s">
        <v>198</v>
      </c>
      <c r="G9">
        <v>786</v>
      </c>
      <c r="H9" t="s">
        <v>214</v>
      </c>
      <c r="I9" t="s">
        <v>198</v>
      </c>
      <c r="J9">
        <v>776</v>
      </c>
      <c r="K9" t="s">
        <v>215</v>
      </c>
      <c r="L9" t="s">
        <v>198</v>
      </c>
      <c r="M9" s="12">
        <v>32035.402999999998</v>
      </c>
      <c r="N9" s="16">
        <f>M9/R5*20</f>
        <v>0.30295115251911564</v>
      </c>
    </row>
    <row r="10" spans="1:18" x14ac:dyDescent="0.25">
      <c r="A10" s="10" t="s">
        <v>176</v>
      </c>
      <c r="B10">
        <v>36</v>
      </c>
      <c r="C10">
        <v>10.5</v>
      </c>
      <c r="D10">
        <v>698</v>
      </c>
      <c r="E10" t="s">
        <v>216</v>
      </c>
      <c r="F10" t="s">
        <v>198</v>
      </c>
      <c r="G10">
        <v>694</v>
      </c>
      <c r="H10" t="s">
        <v>217</v>
      </c>
      <c r="I10" t="s">
        <v>198</v>
      </c>
      <c r="J10">
        <v>687</v>
      </c>
      <c r="K10" t="s">
        <v>218</v>
      </c>
      <c r="L10" t="s">
        <v>198</v>
      </c>
      <c r="M10" s="12">
        <v>19936.536</v>
      </c>
      <c r="N10" s="16">
        <f>M10/R5*20</f>
        <v>0.18853505786828528</v>
      </c>
    </row>
    <row r="11" spans="1:18" x14ac:dyDescent="0.25">
      <c r="A11" s="10" t="s">
        <v>176</v>
      </c>
      <c r="B11">
        <v>42</v>
      </c>
      <c r="C11">
        <v>11.89</v>
      </c>
      <c r="D11">
        <v>821</v>
      </c>
      <c r="E11" t="s">
        <v>219</v>
      </c>
      <c r="F11" t="s">
        <v>198</v>
      </c>
      <c r="G11">
        <v>804</v>
      </c>
      <c r="H11" t="s">
        <v>220</v>
      </c>
      <c r="I11" t="s">
        <v>198</v>
      </c>
      <c r="J11">
        <v>800</v>
      </c>
      <c r="K11" t="s">
        <v>221</v>
      </c>
      <c r="L11" t="s">
        <v>198</v>
      </c>
      <c r="M11" s="12">
        <v>31984.071</v>
      </c>
      <c r="N11" s="16">
        <f>M11/R5*20</f>
        <v>0.30246571805896194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IS-RSD</vt:lpstr>
      <vt:lpstr>MRL</vt:lpstr>
      <vt:lpstr>CCV1</vt:lpstr>
      <vt:lpstr>Blank</vt:lpstr>
      <vt:lpstr>CCV2</vt:lpstr>
      <vt:lpstr>Samples</vt:lpstr>
      <vt:lpstr>Tent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2023-11-14T19:37:55Z</dcterms:modified>
</cp:coreProperties>
</file>