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15360" windowHeight="7755" activeTab="8"/>
  </bookViews>
  <sheets>
    <sheet name="IS-RSD" sheetId="16" r:id="rId1"/>
    <sheet name="BFB" sheetId="11" r:id="rId2"/>
    <sheet name="ICAL" sheetId="20" r:id="rId3"/>
    <sheet name="MRL" sheetId="14" r:id="rId4"/>
    <sheet name="Blank" sheetId="17" r:id="rId5"/>
    <sheet name="CCV" sheetId="8" r:id="rId6"/>
    <sheet name="CCV2" sheetId="21" r:id="rId7"/>
    <sheet name="CCV3" sheetId="22" r:id="rId8"/>
    <sheet name="Samples" sheetId="18" r:id="rId9"/>
    <sheet name="Tent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22" l="1"/>
  <c r="I88" i="22"/>
  <c r="K87" i="22"/>
  <c r="I87" i="22"/>
  <c r="K86" i="22"/>
  <c r="I86" i="22"/>
  <c r="K85" i="22"/>
  <c r="I85" i="22"/>
  <c r="K84" i="22"/>
  <c r="I84" i="22"/>
  <c r="K83" i="22"/>
  <c r="I83" i="22"/>
  <c r="K82" i="22"/>
  <c r="I82" i="22"/>
  <c r="K81" i="22"/>
  <c r="I81" i="22"/>
  <c r="K80" i="22"/>
  <c r="I80" i="22"/>
  <c r="K79" i="22"/>
  <c r="I79" i="22"/>
  <c r="K78" i="22"/>
  <c r="I78" i="22"/>
  <c r="K77" i="22"/>
  <c r="I77" i="22"/>
  <c r="K76" i="22"/>
  <c r="I76" i="22"/>
  <c r="K75" i="22"/>
  <c r="I75" i="22"/>
  <c r="K74" i="22"/>
  <c r="I74" i="22"/>
  <c r="K73" i="22"/>
  <c r="I73" i="22"/>
  <c r="K72" i="22"/>
  <c r="I72" i="22"/>
  <c r="K71" i="22"/>
  <c r="I71" i="22"/>
  <c r="K70" i="22"/>
  <c r="I70" i="22"/>
  <c r="K69" i="22"/>
  <c r="I69" i="22"/>
  <c r="K68" i="22"/>
  <c r="I68" i="22"/>
  <c r="K67" i="22"/>
  <c r="I67" i="22"/>
  <c r="K66" i="22"/>
  <c r="I66" i="22"/>
  <c r="K65" i="22"/>
  <c r="I65" i="22"/>
  <c r="K64" i="22"/>
  <c r="I64" i="22"/>
  <c r="K63" i="22"/>
  <c r="I63" i="22"/>
  <c r="K62" i="22"/>
  <c r="I62" i="22"/>
  <c r="K61" i="22"/>
  <c r="I61" i="22"/>
  <c r="K60" i="22"/>
  <c r="I60" i="22"/>
  <c r="K59" i="22"/>
  <c r="I59" i="22"/>
  <c r="K58" i="22"/>
  <c r="I58" i="22"/>
  <c r="K57" i="22"/>
  <c r="I57" i="22"/>
  <c r="K56" i="22"/>
  <c r="I56" i="22"/>
  <c r="K55" i="22"/>
  <c r="I55" i="22"/>
  <c r="K54" i="22"/>
  <c r="I54" i="22"/>
  <c r="K53" i="22"/>
  <c r="I53" i="22"/>
  <c r="K52" i="22"/>
  <c r="I52" i="22"/>
  <c r="K51" i="22"/>
  <c r="I51" i="22"/>
  <c r="K50" i="22"/>
  <c r="I50" i="22"/>
  <c r="K49" i="22"/>
  <c r="I49" i="22"/>
  <c r="K48" i="22"/>
  <c r="I48" i="22"/>
  <c r="K47" i="22"/>
  <c r="I47" i="22"/>
  <c r="K46" i="22"/>
  <c r="I46" i="22"/>
  <c r="K45" i="22"/>
  <c r="I45" i="22"/>
  <c r="K44" i="22"/>
  <c r="I44" i="22"/>
  <c r="K43" i="22"/>
  <c r="I43" i="22"/>
  <c r="K42" i="22"/>
  <c r="I42" i="22"/>
  <c r="K41" i="22"/>
  <c r="I41" i="22"/>
  <c r="K40" i="22"/>
  <c r="I40" i="22"/>
  <c r="K39" i="22"/>
  <c r="I39" i="22"/>
  <c r="K38" i="22"/>
  <c r="I38" i="22"/>
  <c r="K37" i="22"/>
  <c r="I37" i="22"/>
  <c r="K36" i="22"/>
  <c r="I36" i="22"/>
  <c r="K35" i="22"/>
  <c r="I35" i="22"/>
  <c r="K34" i="22"/>
  <c r="I34" i="22"/>
  <c r="K33" i="22"/>
  <c r="I33" i="22"/>
  <c r="K32" i="22"/>
  <c r="I32" i="22"/>
  <c r="K31" i="22"/>
  <c r="I31" i="22"/>
  <c r="K30" i="22"/>
  <c r="I30" i="22"/>
  <c r="K29" i="22"/>
  <c r="I29" i="22"/>
  <c r="K28" i="22"/>
  <c r="I28" i="22"/>
  <c r="K27" i="22"/>
  <c r="I27" i="22"/>
  <c r="K26" i="22"/>
  <c r="I26" i="22"/>
  <c r="K25" i="22"/>
  <c r="I25" i="22"/>
  <c r="K24" i="22"/>
  <c r="I24" i="22"/>
  <c r="K23" i="22"/>
  <c r="I23" i="22"/>
  <c r="K22" i="22"/>
  <c r="I22" i="22"/>
  <c r="K21" i="22"/>
  <c r="I21" i="22"/>
  <c r="K20" i="22"/>
  <c r="I20" i="22"/>
  <c r="K19" i="22"/>
  <c r="I19" i="22"/>
  <c r="K18" i="22"/>
  <c r="I18" i="22"/>
  <c r="K17" i="22"/>
  <c r="I17" i="22"/>
  <c r="K16" i="22"/>
  <c r="I16" i="22"/>
  <c r="K15" i="22"/>
  <c r="I15" i="22"/>
  <c r="K14" i="22"/>
  <c r="I14" i="22"/>
  <c r="K13" i="22"/>
  <c r="I13" i="22"/>
  <c r="K12" i="22"/>
  <c r="I12" i="22"/>
  <c r="K11" i="22"/>
  <c r="I11" i="22"/>
  <c r="K10" i="22"/>
  <c r="I10" i="22"/>
  <c r="K9" i="22"/>
  <c r="B10" i="22" s="1"/>
  <c r="I9" i="22"/>
  <c r="B9" i="22"/>
  <c r="K8" i="22"/>
  <c r="I8" i="22"/>
  <c r="K7" i="22"/>
  <c r="I7" i="22"/>
  <c r="K6" i="22"/>
  <c r="I6" i="22"/>
  <c r="C6" i="22"/>
  <c r="G6" i="22" s="1"/>
  <c r="B6" i="22"/>
  <c r="F6" i="22" s="1"/>
  <c r="A6" i="22"/>
  <c r="K5" i="22"/>
  <c r="I5" i="22"/>
  <c r="C5" i="22"/>
  <c r="G5" i="22" s="1"/>
  <c r="B5" i="22"/>
  <c r="F5" i="22" s="1"/>
  <c r="A5" i="22"/>
  <c r="K4" i="22"/>
  <c r="I4" i="22"/>
  <c r="C4" i="22"/>
  <c r="G4" i="22" s="1"/>
  <c r="B4" i="22"/>
  <c r="F4" i="22" s="1"/>
  <c r="A4" i="22"/>
  <c r="C3" i="22"/>
  <c r="G3" i="22" s="1"/>
  <c r="B3" i="22"/>
  <c r="F3" i="22" s="1"/>
  <c r="A3" i="22"/>
  <c r="N4" i="10"/>
  <c r="K88" i="21"/>
  <c r="I88" i="21"/>
  <c r="K87" i="21"/>
  <c r="I87" i="21"/>
  <c r="K86" i="21"/>
  <c r="I86" i="21"/>
  <c r="K85" i="21"/>
  <c r="I85" i="21"/>
  <c r="K84" i="21"/>
  <c r="I84" i="21"/>
  <c r="K83" i="21"/>
  <c r="I83" i="21"/>
  <c r="K82" i="21"/>
  <c r="I82" i="21"/>
  <c r="K81" i="21"/>
  <c r="I81" i="21"/>
  <c r="K80" i="21"/>
  <c r="I80" i="21"/>
  <c r="K79" i="21"/>
  <c r="I79" i="21"/>
  <c r="K78" i="21"/>
  <c r="I78" i="21"/>
  <c r="K77" i="21"/>
  <c r="I77" i="21"/>
  <c r="K76" i="21"/>
  <c r="I76" i="21"/>
  <c r="K75" i="21"/>
  <c r="I75" i="21"/>
  <c r="K74" i="21"/>
  <c r="I74" i="21"/>
  <c r="K73" i="21"/>
  <c r="I73" i="21"/>
  <c r="K72" i="21"/>
  <c r="I72" i="21"/>
  <c r="K71" i="21"/>
  <c r="I71" i="21"/>
  <c r="K70" i="21"/>
  <c r="I70" i="21"/>
  <c r="K69" i="21"/>
  <c r="I69" i="21"/>
  <c r="K68" i="21"/>
  <c r="I68" i="21"/>
  <c r="K67" i="21"/>
  <c r="I67" i="21"/>
  <c r="K66" i="21"/>
  <c r="I66" i="21"/>
  <c r="K65" i="21"/>
  <c r="I65" i="21"/>
  <c r="K64" i="21"/>
  <c r="I64" i="21"/>
  <c r="K63" i="21"/>
  <c r="I63" i="21"/>
  <c r="K62" i="21"/>
  <c r="I62" i="21"/>
  <c r="K61" i="21"/>
  <c r="I61" i="21"/>
  <c r="K60" i="21"/>
  <c r="I60" i="21"/>
  <c r="K59" i="21"/>
  <c r="I59" i="21"/>
  <c r="K58" i="21"/>
  <c r="I58" i="21"/>
  <c r="K57" i="21"/>
  <c r="I57" i="21"/>
  <c r="K56" i="21"/>
  <c r="I56" i="21"/>
  <c r="K55" i="21"/>
  <c r="I55" i="21"/>
  <c r="K54" i="21"/>
  <c r="I54" i="21"/>
  <c r="K53" i="21"/>
  <c r="I53" i="21"/>
  <c r="K52" i="21"/>
  <c r="I52" i="21"/>
  <c r="K51" i="21"/>
  <c r="I51" i="21"/>
  <c r="K50" i="21"/>
  <c r="I50" i="21"/>
  <c r="K49" i="21"/>
  <c r="I49" i="21"/>
  <c r="K48" i="21"/>
  <c r="I48" i="21"/>
  <c r="K47" i="21"/>
  <c r="I47" i="21"/>
  <c r="K46" i="21"/>
  <c r="I46" i="21"/>
  <c r="K45" i="21"/>
  <c r="I45" i="21"/>
  <c r="K44" i="21"/>
  <c r="I44" i="21"/>
  <c r="K43" i="21"/>
  <c r="I43" i="21"/>
  <c r="K42" i="21"/>
  <c r="I42" i="21"/>
  <c r="K41" i="21"/>
  <c r="I41" i="21"/>
  <c r="K40" i="21"/>
  <c r="I40" i="21"/>
  <c r="K39" i="21"/>
  <c r="I39" i="21"/>
  <c r="K38" i="21"/>
  <c r="I38" i="21"/>
  <c r="K37" i="21"/>
  <c r="I37" i="21"/>
  <c r="K36" i="21"/>
  <c r="I36" i="21"/>
  <c r="K35" i="21"/>
  <c r="I35" i="21"/>
  <c r="K34" i="21"/>
  <c r="I34" i="21"/>
  <c r="K33" i="21"/>
  <c r="I33" i="21"/>
  <c r="K32" i="21"/>
  <c r="I32" i="21"/>
  <c r="K31" i="21"/>
  <c r="I31" i="21"/>
  <c r="K30" i="21"/>
  <c r="I30" i="21"/>
  <c r="K29" i="21"/>
  <c r="I29" i="21"/>
  <c r="K28" i="21"/>
  <c r="I28" i="21"/>
  <c r="K27" i="21"/>
  <c r="I27" i="21"/>
  <c r="K26" i="21"/>
  <c r="I26" i="21"/>
  <c r="K25" i="21"/>
  <c r="I25" i="21"/>
  <c r="K24" i="21"/>
  <c r="I24" i="21"/>
  <c r="K23" i="21"/>
  <c r="I23" i="21"/>
  <c r="K22" i="21"/>
  <c r="I22" i="21"/>
  <c r="K21" i="21"/>
  <c r="I21" i="21"/>
  <c r="K20" i="21"/>
  <c r="I20" i="21"/>
  <c r="K19" i="21"/>
  <c r="I19" i="21"/>
  <c r="K18" i="21"/>
  <c r="I18" i="21"/>
  <c r="K17" i="21"/>
  <c r="I17" i="21"/>
  <c r="K16" i="21"/>
  <c r="I16" i="21"/>
  <c r="K15" i="21"/>
  <c r="I15" i="21"/>
  <c r="K14" i="21"/>
  <c r="I14" i="21"/>
  <c r="K13" i="21"/>
  <c r="I13" i="21"/>
  <c r="K12" i="21"/>
  <c r="I12" i="21"/>
  <c r="K11" i="21"/>
  <c r="I11" i="21"/>
  <c r="K10" i="21"/>
  <c r="I10" i="21"/>
  <c r="K9" i="21"/>
  <c r="I9" i="21"/>
  <c r="B9" i="21"/>
  <c r="K8" i="21"/>
  <c r="I8" i="21"/>
  <c r="K7" i="21"/>
  <c r="I7" i="21"/>
  <c r="K6" i="21"/>
  <c r="I6" i="21"/>
  <c r="C6" i="21"/>
  <c r="G6" i="21" s="1"/>
  <c r="B6" i="21"/>
  <c r="F6" i="21" s="1"/>
  <c r="A6" i="21"/>
  <c r="K5" i="21"/>
  <c r="I5" i="21"/>
  <c r="C5" i="21"/>
  <c r="G5" i="21" s="1"/>
  <c r="B5" i="21"/>
  <c r="F5" i="21" s="1"/>
  <c r="A5" i="21"/>
  <c r="K4" i="21"/>
  <c r="I4" i="21"/>
  <c r="C4" i="21"/>
  <c r="G4" i="21" s="1"/>
  <c r="B4" i="21"/>
  <c r="F4" i="21" s="1"/>
  <c r="A4" i="21"/>
  <c r="C3" i="21"/>
  <c r="G3" i="21" s="1"/>
  <c r="B3" i="21"/>
  <c r="F3" i="21" s="1"/>
  <c r="A3" i="21"/>
  <c r="B10" i="21" l="1"/>
  <c r="AO87" i="20"/>
  <c r="AN87" i="20"/>
  <c r="AP87" i="20" s="1"/>
  <c r="AF87" i="20"/>
  <c r="AE87" i="20"/>
  <c r="AD87" i="20"/>
  <c r="AC87" i="20"/>
  <c r="AB87" i="20"/>
  <c r="AA87" i="20"/>
  <c r="AO86" i="20"/>
  <c r="AN86" i="20"/>
  <c r="AP86" i="20" s="1"/>
  <c r="AF86" i="20"/>
  <c r="AE86" i="20"/>
  <c r="AD86" i="20"/>
  <c r="AC86" i="20"/>
  <c r="AB86" i="20"/>
  <c r="AA86" i="20"/>
  <c r="AO85" i="20"/>
  <c r="AN85" i="20"/>
  <c r="AP85" i="20" s="1"/>
  <c r="AF85" i="20"/>
  <c r="AE85" i="20"/>
  <c r="AD85" i="20"/>
  <c r="AC85" i="20"/>
  <c r="AB85" i="20"/>
  <c r="AA85" i="20"/>
  <c r="AO84" i="20"/>
  <c r="AN84" i="20"/>
  <c r="AP84" i="20" s="1"/>
  <c r="AF84" i="20"/>
  <c r="AE84" i="20"/>
  <c r="AD84" i="20"/>
  <c r="AC84" i="20"/>
  <c r="AB84" i="20"/>
  <c r="AA84" i="20"/>
  <c r="AO83" i="20"/>
  <c r="AN83" i="20"/>
  <c r="AP83" i="20" s="1"/>
  <c r="AF83" i="20"/>
  <c r="AE83" i="20"/>
  <c r="AD83" i="20"/>
  <c r="AC83" i="20"/>
  <c r="AB83" i="20"/>
  <c r="AA83" i="20"/>
  <c r="AP82" i="20"/>
  <c r="AO82" i="20"/>
  <c r="AN82" i="20"/>
  <c r="AF82" i="20"/>
  <c r="AE82" i="20"/>
  <c r="AD82" i="20"/>
  <c r="AC82" i="20"/>
  <c r="AB82" i="20"/>
  <c r="AA82" i="20"/>
  <c r="AP81" i="20"/>
  <c r="AO81" i="20"/>
  <c r="AN81" i="20"/>
  <c r="AF81" i="20"/>
  <c r="AE81" i="20"/>
  <c r="AD81" i="20"/>
  <c r="AC81" i="20"/>
  <c r="AB81" i="20"/>
  <c r="AA81" i="20"/>
  <c r="AO80" i="20"/>
  <c r="AN80" i="20"/>
  <c r="AP80" i="20" s="1"/>
  <c r="AF80" i="20"/>
  <c r="AE80" i="20"/>
  <c r="AD80" i="20"/>
  <c r="AC80" i="20"/>
  <c r="AB80" i="20"/>
  <c r="AA80" i="20"/>
  <c r="AO79" i="20"/>
  <c r="AN79" i="20"/>
  <c r="AP79" i="20" s="1"/>
  <c r="AF79" i="20"/>
  <c r="AE79" i="20"/>
  <c r="AD79" i="20"/>
  <c r="AC79" i="20"/>
  <c r="AB79" i="20"/>
  <c r="AA79" i="20"/>
  <c r="AO78" i="20"/>
  <c r="AN78" i="20"/>
  <c r="AP78" i="20" s="1"/>
  <c r="AF78" i="20"/>
  <c r="AE78" i="20"/>
  <c r="AD78" i="20"/>
  <c r="AC78" i="20"/>
  <c r="AB78" i="20"/>
  <c r="AA78" i="20"/>
  <c r="AO77" i="20"/>
  <c r="AN77" i="20"/>
  <c r="AP77" i="20" s="1"/>
  <c r="AF77" i="20"/>
  <c r="AE77" i="20"/>
  <c r="AD77" i="20"/>
  <c r="AC77" i="20"/>
  <c r="AB77" i="20"/>
  <c r="AA77" i="20"/>
  <c r="AO76" i="20"/>
  <c r="AN76" i="20"/>
  <c r="AP76" i="20" s="1"/>
  <c r="AF76" i="20"/>
  <c r="AE76" i="20"/>
  <c r="AD76" i="20"/>
  <c r="AC76" i="20"/>
  <c r="AB76" i="20"/>
  <c r="AA76" i="20"/>
  <c r="AO75" i="20"/>
  <c r="AN75" i="20"/>
  <c r="AP75" i="20" s="1"/>
  <c r="AF75" i="20"/>
  <c r="AE75" i="20"/>
  <c r="AD75" i="20"/>
  <c r="AC75" i="20"/>
  <c r="AB75" i="20"/>
  <c r="AA75" i="20"/>
  <c r="AP74" i="20"/>
  <c r="AO74" i="20"/>
  <c r="AN74" i="20"/>
  <c r="AF74" i="20"/>
  <c r="AE74" i="20"/>
  <c r="AD74" i="20"/>
  <c r="AC74" i="20"/>
  <c r="AB74" i="20"/>
  <c r="AA74" i="20"/>
  <c r="AP73" i="20"/>
  <c r="AO73" i="20"/>
  <c r="AN73" i="20"/>
  <c r="AF73" i="20"/>
  <c r="AE73" i="20"/>
  <c r="AD73" i="20"/>
  <c r="AC73" i="20"/>
  <c r="AB73" i="20"/>
  <c r="AA73" i="20"/>
  <c r="AP72" i="20"/>
  <c r="AO72" i="20"/>
  <c r="AN72" i="20"/>
  <c r="AF72" i="20"/>
  <c r="AE72" i="20"/>
  <c r="AD72" i="20"/>
  <c r="AC72" i="20"/>
  <c r="AB72" i="20"/>
  <c r="AA72" i="20"/>
  <c r="AO71" i="20"/>
  <c r="AN71" i="20"/>
  <c r="AP71" i="20" s="1"/>
  <c r="AF71" i="20"/>
  <c r="AE71" i="20"/>
  <c r="AD71" i="20"/>
  <c r="AC71" i="20"/>
  <c r="AB71" i="20"/>
  <c r="AA71" i="20"/>
  <c r="AO70" i="20"/>
  <c r="AN70" i="20"/>
  <c r="AP70" i="20" s="1"/>
  <c r="AF70" i="20"/>
  <c r="AE70" i="20"/>
  <c r="AD70" i="20"/>
  <c r="AC70" i="20"/>
  <c r="AB70" i="20"/>
  <c r="AA70" i="20"/>
  <c r="AO69" i="20"/>
  <c r="AN69" i="20"/>
  <c r="AP69" i="20" s="1"/>
  <c r="AF69" i="20"/>
  <c r="AE69" i="20"/>
  <c r="AD69" i="20"/>
  <c r="AC69" i="20"/>
  <c r="AB69" i="20"/>
  <c r="AA69" i="20"/>
  <c r="AO68" i="20"/>
  <c r="AN68" i="20"/>
  <c r="AP68" i="20" s="1"/>
  <c r="AF68" i="20"/>
  <c r="AE68" i="20"/>
  <c r="AD68" i="20"/>
  <c r="AC68" i="20"/>
  <c r="AB68" i="20"/>
  <c r="AA68" i="20"/>
  <c r="AO67" i="20"/>
  <c r="AN67" i="20"/>
  <c r="AP67" i="20" s="1"/>
  <c r="AF67" i="20"/>
  <c r="AE67" i="20"/>
  <c r="AD67" i="20"/>
  <c r="AC67" i="20"/>
  <c r="AB67" i="20"/>
  <c r="AA67" i="20"/>
  <c r="AP66" i="20"/>
  <c r="AO66" i="20"/>
  <c r="AN66" i="20"/>
  <c r="AF66" i="20"/>
  <c r="AE66" i="20"/>
  <c r="AD66" i="20"/>
  <c r="AC66" i="20"/>
  <c r="AB66" i="20"/>
  <c r="AA66" i="20"/>
  <c r="AP65" i="20"/>
  <c r="AO65" i="20"/>
  <c r="AN65" i="20"/>
  <c r="AF65" i="20"/>
  <c r="AE65" i="20"/>
  <c r="AD65" i="20"/>
  <c r="AC65" i="20"/>
  <c r="AB65" i="20"/>
  <c r="AA65" i="20"/>
  <c r="AP64" i="20"/>
  <c r="AO64" i="20"/>
  <c r="AN64" i="20"/>
  <c r="AF64" i="20"/>
  <c r="AE64" i="20"/>
  <c r="AD64" i="20"/>
  <c r="AC64" i="20"/>
  <c r="AB64" i="20"/>
  <c r="AA64" i="20"/>
  <c r="AO63" i="20"/>
  <c r="AN63" i="20"/>
  <c r="AP63" i="20" s="1"/>
  <c r="AF63" i="20"/>
  <c r="AE63" i="20"/>
  <c r="AD63" i="20"/>
  <c r="AC63" i="20"/>
  <c r="AB63" i="20"/>
  <c r="AA63" i="20"/>
  <c r="AO62" i="20"/>
  <c r="AN62" i="20"/>
  <c r="AP62" i="20" s="1"/>
  <c r="AF62" i="20"/>
  <c r="AE62" i="20"/>
  <c r="AD62" i="20"/>
  <c r="AC62" i="20"/>
  <c r="AB62" i="20"/>
  <c r="AA62" i="20"/>
  <c r="AO61" i="20"/>
  <c r="AN61" i="20"/>
  <c r="AP61" i="20" s="1"/>
  <c r="AF61" i="20"/>
  <c r="AE61" i="20"/>
  <c r="AD61" i="20"/>
  <c r="AC61" i="20"/>
  <c r="AB61" i="20"/>
  <c r="AA61" i="20"/>
  <c r="AO60" i="20"/>
  <c r="AN60" i="20"/>
  <c r="AP60" i="20" s="1"/>
  <c r="AF60" i="20"/>
  <c r="AE60" i="20"/>
  <c r="AD60" i="20"/>
  <c r="AC60" i="20"/>
  <c r="AB60" i="20"/>
  <c r="AA60" i="20"/>
  <c r="AO59" i="20"/>
  <c r="AN59" i="20"/>
  <c r="AP59" i="20" s="1"/>
  <c r="AF59" i="20"/>
  <c r="AE59" i="20"/>
  <c r="AD59" i="20"/>
  <c r="AC59" i="20"/>
  <c r="AB59" i="20"/>
  <c r="AA59" i="20"/>
  <c r="AP58" i="20"/>
  <c r="AO58" i="20"/>
  <c r="AN58" i="20"/>
  <c r="AF58" i="20"/>
  <c r="AE58" i="20"/>
  <c r="AD58" i="20"/>
  <c r="AC58" i="20"/>
  <c r="AB58" i="20"/>
  <c r="AA58" i="20"/>
  <c r="AP57" i="20"/>
  <c r="AO57" i="20"/>
  <c r="AN57" i="20"/>
  <c r="AF57" i="20"/>
  <c r="AE57" i="20"/>
  <c r="AD57" i="20"/>
  <c r="AC57" i="20"/>
  <c r="AB57" i="20"/>
  <c r="AA57" i="20"/>
  <c r="AO56" i="20"/>
  <c r="AN56" i="20"/>
  <c r="AP56" i="20" s="1"/>
  <c r="AF56" i="20"/>
  <c r="AE56" i="20"/>
  <c r="AD56" i="20"/>
  <c r="AC56" i="20"/>
  <c r="AB56" i="20"/>
  <c r="AA56" i="20"/>
  <c r="AO55" i="20"/>
  <c r="AN55" i="20"/>
  <c r="AP55" i="20" s="1"/>
  <c r="AF55" i="20"/>
  <c r="AE55" i="20"/>
  <c r="AD55" i="20"/>
  <c r="AC55" i="20"/>
  <c r="AB55" i="20"/>
  <c r="AA55" i="20"/>
  <c r="AO54" i="20"/>
  <c r="AN54" i="20"/>
  <c r="AP54" i="20" s="1"/>
  <c r="AF54" i="20"/>
  <c r="AE54" i="20"/>
  <c r="AD54" i="20"/>
  <c r="AC54" i="20"/>
  <c r="AB54" i="20"/>
  <c r="AA54" i="20"/>
  <c r="AO53" i="20"/>
  <c r="AN53" i="20"/>
  <c r="AP53" i="20" s="1"/>
  <c r="AF53" i="20"/>
  <c r="AE53" i="20"/>
  <c r="AD53" i="20"/>
  <c r="AC53" i="20"/>
  <c r="AB53" i="20"/>
  <c r="AA53" i="20"/>
  <c r="AO52" i="20"/>
  <c r="AN52" i="20"/>
  <c r="AP52" i="20" s="1"/>
  <c r="AF52" i="20"/>
  <c r="AE52" i="20"/>
  <c r="AD52" i="20"/>
  <c r="AC52" i="20"/>
  <c r="AB52" i="20"/>
  <c r="AA52" i="20"/>
  <c r="AO51" i="20"/>
  <c r="AN51" i="20"/>
  <c r="AP51" i="20" s="1"/>
  <c r="AF51" i="20"/>
  <c r="AE51" i="20"/>
  <c r="AD51" i="20"/>
  <c r="AC51" i="20"/>
  <c r="AB51" i="20"/>
  <c r="AA51" i="20"/>
  <c r="AP50" i="20"/>
  <c r="AO50" i="20"/>
  <c r="AN50" i="20"/>
  <c r="AF50" i="20"/>
  <c r="AE50" i="20"/>
  <c r="AD50" i="20"/>
  <c r="AC50" i="20"/>
  <c r="AB50" i="20"/>
  <c r="AA50" i="20"/>
  <c r="AP49" i="20"/>
  <c r="AO49" i="20"/>
  <c r="AN49" i="20"/>
  <c r="AF49" i="20"/>
  <c r="AE49" i="20"/>
  <c r="AD49" i="20"/>
  <c r="AC49" i="20"/>
  <c r="AB49" i="20"/>
  <c r="AA49" i="20"/>
  <c r="AO48" i="20"/>
  <c r="AN48" i="20"/>
  <c r="AP48" i="20" s="1"/>
  <c r="AF48" i="20"/>
  <c r="AE48" i="20"/>
  <c r="AD48" i="20"/>
  <c r="AC48" i="20"/>
  <c r="AB48" i="20"/>
  <c r="AA48" i="20"/>
  <c r="AO47" i="20"/>
  <c r="AN47" i="20"/>
  <c r="AP47" i="20" s="1"/>
  <c r="AF47" i="20"/>
  <c r="AE47" i="20"/>
  <c r="AD47" i="20"/>
  <c r="AC47" i="20"/>
  <c r="AB47" i="20"/>
  <c r="AA47" i="20"/>
  <c r="AO46" i="20"/>
  <c r="AN46" i="20"/>
  <c r="AP46" i="20" s="1"/>
  <c r="AF46" i="20"/>
  <c r="AE46" i="20"/>
  <c r="AD46" i="20"/>
  <c r="AC46" i="20"/>
  <c r="AB46" i="20"/>
  <c r="AA46" i="20"/>
  <c r="AO45" i="20"/>
  <c r="AN45" i="20"/>
  <c r="AP45" i="20" s="1"/>
  <c r="AF45" i="20"/>
  <c r="AE45" i="20"/>
  <c r="AD45" i="20"/>
  <c r="AC45" i="20"/>
  <c r="AB45" i="20"/>
  <c r="AA45" i="20"/>
  <c r="AO44" i="20"/>
  <c r="AN44" i="20"/>
  <c r="AP44" i="20" s="1"/>
  <c r="AF44" i="20"/>
  <c r="AE44" i="20"/>
  <c r="AD44" i="20"/>
  <c r="AC44" i="20"/>
  <c r="AB44" i="20"/>
  <c r="AA44" i="20"/>
  <c r="AO43" i="20"/>
  <c r="AN43" i="20"/>
  <c r="AP43" i="20" s="1"/>
  <c r="AF43" i="20"/>
  <c r="AE43" i="20"/>
  <c r="AD43" i="20"/>
  <c r="AC43" i="20"/>
  <c r="AB43" i="20"/>
  <c r="AA43" i="20"/>
  <c r="AP42" i="20"/>
  <c r="AO42" i="20"/>
  <c r="AN42" i="20"/>
  <c r="AF42" i="20"/>
  <c r="AE42" i="20"/>
  <c r="AD42" i="20"/>
  <c r="AC42" i="20"/>
  <c r="AB42" i="20"/>
  <c r="AA42" i="20"/>
  <c r="AP41" i="20"/>
  <c r="AO41" i="20"/>
  <c r="AN41" i="20"/>
  <c r="AF41" i="20"/>
  <c r="AE41" i="20"/>
  <c r="AD41" i="20"/>
  <c r="AC41" i="20"/>
  <c r="AB41" i="20"/>
  <c r="AA41" i="20"/>
  <c r="AO40" i="20"/>
  <c r="AN40" i="20"/>
  <c r="AP40" i="20" s="1"/>
  <c r="AF40" i="20"/>
  <c r="AE40" i="20"/>
  <c r="AD40" i="20"/>
  <c r="AC40" i="20"/>
  <c r="AB40" i="20"/>
  <c r="AA40" i="20"/>
  <c r="AO39" i="20"/>
  <c r="AN39" i="20"/>
  <c r="AP39" i="20" s="1"/>
  <c r="AF39" i="20"/>
  <c r="AE39" i="20"/>
  <c r="AD39" i="20"/>
  <c r="AC39" i="20"/>
  <c r="AB39" i="20"/>
  <c r="AA39" i="20"/>
  <c r="AO38" i="20"/>
  <c r="AN38" i="20"/>
  <c r="AP38" i="20" s="1"/>
  <c r="AF38" i="20"/>
  <c r="AE38" i="20"/>
  <c r="AD38" i="20"/>
  <c r="AC38" i="20"/>
  <c r="AB38" i="20"/>
  <c r="AA38" i="20"/>
  <c r="AO37" i="20"/>
  <c r="AN37" i="20"/>
  <c r="AP37" i="20" s="1"/>
  <c r="AF37" i="20"/>
  <c r="AE37" i="20"/>
  <c r="AD37" i="20"/>
  <c r="AC37" i="20"/>
  <c r="AB37" i="20"/>
  <c r="AA37" i="20"/>
  <c r="AO36" i="20"/>
  <c r="AN36" i="20"/>
  <c r="AP36" i="20" s="1"/>
  <c r="AF36" i="20"/>
  <c r="AE36" i="20"/>
  <c r="AD36" i="20"/>
  <c r="AC36" i="20"/>
  <c r="AB36" i="20"/>
  <c r="AA36" i="20"/>
  <c r="AO35" i="20"/>
  <c r="AN35" i="20"/>
  <c r="AP35" i="20" s="1"/>
  <c r="AF35" i="20"/>
  <c r="AE35" i="20"/>
  <c r="AD35" i="20"/>
  <c r="AC35" i="20"/>
  <c r="AB35" i="20"/>
  <c r="AA35" i="20"/>
  <c r="AP34" i="20"/>
  <c r="AO34" i="20"/>
  <c r="AN34" i="20"/>
  <c r="AF34" i="20"/>
  <c r="AE34" i="20"/>
  <c r="AD34" i="20"/>
  <c r="AC34" i="20"/>
  <c r="AB34" i="20"/>
  <c r="AA34" i="20"/>
  <c r="AP33" i="20"/>
  <c r="AO33" i="20"/>
  <c r="AN33" i="20"/>
  <c r="AF33" i="20"/>
  <c r="AE33" i="20"/>
  <c r="AD33" i="20"/>
  <c r="AC33" i="20"/>
  <c r="AB33" i="20"/>
  <c r="AA33" i="20"/>
  <c r="AP32" i="20"/>
  <c r="AO32" i="20"/>
  <c r="AN32" i="20"/>
  <c r="AF32" i="20"/>
  <c r="AE32" i="20"/>
  <c r="AD32" i="20"/>
  <c r="AC32" i="20"/>
  <c r="AB32" i="20"/>
  <c r="AA32" i="20"/>
  <c r="AO31" i="20"/>
  <c r="AN31" i="20"/>
  <c r="AP31" i="20" s="1"/>
  <c r="AF31" i="20"/>
  <c r="AE31" i="20"/>
  <c r="AD31" i="20"/>
  <c r="AC31" i="20"/>
  <c r="AB31" i="20"/>
  <c r="AA31" i="20"/>
  <c r="AO30" i="20"/>
  <c r="AN30" i="20"/>
  <c r="AP30" i="20" s="1"/>
  <c r="AF30" i="20"/>
  <c r="AE30" i="20"/>
  <c r="AD30" i="20"/>
  <c r="AC30" i="20"/>
  <c r="AB30" i="20"/>
  <c r="AA30" i="20"/>
  <c r="AO29" i="20"/>
  <c r="AN29" i="20"/>
  <c r="AP29" i="20" s="1"/>
  <c r="AF29" i="20"/>
  <c r="AE29" i="20"/>
  <c r="AD29" i="20"/>
  <c r="AC29" i="20"/>
  <c r="AB29" i="20"/>
  <c r="AA29" i="20"/>
  <c r="AO28" i="20"/>
  <c r="AN28" i="20"/>
  <c r="AP28" i="20" s="1"/>
  <c r="AF28" i="20"/>
  <c r="AE28" i="20"/>
  <c r="AD28" i="20"/>
  <c r="AC28" i="20"/>
  <c r="AB28" i="20"/>
  <c r="AA28" i="20"/>
  <c r="AO27" i="20"/>
  <c r="AN27" i="20"/>
  <c r="AP27" i="20" s="1"/>
  <c r="AF27" i="20"/>
  <c r="AE27" i="20"/>
  <c r="AD27" i="20"/>
  <c r="AC27" i="20"/>
  <c r="AB27" i="20"/>
  <c r="AA27" i="20"/>
  <c r="AP26" i="20"/>
  <c r="AO26" i="20"/>
  <c r="AN26" i="20"/>
  <c r="AF26" i="20"/>
  <c r="AE26" i="20"/>
  <c r="AD26" i="20"/>
  <c r="AC26" i="20"/>
  <c r="AB26" i="20"/>
  <c r="AA26" i="20"/>
  <c r="AP25" i="20"/>
  <c r="AO25" i="20"/>
  <c r="AN25" i="20"/>
  <c r="AF25" i="20"/>
  <c r="AE25" i="20"/>
  <c r="AD25" i="20"/>
  <c r="AC25" i="20"/>
  <c r="AB25" i="20"/>
  <c r="AA25" i="20"/>
  <c r="AP24" i="20"/>
  <c r="AO24" i="20"/>
  <c r="AN24" i="20"/>
  <c r="AF24" i="20"/>
  <c r="AE24" i="20"/>
  <c r="AD24" i="20"/>
  <c r="AC24" i="20"/>
  <c r="AB24" i="20"/>
  <c r="AA24" i="20"/>
  <c r="AO23" i="20"/>
  <c r="AN23" i="20"/>
  <c r="AP23" i="20" s="1"/>
  <c r="AF23" i="20"/>
  <c r="AE23" i="20"/>
  <c r="AD23" i="20"/>
  <c r="AC23" i="20"/>
  <c r="AB23" i="20"/>
  <c r="AA23" i="20"/>
  <c r="AO22" i="20"/>
  <c r="AN22" i="20"/>
  <c r="AP22" i="20" s="1"/>
  <c r="AF22" i="20"/>
  <c r="AE22" i="20"/>
  <c r="AD22" i="20"/>
  <c r="AC22" i="20"/>
  <c r="AB22" i="20"/>
  <c r="AA22" i="20"/>
  <c r="AO21" i="20"/>
  <c r="AN21" i="20"/>
  <c r="AP21" i="20" s="1"/>
  <c r="AF21" i="20"/>
  <c r="AE21" i="20"/>
  <c r="AD21" i="20"/>
  <c r="AC21" i="20"/>
  <c r="AB21" i="20"/>
  <c r="AA21" i="20"/>
  <c r="AO20" i="20"/>
  <c r="AN20" i="20"/>
  <c r="AP20" i="20" s="1"/>
  <c r="AF20" i="20"/>
  <c r="AE20" i="20"/>
  <c r="AD20" i="20"/>
  <c r="AC20" i="20"/>
  <c r="AB20" i="20"/>
  <c r="AA20" i="20"/>
  <c r="AO19" i="20"/>
  <c r="AN19" i="20"/>
  <c r="AP19" i="20" s="1"/>
  <c r="AF19" i="20"/>
  <c r="AE19" i="20"/>
  <c r="AD19" i="20"/>
  <c r="AC19" i="20"/>
  <c r="AB19" i="20"/>
  <c r="AA19" i="20"/>
  <c r="AP18" i="20"/>
  <c r="AO18" i="20"/>
  <c r="AN18" i="20"/>
  <c r="AF18" i="20"/>
  <c r="AE18" i="20"/>
  <c r="AD18" i="20"/>
  <c r="AC18" i="20"/>
  <c r="AB18" i="20"/>
  <c r="AA18" i="20"/>
  <c r="AP17" i="20"/>
  <c r="AO17" i="20"/>
  <c r="AN17" i="20"/>
  <c r="AF17" i="20"/>
  <c r="AE17" i="20"/>
  <c r="AD17" i="20"/>
  <c r="AC17" i="20"/>
  <c r="AB17" i="20"/>
  <c r="AA17" i="20"/>
  <c r="AP16" i="20"/>
  <c r="AO16" i="20"/>
  <c r="AN16" i="20"/>
  <c r="AF16" i="20"/>
  <c r="AE16" i="20"/>
  <c r="AD16" i="20"/>
  <c r="AC16" i="20"/>
  <c r="AB16" i="20"/>
  <c r="AA16" i="20"/>
  <c r="AO15" i="20"/>
  <c r="AN15" i="20"/>
  <c r="AP15" i="20" s="1"/>
  <c r="AF15" i="20"/>
  <c r="AE15" i="20"/>
  <c r="AD15" i="20"/>
  <c r="AC15" i="20"/>
  <c r="AB15" i="20"/>
  <c r="AA15" i="20"/>
  <c r="AO14" i="20"/>
  <c r="AN14" i="20"/>
  <c r="AP14" i="20" s="1"/>
  <c r="AF14" i="20"/>
  <c r="AE14" i="20"/>
  <c r="AD14" i="20"/>
  <c r="AC14" i="20"/>
  <c r="AB14" i="20"/>
  <c r="AA14" i="20"/>
  <c r="AO13" i="20"/>
  <c r="AN13" i="20"/>
  <c r="AP13" i="20" s="1"/>
  <c r="AF13" i="20"/>
  <c r="AE13" i="20"/>
  <c r="AD13" i="20"/>
  <c r="AC13" i="20"/>
  <c r="AB13" i="20"/>
  <c r="AA13" i="20"/>
  <c r="AO12" i="20"/>
  <c r="AN12" i="20"/>
  <c r="AP12" i="20" s="1"/>
  <c r="AF12" i="20"/>
  <c r="AE12" i="20"/>
  <c r="AD12" i="20"/>
  <c r="AC12" i="20"/>
  <c r="AB12" i="20"/>
  <c r="AA12" i="20"/>
  <c r="AO11" i="20"/>
  <c r="AN11" i="20"/>
  <c r="AP11" i="20" s="1"/>
  <c r="AF11" i="20"/>
  <c r="AE11" i="20"/>
  <c r="AD11" i="20"/>
  <c r="AC11" i="20"/>
  <c r="AB11" i="20"/>
  <c r="AA11" i="20"/>
  <c r="AP10" i="20"/>
  <c r="AO10" i="20"/>
  <c r="AS3" i="20" s="1"/>
  <c r="AN10" i="20"/>
  <c r="AF10" i="20"/>
  <c r="AE10" i="20"/>
  <c r="AD10" i="20"/>
  <c r="AC10" i="20"/>
  <c r="AB10" i="20"/>
  <c r="AA10" i="20"/>
  <c r="AP9" i="20"/>
  <c r="AO9" i="20"/>
  <c r="AN9" i="20"/>
  <c r="AF9" i="20"/>
  <c r="AE9" i="20"/>
  <c r="AD9" i="20"/>
  <c r="AC9" i="20"/>
  <c r="AB9" i="20"/>
  <c r="AA9" i="20"/>
  <c r="AP8" i="20"/>
  <c r="AO8" i="20"/>
  <c r="AN8" i="20"/>
  <c r="AF8" i="20"/>
  <c r="AE8" i="20"/>
  <c r="AD8" i="20"/>
  <c r="AC8" i="20"/>
  <c r="AB8" i="20"/>
  <c r="AA8" i="20"/>
  <c r="AO7" i="20"/>
  <c r="AN7" i="20"/>
  <c r="AP7" i="20" s="1"/>
  <c r="AF7" i="20"/>
  <c r="AE7" i="20"/>
  <c r="AD7" i="20"/>
  <c r="AC7" i="20"/>
  <c r="AB7" i="20"/>
  <c r="AA7" i="20"/>
  <c r="AO6" i="20"/>
  <c r="AN6" i="20"/>
  <c r="AP6" i="20" s="1"/>
  <c r="AF6" i="20"/>
  <c r="AE6" i="20"/>
  <c r="AD6" i="20"/>
  <c r="AC6" i="20"/>
  <c r="AB6" i="20"/>
  <c r="AA6" i="20"/>
  <c r="AO5" i="20"/>
  <c r="AN5" i="20"/>
  <c r="AP5" i="20" s="1"/>
  <c r="AF5" i="20"/>
  <c r="AE5" i="20"/>
  <c r="AD5" i="20"/>
  <c r="AC5" i="20"/>
  <c r="AB5" i="20"/>
  <c r="AA5" i="20"/>
  <c r="AO4" i="20"/>
  <c r="AN4" i="20"/>
  <c r="AP4" i="20" s="1"/>
  <c r="AF4" i="20"/>
  <c r="AE4" i="20"/>
  <c r="AD4" i="20"/>
  <c r="AC4" i="20"/>
  <c r="AB4" i="20"/>
  <c r="AA4" i="20"/>
  <c r="AP3" i="20"/>
  <c r="AO3" i="20"/>
  <c r="AN3" i="20"/>
  <c r="AF3" i="20"/>
  <c r="AE3" i="20"/>
  <c r="AD3" i="20"/>
  <c r="AC3" i="20"/>
  <c r="AB3" i="20"/>
  <c r="AA3" i="20"/>
  <c r="AS2" i="20"/>
  <c r="AS4" i="20" l="1"/>
  <c r="L7" i="11"/>
  <c r="B3" i="8" l="1"/>
  <c r="C3" i="8"/>
  <c r="B4" i="8"/>
  <c r="C4" i="8"/>
  <c r="B5" i="8"/>
  <c r="C5" i="8"/>
  <c r="B6" i="8"/>
  <c r="C6" i="8"/>
  <c r="K4" i="8" l="1"/>
  <c r="B5" i="17" l="1"/>
  <c r="B6" i="17"/>
  <c r="B7" i="17"/>
  <c r="B8" i="17"/>
  <c r="D8" i="17" s="1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7" i="17" l="1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H5" i="16" l="1"/>
  <c r="H6" i="16"/>
  <c r="H7" i="16"/>
  <c r="H8" i="16"/>
  <c r="F5" i="16"/>
  <c r="G5" i="16"/>
  <c r="F6" i="16"/>
  <c r="G6" i="16"/>
  <c r="F7" i="16"/>
  <c r="G7" i="16"/>
  <c r="F8" i="16"/>
  <c r="G8" i="16"/>
  <c r="A6" i="16" l="1"/>
  <c r="A7" i="16"/>
  <c r="A8" i="16"/>
  <c r="A5" i="16"/>
  <c r="E5" i="16"/>
  <c r="E6" i="16"/>
  <c r="E7" i="16"/>
  <c r="E8" i="16"/>
  <c r="D5" i="16"/>
  <c r="D6" i="16"/>
  <c r="D7" i="16"/>
  <c r="D8" i="16"/>
  <c r="C6" i="16"/>
  <c r="C7" i="16"/>
  <c r="C8" i="16"/>
  <c r="C5" i="16"/>
  <c r="B6" i="16"/>
  <c r="B7" i="16"/>
  <c r="B8" i="16"/>
  <c r="B5" i="16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F6" i="11" l="1"/>
  <c r="F8" i="11"/>
  <c r="F5" i="11"/>
  <c r="F9" i="11"/>
  <c r="F7" i="11"/>
  <c r="F11" i="11"/>
  <c r="F10" i="11"/>
  <c r="I10" i="11" l="1"/>
  <c r="L10" i="11" s="1"/>
  <c r="I8" i="11"/>
  <c r="L8" i="11" s="1"/>
  <c r="I7" i="11"/>
  <c r="I9" i="11"/>
  <c r="L9" i="11" s="1"/>
  <c r="I5" i="11"/>
  <c r="L5" i="11" s="1"/>
  <c r="I6" i="11"/>
  <c r="L6" i="11" s="1"/>
  <c r="I11" i="11"/>
  <c r="L11" i="11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B9" i="8" l="1"/>
  <c r="G6" i="8"/>
  <c r="F6" i="8"/>
  <c r="A6" i="8"/>
  <c r="G5" i="8"/>
  <c r="F5" i="8"/>
  <c r="A5" i="8"/>
  <c r="G4" i="8"/>
  <c r="F4" i="8"/>
  <c r="A4" i="8"/>
  <c r="G3" i="8"/>
  <c r="F3" i="8"/>
  <c r="B10" i="8" l="1"/>
</calcChain>
</file>

<file path=xl/sharedStrings.xml><?xml version="1.0" encoding="utf-8"?>
<sst xmlns="http://schemas.openxmlformats.org/spreadsheetml/2006/main" count="4603" uniqueCount="318">
  <si>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</si>
  <si>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</si>
  <si>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</si>
  <si>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</si>
  <si>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</si>
  <si>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</si>
  <si>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</si>
  <si>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</si>
  <si>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</si>
  <si>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</si>
  <si>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</si>
  <si>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</si>
  <si>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</si>
  <si>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</si>
  <si>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</si>
  <si>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</si>
  <si>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</si>
  <si>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</si>
  <si>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</si>
  <si>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</si>
  <si>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</si>
  <si>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</si>
  <si>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</si>
  <si>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</si>
  <si>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</si>
  <si>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</si>
  <si>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</si>
  <si>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</si>
  <si>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</si>
  <si>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</si>
  <si>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</si>
  <si>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</si>
  <si>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</si>
  <si>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</si>
  <si>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</si>
  <si>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</si>
  <si>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</si>
  <si>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</si>
  <si>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</si>
  <si>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</si>
  <si>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</si>
  <si>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</si>
  <si>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</si>
  <si>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</si>
  <si>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</si>
  <si>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</si>
  <si>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</si>
  <si>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</si>
  <si>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</si>
  <si>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</si>
  <si>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</si>
  <si>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</si>
  <si>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</si>
  <si>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</si>
  <si>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</si>
  <si>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</si>
  <si>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</si>
  <si>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</si>
  <si>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</si>
  <si>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</si>
  <si>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</si>
  <si>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</si>
  <si>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</si>
  <si>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</si>
  <si>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</si>
  <si>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</si>
  <si>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</si>
  <si>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</si>
  <si>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</si>
  <si>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</si>
  <si>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</si>
  <si>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</si>
  <si>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</si>
  <si>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</si>
  <si>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</si>
  <si>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</si>
  <si>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</si>
  <si>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</si>
  <si>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</si>
  <si>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</si>
  <si>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</si>
  <si>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</si>
  <si>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</si>
  <si>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</si>
  <si>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</si>
  <si>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</si>
  <si>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</si>
  <si>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</si>
  <si>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</si>
  <si>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</si>
  <si>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</si>
  <si>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</si>
  <si>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</si>
  <si>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</si>
  <si>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</si>
  <si>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</si>
  <si>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</si>
  <si>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</si>
  <si>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</si>
  <si>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</si>
  <si>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</si>
  <si>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</si>
  <si>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</si>
  <si>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</si>
  <si>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</si>
  <si>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</si>
  <si>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</si>
  <si>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</si>
  <si>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</si>
  <si>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</si>
  <si>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</si>
  <si>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</si>
  <si>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</si>
  <si>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</si>
  <si>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</si>
  <si>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</si>
  <si>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</si>
  <si>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</si>
  <si>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</si>
  <si>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</si>
  <si>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</si>
  <si>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</si>
  <si>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</si>
  <si>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</si>
  <si>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</si>
  <si>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</si>
  <si>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</si>
  <si>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</si>
  <si>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</si>
  <si>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</si>
  <si>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</si>
  <si>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</si>
  <si>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</si>
  <si>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</si>
  <si>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</si>
  <si>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</si>
  <si>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</si>
  <si>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</si>
  <si>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</si>
  <si>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</si>
  <si>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</si>
  <si>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</si>
  <si>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</si>
  <si>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</si>
  <si>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</si>
  <si>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</si>
  <si>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</si>
  <si>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</si>
  <si>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</si>
  <si>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</si>
  <si>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</si>
  <si>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</si>
  <si>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</si>
  <si>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</si>
  <si>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</si>
  <si>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</si>
  <si>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</si>
  <si>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</si>
  <si>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</si>
  <si>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</si>
  <si>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</si>
  <si>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</si>
  <si>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</si>
  <si>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</si>
  <si>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</si>
  <si>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</si>
  <si>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</si>
  <si>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</si>
  <si>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</si>
  <si>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</si>
  <si>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</si>
  <si>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</si>
  <si>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</si>
  <si>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</si>
  <si>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</si>
  <si>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</si>
  <si>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</si>
  <si>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</si>
  <si>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</si>
  <si>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</si>
  <si>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</si>
  <si>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</si>
  <si>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</si>
  <si>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</si>
  <si>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</si>
  <si>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</si>
  <si>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</si>
  <si>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</si>
  <si>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</si>
  <si>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</si>
  <si>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</si>
  <si>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</si>
  <si>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</si>
  <si>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</si>
  <si>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</si>
  <si>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</si>
  <si>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</si>
  <si>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</si>
  <si>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</si>
  <si>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</si>
  <si>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</si>
  <si>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</si>
  <si>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</si>
  <si>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</si>
  <si>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</si>
  <si>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</si>
  <si>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</si>
  <si>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</si>
  <si>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</si>
  <si>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</si>
  <si>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</si>
  <si>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</si>
  <si>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</si>
  <si>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</si>
  <si>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</si>
  <si>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</si>
  <si>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n.a.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</si>
  <si>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</si>
  <si>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</si>
  <si>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</si>
  <si>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</si>
  <si>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</si>
  <si>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</si>
  <si>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</si>
  <si>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</si>
  <si>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</si>
  <si>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</si>
  <si>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</si>
  <si>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</si>
  <si>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</si>
  <si>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</si>
  <si>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</si>
  <si>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</si>
  <si>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</si>
  <si>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</si>
  <si>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</si>
  <si>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</si>
  <si>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</si>
  <si>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</si>
  <si>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</si>
  <si>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</si>
  <si>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</si>
  <si>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</si>
  <si>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</si>
  <si>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H2O-R1</t>
  </si>
  <si>
    <t>H2O-R2</t>
  </si>
  <si>
    <t>H2O-R3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</si>
  <si>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</si>
  <si>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</si>
  <si>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</si>
  <si>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</si>
  <si>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</si>
  <si>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</si>
  <si>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</si>
  <si>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</si>
  <si>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</si>
  <si>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</si>
  <si>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</si>
  <si>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</si>
  <si>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</si>
  <si>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</si>
  <si>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</si>
  <si>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</si>
  <si>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</si>
  <si>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</si>
  <si>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Instrument Data\GC_MS_PT\2023</t>
  </si>
  <si>
    <t>Estimated</t>
  </si>
  <si>
    <t>Concentration</t>
  </si>
  <si>
    <t>(ppb)</t>
  </si>
  <si>
    <t>20 ppb (TIC)</t>
  </si>
  <si>
    <t>chrom://wrrcgcms/ChromeleonLocal/Instrument Data/GC_MS_PT/2023/231121.seq/693.smp/MSDevice.xraw</t>
  </si>
  <si>
    <t>VOC-10</t>
  </si>
  <si>
    <t>VOC-26</t>
  </si>
  <si>
    <t>Not confirmed</t>
  </si>
  <si>
    <t>Confirmed</t>
  </si>
  <si>
    <t>RSD Failed</t>
  </si>
  <si>
    <t>R^2 Failed</t>
  </si>
  <si>
    <t>Rounded</t>
  </si>
  <si>
    <t>R^2</t>
  </si>
  <si>
    <t>n.a./n.r.</t>
  </si>
  <si>
    <t>chrom://wrrcgcms/ChromeleonLocal/Instrument Data/GC_MS_PT/2023/231205.seq/336.smp/MSDevice.xraw</t>
  </si>
  <si>
    <t>H2O-R5</t>
  </si>
  <si>
    <t>Finished</t>
  </si>
  <si>
    <t>Quad, WithOffset</t>
  </si>
  <si>
    <t>Lin</t>
  </si>
  <si>
    <t>Quad, WithOffset, 1/A</t>
  </si>
  <si>
    <t>Lin, WithOffset</t>
  </si>
  <si>
    <t>Quad, WithOffset, 1/A²</t>
  </si>
  <si>
    <t>Quad</t>
  </si>
  <si>
    <t>H2O-V1</t>
  </si>
  <si>
    <t>H2O-V2</t>
  </si>
  <si>
    <t>H2O-V3</t>
  </si>
  <si>
    <t>Quad, WithOffset, 1/R</t>
  </si>
  <si>
    <t>P-P</t>
  </si>
  <si>
    <t>H2O-R4</t>
  </si>
  <si>
    <t>Quad, WithOffset, 1/R²</t>
  </si>
  <si>
    <t>CCV1</t>
  </si>
  <si>
    <t>MB</t>
  </si>
  <si>
    <t>12-4-KDP-1</t>
  </si>
  <si>
    <t>12-6-KDP-1</t>
  </si>
  <si>
    <t>12-8-KDP-1</t>
  </si>
  <si>
    <t>12-8-KDP-2</t>
  </si>
  <si>
    <t>12-8-KDP-3</t>
  </si>
  <si>
    <t>12-8-KDP-4</t>
  </si>
  <si>
    <t>12-8-KDP-5</t>
  </si>
  <si>
    <t>12-8-KDP-6</t>
  </si>
  <si>
    <t>12-8-KDP-7</t>
  </si>
  <si>
    <t>12-8-KDP-8</t>
  </si>
  <si>
    <t>12-8-KDP-9</t>
  </si>
  <si>
    <t>231214-Holmes</t>
  </si>
  <si>
    <t>H2O-V4</t>
  </si>
  <si>
    <t>H2O-R6</t>
  </si>
  <si>
    <t>CCV2 (next day)</t>
  </si>
  <si>
    <t>Cyclopentane</t>
  </si>
  <si>
    <t>mainlib</t>
  </si>
  <si>
    <t>1-Pentene</t>
  </si>
  <si>
    <t>2-Pentene, (E)-</t>
  </si>
  <si>
    <t>CCV3 (next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</si>
</sst>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42"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7"/>
  <sheetViews>
    <sheetView workbookViewId="0">
      <selection activeCell="J21" sqref="J21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6" x14ac:dyDescent="0.25">
      <c r="J1" t="s">
        <v>70</v>
      </c>
      <c r="K1" t="s">
        <v>235</v>
      </c>
    </row>
    <row r="2" spans="1:16" x14ac:dyDescent="0.25">
      <c r="K2" t="s">
        <v>229</v>
      </c>
      <c r="L2">
        <v>1</v>
      </c>
      <c r="M2">
        <v>2</v>
      </c>
      <c r="N2">
        <v>3</v>
      </c>
      <c r="O2">
        <v>4</v>
      </c>
      <c r="P2">
        <v>5</v>
      </c>
    </row>
    <row r="3" spans="1:16" x14ac:dyDescent="0.25">
      <c r="A3" t="s">
        <v>159</v>
      </c>
      <c r="J3" t="s">
        <v>83</v>
      </c>
      <c r="K3" t="s">
        <v>236</v>
      </c>
      <c r="L3" t="s">
        <v>244</v>
      </c>
      <c r="M3" t="s">
        <v>245</v>
      </c>
      <c r="N3" t="s">
        <v>246</v>
      </c>
      <c r="O3" t="s">
        <v>294</v>
      </c>
    </row>
    <row r="4" spans="1:16" x14ac:dyDescent="0.25">
      <c r="A4" t="s">
        <v>241</v>
      </c>
      <c r="B4" s="30" t="s">
        <v>237</v>
      </c>
      <c r="C4" t="s">
        <v>238</v>
      </c>
      <c r="D4" t="s">
        <v>239</v>
      </c>
      <c r="E4" t="s">
        <v>240</v>
      </c>
      <c r="F4" t="s">
        <v>242</v>
      </c>
      <c r="G4" t="s">
        <v>243</v>
      </c>
      <c r="H4" t="s">
        <v>247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6" x14ac:dyDescent="0.25">
      <c r="A5" s="30">
        <f>_xlfn.STDEV.S(L5:Q5)/AVERAGE(L5:Q5)*100</f>
        <v>2.6496328383103043</v>
      </c>
      <c r="B5" s="30">
        <f>_xlfn.STDEV.S(L5:N5)/AVERAGE(L5:N5)*100</f>
        <v>3.0547693517480252</v>
      </c>
      <c r="C5" s="30">
        <f>_xlfn.STDEV.S(M5:O5)/AVERAGE(M5:O5)*100</f>
        <v>2.748907007016995</v>
      </c>
      <c r="D5" s="30">
        <f>_xlfn.STDEV.S(N5:P5)/AVERAGE(N5:P5)*100</f>
        <v>1.1454285718398129</v>
      </c>
      <c r="E5" s="30" t="e">
        <f>_xlfn.STDEV.S(O5:Q5)/AVERAGE(O5:Q5)*100</f>
        <v>#DIV/0!</v>
      </c>
      <c r="F5" s="30" t="e">
        <f t="shared" ref="F5:H8" si="0">_xlfn.STDEV.S(P5:R5)/AVERAGE(P5:R5)*100</f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  <c r="K5" t="s">
        <v>216</v>
      </c>
      <c r="L5">
        <v>622895.47</v>
      </c>
      <c r="M5">
        <v>621091.56700000004</v>
      </c>
      <c r="N5">
        <v>655457.03399999999</v>
      </c>
      <c r="O5">
        <v>644924.71799999999</v>
      </c>
    </row>
    <row r="6" spans="1:16" x14ac:dyDescent="0.25">
      <c r="A6" s="30">
        <f t="shared" ref="A6:A8" si="1">_xlfn.STDEV.S(L6:Q6)/AVERAGE(L6:Q6)*100</f>
        <v>3.6278317851115163</v>
      </c>
      <c r="B6" s="30">
        <f t="shared" ref="B6:B8" si="2">_xlfn.STDEV.S(L6:N6)/AVERAGE(L6:N6)*100</f>
        <v>3.9585649674964225</v>
      </c>
      <c r="C6" s="30">
        <f t="shared" ref="C6:E8" si="3">_xlfn.STDEV.S(M6:O6)/AVERAGE(M6:O6)*100</f>
        <v>4.0751977872255507</v>
      </c>
      <c r="D6" s="30">
        <f t="shared" si="3"/>
        <v>0.68175482119502506</v>
      </c>
      <c r="E6" s="30" t="e">
        <f t="shared" si="3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  <c r="K6" t="s">
        <v>216</v>
      </c>
      <c r="L6">
        <v>813468.18</v>
      </c>
      <c r="M6">
        <v>797505.60199999996</v>
      </c>
      <c r="N6">
        <v>860248.21499999997</v>
      </c>
      <c r="O6">
        <v>851993.95</v>
      </c>
    </row>
    <row r="7" spans="1:16" x14ac:dyDescent="0.25">
      <c r="A7" s="30">
        <f t="shared" si="1"/>
        <v>5.3067736210314358</v>
      </c>
      <c r="B7" s="30">
        <f t="shared" si="2"/>
        <v>5.2462692711229026</v>
      </c>
      <c r="C7" s="30">
        <f t="shared" si="3"/>
        <v>6.4161949357197834</v>
      </c>
      <c r="D7" s="30">
        <f t="shared" si="3"/>
        <v>1.0701657752355269</v>
      </c>
      <c r="E7" s="30" t="e">
        <f t="shared" si="3"/>
        <v>#DIV/0!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  <c r="K7" t="s">
        <v>216</v>
      </c>
      <c r="L7">
        <v>1077668.057</v>
      </c>
      <c r="M7">
        <v>1012964.7</v>
      </c>
      <c r="N7">
        <v>1124982.243</v>
      </c>
      <c r="O7">
        <v>1142138.0290000001</v>
      </c>
    </row>
    <row r="8" spans="1:16" x14ac:dyDescent="0.25">
      <c r="A8" s="30">
        <f t="shared" si="1"/>
        <v>8.179387276283915</v>
      </c>
      <c r="B8" s="30">
        <f t="shared" si="2"/>
        <v>8.1872893402867124</v>
      </c>
      <c r="C8" s="30">
        <f t="shared" si="3"/>
        <v>8.2231184628867506</v>
      </c>
      <c r="D8" s="30">
        <f t="shared" si="3"/>
        <v>0.44202967476974608</v>
      </c>
      <c r="E8" s="30" t="e">
        <f t="shared" si="3"/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  <c r="K8" t="s">
        <v>216</v>
      </c>
      <c r="L8">
        <v>1145658.0959999999</v>
      </c>
      <c r="M8">
        <v>1135830.8160000001</v>
      </c>
      <c r="N8">
        <v>1310313.115</v>
      </c>
      <c r="O8">
        <v>1318529.8840000001</v>
      </c>
    </row>
    <row r="14" spans="1:16" x14ac:dyDescent="0.25">
      <c r="A14" s="30"/>
      <c r="C14" s="30"/>
      <c r="D14" s="30"/>
      <c r="E14" s="30"/>
      <c r="F14" s="30"/>
      <c r="G14" s="30"/>
      <c r="H14" s="30"/>
    </row>
    <row r="15" spans="1:16" x14ac:dyDescent="0.25">
      <c r="A15" s="30"/>
      <c r="C15" s="30"/>
      <c r="D15" s="30"/>
      <c r="E15" s="30"/>
      <c r="F15" s="30"/>
      <c r="G15" s="30"/>
      <c r="H15" s="30"/>
    </row>
    <row r="16" spans="1:16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C5:C6 C7:C8 B5:B8 D5:D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5"/>
  <sheetViews>
    <sheetView workbookViewId="0">
      <selection activeCell="K20" sqref="K20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266</v>
      </c>
      <c r="P1" s="6" t="s">
        <v>269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229</v>
      </c>
      <c r="N2" s="14" t="s">
        <v>267</v>
      </c>
      <c r="P2" t="s">
        <v>96</v>
      </c>
      <c r="Q2">
        <v>5.43</v>
      </c>
      <c r="R2">
        <v>568124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268</v>
      </c>
      <c r="P3" t="s">
        <v>97</v>
      </c>
    </row>
    <row r="4" spans="1:18" x14ac:dyDescent="0.25">
      <c r="A4" s="10" t="s">
        <v>308</v>
      </c>
      <c r="B4">
        <v>5</v>
      </c>
      <c r="C4">
        <v>3.41</v>
      </c>
      <c r="D4">
        <v>931</v>
      </c>
      <c r="E4" t="s">
        <v>313</v>
      </c>
      <c r="F4" t="s">
        <v>314</v>
      </c>
      <c r="G4">
        <v>903</v>
      </c>
      <c r="H4" t="s">
        <v>315</v>
      </c>
      <c r="I4" t="s">
        <v>314</v>
      </c>
      <c r="J4">
        <v>873</v>
      </c>
      <c r="K4" t="s">
        <v>316</v>
      </c>
      <c r="L4" t="s">
        <v>314</v>
      </c>
      <c r="M4" s="14">
        <v>838307.46100000001</v>
      </c>
      <c r="N4" s="14">
        <f>M4/R2*20</f>
        <v>29.511425709880239</v>
      </c>
      <c r="P4" t="s">
        <v>99</v>
      </c>
    </row>
    <row r="5" spans="1:18" x14ac:dyDescent="0.25">
      <c r="P5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>
      <selection activeCell="P11" sqref="P11"/>
    </sheetView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270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104</v>
      </c>
      <c r="B4" t="s">
        <v>280</v>
      </c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105</v>
      </c>
      <c r="B5" t="s">
        <v>94</v>
      </c>
      <c r="D5" s="14"/>
      <c r="E5" s="2">
        <v>95</v>
      </c>
      <c r="F5" s="16">
        <f t="shared" ref="F5:F11" si="0">VLOOKUP(E5,C:D,2,FALSE)</f>
        <v>10618347</v>
      </c>
      <c r="G5" s="6" t="s">
        <v>116</v>
      </c>
      <c r="H5" s="17" t="s">
        <v>117</v>
      </c>
      <c r="I5" s="17">
        <f>F5/F8*100</f>
        <v>135.6851624408705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/>
      <c r="B6"/>
      <c r="D6" s="14"/>
      <c r="E6" s="2">
        <v>96</v>
      </c>
      <c r="F6" s="16">
        <f t="shared" si="0"/>
        <v>724106.6875</v>
      </c>
      <c r="G6" s="6" t="s">
        <v>119</v>
      </c>
      <c r="H6" s="17" t="s">
        <v>120</v>
      </c>
      <c r="I6" s="17">
        <f>F6/F5*100</f>
        <v>6.8193918271836473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106</v>
      </c>
      <c r="B7"/>
      <c r="D7" s="14"/>
      <c r="E7" s="2">
        <v>173</v>
      </c>
      <c r="F7" s="16" t="e">
        <f t="shared" si="0"/>
        <v>#N/A</v>
      </c>
      <c r="G7" s="6" t="s">
        <v>122</v>
      </c>
      <c r="H7" s="17" t="s">
        <v>123</v>
      </c>
      <c r="I7" s="17" t="e">
        <f>F7/F8*100</f>
        <v>#N/A</v>
      </c>
      <c r="J7" s="2">
        <v>0</v>
      </c>
      <c r="K7" s="2">
        <v>2</v>
      </c>
      <c r="L7" s="19" t="e">
        <f t="shared" si="1"/>
        <v>#N/A</v>
      </c>
    </row>
    <row r="8" spans="1:12" s="13" customFormat="1" x14ac:dyDescent="0.25">
      <c r="A8" s="12" t="s">
        <v>114</v>
      </c>
      <c r="B8" t="s">
        <v>115</v>
      </c>
      <c r="D8" s="14"/>
      <c r="E8" s="2">
        <v>174</v>
      </c>
      <c r="F8" s="16">
        <f t="shared" si="0"/>
        <v>7825724.5</v>
      </c>
      <c r="G8" s="6" t="s">
        <v>125</v>
      </c>
      <c r="H8" s="17" t="s">
        <v>126</v>
      </c>
      <c r="I8" s="17">
        <f>F8/F5*100</f>
        <v>73.70002600216398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118</v>
      </c>
      <c r="B9" t="s">
        <v>281</v>
      </c>
      <c r="D9" s="14"/>
      <c r="E9" s="2">
        <v>175</v>
      </c>
      <c r="F9" s="16">
        <f t="shared" si="0"/>
        <v>540060.0625</v>
      </c>
      <c r="G9" s="6" t="s">
        <v>128</v>
      </c>
      <c r="H9" s="17" t="s">
        <v>129</v>
      </c>
      <c r="I9" s="17">
        <f>F9/F8*100</f>
        <v>6.9010870814580807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121</v>
      </c>
      <c r="B10">
        <v>7</v>
      </c>
      <c r="D10" s="14"/>
      <c r="E10" s="2">
        <v>176</v>
      </c>
      <c r="F10" s="16">
        <f t="shared" si="0"/>
        <v>7792182</v>
      </c>
      <c r="G10" s="6" t="s">
        <v>131</v>
      </c>
      <c r="H10" s="17" t="s">
        <v>132</v>
      </c>
      <c r="I10" s="17">
        <f>F10/F8*100</f>
        <v>99.571381537901061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124</v>
      </c>
      <c r="B11">
        <v>0</v>
      </c>
      <c r="D11" s="14"/>
      <c r="E11" s="2">
        <v>177</v>
      </c>
      <c r="F11" s="16">
        <f t="shared" si="0"/>
        <v>477481.875</v>
      </c>
      <c r="G11" s="6" t="s">
        <v>134</v>
      </c>
      <c r="H11" s="17" t="s">
        <v>135</v>
      </c>
      <c r="I11" s="17">
        <f>F11/F10*100</f>
        <v>6.1277043452013826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127</v>
      </c>
      <c r="B12"/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130</v>
      </c>
      <c r="B13" t="s">
        <v>271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133</v>
      </c>
      <c r="B14" s="20" t="s">
        <v>272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136</v>
      </c>
      <c r="B15" s="21" t="s">
        <v>137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138</v>
      </c>
      <c r="B16" t="s">
        <v>282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139</v>
      </c>
      <c r="B17" s="20">
        <v>45265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140</v>
      </c>
      <c r="B18" s="21">
        <v>0.56797453703703704</v>
      </c>
      <c r="D18" s="14"/>
      <c r="E18"/>
      <c r="F18"/>
      <c r="G18"/>
      <c r="H18" s="14"/>
      <c r="I18" s="14"/>
      <c r="J18"/>
      <c r="K18"/>
    </row>
    <row r="19" spans="1:11" x14ac:dyDescent="0.25">
      <c r="A19" s="12" t="s">
        <v>141</v>
      </c>
      <c r="B19">
        <v>20</v>
      </c>
    </row>
    <row r="20" spans="1:11" s="13" customFormat="1" x14ac:dyDescent="0.25">
      <c r="A20" s="12" t="s">
        <v>143</v>
      </c>
      <c r="B20">
        <v>1</v>
      </c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144</v>
      </c>
      <c r="B21">
        <v>1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/>
      <c r="B22"/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145</v>
      </c>
      <c r="B23"/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146</v>
      </c>
      <c r="B24">
        <v>235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147</v>
      </c>
      <c r="B25">
        <v>35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148</v>
      </c>
      <c r="B26">
        <v>259.980749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149</v>
      </c>
      <c r="B27">
        <v>9.8387030000000006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150</v>
      </c>
      <c r="B28">
        <v>0.5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151</v>
      </c>
      <c r="B29" t="s">
        <v>152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153</v>
      </c>
      <c r="B30">
        <v>3287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154</v>
      </c>
      <c r="B31" s="22" t="s">
        <v>155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156</v>
      </c>
      <c r="B32" s="22" t="b">
        <v>1</v>
      </c>
      <c r="D32" s="14"/>
      <c r="E32"/>
      <c r="F32"/>
      <c r="G32"/>
      <c r="H32" s="14"/>
      <c r="I32" s="14"/>
      <c r="J32"/>
      <c r="K32"/>
    </row>
    <row r="33" spans="1:4" x14ac:dyDescent="0.25">
      <c r="A33" s="12" t="s">
        <v>157</v>
      </c>
      <c r="B33">
        <v>95.020195000000001</v>
      </c>
    </row>
    <row r="34" spans="1:4" x14ac:dyDescent="0.25">
      <c r="A34" s="12" t="s">
        <v>158</v>
      </c>
      <c r="B34" s="22">
        <v>10618347</v>
      </c>
      <c r="C34" s="13" t="s">
        <v>161</v>
      </c>
    </row>
    <row r="35" spans="1:4" x14ac:dyDescent="0.25">
      <c r="A35" s="12" t="s">
        <v>159</v>
      </c>
      <c r="B35" s="22">
        <v>42344168.686048999</v>
      </c>
      <c r="C35" s="13" t="s">
        <v>107</v>
      </c>
      <c r="D35" s="14" t="s">
        <v>108</v>
      </c>
    </row>
    <row r="36" spans="1:4" x14ac:dyDescent="0.25">
      <c r="B36" s="22"/>
      <c r="C36" s="13">
        <f t="shared" ref="C36:C99" si="2">ROUND(A36,0)</f>
        <v>0</v>
      </c>
      <c r="D36" s="14">
        <f t="shared" ref="D36:D99" si="3">B36</f>
        <v>0</v>
      </c>
    </row>
    <row r="37" spans="1:4" x14ac:dyDescent="0.25">
      <c r="A37" s="12" t="s">
        <v>160</v>
      </c>
      <c r="B37" s="22"/>
      <c r="C37" s="13" t="e">
        <f t="shared" si="2"/>
        <v>#VALUE!</v>
      </c>
      <c r="D37" s="14">
        <f t="shared" si="3"/>
        <v>0</v>
      </c>
    </row>
    <row r="38" spans="1:4" x14ac:dyDescent="0.25">
      <c r="A38" s="12" t="s">
        <v>107</v>
      </c>
      <c r="B38" s="22" t="s">
        <v>108</v>
      </c>
      <c r="C38" s="13" t="e">
        <f t="shared" si="2"/>
        <v>#VALUE!</v>
      </c>
      <c r="D38" s="14" t="str">
        <f t="shared" si="3"/>
        <v>Value (counts)</v>
      </c>
    </row>
    <row r="39" spans="1:4" x14ac:dyDescent="0.25">
      <c r="A39" s="12">
        <v>36.1</v>
      </c>
      <c r="B39" s="22">
        <v>47733.414062999997</v>
      </c>
      <c r="C39" s="13">
        <f t="shared" si="2"/>
        <v>36</v>
      </c>
      <c r="D39" s="14">
        <f t="shared" si="3"/>
        <v>47733.414062999997</v>
      </c>
    </row>
    <row r="40" spans="1:4" x14ac:dyDescent="0.25">
      <c r="A40" s="12">
        <v>37</v>
      </c>
      <c r="B40" s="22">
        <v>274753.21875</v>
      </c>
      <c r="C40" s="13">
        <f t="shared" si="2"/>
        <v>37</v>
      </c>
      <c r="D40" s="14">
        <f t="shared" si="3"/>
        <v>274753.21875</v>
      </c>
    </row>
    <row r="41" spans="1:4" x14ac:dyDescent="0.25">
      <c r="A41" s="12">
        <v>38.1</v>
      </c>
      <c r="B41" s="22">
        <v>243540.15625</v>
      </c>
      <c r="C41" s="13">
        <f t="shared" si="2"/>
        <v>38</v>
      </c>
      <c r="D41" s="14">
        <f t="shared" si="3"/>
        <v>243540.15625</v>
      </c>
    </row>
    <row r="42" spans="1:4" x14ac:dyDescent="0.25">
      <c r="A42" s="12">
        <v>39.1</v>
      </c>
      <c r="B42" s="22">
        <v>102896.585938</v>
      </c>
      <c r="C42" s="13">
        <f t="shared" si="2"/>
        <v>39</v>
      </c>
      <c r="D42" s="14">
        <f t="shared" si="3"/>
        <v>102896.585938</v>
      </c>
    </row>
    <row r="43" spans="1:4" x14ac:dyDescent="0.25">
      <c r="A43" s="12">
        <v>40</v>
      </c>
      <c r="B43" s="22">
        <v>60194.296875</v>
      </c>
      <c r="C43" s="13">
        <f t="shared" si="2"/>
        <v>40</v>
      </c>
      <c r="D43" s="14">
        <f t="shared" si="3"/>
        <v>60194.296875</v>
      </c>
    </row>
    <row r="44" spans="1:4" x14ac:dyDescent="0.25">
      <c r="A44" s="12">
        <v>41</v>
      </c>
      <c r="B44" s="22">
        <v>3823.3405760000001</v>
      </c>
      <c r="C44" s="13">
        <f t="shared" si="2"/>
        <v>41</v>
      </c>
      <c r="D44" s="14">
        <f t="shared" si="3"/>
        <v>3823.3405760000001</v>
      </c>
    </row>
    <row r="45" spans="1:4" x14ac:dyDescent="0.25">
      <c r="A45" s="12">
        <v>41.8</v>
      </c>
      <c r="B45" s="22">
        <v>985.18878199999995</v>
      </c>
      <c r="C45" s="13">
        <f t="shared" si="2"/>
        <v>42</v>
      </c>
      <c r="D45" s="14">
        <f t="shared" si="3"/>
        <v>985.18878199999995</v>
      </c>
    </row>
    <row r="46" spans="1:4" x14ac:dyDescent="0.25">
      <c r="A46" s="12">
        <v>43</v>
      </c>
      <c r="B46" s="22">
        <v>2868.4477539999998</v>
      </c>
      <c r="C46" s="13">
        <f t="shared" si="2"/>
        <v>43</v>
      </c>
      <c r="D46" s="14">
        <f t="shared" si="3"/>
        <v>2868.4477539999998</v>
      </c>
    </row>
    <row r="47" spans="1:4" x14ac:dyDescent="0.25">
      <c r="A47" s="12">
        <v>44</v>
      </c>
      <c r="B47" s="22">
        <v>142457.4375</v>
      </c>
      <c r="C47" s="13">
        <f t="shared" si="2"/>
        <v>44</v>
      </c>
      <c r="D47" s="14">
        <f t="shared" si="3"/>
        <v>142457.4375</v>
      </c>
    </row>
    <row r="48" spans="1:4" x14ac:dyDescent="0.25">
      <c r="A48" s="12">
        <v>45</v>
      </c>
      <c r="B48" s="22">
        <v>59624.859375</v>
      </c>
      <c r="C48" s="13">
        <f t="shared" si="2"/>
        <v>45</v>
      </c>
      <c r="D48" s="14">
        <f t="shared" si="3"/>
        <v>59624.859375</v>
      </c>
    </row>
    <row r="49" spans="1:4" x14ac:dyDescent="0.25">
      <c r="A49" s="12">
        <v>46</v>
      </c>
      <c r="B49" s="22">
        <v>4359.2065430000002</v>
      </c>
      <c r="C49" s="13">
        <f t="shared" si="2"/>
        <v>46</v>
      </c>
      <c r="D49" s="14">
        <f t="shared" si="3"/>
        <v>4359.2065430000002</v>
      </c>
    </row>
    <row r="50" spans="1:4" x14ac:dyDescent="0.25">
      <c r="A50" s="12">
        <v>47.1</v>
      </c>
      <c r="B50" s="22">
        <v>122205.039063</v>
      </c>
      <c r="C50" s="13">
        <f t="shared" si="2"/>
        <v>47</v>
      </c>
      <c r="D50" s="14">
        <f t="shared" si="3"/>
        <v>122205.039063</v>
      </c>
    </row>
    <row r="51" spans="1:4" x14ac:dyDescent="0.25">
      <c r="A51" s="12">
        <v>48</v>
      </c>
      <c r="B51" s="22">
        <v>42992.5</v>
      </c>
      <c r="C51" s="13">
        <f t="shared" si="2"/>
        <v>48</v>
      </c>
      <c r="D51" s="14">
        <f t="shared" si="3"/>
        <v>42992.5</v>
      </c>
    </row>
    <row r="52" spans="1:4" x14ac:dyDescent="0.25">
      <c r="A52" s="12">
        <v>49</v>
      </c>
      <c r="B52" s="22">
        <v>243613.796875</v>
      </c>
      <c r="C52" s="13">
        <f t="shared" si="2"/>
        <v>49</v>
      </c>
      <c r="D52" s="14">
        <f t="shared" si="3"/>
        <v>243613.796875</v>
      </c>
    </row>
    <row r="53" spans="1:4" x14ac:dyDescent="0.25">
      <c r="A53" s="12">
        <v>50</v>
      </c>
      <c r="B53" s="22">
        <v>1284194</v>
      </c>
      <c r="C53" s="13">
        <f t="shared" si="2"/>
        <v>50</v>
      </c>
      <c r="D53" s="14">
        <f t="shared" si="3"/>
        <v>1284194</v>
      </c>
    </row>
    <row r="54" spans="1:4" x14ac:dyDescent="0.25">
      <c r="A54" s="12">
        <v>51</v>
      </c>
      <c r="B54" s="22">
        <v>369523.375</v>
      </c>
      <c r="C54" s="13">
        <f t="shared" si="2"/>
        <v>51</v>
      </c>
      <c r="D54" s="14">
        <f t="shared" si="3"/>
        <v>369523.375</v>
      </c>
    </row>
    <row r="55" spans="1:4" x14ac:dyDescent="0.25">
      <c r="A55" s="12">
        <v>52</v>
      </c>
      <c r="B55" s="22">
        <v>13022.721680000001</v>
      </c>
      <c r="C55" s="13">
        <f t="shared" si="2"/>
        <v>52</v>
      </c>
      <c r="D55" s="14">
        <f t="shared" si="3"/>
        <v>13022.721680000001</v>
      </c>
    </row>
    <row r="56" spans="1:4" x14ac:dyDescent="0.25">
      <c r="A56" s="12">
        <v>53</v>
      </c>
      <c r="B56" s="22">
        <v>768.80261199999995</v>
      </c>
      <c r="C56" s="13">
        <f t="shared" si="2"/>
        <v>53</v>
      </c>
      <c r="D56" s="14">
        <f t="shared" si="3"/>
        <v>768.80261199999995</v>
      </c>
    </row>
    <row r="57" spans="1:4" x14ac:dyDescent="0.25">
      <c r="A57" s="12">
        <v>54</v>
      </c>
      <c r="B57" s="22">
        <v>1495.1579589999999</v>
      </c>
      <c r="C57" s="13">
        <f t="shared" si="2"/>
        <v>54</v>
      </c>
      <c r="D57" s="14">
        <f t="shared" si="3"/>
        <v>1495.1579589999999</v>
      </c>
    </row>
    <row r="58" spans="1:4" x14ac:dyDescent="0.25">
      <c r="A58" s="12">
        <v>55.1</v>
      </c>
      <c r="B58" s="22">
        <v>11345.501953000001</v>
      </c>
      <c r="C58" s="13">
        <f t="shared" si="2"/>
        <v>55</v>
      </c>
      <c r="D58" s="14">
        <f t="shared" si="3"/>
        <v>11345.501953000001</v>
      </c>
    </row>
    <row r="59" spans="1:4" x14ac:dyDescent="0.25">
      <c r="A59" s="12">
        <v>56</v>
      </c>
      <c r="B59" s="22">
        <v>67208.445313000004</v>
      </c>
      <c r="C59" s="13">
        <f t="shared" si="2"/>
        <v>56</v>
      </c>
      <c r="D59" s="14">
        <f t="shared" si="3"/>
        <v>67208.445313000004</v>
      </c>
    </row>
    <row r="60" spans="1:4" x14ac:dyDescent="0.25">
      <c r="A60" s="12">
        <v>57</v>
      </c>
      <c r="B60" s="22">
        <v>142450.890625</v>
      </c>
      <c r="C60" s="13">
        <f t="shared" si="2"/>
        <v>57</v>
      </c>
      <c r="D60" s="14">
        <f t="shared" si="3"/>
        <v>142450.890625</v>
      </c>
    </row>
    <row r="61" spans="1:4" x14ac:dyDescent="0.25">
      <c r="A61" s="12">
        <v>58</v>
      </c>
      <c r="B61" s="22">
        <v>6332.9716799999997</v>
      </c>
      <c r="C61" s="13">
        <f t="shared" si="2"/>
        <v>58</v>
      </c>
      <c r="D61" s="14">
        <f t="shared" si="3"/>
        <v>6332.9716799999997</v>
      </c>
    </row>
    <row r="62" spans="1:4" x14ac:dyDescent="0.25">
      <c r="A62" s="12">
        <v>59</v>
      </c>
      <c r="B62" s="22">
        <v>1456.045654</v>
      </c>
      <c r="C62" s="13">
        <f t="shared" si="2"/>
        <v>59</v>
      </c>
      <c r="D62" s="14">
        <f t="shared" si="3"/>
        <v>1456.045654</v>
      </c>
    </row>
    <row r="63" spans="1:4" x14ac:dyDescent="0.25">
      <c r="A63" s="12">
        <v>60</v>
      </c>
      <c r="B63" s="22">
        <v>51690.023437999997</v>
      </c>
      <c r="C63" s="13">
        <f t="shared" si="2"/>
        <v>60</v>
      </c>
      <c r="D63" s="14">
        <f t="shared" si="3"/>
        <v>51690.023437999997</v>
      </c>
    </row>
    <row r="64" spans="1:4" x14ac:dyDescent="0.25">
      <c r="A64" s="12">
        <v>61</v>
      </c>
      <c r="B64" s="22">
        <v>267751.53125</v>
      </c>
      <c r="C64" s="13">
        <f t="shared" si="2"/>
        <v>61</v>
      </c>
      <c r="D64" s="14">
        <f t="shared" si="3"/>
        <v>267751.53125</v>
      </c>
    </row>
    <row r="65" spans="1:4" x14ac:dyDescent="0.25">
      <c r="A65" s="12">
        <v>62</v>
      </c>
      <c r="B65" s="22">
        <v>253498.96875</v>
      </c>
      <c r="C65" s="13">
        <f t="shared" si="2"/>
        <v>62</v>
      </c>
      <c r="D65" s="14">
        <f t="shared" si="3"/>
        <v>253498.96875</v>
      </c>
    </row>
    <row r="66" spans="1:4" x14ac:dyDescent="0.25">
      <c r="A66" s="12">
        <v>63</v>
      </c>
      <c r="B66" s="22">
        <v>179837.203125</v>
      </c>
      <c r="C66" s="13">
        <f t="shared" si="2"/>
        <v>63</v>
      </c>
      <c r="D66" s="14">
        <f t="shared" si="3"/>
        <v>179837.203125</v>
      </c>
    </row>
    <row r="67" spans="1:4" x14ac:dyDescent="0.25">
      <c r="A67" s="12">
        <v>64</v>
      </c>
      <c r="B67" s="22">
        <v>22812.824218999998</v>
      </c>
      <c r="C67" s="13">
        <f t="shared" si="2"/>
        <v>64</v>
      </c>
      <c r="D67" s="14">
        <f t="shared" si="3"/>
        <v>22812.824218999998</v>
      </c>
    </row>
    <row r="68" spans="1:4" x14ac:dyDescent="0.25">
      <c r="A68" s="12">
        <v>65.099999999999994</v>
      </c>
      <c r="B68" s="22">
        <v>9832.8984380000002</v>
      </c>
      <c r="C68" s="13">
        <f t="shared" si="2"/>
        <v>65</v>
      </c>
      <c r="D68" s="14">
        <f t="shared" si="3"/>
        <v>9832.8984380000002</v>
      </c>
    </row>
    <row r="69" spans="1:4" x14ac:dyDescent="0.25">
      <c r="A69" s="12">
        <v>66.099999999999994</v>
      </c>
      <c r="B69" s="22">
        <v>1072.622314</v>
      </c>
      <c r="C69" s="13">
        <f t="shared" si="2"/>
        <v>66</v>
      </c>
      <c r="D69" s="14">
        <f t="shared" si="3"/>
        <v>1072.622314</v>
      </c>
    </row>
    <row r="70" spans="1:4" x14ac:dyDescent="0.25">
      <c r="A70" s="12">
        <v>67</v>
      </c>
      <c r="B70" s="22">
        <v>21036.259765999999</v>
      </c>
      <c r="C70" s="13">
        <f t="shared" si="2"/>
        <v>67</v>
      </c>
      <c r="D70" s="14">
        <f t="shared" si="3"/>
        <v>21036.259765999999</v>
      </c>
    </row>
    <row r="71" spans="1:4" x14ac:dyDescent="0.25">
      <c r="A71" s="12">
        <v>68</v>
      </c>
      <c r="B71" s="22">
        <v>725109.1875</v>
      </c>
      <c r="C71" s="13">
        <f t="shared" si="2"/>
        <v>68</v>
      </c>
      <c r="D71" s="14">
        <f t="shared" si="3"/>
        <v>725109.1875</v>
      </c>
    </row>
    <row r="72" spans="1:4" x14ac:dyDescent="0.25">
      <c r="A72" s="12">
        <v>69</v>
      </c>
      <c r="B72" s="22">
        <v>661110.6875</v>
      </c>
      <c r="C72" s="13">
        <f t="shared" si="2"/>
        <v>69</v>
      </c>
      <c r="D72" s="14">
        <f t="shared" si="3"/>
        <v>661110.6875</v>
      </c>
    </row>
    <row r="73" spans="1:4" x14ac:dyDescent="0.25">
      <c r="A73" s="12">
        <v>70</v>
      </c>
      <c r="B73" s="22">
        <v>59393.351562999997</v>
      </c>
      <c r="C73" s="13">
        <f t="shared" si="2"/>
        <v>70</v>
      </c>
      <c r="D73" s="14">
        <f t="shared" si="3"/>
        <v>59393.351562999997</v>
      </c>
    </row>
    <row r="74" spans="1:4" x14ac:dyDescent="0.25">
      <c r="A74" s="12">
        <v>71</v>
      </c>
      <c r="B74" s="22">
        <v>1430.7935789999999</v>
      </c>
      <c r="C74" s="13">
        <f t="shared" si="2"/>
        <v>71</v>
      </c>
      <c r="D74" s="14">
        <f t="shared" si="3"/>
        <v>1430.7935789999999</v>
      </c>
    </row>
    <row r="75" spans="1:4" x14ac:dyDescent="0.25">
      <c r="A75" s="12">
        <v>72</v>
      </c>
      <c r="B75" s="22">
        <v>28168.265625</v>
      </c>
      <c r="C75" s="13">
        <f t="shared" si="2"/>
        <v>72</v>
      </c>
      <c r="D75" s="14">
        <f t="shared" si="3"/>
        <v>28168.265625</v>
      </c>
    </row>
    <row r="76" spans="1:4" x14ac:dyDescent="0.25">
      <c r="A76" s="12">
        <v>73</v>
      </c>
      <c r="B76" s="22">
        <v>279810.625</v>
      </c>
      <c r="C76" s="13">
        <f t="shared" si="2"/>
        <v>73</v>
      </c>
      <c r="D76" s="14">
        <f t="shared" si="3"/>
        <v>279810.625</v>
      </c>
    </row>
    <row r="77" spans="1:4" x14ac:dyDescent="0.25">
      <c r="A77" s="12">
        <v>74</v>
      </c>
      <c r="B77" s="22">
        <v>1094287.75</v>
      </c>
      <c r="C77" s="13">
        <f t="shared" si="2"/>
        <v>74</v>
      </c>
      <c r="D77" s="14">
        <f t="shared" si="3"/>
        <v>1094287.75</v>
      </c>
    </row>
    <row r="78" spans="1:4" x14ac:dyDescent="0.25">
      <c r="A78" s="12">
        <v>75</v>
      </c>
      <c r="B78" s="22">
        <v>4098431.75</v>
      </c>
      <c r="C78" s="13">
        <f t="shared" si="2"/>
        <v>75</v>
      </c>
      <c r="D78" s="14">
        <f t="shared" si="3"/>
        <v>4098431.75</v>
      </c>
    </row>
    <row r="79" spans="1:4" x14ac:dyDescent="0.25">
      <c r="A79" s="12">
        <v>76.099999999999994</v>
      </c>
      <c r="B79" s="22">
        <v>338869.15625</v>
      </c>
      <c r="C79" s="13">
        <f t="shared" si="2"/>
        <v>76</v>
      </c>
      <c r="D79" s="14">
        <f t="shared" si="3"/>
        <v>338869.15625</v>
      </c>
    </row>
    <row r="80" spans="1:4" x14ac:dyDescent="0.25">
      <c r="A80" s="12">
        <v>77</v>
      </c>
      <c r="B80" s="22">
        <v>56447.140625</v>
      </c>
      <c r="C80" s="13">
        <f t="shared" si="2"/>
        <v>77</v>
      </c>
      <c r="D80" s="14">
        <f t="shared" si="3"/>
        <v>56447.140625</v>
      </c>
    </row>
    <row r="81" spans="1:4" x14ac:dyDescent="0.25">
      <c r="A81" s="12">
        <v>78</v>
      </c>
      <c r="B81" s="22">
        <v>45275.621094000002</v>
      </c>
      <c r="C81" s="13">
        <f t="shared" si="2"/>
        <v>78</v>
      </c>
      <c r="D81" s="14">
        <f t="shared" si="3"/>
        <v>45275.621094000002</v>
      </c>
    </row>
    <row r="82" spans="1:4" x14ac:dyDescent="0.25">
      <c r="A82" s="12">
        <v>78.900000000000006</v>
      </c>
      <c r="B82" s="22">
        <v>66631.546875</v>
      </c>
      <c r="C82" s="13">
        <f t="shared" si="2"/>
        <v>79</v>
      </c>
      <c r="D82" s="14">
        <f t="shared" si="3"/>
        <v>66631.546875</v>
      </c>
    </row>
    <row r="83" spans="1:4" x14ac:dyDescent="0.25">
      <c r="A83" s="12">
        <v>80</v>
      </c>
      <c r="B83" s="22">
        <v>21208.294922000001</v>
      </c>
      <c r="C83" s="13">
        <f t="shared" si="2"/>
        <v>80</v>
      </c>
      <c r="D83" s="14">
        <f t="shared" si="3"/>
        <v>21208.294922000001</v>
      </c>
    </row>
    <row r="84" spans="1:4" x14ac:dyDescent="0.25">
      <c r="A84" s="12">
        <v>80.900000000000006</v>
      </c>
      <c r="B84" s="22">
        <v>68712.132813000004</v>
      </c>
      <c r="C84" s="13">
        <f t="shared" si="2"/>
        <v>81</v>
      </c>
      <c r="D84" s="14">
        <f t="shared" si="3"/>
        <v>68712.132813000004</v>
      </c>
    </row>
    <row r="85" spans="1:4" x14ac:dyDescent="0.25">
      <c r="A85" s="12">
        <v>82</v>
      </c>
      <c r="B85" s="22">
        <v>12978.761719</v>
      </c>
      <c r="C85" s="13">
        <f t="shared" si="2"/>
        <v>82</v>
      </c>
      <c r="D85" s="14">
        <f t="shared" si="3"/>
        <v>12978.761719</v>
      </c>
    </row>
    <row r="86" spans="1:4" x14ac:dyDescent="0.25">
      <c r="A86" s="12">
        <v>82.9</v>
      </c>
      <c r="B86" s="22">
        <v>2749.3620609999998</v>
      </c>
      <c r="C86" s="13">
        <f t="shared" si="2"/>
        <v>83</v>
      </c>
      <c r="D86" s="14">
        <f t="shared" si="3"/>
        <v>2749.3620609999998</v>
      </c>
    </row>
    <row r="87" spans="1:4" x14ac:dyDescent="0.25">
      <c r="A87" s="12">
        <v>84.1</v>
      </c>
      <c r="B87" s="22">
        <v>694.66107199999999</v>
      </c>
      <c r="C87" s="13">
        <f t="shared" si="2"/>
        <v>84</v>
      </c>
      <c r="D87" s="14">
        <f t="shared" si="3"/>
        <v>694.66107199999999</v>
      </c>
    </row>
    <row r="88" spans="1:4" x14ac:dyDescent="0.25">
      <c r="A88" s="12">
        <v>85.2</v>
      </c>
      <c r="B88" s="22">
        <v>46.333075999999998</v>
      </c>
      <c r="C88" s="13">
        <f t="shared" si="2"/>
        <v>85</v>
      </c>
      <c r="D88" s="14">
        <f t="shared" si="3"/>
        <v>46.333075999999998</v>
      </c>
    </row>
    <row r="89" spans="1:4" x14ac:dyDescent="0.25">
      <c r="A89" s="12">
        <v>86</v>
      </c>
      <c r="B89" s="22">
        <v>10210.381836</v>
      </c>
      <c r="C89" s="13">
        <f t="shared" si="2"/>
        <v>86</v>
      </c>
      <c r="D89" s="14">
        <f t="shared" si="3"/>
        <v>10210.381836</v>
      </c>
    </row>
    <row r="90" spans="1:4" x14ac:dyDescent="0.25">
      <c r="A90" s="12">
        <v>87</v>
      </c>
      <c r="B90" s="22">
        <v>424154.5</v>
      </c>
      <c r="C90" s="13">
        <f t="shared" si="2"/>
        <v>87</v>
      </c>
      <c r="D90" s="14">
        <f t="shared" si="3"/>
        <v>424154.5</v>
      </c>
    </row>
    <row r="91" spans="1:4" x14ac:dyDescent="0.25">
      <c r="A91" s="12">
        <v>88</v>
      </c>
      <c r="B91" s="22">
        <v>444519.53125</v>
      </c>
      <c r="C91" s="13">
        <f t="shared" si="2"/>
        <v>88</v>
      </c>
      <c r="D91" s="14">
        <f t="shared" si="3"/>
        <v>444519.53125</v>
      </c>
    </row>
    <row r="92" spans="1:4" x14ac:dyDescent="0.25">
      <c r="A92" s="12">
        <v>89.5</v>
      </c>
      <c r="B92" s="22">
        <v>83.533173000000005</v>
      </c>
      <c r="C92" s="13">
        <f t="shared" si="2"/>
        <v>90</v>
      </c>
      <c r="D92" s="14">
        <f t="shared" si="3"/>
        <v>83.533173000000005</v>
      </c>
    </row>
    <row r="93" spans="1:4" x14ac:dyDescent="0.25">
      <c r="A93" s="12">
        <v>90.9</v>
      </c>
      <c r="B93" s="22">
        <v>17165.148438</v>
      </c>
      <c r="C93" s="13">
        <f t="shared" si="2"/>
        <v>91</v>
      </c>
      <c r="D93" s="14">
        <f t="shared" si="3"/>
        <v>17165.148438</v>
      </c>
    </row>
    <row r="94" spans="1:4" x14ac:dyDescent="0.25">
      <c r="A94" s="12">
        <v>92</v>
      </c>
      <c r="B94" s="22">
        <v>179325.828125</v>
      </c>
      <c r="C94" s="13">
        <f t="shared" si="2"/>
        <v>92</v>
      </c>
      <c r="D94" s="14">
        <f t="shared" si="3"/>
        <v>179325.828125</v>
      </c>
    </row>
    <row r="95" spans="1:4" x14ac:dyDescent="0.25">
      <c r="A95" s="12">
        <v>93</v>
      </c>
      <c r="B95" s="22">
        <v>297831.4375</v>
      </c>
      <c r="C95" s="13">
        <f t="shared" si="2"/>
        <v>93</v>
      </c>
      <c r="D95" s="14">
        <f t="shared" si="3"/>
        <v>297831.4375</v>
      </c>
    </row>
    <row r="96" spans="1:4" x14ac:dyDescent="0.25">
      <c r="A96" s="12">
        <v>94</v>
      </c>
      <c r="B96" s="22">
        <v>842324.4375</v>
      </c>
      <c r="C96" s="13">
        <f t="shared" si="2"/>
        <v>94</v>
      </c>
      <c r="D96" s="14">
        <f t="shared" si="3"/>
        <v>842324.4375</v>
      </c>
    </row>
    <row r="97" spans="1:4" x14ac:dyDescent="0.25">
      <c r="A97" s="12">
        <v>95</v>
      </c>
      <c r="B97" s="22">
        <v>10618347</v>
      </c>
      <c r="C97" s="13">
        <f t="shared" si="2"/>
        <v>95</v>
      </c>
      <c r="D97" s="14">
        <f t="shared" si="3"/>
        <v>10618347</v>
      </c>
    </row>
    <row r="98" spans="1:4" x14ac:dyDescent="0.25">
      <c r="A98" s="12">
        <v>96</v>
      </c>
      <c r="B98" s="22">
        <v>724106.6875</v>
      </c>
      <c r="C98" s="13">
        <f t="shared" si="2"/>
        <v>96</v>
      </c>
      <c r="D98" s="14">
        <f t="shared" si="3"/>
        <v>724106.6875</v>
      </c>
    </row>
    <row r="99" spans="1:4" x14ac:dyDescent="0.25">
      <c r="A99" s="12">
        <v>97.1</v>
      </c>
      <c r="B99" s="22">
        <v>20622.509765999999</v>
      </c>
      <c r="C99" s="13">
        <f t="shared" si="2"/>
        <v>97</v>
      </c>
      <c r="D99" s="14">
        <f t="shared" si="3"/>
        <v>20622.509765999999</v>
      </c>
    </row>
    <row r="100" spans="1:4" x14ac:dyDescent="0.25">
      <c r="A100" s="12">
        <v>98.1</v>
      </c>
      <c r="B100" s="22">
        <v>726.85437000000002</v>
      </c>
      <c r="C100" s="13">
        <f t="shared" ref="C100:C163" si="4">ROUND(A100,0)</f>
        <v>98</v>
      </c>
      <c r="D100" s="14">
        <f t="shared" ref="D100:D163" si="5">B100</f>
        <v>726.85437000000002</v>
      </c>
    </row>
    <row r="101" spans="1:4" x14ac:dyDescent="0.25">
      <c r="A101" s="12">
        <v>98.8</v>
      </c>
      <c r="B101" s="22">
        <v>172.24597199999999</v>
      </c>
      <c r="C101" s="13">
        <f t="shared" si="4"/>
        <v>99</v>
      </c>
      <c r="D101" s="14">
        <f t="shared" si="5"/>
        <v>172.24597199999999</v>
      </c>
    </row>
    <row r="102" spans="1:4" x14ac:dyDescent="0.25">
      <c r="A102" s="12">
        <v>99.5</v>
      </c>
      <c r="B102" s="22">
        <v>92.693184000000002</v>
      </c>
      <c r="C102" s="13">
        <f t="shared" si="4"/>
        <v>100</v>
      </c>
      <c r="D102" s="14">
        <f t="shared" si="5"/>
        <v>92.693184000000002</v>
      </c>
    </row>
    <row r="103" spans="1:4" x14ac:dyDescent="0.25">
      <c r="A103" s="12">
        <v>100.1</v>
      </c>
      <c r="B103" s="22">
        <v>0.36249799999999999</v>
      </c>
      <c r="C103" s="13">
        <f t="shared" si="4"/>
        <v>100</v>
      </c>
      <c r="D103" s="14">
        <f t="shared" si="5"/>
        <v>0.36249799999999999</v>
      </c>
    </row>
    <row r="104" spans="1:4" x14ac:dyDescent="0.25">
      <c r="A104" s="12">
        <v>101.4</v>
      </c>
      <c r="B104" s="22">
        <v>130.18490600000001</v>
      </c>
      <c r="C104" s="13">
        <f t="shared" si="4"/>
        <v>101</v>
      </c>
      <c r="D104" s="14">
        <f t="shared" si="5"/>
        <v>130.18490600000001</v>
      </c>
    </row>
    <row r="105" spans="1:4" x14ac:dyDescent="0.25">
      <c r="A105" s="12">
        <v>101.9</v>
      </c>
      <c r="B105" s="22">
        <v>65.612319999999997</v>
      </c>
      <c r="C105" s="13">
        <f t="shared" si="4"/>
        <v>102</v>
      </c>
      <c r="D105" s="14">
        <f t="shared" si="5"/>
        <v>65.612319999999997</v>
      </c>
    </row>
    <row r="106" spans="1:4" x14ac:dyDescent="0.25">
      <c r="A106" s="12">
        <v>102.8</v>
      </c>
      <c r="B106" s="22">
        <v>2607.2102049999999</v>
      </c>
      <c r="C106" s="13">
        <f t="shared" si="4"/>
        <v>103</v>
      </c>
      <c r="D106" s="14">
        <f t="shared" si="5"/>
        <v>2607.2102049999999</v>
      </c>
    </row>
    <row r="107" spans="1:4" x14ac:dyDescent="0.25">
      <c r="A107" s="12">
        <v>103.9</v>
      </c>
      <c r="B107" s="22">
        <v>19979.451172000001</v>
      </c>
      <c r="C107" s="13">
        <f t="shared" si="4"/>
        <v>104</v>
      </c>
      <c r="D107" s="14">
        <f t="shared" si="5"/>
        <v>19979.451172000001</v>
      </c>
    </row>
    <row r="108" spans="1:4" x14ac:dyDescent="0.25">
      <c r="A108" s="12">
        <v>105</v>
      </c>
      <c r="B108" s="22">
        <v>6919.8496089999999</v>
      </c>
      <c r="C108" s="13">
        <f t="shared" si="4"/>
        <v>105</v>
      </c>
      <c r="D108" s="14">
        <f t="shared" si="5"/>
        <v>6919.8496089999999</v>
      </c>
    </row>
    <row r="109" spans="1:4" x14ac:dyDescent="0.25">
      <c r="A109" s="12">
        <v>105.9</v>
      </c>
      <c r="B109" s="22">
        <v>19262.835938</v>
      </c>
      <c r="C109" s="13">
        <f t="shared" si="4"/>
        <v>106</v>
      </c>
      <c r="D109" s="14">
        <f t="shared" si="5"/>
        <v>19262.835938</v>
      </c>
    </row>
    <row r="110" spans="1:4" x14ac:dyDescent="0.25">
      <c r="A110" s="12">
        <v>106.9</v>
      </c>
      <c r="B110" s="22">
        <v>6818.7958980000003</v>
      </c>
      <c r="C110" s="13">
        <f t="shared" si="4"/>
        <v>107</v>
      </c>
      <c r="D110" s="14">
        <f t="shared" si="5"/>
        <v>6818.7958980000003</v>
      </c>
    </row>
    <row r="111" spans="1:4" x14ac:dyDescent="0.25">
      <c r="A111" s="12">
        <v>107.8</v>
      </c>
      <c r="B111" s="22">
        <v>434.82318099999998</v>
      </c>
      <c r="C111" s="13">
        <f t="shared" si="4"/>
        <v>108</v>
      </c>
      <c r="D111" s="14">
        <f t="shared" si="5"/>
        <v>434.82318099999998</v>
      </c>
    </row>
    <row r="112" spans="1:4" x14ac:dyDescent="0.25">
      <c r="A112" s="12">
        <v>108.6</v>
      </c>
      <c r="B112" s="22">
        <v>18.093422</v>
      </c>
      <c r="C112" s="13">
        <f t="shared" si="4"/>
        <v>109</v>
      </c>
      <c r="D112" s="14">
        <f t="shared" si="5"/>
        <v>18.093422</v>
      </c>
    </row>
    <row r="113" spans="1:4" x14ac:dyDescent="0.25">
      <c r="A113" s="12">
        <v>109.7</v>
      </c>
      <c r="B113" s="22">
        <v>1004.5673829999999</v>
      </c>
      <c r="C113" s="13">
        <f t="shared" si="4"/>
        <v>110</v>
      </c>
      <c r="D113" s="14">
        <f t="shared" si="5"/>
        <v>1004.5673829999999</v>
      </c>
    </row>
    <row r="114" spans="1:4" x14ac:dyDescent="0.25">
      <c r="A114" s="12">
        <v>110.8</v>
      </c>
      <c r="B114" s="22">
        <v>3163.2924800000001</v>
      </c>
      <c r="C114" s="13">
        <f t="shared" si="4"/>
        <v>111</v>
      </c>
      <c r="D114" s="14">
        <f t="shared" si="5"/>
        <v>3163.2924800000001</v>
      </c>
    </row>
    <row r="115" spans="1:4" x14ac:dyDescent="0.25">
      <c r="A115" s="12">
        <v>112.1</v>
      </c>
      <c r="B115" s="22">
        <v>1494.8874510000001</v>
      </c>
      <c r="C115" s="13">
        <f t="shared" si="4"/>
        <v>112</v>
      </c>
      <c r="D115" s="14">
        <f t="shared" si="5"/>
        <v>1494.8874510000001</v>
      </c>
    </row>
    <row r="116" spans="1:4" x14ac:dyDescent="0.25">
      <c r="A116" s="12">
        <v>113</v>
      </c>
      <c r="B116" s="22">
        <v>2187.701904</v>
      </c>
      <c r="C116" s="13">
        <f t="shared" si="4"/>
        <v>113</v>
      </c>
      <c r="D116" s="14">
        <f t="shared" si="5"/>
        <v>2187.701904</v>
      </c>
    </row>
    <row r="117" spans="1:4" x14ac:dyDescent="0.25">
      <c r="A117" s="12">
        <v>113.7</v>
      </c>
      <c r="B117" s="22">
        <v>65.157516000000001</v>
      </c>
      <c r="C117" s="13">
        <f t="shared" si="4"/>
        <v>114</v>
      </c>
      <c r="D117" s="14">
        <f t="shared" si="5"/>
        <v>65.157516000000001</v>
      </c>
    </row>
    <row r="118" spans="1:4" x14ac:dyDescent="0.25">
      <c r="A118" s="12">
        <v>114.9</v>
      </c>
      <c r="B118" s="22">
        <v>6468.466797</v>
      </c>
      <c r="C118" s="13">
        <f t="shared" si="4"/>
        <v>115</v>
      </c>
      <c r="D118" s="14">
        <f t="shared" si="5"/>
        <v>6468.466797</v>
      </c>
    </row>
    <row r="119" spans="1:4" x14ac:dyDescent="0.25">
      <c r="A119" s="12">
        <v>115.9</v>
      </c>
      <c r="B119" s="22">
        <v>14938.010742</v>
      </c>
      <c r="C119" s="13">
        <f t="shared" si="4"/>
        <v>116</v>
      </c>
      <c r="D119" s="14">
        <f t="shared" si="5"/>
        <v>14938.010742</v>
      </c>
    </row>
    <row r="120" spans="1:4" x14ac:dyDescent="0.25">
      <c r="A120" s="12">
        <v>116.9</v>
      </c>
      <c r="B120" s="22">
        <v>31286.111327999999</v>
      </c>
      <c r="C120" s="13">
        <f t="shared" si="4"/>
        <v>117</v>
      </c>
      <c r="D120" s="14">
        <f t="shared" si="5"/>
        <v>31286.111327999999</v>
      </c>
    </row>
    <row r="121" spans="1:4" x14ac:dyDescent="0.25">
      <c r="A121" s="12">
        <v>118</v>
      </c>
      <c r="B121" s="22">
        <v>17044.355468999998</v>
      </c>
      <c r="C121" s="13">
        <f t="shared" si="4"/>
        <v>118</v>
      </c>
      <c r="D121" s="14">
        <f t="shared" si="5"/>
        <v>17044.355468999998</v>
      </c>
    </row>
    <row r="122" spans="1:4" x14ac:dyDescent="0.25">
      <c r="A122" s="12">
        <v>118.9</v>
      </c>
      <c r="B122" s="22">
        <v>28079.109375</v>
      </c>
      <c r="C122" s="13">
        <f t="shared" si="4"/>
        <v>119</v>
      </c>
      <c r="D122" s="14">
        <f t="shared" si="5"/>
        <v>28079.109375</v>
      </c>
    </row>
    <row r="123" spans="1:4" x14ac:dyDescent="0.25">
      <c r="A123" s="12">
        <v>120</v>
      </c>
      <c r="B123" s="22">
        <v>1122.394043</v>
      </c>
      <c r="C123" s="13">
        <f t="shared" si="4"/>
        <v>120</v>
      </c>
      <c r="D123" s="14">
        <f t="shared" si="5"/>
        <v>1122.394043</v>
      </c>
    </row>
    <row r="124" spans="1:4" x14ac:dyDescent="0.25">
      <c r="A124" s="12">
        <v>121.3</v>
      </c>
      <c r="B124" s="22">
        <v>1035.5313719999999</v>
      </c>
      <c r="C124" s="13">
        <f t="shared" si="4"/>
        <v>121</v>
      </c>
      <c r="D124" s="14">
        <f t="shared" si="5"/>
        <v>1035.5313719999999</v>
      </c>
    </row>
    <row r="125" spans="1:4" x14ac:dyDescent="0.25">
      <c r="A125" s="12">
        <v>121.9</v>
      </c>
      <c r="B125" s="22">
        <v>652.09350600000005</v>
      </c>
      <c r="C125" s="13">
        <f t="shared" si="4"/>
        <v>122</v>
      </c>
      <c r="D125" s="14">
        <f t="shared" si="5"/>
        <v>652.09350600000005</v>
      </c>
    </row>
    <row r="126" spans="1:4" x14ac:dyDescent="0.25">
      <c r="A126" s="12">
        <v>123.1</v>
      </c>
      <c r="B126" s="22">
        <v>1860.7170410000001</v>
      </c>
      <c r="C126" s="13">
        <f t="shared" si="4"/>
        <v>123</v>
      </c>
      <c r="D126" s="14">
        <f t="shared" si="5"/>
        <v>1860.7170410000001</v>
      </c>
    </row>
    <row r="127" spans="1:4" x14ac:dyDescent="0.25">
      <c r="A127" s="12">
        <v>124</v>
      </c>
      <c r="B127" s="22">
        <v>3998.133789</v>
      </c>
      <c r="C127" s="13">
        <f t="shared" si="4"/>
        <v>124</v>
      </c>
      <c r="D127" s="14">
        <f t="shared" si="5"/>
        <v>3998.133789</v>
      </c>
    </row>
    <row r="128" spans="1:4" x14ac:dyDescent="0.25">
      <c r="A128" s="12">
        <v>125</v>
      </c>
      <c r="B128" s="22">
        <v>2421.3159179999998</v>
      </c>
      <c r="C128" s="13">
        <f t="shared" si="4"/>
        <v>125</v>
      </c>
      <c r="D128" s="14">
        <f t="shared" si="5"/>
        <v>2421.3159179999998</v>
      </c>
    </row>
    <row r="129" spans="1:4" x14ac:dyDescent="0.25">
      <c r="A129" s="12">
        <v>126</v>
      </c>
      <c r="B129" s="22">
        <v>2379.8686520000001</v>
      </c>
      <c r="C129" s="13">
        <f t="shared" si="4"/>
        <v>126</v>
      </c>
      <c r="D129" s="14">
        <f t="shared" si="5"/>
        <v>2379.8686520000001</v>
      </c>
    </row>
    <row r="130" spans="1:4" x14ac:dyDescent="0.25">
      <c r="A130" s="12">
        <v>127</v>
      </c>
      <c r="B130" s="22">
        <v>1799.974487</v>
      </c>
      <c r="C130" s="13">
        <f t="shared" si="4"/>
        <v>127</v>
      </c>
      <c r="D130" s="14">
        <f t="shared" si="5"/>
        <v>1799.974487</v>
      </c>
    </row>
    <row r="131" spans="1:4" x14ac:dyDescent="0.25">
      <c r="A131" s="12">
        <v>127.9</v>
      </c>
      <c r="B131" s="22">
        <v>20487.623047000001</v>
      </c>
      <c r="C131" s="13">
        <f t="shared" si="4"/>
        <v>128</v>
      </c>
      <c r="D131" s="14">
        <f t="shared" si="5"/>
        <v>20487.623047000001</v>
      </c>
    </row>
    <row r="132" spans="1:4" x14ac:dyDescent="0.25">
      <c r="A132" s="12">
        <v>129</v>
      </c>
      <c r="B132" s="22">
        <v>9934.2294920000004</v>
      </c>
      <c r="C132" s="13">
        <f t="shared" si="4"/>
        <v>129</v>
      </c>
      <c r="D132" s="14">
        <f t="shared" si="5"/>
        <v>9934.2294920000004</v>
      </c>
    </row>
    <row r="133" spans="1:4" x14ac:dyDescent="0.25">
      <c r="A133" s="12">
        <v>130</v>
      </c>
      <c r="B133" s="22">
        <v>24385.751952999999</v>
      </c>
      <c r="C133" s="13">
        <f t="shared" si="4"/>
        <v>130</v>
      </c>
      <c r="D133" s="14">
        <f t="shared" si="5"/>
        <v>24385.751952999999</v>
      </c>
    </row>
    <row r="134" spans="1:4" x14ac:dyDescent="0.25">
      <c r="A134" s="12">
        <v>131</v>
      </c>
      <c r="B134" s="22">
        <v>7081.1865230000003</v>
      </c>
      <c r="C134" s="13">
        <f t="shared" si="4"/>
        <v>131</v>
      </c>
      <c r="D134" s="14">
        <f t="shared" si="5"/>
        <v>7081.1865230000003</v>
      </c>
    </row>
    <row r="135" spans="1:4" x14ac:dyDescent="0.25">
      <c r="A135" s="12">
        <v>131.69999999999999</v>
      </c>
      <c r="B135" s="22">
        <v>361.81603999999999</v>
      </c>
      <c r="C135" s="13">
        <f t="shared" si="4"/>
        <v>132</v>
      </c>
      <c r="D135" s="14">
        <f t="shared" si="5"/>
        <v>361.81603999999999</v>
      </c>
    </row>
    <row r="136" spans="1:4" x14ac:dyDescent="0.25">
      <c r="A136" s="12">
        <v>132.19999999999999</v>
      </c>
      <c r="B136" s="22">
        <v>510.01211499999999</v>
      </c>
      <c r="C136" s="13">
        <f t="shared" si="4"/>
        <v>132</v>
      </c>
      <c r="D136" s="14">
        <f t="shared" si="5"/>
        <v>510.01211499999999</v>
      </c>
    </row>
    <row r="137" spans="1:4" x14ac:dyDescent="0.25">
      <c r="A137" s="12">
        <v>133.19999999999999</v>
      </c>
      <c r="B137" s="22">
        <v>757.24883999999997</v>
      </c>
      <c r="C137" s="13">
        <f t="shared" si="4"/>
        <v>133</v>
      </c>
      <c r="D137" s="14">
        <f t="shared" si="5"/>
        <v>757.24883999999997</v>
      </c>
    </row>
    <row r="138" spans="1:4" x14ac:dyDescent="0.25">
      <c r="A138" s="12">
        <v>133.9</v>
      </c>
      <c r="B138" s="22">
        <v>1920.383423</v>
      </c>
      <c r="C138" s="13">
        <f t="shared" si="4"/>
        <v>134</v>
      </c>
      <c r="D138" s="14">
        <f t="shared" si="5"/>
        <v>1920.383423</v>
      </c>
    </row>
    <row r="139" spans="1:4" x14ac:dyDescent="0.25">
      <c r="A139" s="12">
        <v>134.9</v>
      </c>
      <c r="B139" s="22">
        <v>8163.140625</v>
      </c>
      <c r="C139" s="13">
        <f t="shared" si="4"/>
        <v>135</v>
      </c>
      <c r="D139" s="14">
        <f t="shared" si="5"/>
        <v>8163.140625</v>
      </c>
    </row>
    <row r="140" spans="1:4" x14ac:dyDescent="0.25">
      <c r="A140" s="12">
        <v>136.1</v>
      </c>
      <c r="B140" s="22">
        <v>886.72582999999997</v>
      </c>
      <c r="C140" s="13">
        <f t="shared" si="4"/>
        <v>136</v>
      </c>
      <c r="D140" s="14">
        <f t="shared" si="5"/>
        <v>886.72582999999997</v>
      </c>
    </row>
    <row r="141" spans="1:4" x14ac:dyDescent="0.25">
      <c r="A141" s="12">
        <v>136.9</v>
      </c>
      <c r="B141" s="22">
        <v>6015.8032229999999</v>
      </c>
      <c r="C141" s="13">
        <f t="shared" si="4"/>
        <v>137</v>
      </c>
      <c r="D141" s="14">
        <f t="shared" si="5"/>
        <v>6015.8032229999999</v>
      </c>
    </row>
    <row r="142" spans="1:4" x14ac:dyDescent="0.25">
      <c r="A142" s="12">
        <v>137.69999999999999</v>
      </c>
      <c r="B142" s="22">
        <v>174.766998</v>
      </c>
      <c r="C142" s="13">
        <f t="shared" si="4"/>
        <v>138</v>
      </c>
      <c r="D142" s="14">
        <f t="shared" si="5"/>
        <v>174.766998</v>
      </c>
    </row>
    <row r="143" spans="1:4" x14ac:dyDescent="0.25">
      <c r="A143" s="12">
        <v>138.69999999999999</v>
      </c>
      <c r="B143" s="22">
        <v>566.10589600000003</v>
      </c>
      <c r="C143" s="13">
        <f t="shared" si="4"/>
        <v>139</v>
      </c>
      <c r="D143" s="14">
        <f t="shared" si="5"/>
        <v>566.10589600000003</v>
      </c>
    </row>
    <row r="144" spans="1:4" x14ac:dyDescent="0.25">
      <c r="A144" s="12">
        <v>139.5</v>
      </c>
      <c r="B144" s="22">
        <v>1685.959351</v>
      </c>
      <c r="C144" s="13">
        <f t="shared" si="4"/>
        <v>140</v>
      </c>
      <c r="D144" s="14">
        <f t="shared" si="5"/>
        <v>1685.959351</v>
      </c>
    </row>
    <row r="145" spans="1:4" x14ac:dyDescent="0.25">
      <c r="A145" s="12">
        <v>140.1</v>
      </c>
      <c r="B145" s="22">
        <v>1383.9956050000001</v>
      </c>
      <c r="C145" s="13">
        <f t="shared" si="4"/>
        <v>140</v>
      </c>
      <c r="D145" s="14">
        <f t="shared" si="5"/>
        <v>1383.9956050000001</v>
      </c>
    </row>
    <row r="146" spans="1:4" x14ac:dyDescent="0.25">
      <c r="A146" s="12">
        <v>140.9</v>
      </c>
      <c r="B146" s="22">
        <v>41849.363280999998</v>
      </c>
      <c r="C146" s="13">
        <f t="shared" si="4"/>
        <v>141</v>
      </c>
      <c r="D146" s="14">
        <f t="shared" si="5"/>
        <v>41849.363280999998</v>
      </c>
    </row>
    <row r="147" spans="1:4" x14ac:dyDescent="0.25">
      <c r="A147" s="12">
        <v>142</v>
      </c>
      <c r="B147" s="22">
        <v>6588.1791990000002</v>
      </c>
      <c r="C147" s="13">
        <f t="shared" si="4"/>
        <v>142</v>
      </c>
      <c r="D147" s="14">
        <f t="shared" si="5"/>
        <v>6588.1791990000002</v>
      </c>
    </row>
    <row r="148" spans="1:4" x14ac:dyDescent="0.25">
      <c r="A148" s="12">
        <v>142.9</v>
      </c>
      <c r="B148" s="22">
        <v>47444.542969000002</v>
      </c>
      <c r="C148" s="13">
        <f t="shared" si="4"/>
        <v>143</v>
      </c>
      <c r="D148" s="14">
        <f t="shared" si="5"/>
        <v>47444.542969000002</v>
      </c>
    </row>
    <row r="149" spans="1:4" x14ac:dyDescent="0.25">
      <c r="A149" s="12">
        <v>143.80000000000001</v>
      </c>
      <c r="B149" s="22">
        <v>2154.7631839999999</v>
      </c>
      <c r="C149" s="13">
        <f t="shared" si="4"/>
        <v>144</v>
      </c>
      <c r="D149" s="14">
        <f t="shared" si="5"/>
        <v>2154.7631839999999</v>
      </c>
    </row>
    <row r="150" spans="1:4" x14ac:dyDescent="0.25">
      <c r="A150" s="12">
        <v>145</v>
      </c>
      <c r="B150" s="22">
        <v>5601.9653319999998</v>
      </c>
      <c r="C150" s="13">
        <f t="shared" si="4"/>
        <v>145</v>
      </c>
      <c r="D150" s="14">
        <f t="shared" si="5"/>
        <v>5601.9653319999998</v>
      </c>
    </row>
    <row r="151" spans="1:4" x14ac:dyDescent="0.25">
      <c r="A151" s="12">
        <v>146</v>
      </c>
      <c r="B151" s="22">
        <v>9231.5</v>
      </c>
      <c r="C151" s="13">
        <f t="shared" si="4"/>
        <v>146</v>
      </c>
      <c r="D151" s="14">
        <f t="shared" si="5"/>
        <v>9231.5</v>
      </c>
    </row>
    <row r="152" spans="1:4" x14ac:dyDescent="0.25">
      <c r="A152" s="12">
        <v>146.9</v>
      </c>
      <c r="B152" s="22">
        <v>3952.9765630000002</v>
      </c>
      <c r="C152" s="13">
        <f t="shared" si="4"/>
        <v>147</v>
      </c>
      <c r="D152" s="14">
        <f t="shared" si="5"/>
        <v>3952.9765630000002</v>
      </c>
    </row>
    <row r="153" spans="1:4" x14ac:dyDescent="0.25">
      <c r="A153" s="12">
        <v>147.9</v>
      </c>
      <c r="B153" s="22">
        <v>17283.376952999999</v>
      </c>
      <c r="C153" s="13">
        <f t="shared" si="4"/>
        <v>148</v>
      </c>
      <c r="D153" s="14">
        <f t="shared" si="5"/>
        <v>17283.376952999999</v>
      </c>
    </row>
    <row r="154" spans="1:4" x14ac:dyDescent="0.25">
      <c r="A154" s="12">
        <v>148.9</v>
      </c>
      <c r="B154" s="22">
        <v>2887.8503420000002</v>
      </c>
      <c r="C154" s="13">
        <f t="shared" si="4"/>
        <v>149</v>
      </c>
      <c r="D154" s="14">
        <f t="shared" si="5"/>
        <v>2887.8503420000002</v>
      </c>
    </row>
    <row r="155" spans="1:4" x14ac:dyDescent="0.25">
      <c r="A155" s="12">
        <v>149.9</v>
      </c>
      <c r="B155" s="22">
        <v>4560.0390630000002</v>
      </c>
      <c r="C155" s="13">
        <f t="shared" si="4"/>
        <v>150</v>
      </c>
      <c r="D155" s="14">
        <f t="shared" si="5"/>
        <v>4560.0390630000002</v>
      </c>
    </row>
    <row r="156" spans="1:4" x14ac:dyDescent="0.25">
      <c r="A156" s="12">
        <v>151.1</v>
      </c>
      <c r="B156" s="22">
        <v>399.43899499999998</v>
      </c>
      <c r="C156" s="13">
        <f t="shared" si="4"/>
        <v>151</v>
      </c>
      <c r="D156" s="14">
        <f t="shared" si="5"/>
        <v>399.43899499999998</v>
      </c>
    </row>
    <row r="157" spans="1:4" x14ac:dyDescent="0.25">
      <c r="A157" s="12">
        <v>151.9</v>
      </c>
      <c r="B157" s="22">
        <v>2547.1826169999999</v>
      </c>
      <c r="C157" s="13">
        <f t="shared" si="4"/>
        <v>152</v>
      </c>
      <c r="D157" s="14">
        <f t="shared" si="5"/>
        <v>2547.1826169999999</v>
      </c>
    </row>
    <row r="158" spans="1:4" x14ac:dyDescent="0.25">
      <c r="A158" s="12">
        <v>153</v>
      </c>
      <c r="B158" s="22">
        <v>4902.9501950000003</v>
      </c>
      <c r="C158" s="13">
        <f t="shared" si="4"/>
        <v>153</v>
      </c>
      <c r="D158" s="14">
        <f t="shared" si="5"/>
        <v>4902.9501950000003</v>
      </c>
    </row>
    <row r="159" spans="1:4" x14ac:dyDescent="0.25">
      <c r="A159" s="12">
        <v>153.9</v>
      </c>
      <c r="B159" s="22">
        <v>4359.9619140000004</v>
      </c>
      <c r="C159" s="13">
        <f t="shared" si="4"/>
        <v>154</v>
      </c>
      <c r="D159" s="14">
        <f t="shared" si="5"/>
        <v>4359.9619140000004</v>
      </c>
    </row>
    <row r="160" spans="1:4" x14ac:dyDescent="0.25">
      <c r="A160" s="12">
        <v>155</v>
      </c>
      <c r="B160" s="22">
        <v>21371.728515999999</v>
      </c>
      <c r="C160" s="13">
        <f t="shared" si="4"/>
        <v>155</v>
      </c>
      <c r="D160" s="14">
        <f t="shared" si="5"/>
        <v>21371.728515999999</v>
      </c>
    </row>
    <row r="161" spans="1:4" x14ac:dyDescent="0.25">
      <c r="A161" s="12">
        <v>155.9</v>
      </c>
      <c r="B161" s="22">
        <v>2893.3847660000001</v>
      </c>
      <c r="C161" s="13">
        <f t="shared" si="4"/>
        <v>156</v>
      </c>
      <c r="D161" s="14">
        <f t="shared" si="5"/>
        <v>2893.3847660000001</v>
      </c>
    </row>
    <row r="162" spans="1:4" x14ac:dyDescent="0.25">
      <c r="A162" s="12">
        <v>156.9</v>
      </c>
      <c r="B162" s="22">
        <v>11596.674805000001</v>
      </c>
      <c r="C162" s="13">
        <f t="shared" si="4"/>
        <v>157</v>
      </c>
      <c r="D162" s="14">
        <f t="shared" si="5"/>
        <v>11596.674805000001</v>
      </c>
    </row>
    <row r="163" spans="1:4" x14ac:dyDescent="0.25">
      <c r="A163" s="12">
        <v>157.9</v>
      </c>
      <c r="B163" s="22">
        <v>971.59234600000002</v>
      </c>
      <c r="C163" s="13">
        <f t="shared" si="4"/>
        <v>158</v>
      </c>
      <c r="D163" s="14">
        <f t="shared" si="5"/>
        <v>971.59234600000002</v>
      </c>
    </row>
    <row r="164" spans="1:4" x14ac:dyDescent="0.25">
      <c r="A164" s="12">
        <v>158.5</v>
      </c>
      <c r="B164" s="22">
        <v>542.101135</v>
      </c>
      <c r="C164" s="13">
        <f t="shared" ref="C164:C227" si="6">ROUND(A164,0)</f>
        <v>159</v>
      </c>
      <c r="D164" s="14">
        <f t="shared" ref="D164:D227" si="7">B164</f>
        <v>542.101135</v>
      </c>
    </row>
    <row r="165" spans="1:4" x14ac:dyDescent="0.25">
      <c r="A165" s="12">
        <v>159</v>
      </c>
      <c r="B165" s="22">
        <v>4852.5566410000001</v>
      </c>
      <c r="C165" s="13">
        <f t="shared" si="6"/>
        <v>159</v>
      </c>
      <c r="D165" s="14">
        <f t="shared" si="7"/>
        <v>4852.5566410000001</v>
      </c>
    </row>
    <row r="166" spans="1:4" x14ac:dyDescent="0.25">
      <c r="A166" s="12">
        <v>159.80000000000001</v>
      </c>
      <c r="B166" s="22">
        <v>795.00500499999998</v>
      </c>
      <c r="C166" s="13">
        <f t="shared" si="6"/>
        <v>160</v>
      </c>
      <c r="D166" s="14">
        <f t="shared" si="7"/>
        <v>795.00500499999998</v>
      </c>
    </row>
    <row r="167" spans="1:4" x14ac:dyDescent="0.25">
      <c r="A167" s="12">
        <v>160.9</v>
      </c>
      <c r="B167" s="22">
        <v>5254.9487300000001</v>
      </c>
      <c r="C167" s="13">
        <f t="shared" si="6"/>
        <v>161</v>
      </c>
      <c r="D167" s="14">
        <f t="shared" si="7"/>
        <v>5254.9487300000001</v>
      </c>
    </row>
    <row r="168" spans="1:4" x14ac:dyDescent="0.25">
      <c r="A168" s="12">
        <v>161.80000000000001</v>
      </c>
      <c r="B168" s="22">
        <v>593.00213599999995</v>
      </c>
      <c r="C168" s="13">
        <f t="shared" si="6"/>
        <v>162</v>
      </c>
      <c r="D168" s="14">
        <f t="shared" si="7"/>
        <v>593.00213599999995</v>
      </c>
    </row>
    <row r="169" spans="1:4" x14ac:dyDescent="0.25">
      <c r="A169" s="12">
        <v>162.9</v>
      </c>
      <c r="B169" s="22">
        <v>115.473366</v>
      </c>
      <c r="C169" s="13">
        <f t="shared" si="6"/>
        <v>163</v>
      </c>
      <c r="D169" s="14">
        <f t="shared" si="7"/>
        <v>115.473366</v>
      </c>
    </row>
    <row r="170" spans="1:4" x14ac:dyDescent="0.25">
      <c r="A170" s="12">
        <v>163.9</v>
      </c>
      <c r="B170" s="22">
        <v>106.43047300000001</v>
      </c>
      <c r="C170" s="13">
        <f t="shared" si="6"/>
        <v>164</v>
      </c>
      <c r="D170" s="14">
        <f t="shared" si="7"/>
        <v>106.43047300000001</v>
      </c>
    </row>
    <row r="171" spans="1:4" x14ac:dyDescent="0.25">
      <c r="A171" s="12">
        <v>164.5</v>
      </c>
      <c r="B171" s="22">
        <v>99.122519999999994</v>
      </c>
      <c r="C171" s="13">
        <f t="shared" si="6"/>
        <v>165</v>
      </c>
      <c r="D171" s="14">
        <f t="shared" si="7"/>
        <v>99.122519999999994</v>
      </c>
    </row>
    <row r="172" spans="1:4" x14ac:dyDescent="0.25">
      <c r="A172" s="12">
        <v>165.2</v>
      </c>
      <c r="B172" s="22">
        <v>2.6992620000000001</v>
      </c>
      <c r="C172" s="13">
        <f t="shared" si="6"/>
        <v>165</v>
      </c>
      <c r="D172" s="14">
        <f t="shared" si="7"/>
        <v>2.6992620000000001</v>
      </c>
    </row>
    <row r="173" spans="1:4" x14ac:dyDescent="0.25">
      <c r="A173" s="12">
        <v>166.2</v>
      </c>
      <c r="B173" s="22">
        <v>165.22628800000001</v>
      </c>
      <c r="C173" s="13">
        <f t="shared" si="6"/>
        <v>166</v>
      </c>
      <c r="D173" s="14">
        <f t="shared" si="7"/>
        <v>165.22628800000001</v>
      </c>
    </row>
    <row r="174" spans="1:4" x14ac:dyDescent="0.25">
      <c r="A174" s="12">
        <v>167.3</v>
      </c>
      <c r="B174" s="22">
        <v>374.52310199999999</v>
      </c>
      <c r="C174" s="13">
        <f t="shared" si="6"/>
        <v>167</v>
      </c>
      <c r="D174" s="14">
        <f t="shared" si="7"/>
        <v>374.52310199999999</v>
      </c>
    </row>
    <row r="175" spans="1:4" x14ac:dyDescent="0.25">
      <c r="A175" s="12">
        <v>167.8</v>
      </c>
      <c r="B175" s="22">
        <v>87.338363999999999</v>
      </c>
      <c r="C175" s="13">
        <f t="shared" si="6"/>
        <v>168</v>
      </c>
      <c r="D175" s="14">
        <f t="shared" si="7"/>
        <v>87.338363999999999</v>
      </c>
    </row>
    <row r="176" spans="1:4" x14ac:dyDescent="0.25">
      <c r="A176" s="12">
        <v>168.6</v>
      </c>
      <c r="B176" s="22">
        <v>3.5757999999999998E-2</v>
      </c>
      <c r="C176" s="13">
        <f t="shared" si="6"/>
        <v>169</v>
      </c>
      <c r="D176" s="14">
        <f t="shared" si="7"/>
        <v>3.5757999999999998E-2</v>
      </c>
    </row>
    <row r="177" spans="1:4" x14ac:dyDescent="0.25">
      <c r="A177" s="12">
        <v>169.7</v>
      </c>
      <c r="B177" s="22">
        <v>763.70568800000001</v>
      </c>
      <c r="C177" s="13">
        <f t="shared" si="6"/>
        <v>170</v>
      </c>
      <c r="D177" s="14">
        <f t="shared" si="7"/>
        <v>763.70568800000001</v>
      </c>
    </row>
    <row r="178" spans="1:4" x14ac:dyDescent="0.25">
      <c r="A178" s="12">
        <v>170.3</v>
      </c>
      <c r="B178" s="22">
        <v>292.68582199999997</v>
      </c>
      <c r="C178" s="13">
        <f t="shared" si="6"/>
        <v>170</v>
      </c>
      <c r="D178" s="14">
        <f t="shared" si="7"/>
        <v>292.68582199999997</v>
      </c>
    </row>
    <row r="179" spans="1:4" x14ac:dyDescent="0.25">
      <c r="A179" s="12">
        <v>170.9</v>
      </c>
      <c r="B179" s="22">
        <v>2737.8576659999999</v>
      </c>
      <c r="C179" s="13">
        <f t="shared" si="6"/>
        <v>171</v>
      </c>
      <c r="D179" s="14">
        <f t="shared" si="7"/>
        <v>2737.8576659999999</v>
      </c>
    </row>
    <row r="180" spans="1:4" x14ac:dyDescent="0.25">
      <c r="A180" s="12">
        <v>172</v>
      </c>
      <c r="B180" s="22">
        <v>18027.441406000002</v>
      </c>
      <c r="C180" s="13">
        <f t="shared" si="6"/>
        <v>172</v>
      </c>
      <c r="D180" s="14">
        <f t="shared" si="7"/>
        <v>18027.441406000002</v>
      </c>
    </row>
    <row r="181" spans="1:4" x14ac:dyDescent="0.25">
      <c r="A181" s="12">
        <v>173.9</v>
      </c>
      <c r="B181" s="22">
        <v>7825724.5</v>
      </c>
      <c r="C181" s="13">
        <f t="shared" si="6"/>
        <v>174</v>
      </c>
      <c r="D181" s="14">
        <f t="shared" si="7"/>
        <v>7825724.5</v>
      </c>
    </row>
    <row r="182" spans="1:4" x14ac:dyDescent="0.25">
      <c r="A182" s="12">
        <v>175</v>
      </c>
      <c r="B182" s="22">
        <v>540060.0625</v>
      </c>
      <c r="C182" s="13">
        <f t="shared" si="6"/>
        <v>175</v>
      </c>
      <c r="D182" s="14">
        <f t="shared" si="7"/>
        <v>540060.0625</v>
      </c>
    </row>
    <row r="183" spans="1:4" x14ac:dyDescent="0.25">
      <c r="A183" s="12">
        <v>175.9</v>
      </c>
      <c r="B183" s="22">
        <v>7792182</v>
      </c>
      <c r="C183" s="13">
        <f t="shared" si="6"/>
        <v>176</v>
      </c>
      <c r="D183" s="14">
        <f t="shared" si="7"/>
        <v>7792182</v>
      </c>
    </row>
    <row r="184" spans="1:4" x14ac:dyDescent="0.25">
      <c r="A184" s="12">
        <v>177</v>
      </c>
      <c r="B184" s="22">
        <v>477481.875</v>
      </c>
      <c r="C184" s="13">
        <f t="shared" si="6"/>
        <v>177</v>
      </c>
      <c r="D184" s="14">
        <f t="shared" si="7"/>
        <v>477481.875</v>
      </c>
    </row>
    <row r="185" spans="1:4" x14ac:dyDescent="0.25">
      <c r="A185" s="12">
        <v>178</v>
      </c>
      <c r="B185" s="22">
        <v>16727.947265999999</v>
      </c>
      <c r="C185" s="13">
        <f t="shared" si="6"/>
        <v>178</v>
      </c>
      <c r="D185" s="14">
        <f t="shared" si="7"/>
        <v>16727.947265999999</v>
      </c>
    </row>
    <row r="186" spans="1:4" x14ac:dyDescent="0.25">
      <c r="A186" s="12">
        <v>178.9</v>
      </c>
      <c r="B186" s="22">
        <v>176.97177099999999</v>
      </c>
      <c r="C186" s="13">
        <f t="shared" si="6"/>
        <v>179</v>
      </c>
      <c r="D186" s="14">
        <f t="shared" si="7"/>
        <v>176.97177099999999</v>
      </c>
    </row>
    <row r="187" spans="1:4" x14ac:dyDescent="0.25">
      <c r="A187" s="12">
        <v>179.8</v>
      </c>
      <c r="B187" s="22">
        <v>314.77404799999999</v>
      </c>
      <c r="C187" s="13">
        <f t="shared" si="6"/>
        <v>180</v>
      </c>
      <c r="D187" s="14">
        <f t="shared" si="7"/>
        <v>314.77404799999999</v>
      </c>
    </row>
    <row r="188" spans="1:4" x14ac:dyDescent="0.25">
      <c r="A188" s="12">
        <v>180.7</v>
      </c>
      <c r="B188" s="22">
        <v>0</v>
      </c>
      <c r="C188" s="13">
        <f t="shared" si="6"/>
        <v>181</v>
      </c>
      <c r="D188" s="14">
        <f t="shared" si="7"/>
        <v>0</v>
      </c>
    </row>
    <row r="189" spans="1:4" x14ac:dyDescent="0.25">
      <c r="A189" s="12">
        <v>181.3</v>
      </c>
      <c r="B189" s="22">
        <v>8.0350000000000005E-3</v>
      </c>
      <c r="C189" s="13">
        <f t="shared" si="6"/>
        <v>181</v>
      </c>
      <c r="D189" s="14">
        <f t="shared" si="7"/>
        <v>8.0350000000000005E-3</v>
      </c>
    </row>
    <row r="190" spans="1:4" x14ac:dyDescent="0.25">
      <c r="A190" s="12">
        <v>182.5</v>
      </c>
      <c r="B190">
        <v>191.14158599999999</v>
      </c>
      <c r="C190" s="13">
        <f t="shared" si="6"/>
        <v>183</v>
      </c>
      <c r="D190" s="14">
        <f t="shared" si="7"/>
        <v>191.14158599999999</v>
      </c>
    </row>
    <row r="191" spans="1:4" x14ac:dyDescent="0.25">
      <c r="A191" s="12">
        <v>183.6</v>
      </c>
      <c r="B191" s="22">
        <v>1.0539E-2</v>
      </c>
      <c r="C191" s="13">
        <f t="shared" si="6"/>
        <v>184</v>
      </c>
      <c r="D191" s="14">
        <f t="shared" si="7"/>
        <v>1.0539E-2</v>
      </c>
    </row>
    <row r="192" spans="1:4" x14ac:dyDescent="0.25">
      <c r="A192" s="12">
        <v>184.6</v>
      </c>
      <c r="B192" s="22">
        <v>27.941041999999999</v>
      </c>
      <c r="C192" s="13">
        <f t="shared" si="6"/>
        <v>185</v>
      </c>
      <c r="D192" s="14">
        <f t="shared" si="7"/>
        <v>27.941041999999999</v>
      </c>
    </row>
    <row r="193" spans="1:4" x14ac:dyDescent="0.25">
      <c r="A193" s="12">
        <v>186.5</v>
      </c>
      <c r="B193" s="22">
        <v>5.888E-3</v>
      </c>
      <c r="C193" s="13">
        <f t="shared" si="6"/>
        <v>187</v>
      </c>
      <c r="D193" s="14">
        <f t="shared" si="7"/>
        <v>5.888E-3</v>
      </c>
    </row>
    <row r="194" spans="1:4" x14ac:dyDescent="0.25">
      <c r="A194" s="12">
        <v>187.2</v>
      </c>
      <c r="B194" s="22">
        <v>2.8441670000000001</v>
      </c>
      <c r="C194" s="13">
        <f t="shared" si="6"/>
        <v>187</v>
      </c>
      <c r="D194" s="14">
        <f t="shared" si="7"/>
        <v>2.8441670000000001</v>
      </c>
    </row>
    <row r="195" spans="1:4" x14ac:dyDescent="0.25">
      <c r="A195" s="12">
        <v>187.9</v>
      </c>
      <c r="B195" s="22">
        <v>2.718394</v>
      </c>
      <c r="C195" s="13">
        <f t="shared" si="6"/>
        <v>188</v>
      </c>
      <c r="D195" s="14">
        <f t="shared" si="7"/>
        <v>2.718394</v>
      </c>
    </row>
    <row r="196" spans="1:4" x14ac:dyDescent="0.25">
      <c r="A196" s="12">
        <v>188.5</v>
      </c>
      <c r="B196" s="22">
        <v>1.36E-4</v>
      </c>
      <c r="C196" s="13">
        <f t="shared" si="6"/>
        <v>189</v>
      </c>
      <c r="D196" s="14">
        <f t="shared" si="7"/>
        <v>1.36E-4</v>
      </c>
    </row>
    <row r="197" spans="1:4" x14ac:dyDescent="0.25">
      <c r="A197" s="12">
        <v>189.3</v>
      </c>
      <c r="B197" s="22">
        <v>97.456596000000005</v>
      </c>
      <c r="C197" s="13">
        <f t="shared" si="6"/>
        <v>189</v>
      </c>
      <c r="D197" s="14">
        <f t="shared" si="7"/>
        <v>97.456596000000005</v>
      </c>
    </row>
    <row r="198" spans="1:4" x14ac:dyDescent="0.25">
      <c r="A198" s="12">
        <v>189.9</v>
      </c>
      <c r="B198" s="22">
        <v>405.38262900000001</v>
      </c>
      <c r="C198" s="13">
        <f t="shared" si="6"/>
        <v>190</v>
      </c>
      <c r="D198" s="14">
        <f t="shared" si="7"/>
        <v>405.38262900000001</v>
      </c>
    </row>
    <row r="199" spans="1:4" x14ac:dyDescent="0.25">
      <c r="A199" s="12">
        <v>190.6</v>
      </c>
      <c r="B199" s="22">
        <v>34.972026999999997</v>
      </c>
      <c r="C199" s="13">
        <f t="shared" si="6"/>
        <v>191</v>
      </c>
      <c r="D199" s="14">
        <f t="shared" si="7"/>
        <v>34.972026999999997</v>
      </c>
    </row>
    <row r="200" spans="1:4" x14ac:dyDescent="0.25">
      <c r="A200" s="12">
        <v>191.8</v>
      </c>
      <c r="B200" s="22">
        <v>259.72589099999999</v>
      </c>
      <c r="C200" s="13">
        <f t="shared" si="6"/>
        <v>192</v>
      </c>
      <c r="D200" s="14">
        <f t="shared" si="7"/>
        <v>259.72589099999999</v>
      </c>
    </row>
    <row r="201" spans="1:4" x14ac:dyDescent="0.25">
      <c r="A201" s="12">
        <v>192.9</v>
      </c>
      <c r="B201" s="22">
        <v>445.777466</v>
      </c>
      <c r="C201" s="13">
        <f t="shared" si="6"/>
        <v>193</v>
      </c>
      <c r="D201" s="14">
        <f t="shared" si="7"/>
        <v>445.777466</v>
      </c>
    </row>
    <row r="202" spans="1:4" x14ac:dyDescent="0.25">
      <c r="A202" s="12">
        <v>194.1</v>
      </c>
      <c r="B202" s="22">
        <v>74.434273000000005</v>
      </c>
      <c r="C202" s="13">
        <f t="shared" si="6"/>
        <v>194</v>
      </c>
      <c r="D202" s="14">
        <f t="shared" si="7"/>
        <v>74.434273000000005</v>
      </c>
    </row>
    <row r="203" spans="1:4" x14ac:dyDescent="0.25">
      <c r="A203" s="12">
        <v>194.9</v>
      </c>
      <c r="B203" s="22">
        <v>47.483063000000001</v>
      </c>
      <c r="C203" s="13">
        <f t="shared" si="6"/>
        <v>195</v>
      </c>
      <c r="D203" s="14">
        <f t="shared" si="7"/>
        <v>47.483063000000001</v>
      </c>
    </row>
    <row r="204" spans="1:4" x14ac:dyDescent="0.25">
      <c r="A204" s="12">
        <v>195.5</v>
      </c>
      <c r="B204" s="22">
        <v>62.82526</v>
      </c>
      <c r="C204" s="13">
        <f t="shared" si="6"/>
        <v>196</v>
      </c>
      <c r="D204" s="14">
        <f t="shared" si="7"/>
        <v>62.82526</v>
      </c>
    </row>
    <row r="205" spans="1:4" x14ac:dyDescent="0.25">
      <c r="A205" s="12">
        <v>196.7</v>
      </c>
      <c r="B205" s="22">
        <v>2.343537</v>
      </c>
      <c r="C205" s="13">
        <f t="shared" si="6"/>
        <v>197</v>
      </c>
      <c r="D205" s="14">
        <f t="shared" si="7"/>
        <v>2.343537</v>
      </c>
    </row>
    <row r="206" spans="1:4" x14ac:dyDescent="0.25">
      <c r="A206" s="12">
        <v>197.3</v>
      </c>
      <c r="B206" s="22">
        <v>2.4759E-2</v>
      </c>
      <c r="C206" s="13">
        <f t="shared" si="6"/>
        <v>197</v>
      </c>
      <c r="D206" s="14">
        <f t="shared" si="7"/>
        <v>2.4759E-2</v>
      </c>
    </row>
    <row r="207" spans="1:4" x14ac:dyDescent="0.25">
      <c r="A207" s="12">
        <v>199.2</v>
      </c>
      <c r="B207" s="22">
        <v>88.155899000000005</v>
      </c>
      <c r="C207" s="13">
        <f t="shared" si="6"/>
        <v>199</v>
      </c>
      <c r="D207" s="14">
        <f t="shared" si="7"/>
        <v>88.155899000000005</v>
      </c>
    </row>
    <row r="208" spans="1:4" x14ac:dyDescent="0.25">
      <c r="A208" s="12">
        <v>199.9</v>
      </c>
      <c r="B208" s="22">
        <v>0</v>
      </c>
      <c r="C208" s="13">
        <f t="shared" si="6"/>
        <v>200</v>
      </c>
      <c r="D208" s="14">
        <f t="shared" si="7"/>
        <v>0</v>
      </c>
    </row>
    <row r="209" spans="1:4" x14ac:dyDescent="0.25">
      <c r="A209" s="12">
        <v>200.8</v>
      </c>
      <c r="B209" s="22">
        <v>8.6101999999999998E-2</v>
      </c>
      <c r="C209" s="13">
        <f t="shared" si="6"/>
        <v>201</v>
      </c>
      <c r="D209" s="14">
        <f t="shared" si="7"/>
        <v>8.6101999999999998E-2</v>
      </c>
    </row>
    <row r="210" spans="1:4" x14ac:dyDescent="0.25">
      <c r="A210" s="12">
        <v>201.5</v>
      </c>
      <c r="B210" s="22">
        <v>74.977524000000003</v>
      </c>
      <c r="C210" s="13">
        <f t="shared" si="6"/>
        <v>202</v>
      </c>
      <c r="D210" s="14">
        <f t="shared" si="7"/>
        <v>74.977524000000003</v>
      </c>
    </row>
    <row r="211" spans="1:4" x14ac:dyDescent="0.25">
      <c r="A211" s="12">
        <v>202.5</v>
      </c>
      <c r="B211" s="22">
        <v>3.1000000000000001E-5</v>
      </c>
      <c r="C211" s="13">
        <f t="shared" si="6"/>
        <v>203</v>
      </c>
      <c r="D211" s="14">
        <f t="shared" si="7"/>
        <v>3.1000000000000001E-5</v>
      </c>
    </row>
    <row r="212" spans="1:4" x14ac:dyDescent="0.25">
      <c r="A212" s="12">
        <v>203.1</v>
      </c>
      <c r="B212" s="22">
        <v>45.403388999999997</v>
      </c>
      <c r="C212" s="13">
        <f t="shared" si="6"/>
        <v>203</v>
      </c>
      <c r="D212" s="14">
        <f t="shared" si="7"/>
        <v>45.403388999999997</v>
      </c>
    </row>
    <row r="213" spans="1:4" x14ac:dyDescent="0.25">
      <c r="A213" s="12">
        <v>204.4</v>
      </c>
      <c r="B213" s="22">
        <v>178.11253400000001</v>
      </c>
      <c r="C213" s="13">
        <f t="shared" si="6"/>
        <v>204</v>
      </c>
      <c r="D213" s="14">
        <f t="shared" si="7"/>
        <v>178.11253400000001</v>
      </c>
    </row>
    <row r="214" spans="1:4" x14ac:dyDescent="0.25">
      <c r="A214" s="12">
        <v>205.1</v>
      </c>
      <c r="B214" s="22">
        <v>3.793034</v>
      </c>
      <c r="C214" s="13">
        <f t="shared" si="6"/>
        <v>205</v>
      </c>
      <c r="D214" s="14">
        <f t="shared" si="7"/>
        <v>3.793034</v>
      </c>
    </row>
    <row r="215" spans="1:4" x14ac:dyDescent="0.25">
      <c r="A215" s="12">
        <v>206.3</v>
      </c>
      <c r="B215" s="22">
        <v>1.6503E-2</v>
      </c>
      <c r="C215" s="13">
        <f t="shared" si="6"/>
        <v>206</v>
      </c>
      <c r="D215" s="14">
        <f t="shared" si="7"/>
        <v>1.6503E-2</v>
      </c>
    </row>
    <row r="216" spans="1:4" x14ac:dyDescent="0.25">
      <c r="A216" s="12">
        <v>207</v>
      </c>
      <c r="B216" s="22">
        <v>2050.5976559999999</v>
      </c>
      <c r="C216" s="13">
        <f t="shared" si="6"/>
        <v>207</v>
      </c>
      <c r="D216" s="14">
        <f t="shared" si="7"/>
        <v>2050.5976559999999</v>
      </c>
    </row>
    <row r="217" spans="1:4" x14ac:dyDescent="0.25">
      <c r="A217" s="12">
        <v>207.8</v>
      </c>
      <c r="B217" s="22">
        <v>138.53196700000001</v>
      </c>
      <c r="C217" s="13">
        <f t="shared" si="6"/>
        <v>208</v>
      </c>
      <c r="D217" s="14">
        <f t="shared" si="7"/>
        <v>138.53196700000001</v>
      </c>
    </row>
    <row r="218" spans="1:4" x14ac:dyDescent="0.25">
      <c r="A218" s="12">
        <v>208.7</v>
      </c>
      <c r="B218" s="22">
        <v>244.009354</v>
      </c>
      <c r="C218" s="13">
        <f t="shared" si="6"/>
        <v>209</v>
      </c>
      <c r="D218" s="14">
        <f t="shared" si="7"/>
        <v>244.009354</v>
      </c>
    </row>
    <row r="219" spans="1:4" x14ac:dyDescent="0.25">
      <c r="A219" s="12">
        <v>209.2</v>
      </c>
      <c r="B219" s="22">
        <v>35.180382000000002</v>
      </c>
      <c r="C219" s="13">
        <f t="shared" si="6"/>
        <v>209</v>
      </c>
      <c r="D219" s="14">
        <f t="shared" si="7"/>
        <v>35.180382000000002</v>
      </c>
    </row>
    <row r="220" spans="1:4" x14ac:dyDescent="0.25">
      <c r="A220" s="12">
        <v>210.7</v>
      </c>
      <c r="B220" s="22">
        <v>51.915024000000003</v>
      </c>
      <c r="C220" s="13">
        <f t="shared" si="6"/>
        <v>211</v>
      </c>
      <c r="D220" s="14">
        <f t="shared" si="7"/>
        <v>51.915024000000003</v>
      </c>
    </row>
    <row r="221" spans="1:4" x14ac:dyDescent="0.25">
      <c r="A221" s="12">
        <v>212</v>
      </c>
      <c r="B221" s="22">
        <v>3.68E-4</v>
      </c>
      <c r="C221" s="13">
        <f t="shared" si="6"/>
        <v>212</v>
      </c>
      <c r="D221" s="14">
        <f t="shared" si="7"/>
        <v>3.68E-4</v>
      </c>
    </row>
    <row r="222" spans="1:4" x14ac:dyDescent="0.25">
      <c r="A222" s="12">
        <v>212.7</v>
      </c>
      <c r="B222" s="22">
        <v>1.8E-5</v>
      </c>
      <c r="C222" s="13">
        <f t="shared" si="6"/>
        <v>213</v>
      </c>
      <c r="D222" s="14">
        <f t="shared" si="7"/>
        <v>1.8E-5</v>
      </c>
    </row>
    <row r="223" spans="1:4" x14ac:dyDescent="0.25">
      <c r="A223" s="12">
        <v>213.7</v>
      </c>
      <c r="B223" s="22">
        <v>8.8979999999999997E-3</v>
      </c>
      <c r="C223" s="13">
        <f t="shared" si="6"/>
        <v>214</v>
      </c>
      <c r="D223" s="14">
        <f t="shared" si="7"/>
        <v>8.8979999999999997E-3</v>
      </c>
    </row>
    <row r="224" spans="1:4" x14ac:dyDescent="0.25">
      <c r="A224" s="12">
        <v>214.7</v>
      </c>
      <c r="B224" s="22">
        <v>76.821174999999997</v>
      </c>
      <c r="C224" s="13">
        <f t="shared" si="6"/>
        <v>215</v>
      </c>
      <c r="D224" s="14">
        <f t="shared" si="7"/>
        <v>76.821174999999997</v>
      </c>
    </row>
    <row r="225" spans="1:4" x14ac:dyDescent="0.25">
      <c r="A225" s="12">
        <v>215.6</v>
      </c>
      <c r="B225" s="22">
        <v>1.03E-4</v>
      </c>
      <c r="C225" s="13">
        <f t="shared" si="6"/>
        <v>216</v>
      </c>
      <c r="D225" s="14">
        <f t="shared" si="7"/>
        <v>1.03E-4</v>
      </c>
    </row>
    <row r="226" spans="1:4" x14ac:dyDescent="0.25">
      <c r="A226" s="12">
        <v>216.1</v>
      </c>
      <c r="B226" s="22">
        <v>1.5E-5</v>
      </c>
      <c r="C226" s="13">
        <f t="shared" si="6"/>
        <v>216</v>
      </c>
      <c r="D226" s="14">
        <f t="shared" si="7"/>
        <v>1.5E-5</v>
      </c>
    </row>
    <row r="227" spans="1:4" x14ac:dyDescent="0.25">
      <c r="A227" s="12">
        <v>217.1</v>
      </c>
      <c r="B227" s="22">
        <v>1.6514999999999998E-2</v>
      </c>
      <c r="C227" s="13">
        <f t="shared" si="6"/>
        <v>217</v>
      </c>
      <c r="D227" s="14">
        <f t="shared" si="7"/>
        <v>1.6514999999999998E-2</v>
      </c>
    </row>
    <row r="228" spans="1:4" x14ac:dyDescent="0.25">
      <c r="A228" s="12">
        <v>218.4</v>
      </c>
      <c r="B228" s="22">
        <v>24.533905000000001</v>
      </c>
      <c r="C228" s="13">
        <f t="shared" ref="C228:C274" si="8">ROUND(A228,0)</f>
        <v>218</v>
      </c>
      <c r="D228" s="14">
        <f t="shared" ref="D228:D274" si="9">B228</f>
        <v>24.533905000000001</v>
      </c>
    </row>
    <row r="229" spans="1:4" x14ac:dyDescent="0.25">
      <c r="A229" s="12">
        <v>219.1</v>
      </c>
      <c r="B229" s="22">
        <v>20.616249</v>
      </c>
      <c r="C229" s="13">
        <f t="shared" si="8"/>
        <v>219</v>
      </c>
      <c r="D229" s="14">
        <f t="shared" si="9"/>
        <v>20.616249</v>
      </c>
    </row>
    <row r="230" spans="1:4" x14ac:dyDescent="0.25">
      <c r="A230" s="12">
        <v>219.7</v>
      </c>
      <c r="B230">
        <v>0</v>
      </c>
      <c r="C230" s="13">
        <f t="shared" si="8"/>
        <v>220</v>
      </c>
      <c r="D230" s="14">
        <f t="shared" si="9"/>
        <v>0</v>
      </c>
    </row>
    <row r="231" spans="1:4" x14ac:dyDescent="0.25">
      <c r="A231" s="12">
        <v>221.2</v>
      </c>
      <c r="B231" s="22">
        <v>106.679497</v>
      </c>
      <c r="C231" s="13">
        <f t="shared" si="8"/>
        <v>221</v>
      </c>
      <c r="D231" s="14">
        <f t="shared" si="9"/>
        <v>106.679497</v>
      </c>
    </row>
    <row r="232" spans="1:4" x14ac:dyDescent="0.25">
      <c r="A232" s="12">
        <v>221.8</v>
      </c>
      <c r="B232">
        <v>142.36193800000001</v>
      </c>
      <c r="C232" s="13">
        <f t="shared" si="8"/>
        <v>222</v>
      </c>
      <c r="D232" s="14">
        <f t="shared" si="9"/>
        <v>142.36193800000001</v>
      </c>
    </row>
    <row r="233" spans="1:4" x14ac:dyDescent="0.25">
      <c r="A233" s="12">
        <v>223.1</v>
      </c>
      <c r="B233">
        <v>1.5925000000000002E-2</v>
      </c>
      <c r="C233" s="13">
        <f t="shared" si="8"/>
        <v>223</v>
      </c>
      <c r="D233" s="14">
        <f t="shared" si="9"/>
        <v>1.5925000000000002E-2</v>
      </c>
    </row>
    <row r="234" spans="1:4" x14ac:dyDescent="0.25">
      <c r="A234" s="12">
        <v>224</v>
      </c>
      <c r="B234">
        <v>31.680713999999998</v>
      </c>
      <c r="C234" s="13">
        <f t="shared" si="8"/>
        <v>224</v>
      </c>
      <c r="D234" s="14">
        <f t="shared" si="9"/>
        <v>31.680713999999998</v>
      </c>
    </row>
    <row r="235" spans="1:4" x14ac:dyDescent="0.25">
      <c r="A235" s="12">
        <v>225.1</v>
      </c>
      <c r="B235" s="22">
        <v>0.23525099999999999</v>
      </c>
      <c r="C235" s="13">
        <f t="shared" si="8"/>
        <v>225</v>
      </c>
      <c r="D235" s="14">
        <f t="shared" si="9"/>
        <v>0.23525099999999999</v>
      </c>
    </row>
    <row r="236" spans="1:4" x14ac:dyDescent="0.25">
      <c r="A236" s="12">
        <v>225.7</v>
      </c>
      <c r="B236" s="22">
        <v>0</v>
      </c>
      <c r="C236" s="13">
        <f t="shared" si="8"/>
        <v>226</v>
      </c>
      <c r="D236" s="14">
        <f t="shared" si="9"/>
        <v>0</v>
      </c>
    </row>
    <row r="237" spans="1:4" x14ac:dyDescent="0.25">
      <c r="A237" s="12">
        <v>226.2</v>
      </c>
      <c r="B237">
        <v>47.070929999999997</v>
      </c>
      <c r="C237" s="13">
        <f t="shared" si="8"/>
        <v>226</v>
      </c>
      <c r="D237" s="14">
        <f t="shared" si="9"/>
        <v>47.070929999999997</v>
      </c>
    </row>
    <row r="238" spans="1:4" x14ac:dyDescent="0.25">
      <c r="A238" s="12">
        <v>227.6</v>
      </c>
      <c r="B238" s="22">
        <v>0.112044</v>
      </c>
      <c r="C238" s="13">
        <f t="shared" si="8"/>
        <v>228</v>
      </c>
      <c r="D238" s="14">
        <f t="shared" si="9"/>
        <v>0.112044</v>
      </c>
    </row>
    <row r="239" spans="1:4" x14ac:dyDescent="0.25">
      <c r="A239" s="12">
        <v>229</v>
      </c>
      <c r="B239" s="22">
        <v>0</v>
      </c>
      <c r="C239" s="13">
        <f t="shared" si="8"/>
        <v>229</v>
      </c>
      <c r="D239" s="14">
        <f t="shared" si="9"/>
        <v>0</v>
      </c>
    </row>
    <row r="240" spans="1:4" x14ac:dyDescent="0.25">
      <c r="A240" s="12">
        <v>229.8</v>
      </c>
      <c r="B240" s="22">
        <v>2.0515080000000001</v>
      </c>
      <c r="C240" s="13">
        <f t="shared" si="8"/>
        <v>230</v>
      </c>
      <c r="D240" s="14">
        <f t="shared" si="9"/>
        <v>2.0515080000000001</v>
      </c>
    </row>
    <row r="241" spans="1:4" x14ac:dyDescent="0.25">
      <c r="A241" s="12">
        <v>230.5</v>
      </c>
      <c r="B241" s="22">
        <v>0</v>
      </c>
      <c r="C241" s="13">
        <f t="shared" si="8"/>
        <v>231</v>
      </c>
      <c r="D241" s="14">
        <f t="shared" si="9"/>
        <v>0</v>
      </c>
    </row>
    <row r="242" spans="1:4" x14ac:dyDescent="0.25">
      <c r="A242" s="12">
        <v>231</v>
      </c>
      <c r="B242" s="22">
        <v>0.28029999999999999</v>
      </c>
      <c r="C242" s="13">
        <f t="shared" si="8"/>
        <v>231</v>
      </c>
      <c r="D242" s="14">
        <f t="shared" si="9"/>
        <v>0.28029999999999999</v>
      </c>
    </row>
    <row r="243" spans="1:4" x14ac:dyDescent="0.25">
      <c r="A243" s="12">
        <v>232</v>
      </c>
      <c r="B243" s="22">
        <v>341.54351800000001</v>
      </c>
      <c r="C243" s="13">
        <f t="shared" si="8"/>
        <v>232</v>
      </c>
      <c r="D243" s="14">
        <f t="shared" si="9"/>
        <v>341.54351800000001</v>
      </c>
    </row>
    <row r="244" spans="1:4" x14ac:dyDescent="0.25">
      <c r="A244" s="12">
        <v>233</v>
      </c>
      <c r="B244" s="22">
        <v>4.8282319999999999</v>
      </c>
      <c r="C244" s="13">
        <f t="shared" si="8"/>
        <v>233</v>
      </c>
      <c r="D244" s="14">
        <f t="shared" si="9"/>
        <v>4.8282319999999999</v>
      </c>
    </row>
    <row r="245" spans="1:4" x14ac:dyDescent="0.25">
      <c r="A245" s="12">
        <v>233.6</v>
      </c>
      <c r="B245" s="22">
        <v>0.22320000000000001</v>
      </c>
      <c r="C245" s="13">
        <f t="shared" si="8"/>
        <v>234</v>
      </c>
      <c r="D245" s="14">
        <f t="shared" si="9"/>
        <v>0.22320000000000001</v>
      </c>
    </row>
    <row r="246" spans="1:4" x14ac:dyDescent="0.25">
      <c r="A246" s="12">
        <v>234.4</v>
      </c>
      <c r="B246">
        <v>6.0000000000000002E-6</v>
      </c>
      <c r="C246" s="13">
        <f t="shared" si="8"/>
        <v>234</v>
      </c>
      <c r="D246" s="14">
        <f t="shared" si="9"/>
        <v>6.0000000000000002E-6</v>
      </c>
    </row>
    <row r="247" spans="1:4" x14ac:dyDescent="0.25">
      <c r="A247" s="12">
        <v>235.1</v>
      </c>
      <c r="B247" s="22">
        <v>5.3999999999999998E-5</v>
      </c>
      <c r="C247" s="13">
        <f t="shared" si="8"/>
        <v>235</v>
      </c>
      <c r="D247" s="14">
        <f t="shared" si="9"/>
        <v>5.3999999999999998E-5</v>
      </c>
    </row>
    <row r="248" spans="1:4" x14ac:dyDescent="0.25">
      <c r="A248" s="12">
        <v>236.4</v>
      </c>
      <c r="B248" s="22">
        <v>36.357661999999998</v>
      </c>
      <c r="C248" s="13">
        <f t="shared" si="8"/>
        <v>236</v>
      </c>
      <c r="D248" s="14">
        <f t="shared" si="9"/>
        <v>36.357661999999998</v>
      </c>
    </row>
    <row r="249" spans="1:4" x14ac:dyDescent="0.25">
      <c r="A249" s="12">
        <v>237.4</v>
      </c>
      <c r="B249" s="22">
        <v>36.008408000000003</v>
      </c>
      <c r="C249" s="13">
        <f t="shared" si="8"/>
        <v>237</v>
      </c>
      <c r="D249" s="14">
        <f t="shared" si="9"/>
        <v>36.008408000000003</v>
      </c>
    </row>
    <row r="250" spans="1:4" x14ac:dyDescent="0.25">
      <c r="A250" s="12">
        <v>238.5</v>
      </c>
      <c r="B250" s="22">
        <v>0.16808300000000001</v>
      </c>
      <c r="C250" s="13">
        <f t="shared" si="8"/>
        <v>239</v>
      </c>
      <c r="D250" s="14">
        <f t="shared" si="9"/>
        <v>0.16808300000000001</v>
      </c>
    </row>
    <row r="251" spans="1:4" x14ac:dyDescent="0.25">
      <c r="A251" s="12">
        <v>239.3</v>
      </c>
      <c r="B251" s="22">
        <v>0.16939799999999999</v>
      </c>
      <c r="C251" s="13">
        <f t="shared" si="8"/>
        <v>239</v>
      </c>
      <c r="D251" s="14">
        <f t="shared" si="9"/>
        <v>0.16939799999999999</v>
      </c>
    </row>
    <row r="252" spans="1:4" x14ac:dyDescent="0.25">
      <c r="A252" s="12">
        <v>239.8</v>
      </c>
      <c r="B252" s="22">
        <v>0.23996799999999999</v>
      </c>
      <c r="C252" s="13">
        <f t="shared" si="8"/>
        <v>240</v>
      </c>
      <c r="D252" s="14">
        <f t="shared" si="9"/>
        <v>0.23996799999999999</v>
      </c>
    </row>
    <row r="253" spans="1:4" x14ac:dyDescent="0.25">
      <c r="A253" s="12">
        <v>240.6</v>
      </c>
      <c r="B253" s="22">
        <v>0</v>
      </c>
      <c r="C253" s="13">
        <f t="shared" si="8"/>
        <v>241</v>
      </c>
      <c r="D253" s="14">
        <f t="shared" si="9"/>
        <v>0</v>
      </c>
    </row>
    <row r="254" spans="1:4" x14ac:dyDescent="0.25">
      <c r="A254" s="12">
        <v>241.7</v>
      </c>
      <c r="B254" s="22">
        <v>26.924627000000001</v>
      </c>
      <c r="C254" s="13">
        <f t="shared" si="8"/>
        <v>242</v>
      </c>
      <c r="D254" s="14">
        <f t="shared" si="9"/>
        <v>26.924627000000001</v>
      </c>
    </row>
    <row r="255" spans="1:4" x14ac:dyDescent="0.25">
      <c r="A255" s="12">
        <v>242.4</v>
      </c>
      <c r="B255" s="22">
        <v>8.1595000000000001E-2</v>
      </c>
      <c r="C255" s="13">
        <f t="shared" si="8"/>
        <v>242</v>
      </c>
      <c r="D255" s="14">
        <f t="shared" si="9"/>
        <v>8.1595000000000001E-2</v>
      </c>
    </row>
    <row r="256" spans="1:4" x14ac:dyDescent="0.25">
      <c r="A256" s="12">
        <v>243.1</v>
      </c>
      <c r="B256" s="22">
        <v>26.598095000000001</v>
      </c>
      <c r="C256" s="13">
        <f t="shared" si="8"/>
        <v>243</v>
      </c>
      <c r="D256" s="14">
        <f t="shared" si="9"/>
        <v>26.598095000000001</v>
      </c>
    </row>
    <row r="257" spans="1:4" x14ac:dyDescent="0.25">
      <c r="A257" s="12">
        <v>244.2</v>
      </c>
      <c r="B257" s="22">
        <v>0</v>
      </c>
      <c r="C257" s="13">
        <f t="shared" si="8"/>
        <v>244</v>
      </c>
      <c r="D257" s="14">
        <f t="shared" si="9"/>
        <v>0</v>
      </c>
    </row>
    <row r="258" spans="1:4" x14ac:dyDescent="0.25">
      <c r="A258" s="12">
        <v>245.3</v>
      </c>
      <c r="B258" s="22">
        <v>6.9999999999999999E-6</v>
      </c>
      <c r="C258" s="13">
        <f t="shared" si="8"/>
        <v>245</v>
      </c>
      <c r="D258" s="14">
        <f t="shared" si="9"/>
        <v>6.9999999999999999E-6</v>
      </c>
    </row>
    <row r="259" spans="1:4" x14ac:dyDescent="0.25">
      <c r="A259" s="12">
        <v>246.1</v>
      </c>
      <c r="B259" s="22">
        <v>8.2699999999999996E-3</v>
      </c>
      <c r="C259" s="13">
        <f t="shared" si="8"/>
        <v>246</v>
      </c>
      <c r="D259" s="14">
        <f t="shared" si="9"/>
        <v>8.2699999999999996E-3</v>
      </c>
    </row>
    <row r="260" spans="1:4" x14ac:dyDescent="0.25">
      <c r="A260" s="12">
        <v>247.1</v>
      </c>
      <c r="B260" s="22">
        <v>9.5100000000000002E-4</v>
      </c>
      <c r="C260" s="13">
        <f t="shared" si="8"/>
        <v>247</v>
      </c>
      <c r="D260" s="14">
        <f t="shared" si="9"/>
        <v>9.5100000000000002E-4</v>
      </c>
    </row>
    <row r="261" spans="1:4" x14ac:dyDescent="0.25">
      <c r="A261" s="12">
        <v>248.5</v>
      </c>
      <c r="B261" s="22">
        <v>0.25736900000000001</v>
      </c>
      <c r="C261" s="13">
        <f t="shared" si="8"/>
        <v>249</v>
      </c>
      <c r="D261" s="14">
        <f t="shared" si="9"/>
        <v>0.25736900000000001</v>
      </c>
    </row>
    <row r="262" spans="1:4" x14ac:dyDescent="0.25">
      <c r="A262" s="12">
        <v>249.1</v>
      </c>
      <c r="B262" s="22">
        <v>41.606437999999997</v>
      </c>
      <c r="C262" s="13">
        <f t="shared" si="8"/>
        <v>249</v>
      </c>
      <c r="D262" s="14">
        <f t="shared" si="9"/>
        <v>41.606437999999997</v>
      </c>
    </row>
    <row r="263" spans="1:4" x14ac:dyDescent="0.25">
      <c r="A263" s="12">
        <v>250</v>
      </c>
      <c r="B263">
        <v>108.088829</v>
      </c>
      <c r="C263" s="13">
        <f t="shared" si="8"/>
        <v>250</v>
      </c>
      <c r="D263" s="14">
        <f t="shared" si="9"/>
        <v>108.088829</v>
      </c>
    </row>
    <row r="264" spans="1:4" x14ac:dyDescent="0.25">
      <c r="A264" s="12">
        <v>251.2</v>
      </c>
      <c r="B264" s="22">
        <v>0.118172</v>
      </c>
      <c r="C264" s="13">
        <f t="shared" si="8"/>
        <v>251</v>
      </c>
      <c r="D264" s="14">
        <f t="shared" si="9"/>
        <v>0.118172</v>
      </c>
    </row>
    <row r="265" spans="1:4" x14ac:dyDescent="0.25">
      <c r="A265" s="12">
        <v>252.3</v>
      </c>
      <c r="B265">
        <v>57.667304999999999</v>
      </c>
      <c r="C265" s="13">
        <f t="shared" si="8"/>
        <v>252</v>
      </c>
      <c r="D265" s="14">
        <f t="shared" si="9"/>
        <v>57.667304999999999</v>
      </c>
    </row>
    <row r="266" spans="1:4" x14ac:dyDescent="0.25">
      <c r="A266" s="12">
        <v>253.7</v>
      </c>
      <c r="B266">
        <v>2.6717520000000001</v>
      </c>
      <c r="C266" s="13">
        <f t="shared" si="8"/>
        <v>254</v>
      </c>
      <c r="D266" s="14">
        <f t="shared" si="9"/>
        <v>2.6717520000000001</v>
      </c>
    </row>
    <row r="267" spans="1:4" x14ac:dyDescent="0.25">
      <c r="A267" s="12">
        <v>254.6</v>
      </c>
      <c r="B267" s="22">
        <v>1.6504000000000001E-2</v>
      </c>
      <c r="C267" s="13">
        <f t="shared" si="8"/>
        <v>255</v>
      </c>
      <c r="D267" s="14">
        <f t="shared" si="9"/>
        <v>1.6504000000000001E-2</v>
      </c>
    </row>
    <row r="268" spans="1:4" x14ac:dyDescent="0.25">
      <c r="A268" s="12">
        <v>255.4</v>
      </c>
      <c r="B268" s="22">
        <v>3.6600000000000001E-4</v>
      </c>
      <c r="C268" s="13">
        <f t="shared" si="8"/>
        <v>255</v>
      </c>
      <c r="D268" s="14">
        <f t="shared" si="9"/>
        <v>3.6600000000000001E-4</v>
      </c>
    </row>
    <row r="269" spans="1:4" x14ac:dyDescent="0.25">
      <c r="A269" s="12">
        <v>256.2</v>
      </c>
      <c r="B269">
        <v>1.6109999999999999E-2</v>
      </c>
      <c r="C269" s="13">
        <f t="shared" si="8"/>
        <v>256</v>
      </c>
      <c r="D269" s="14">
        <f t="shared" si="9"/>
        <v>1.6109999999999999E-2</v>
      </c>
    </row>
    <row r="270" spans="1:4" x14ac:dyDescent="0.25">
      <c r="A270" s="12">
        <v>256.89999999999998</v>
      </c>
      <c r="B270" s="22">
        <v>3.2910000000000001E-3</v>
      </c>
      <c r="C270" s="13">
        <f t="shared" si="8"/>
        <v>257</v>
      </c>
      <c r="D270" s="14">
        <f t="shared" si="9"/>
        <v>3.2910000000000001E-3</v>
      </c>
    </row>
    <row r="271" spans="1:4" x14ac:dyDescent="0.25">
      <c r="A271" s="12">
        <v>257.60000000000002</v>
      </c>
      <c r="B271" s="22">
        <v>82.963547000000005</v>
      </c>
      <c r="C271" s="13">
        <f t="shared" si="8"/>
        <v>258</v>
      </c>
      <c r="D271" s="14">
        <f t="shared" si="9"/>
        <v>82.963547000000005</v>
      </c>
    </row>
    <row r="272" spans="1:4" x14ac:dyDescent="0.25">
      <c r="A272" s="12">
        <v>258.8</v>
      </c>
      <c r="B272" s="22">
        <v>63.283005000000003</v>
      </c>
      <c r="C272" s="13">
        <f t="shared" si="8"/>
        <v>259</v>
      </c>
      <c r="D272" s="14">
        <f t="shared" si="9"/>
        <v>63.283005000000003</v>
      </c>
    </row>
    <row r="273" spans="1:4" x14ac:dyDescent="0.25">
      <c r="A273" s="12">
        <v>259.89999999999998</v>
      </c>
      <c r="B273">
        <v>275.126892</v>
      </c>
      <c r="C273" s="13">
        <f t="shared" si="8"/>
        <v>260</v>
      </c>
      <c r="D273" s="14">
        <f t="shared" si="9"/>
        <v>275.126892</v>
      </c>
    </row>
    <row r="274" spans="1:4" x14ac:dyDescent="0.25">
      <c r="A274" s="12">
        <v>257.5</v>
      </c>
      <c r="B274" s="22">
        <v>6.2069999999999998E-3</v>
      </c>
      <c r="C274" s="13">
        <f t="shared" si="8"/>
        <v>258</v>
      </c>
      <c r="D274" s="14">
        <f t="shared" si="9"/>
        <v>6.2069999999999998E-3</v>
      </c>
    </row>
    <row r="275" spans="1:4" x14ac:dyDescent="0.25">
      <c r="A275" s="12">
        <v>258.3</v>
      </c>
      <c r="B275">
        <v>0</v>
      </c>
    </row>
    <row r="276" spans="1:4" x14ac:dyDescent="0.25">
      <c r="A276" s="12">
        <v>259.2</v>
      </c>
      <c r="B276">
        <v>2.3469E-2</v>
      </c>
    </row>
    <row r="277" spans="1:4" x14ac:dyDescent="0.25">
      <c r="A277" s="12">
        <v>259.8</v>
      </c>
      <c r="B277">
        <v>2.9E-5</v>
      </c>
    </row>
    <row r="278" spans="1:4" x14ac:dyDescent="0.25">
      <c r="A278" s="12">
        <v>257.3</v>
      </c>
      <c r="B278" s="22">
        <v>4.411E-3</v>
      </c>
    </row>
    <row r="279" spans="1:4" x14ac:dyDescent="0.25">
      <c r="A279" s="12">
        <v>258.3</v>
      </c>
      <c r="B279">
        <v>181.43516500000001</v>
      </c>
    </row>
    <row r="280" spans="1:4" x14ac:dyDescent="0.25">
      <c r="A280" s="12">
        <v>259</v>
      </c>
      <c r="B280">
        <v>4.3368999999999998E-2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41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87"/>
  <sheetViews>
    <sheetView workbookViewId="0">
      <pane xSplit="3" topLeftCell="AA1" activePane="topRight" state="frozen"/>
      <selection pane="topRight" activeCell="AJ28" sqref="AJ28"/>
    </sheetView>
  </sheetViews>
  <sheetFormatPr defaultRowHeight="15" x14ac:dyDescent="0.25"/>
  <cols>
    <col min="1" max="1" width="33.28515625" customWidth="1"/>
    <col min="2" max="2" width="3.140625" customWidth="1"/>
    <col min="3" max="3" width="7" customWidth="1"/>
    <col min="4" max="4" width="8.7109375" customWidth="1"/>
    <col min="5" max="5" width="6.42578125" bestFit="1" customWidth="1"/>
    <col min="6" max="7" width="6.140625" bestFit="1" customWidth="1"/>
    <col min="8" max="8" width="8.42578125" style="46" bestFit="1" customWidth="1"/>
    <col min="9" max="9" width="3.140625" bestFit="1" customWidth="1"/>
    <col min="10" max="10" width="12" bestFit="1" customWidth="1"/>
    <col min="11" max="11" width="9.85546875" bestFit="1" customWidth="1"/>
    <col min="12" max="12" width="35" bestFit="1" customWidth="1"/>
    <col min="13" max="13" width="26.140625" style="6" bestFit="1" customWidth="1"/>
    <col min="14" max="19" width="7.140625" style="2" bestFit="1" customWidth="1"/>
    <col min="20" max="20" width="7" style="2" customWidth="1"/>
    <col min="21" max="22" width="7.140625" style="31" bestFit="1" customWidth="1"/>
    <col min="23" max="23" width="7.140625" style="31" customWidth="1"/>
    <col min="24" max="26" width="7.140625" style="31" bestFit="1" customWidth="1"/>
    <col min="27" max="27" width="8.42578125" style="16" bestFit="1" customWidth="1"/>
    <col min="28" max="31" width="7.140625" style="16" bestFit="1" customWidth="1"/>
    <col min="32" max="32" width="8.42578125" style="50" bestFit="1" customWidth="1"/>
    <col min="33" max="33" width="8.85546875" style="2" bestFit="1" customWidth="1"/>
    <col min="34" max="34" width="41.140625" style="34" bestFit="1" customWidth="1"/>
    <col min="35" max="35" width="9.5703125" style="37" bestFit="1" customWidth="1"/>
    <col min="36" max="36" width="26.140625" style="6" bestFit="1" customWidth="1"/>
    <col min="37" max="37" width="8.85546875" style="2" bestFit="1" customWidth="1"/>
    <col min="38" max="38" width="12.28515625" style="17" bestFit="1" customWidth="1"/>
    <col min="39" max="39" width="14.140625" style="31" bestFit="1" customWidth="1"/>
    <col min="40" max="40" width="9" style="43" bestFit="1" customWidth="1"/>
    <col min="41" max="41" width="9" bestFit="1" customWidth="1"/>
    <col min="42" max="42" width="8.7109375" bestFit="1" customWidth="1"/>
    <col min="44" max="44" width="13.7109375" bestFit="1" customWidth="1"/>
  </cols>
  <sheetData>
    <row r="1" spans="1:45" x14ac:dyDescent="0.25">
      <c r="N1" s="6" t="s">
        <v>219</v>
      </c>
      <c r="U1" s="33" t="s">
        <v>251</v>
      </c>
      <c r="AA1" s="49" t="s">
        <v>218</v>
      </c>
      <c r="AF1" s="16"/>
      <c r="AG1"/>
      <c r="AH1" s="6"/>
      <c r="AI1" s="31" t="s">
        <v>85</v>
      </c>
      <c r="AJ1" s="41" t="s">
        <v>162</v>
      </c>
      <c r="AK1" s="2" t="s">
        <v>163</v>
      </c>
      <c r="AL1" s="51" t="s">
        <v>164</v>
      </c>
      <c r="AM1" s="38" t="s">
        <v>165</v>
      </c>
      <c r="AN1" s="42" t="s">
        <v>278</v>
      </c>
      <c r="AO1" s="24"/>
      <c r="AP1" s="24"/>
    </row>
    <row r="2" spans="1:45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249</v>
      </c>
      <c r="L2" t="s">
        <v>171</v>
      </c>
      <c r="M2" s="6" t="s">
        <v>250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178</v>
      </c>
      <c r="U2" s="31" t="s">
        <v>172</v>
      </c>
      <c r="V2" s="31" t="s">
        <v>173</v>
      </c>
      <c r="W2" s="31" t="s">
        <v>174</v>
      </c>
      <c r="X2" s="31" t="s">
        <v>175</v>
      </c>
      <c r="Y2" s="31" t="s">
        <v>176</v>
      </c>
      <c r="Z2" s="31" t="s">
        <v>177</v>
      </c>
      <c r="AA2" s="16" t="s">
        <v>172</v>
      </c>
      <c r="AB2" s="16" t="s">
        <v>173</v>
      </c>
      <c r="AC2" s="16" t="s">
        <v>174</v>
      </c>
      <c r="AD2" s="16" t="s">
        <v>175</v>
      </c>
      <c r="AE2" s="16" t="s">
        <v>176</v>
      </c>
      <c r="AF2" s="16" t="s">
        <v>177</v>
      </c>
      <c r="AG2"/>
      <c r="AH2" s="6" t="s">
        <v>166</v>
      </c>
      <c r="AI2" s="31" t="s">
        <v>71</v>
      </c>
      <c r="AJ2" s="41"/>
      <c r="AK2" s="2" t="s">
        <v>179</v>
      </c>
      <c r="AL2" s="51" t="s">
        <v>72</v>
      </c>
      <c r="AM2" s="38" t="s">
        <v>180</v>
      </c>
      <c r="AN2" s="42" t="s">
        <v>277</v>
      </c>
      <c r="AO2" t="s">
        <v>181</v>
      </c>
      <c r="AP2" t="s">
        <v>182</v>
      </c>
      <c r="AR2" s="4" t="s">
        <v>76</v>
      </c>
      <c r="AS2">
        <f>85-4</f>
        <v>81</v>
      </c>
    </row>
    <row r="3" spans="1:45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248</v>
      </c>
      <c r="K3" t="s">
        <v>68</v>
      </c>
      <c r="L3" t="s">
        <v>184</v>
      </c>
      <c r="M3" s="6" t="s">
        <v>284</v>
      </c>
      <c r="N3" s="2">
        <v>1</v>
      </c>
      <c r="O3" s="2">
        <v>2</v>
      </c>
      <c r="P3" s="2">
        <v>5</v>
      </c>
      <c r="Q3" s="2">
        <v>10</v>
      </c>
      <c r="R3" s="31">
        <v>25</v>
      </c>
      <c r="S3" s="31">
        <v>100</v>
      </c>
      <c r="T3" s="31" t="s">
        <v>69</v>
      </c>
      <c r="U3" s="31">
        <v>1.0596000000000001</v>
      </c>
      <c r="V3" s="31">
        <v>2.0495000000000001</v>
      </c>
      <c r="W3" s="31">
        <v>5.3017000000000003</v>
      </c>
      <c r="X3" s="31">
        <v>10.557399999999999</v>
      </c>
      <c r="Y3" s="31">
        <v>26.389199999999999</v>
      </c>
      <c r="Z3" s="31">
        <v>99.580299999999994</v>
      </c>
      <c r="AA3" s="16">
        <f t="shared" ref="AA3:AF45" si="0">U3/N3*100</f>
        <v>105.96000000000001</v>
      </c>
      <c r="AB3" s="16">
        <f t="shared" si="0"/>
        <v>102.47500000000001</v>
      </c>
      <c r="AC3" s="16">
        <f t="shared" si="0"/>
        <v>106.03400000000001</v>
      </c>
      <c r="AD3" s="16">
        <f t="shared" si="0"/>
        <v>105.57399999999998</v>
      </c>
      <c r="AE3" s="16">
        <f t="shared" si="0"/>
        <v>105.55680000000001</v>
      </c>
      <c r="AF3" s="16">
        <f t="shared" si="0"/>
        <v>99.580299999999994</v>
      </c>
      <c r="AH3" s="34" t="s">
        <v>1</v>
      </c>
      <c r="AI3" s="37">
        <v>1.47</v>
      </c>
      <c r="AJ3" s="6" t="s">
        <v>284</v>
      </c>
      <c r="AK3" s="2">
        <v>6</v>
      </c>
      <c r="AL3" s="17">
        <v>2.9352999999999998</v>
      </c>
      <c r="AM3" s="31">
        <v>0.99965357180000003</v>
      </c>
      <c r="AN3" s="43">
        <f>IF(AM3="n.a.","n.a.",ROUND(AM3,3))</f>
        <v>1</v>
      </c>
      <c r="AO3" t="b">
        <f>OR(AL3&lt;20,AL3="n.a.")</f>
        <v>1</v>
      </c>
      <c r="AP3" t="b">
        <f>OR(AN3&gt;=0.99,AM3=0)</f>
        <v>1</v>
      </c>
      <c r="AR3" s="1" t="s">
        <v>275</v>
      </c>
      <c r="AS3" s="1">
        <f>COUNTIF(AO3:AO87,"FALSE")</f>
        <v>0</v>
      </c>
    </row>
    <row r="4" spans="1:45" x14ac:dyDescent="0.25">
      <c r="A4" t="s">
        <v>185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248</v>
      </c>
      <c r="K4" t="s">
        <v>68</v>
      </c>
      <c r="L4" t="s">
        <v>184</v>
      </c>
      <c r="M4" s="6" t="s">
        <v>284</v>
      </c>
      <c r="N4" s="2">
        <v>1</v>
      </c>
      <c r="O4" s="2">
        <v>2</v>
      </c>
      <c r="P4" s="2">
        <v>5</v>
      </c>
      <c r="Q4" s="2">
        <v>10</v>
      </c>
      <c r="R4" s="31">
        <v>25</v>
      </c>
      <c r="S4" s="31">
        <v>100</v>
      </c>
      <c r="T4" s="31" t="s">
        <v>69</v>
      </c>
      <c r="U4" s="31">
        <v>1.1056999999999999</v>
      </c>
      <c r="V4" s="31">
        <v>2.2464</v>
      </c>
      <c r="W4" s="31">
        <v>6.0122</v>
      </c>
      <c r="X4" s="31">
        <v>11.2445</v>
      </c>
      <c r="Y4" s="31">
        <v>27.954499999999999</v>
      </c>
      <c r="Z4" s="31">
        <v>99.080299999999994</v>
      </c>
      <c r="AA4" s="16">
        <f t="shared" si="0"/>
        <v>110.57</v>
      </c>
      <c r="AB4" s="16">
        <f t="shared" si="0"/>
        <v>112.32</v>
      </c>
      <c r="AC4" s="16">
        <f t="shared" si="0"/>
        <v>120.244</v>
      </c>
      <c r="AD4" s="16">
        <f t="shared" si="0"/>
        <v>112.44499999999999</v>
      </c>
      <c r="AE4" s="16">
        <f t="shared" si="0"/>
        <v>111.818</v>
      </c>
      <c r="AF4" s="16">
        <f t="shared" si="0"/>
        <v>99.080299999999994</v>
      </c>
      <c r="AH4" s="34" t="s">
        <v>252</v>
      </c>
      <c r="AI4" s="32">
        <v>1.55</v>
      </c>
      <c r="AJ4" s="6" t="s">
        <v>284</v>
      </c>
      <c r="AK4" s="2">
        <v>6</v>
      </c>
      <c r="AL4" s="17">
        <v>6.3532000000000002</v>
      </c>
      <c r="AM4" s="31">
        <v>0.99828706010000001</v>
      </c>
      <c r="AN4" s="43">
        <f t="shared" ref="AN4:AN67" si="1">IF(AM4="n.a.","n.a.",ROUND(AM4,3))</f>
        <v>0.998</v>
      </c>
      <c r="AO4" t="b">
        <f t="shared" ref="AO4:AO67" si="2">OR(AL4&lt;20,AL4="n.a.")</f>
        <v>1</v>
      </c>
      <c r="AP4" t="b">
        <f t="shared" ref="AP4:AP67" si="3">OR(AN4&gt;=0.99,AM4=0)</f>
        <v>1</v>
      </c>
      <c r="AR4" s="1" t="s">
        <v>276</v>
      </c>
      <c r="AS4" s="1">
        <f>COUNTIF(AP3:AP87,"FALSE")</f>
        <v>0</v>
      </c>
    </row>
    <row r="5" spans="1:45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248</v>
      </c>
      <c r="K5" t="s">
        <v>68</v>
      </c>
      <c r="L5" t="s">
        <v>184</v>
      </c>
      <c r="M5" s="6" t="s">
        <v>285</v>
      </c>
      <c r="N5" s="2">
        <v>1</v>
      </c>
      <c r="O5" s="2">
        <v>2</v>
      </c>
      <c r="P5" s="2">
        <v>5</v>
      </c>
      <c r="Q5" s="2">
        <v>10</v>
      </c>
      <c r="R5" s="31">
        <v>25</v>
      </c>
      <c r="S5" s="31">
        <v>100</v>
      </c>
      <c r="T5" s="31" t="s">
        <v>69</v>
      </c>
      <c r="U5" s="31">
        <v>0.79569999999999996</v>
      </c>
      <c r="V5" s="31">
        <v>2.1303000000000001</v>
      </c>
      <c r="W5" s="31">
        <v>5.9580000000000002</v>
      </c>
      <c r="X5" s="31">
        <v>9.9578000000000007</v>
      </c>
      <c r="Y5" s="31">
        <v>23.645600000000002</v>
      </c>
      <c r="Z5" s="31">
        <v>97.269499999999994</v>
      </c>
      <c r="AA5" s="16">
        <f t="shared" si="0"/>
        <v>79.569999999999993</v>
      </c>
      <c r="AB5" s="16">
        <f t="shared" si="0"/>
        <v>106.515</v>
      </c>
      <c r="AC5" s="16">
        <f t="shared" si="0"/>
        <v>119.16</v>
      </c>
      <c r="AD5" s="16">
        <f t="shared" si="0"/>
        <v>99.578000000000017</v>
      </c>
      <c r="AE5" s="16">
        <f t="shared" si="0"/>
        <v>94.582400000000007</v>
      </c>
      <c r="AF5" s="16">
        <f t="shared" si="0"/>
        <v>97.269499999999994</v>
      </c>
      <c r="AG5" s="8"/>
      <c r="AH5" s="35" t="s">
        <v>2</v>
      </c>
      <c r="AI5" s="37">
        <v>1.85</v>
      </c>
      <c r="AJ5" s="6" t="s">
        <v>285</v>
      </c>
      <c r="AK5" s="2">
        <v>6</v>
      </c>
      <c r="AL5" s="52">
        <v>14.886100000000001</v>
      </c>
      <c r="AM5" s="38">
        <v>0.99393389190000003</v>
      </c>
      <c r="AN5" s="43">
        <f t="shared" si="1"/>
        <v>0.99399999999999999</v>
      </c>
      <c r="AO5" t="b">
        <f t="shared" si="2"/>
        <v>1</v>
      </c>
      <c r="AP5" t="b">
        <f t="shared" si="3"/>
        <v>1</v>
      </c>
    </row>
    <row r="6" spans="1:45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248</v>
      </c>
      <c r="K6" s="7" t="s">
        <v>68</v>
      </c>
      <c r="L6" s="7" t="s">
        <v>184</v>
      </c>
      <c r="M6" s="6" t="s">
        <v>284</v>
      </c>
      <c r="N6" s="8">
        <v>1</v>
      </c>
      <c r="O6" s="8">
        <v>2</v>
      </c>
      <c r="P6" s="2">
        <v>5</v>
      </c>
      <c r="Q6" s="8">
        <v>10</v>
      </c>
      <c r="R6" s="32">
        <v>25</v>
      </c>
      <c r="S6" s="32">
        <v>100</v>
      </c>
      <c r="T6" s="32" t="s">
        <v>69</v>
      </c>
      <c r="U6" s="32">
        <v>0.96079999999999999</v>
      </c>
      <c r="V6" s="32">
        <v>2.1951000000000001</v>
      </c>
      <c r="W6" s="31">
        <v>5.6965000000000003</v>
      </c>
      <c r="X6" s="31">
        <v>10.902799999999999</v>
      </c>
      <c r="Y6" s="31">
        <v>26.970199999999998</v>
      </c>
      <c r="Z6" s="31">
        <v>99.378799999999998</v>
      </c>
      <c r="AA6" s="16">
        <f t="shared" si="0"/>
        <v>96.08</v>
      </c>
      <c r="AB6" s="16">
        <f t="shared" si="0"/>
        <v>109.755</v>
      </c>
      <c r="AC6" s="16">
        <f t="shared" si="0"/>
        <v>113.92999999999999</v>
      </c>
      <c r="AD6" s="16">
        <f t="shared" si="0"/>
        <v>109.02799999999999</v>
      </c>
      <c r="AE6" s="16">
        <f t="shared" si="0"/>
        <v>107.88079999999999</v>
      </c>
      <c r="AF6" s="16">
        <f t="shared" si="0"/>
        <v>99.378799999999998</v>
      </c>
      <c r="AH6" s="34" t="s">
        <v>3</v>
      </c>
      <c r="AI6" s="37" t="s">
        <v>216</v>
      </c>
      <c r="AJ6" s="6" t="s">
        <v>284</v>
      </c>
      <c r="AK6" s="2">
        <v>6</v>
      </c>
      <c r="AL6" s="17">
        <v>4.3489000000000004</v>
      </c>
      <c r="AM6" s="31">
        <v>0.99922150949999999</v>
      </c>
      <c r="AN6" s="43">
        <f t="shared" si="1"/>
        <v>0.999</v>
      </c>
      <c r="AO6" t="b">
        <f t="shared" si="2"/>
        <v>1</v>
      </c>
      <c r="AP6" t="b">
        <f t="shared" si="3"/>
        <v>1</v>
      </c>
    </row>
    <row r="7" spans="1:45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248</v>
      </c>
      <c r="K7" t="s">
        <v>68</v>
      </c>
      <c r="L7" t="s">
        <v>184</v>
      </c>
      <c r="M7" s="6" t="s">
        <v>284</v>
      </c>
      <c r="N7" s="2">
        <v>1</v>
      </c>
      <c r="O7" s="2">
        <v>2</v>
      </c>
      <c r="P7" s="2">
        <v>5</v>
      </c>
      <c r="Q7" s="2">
        <v>10</v>
      </c>
      <c r="R7" s="31">
        <v>25</v>
      </c>
      <c r="S7" s="31">
        <v>100</v>
      </c>
      <c r="T7" s="31" t="s">
        <v>69</v>
      </c>
      <c r="U7" s="31">
        <v>1.0348999999999999</v>
      </c>
      <c r="V7" s="31">
        <v>2.129</v>
      </c>
      <c r="W7" s="31">
        <v>5.8383000000000003</v>
      </c>
      <c r="X7" s="31">
        <v>10.7957</v>
      </c>
      <c r="Y7" s="31">
        <v>27.015799999999999</v>
      </c>
      <c r="Z7" s="31">
        <v>99.371600000000001</v>
      </c>
      <c r="AA7" s="16">
        <f t="shared" si="0"/>
        <v>103.49</v>
      </c>
      <c r="AB7" s="16">
        <f t="shared" si="0"/>
        <v>106.45</v>
      </c>
      <c r="AC7" s="16">
        <f t="shared" si="0"/>
        <v>116.76600000000002</v>
      </c>
      <c r="AD7" s="16">
        <f t="shared" si="0"/>
        <v>107.95699999999999</v>
      </c>
      <c r="AE7" s="16">
        <f t="shared" si="0"/>
        <v>108.06320000000001</v>
      </c>
      <c r="AF7" s="16">
        <f t="shared" si="0"/>
        <v>99.371600000000001</v>
      </c>
      <c r="AH7" s="34" t="s">
        <v>4</v>
      </c>
      <c r="AI7" s="37">
        <v>2.19</v>
      </c>
      <c r="AJ7" s="6" t="s">
        <v>284</v>
      </c>
      <c r="AK7" s="2">
        <v>6</v>
      </c>
      <c r="AL7" s="17">
        <v>4.4250999999999996</v>
      </c>
      <c r="AM7" s="31">
        <v>0.99919270189999998</v>
      </c>
      <c r="AN7" s="43">
        <f t="shared" si="1"/>
        <v>0.999</v>
      </c>
      <c r="AO7" t="b">
        <f t="shared" si="2"/>
        <v>1</v>
      </c>
      <c r="AP7" t="b">
        <f t="shared" si="3"/>
        <v>1</v>
      </c>
    </row>
    <row r="8" spans="1:45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248</v>
      </c>
      <c r="K8" t="s">
        <v>68</v>
      </c>
      <c r="L8" t="s">
        <v>184</v>
      </c>
      <c r="M8" s="6" t="s">
        <v>286</v>
      </c>
      <c r="N8" s="2">
        <v>1</v>
      </c>
      <c r="O8" s="2">
        <v>2</v>
      </c>
      <c r="P8" s="2">
        <v>5</v>
      </c>
      <c r="Q8" s="2">
        <v>10</v>
      </c>
      <c r="R8" s="31">
        <v>25</v>
      </c>
      <c r="S8" s="31">
        <v>100</v>
      </c>
      <c r="T8" s="31" t="s">
        <v>69</v>
      </c>
      <c r="U8" s="31">
        <v>0.97670000000000001</v>
      </c>
      <c r="V8" s="31">
        <v>2.0043000000000002</v>
      </c>
      <c r="W8" s="31">
        <v>4.7686000000000002</v>
      </c>
      <c r="X8" s="31">
        <v>10.0343</v>
      </c>
      <c r="Y8" s="31">
        <v>25.277000000000001</v>
      </c>
      <c r="Z8" s="31">
        <v>99.938999999999993</v>
      </c>
      <c r="AA8" s="16">
        <f t="shared" si="0"/>
        <v>97.67</v>
      </c>
      <c r="AB8" s="16">
        <f t="shared" si="0"/>
        <v>100.215</v>
      </c>
      <c r="AC8" s="16">
        <f t="shared" si="0"/>
        <v>95.372</v>
      </c>
      <c r="AD8" s="16">
        <f t="shared" si="0"/>
        <v>100.343</v>
      </c>
      <c r="AE8" s="16">
        <f t="shared" si="0"/>
        <v>101.108</v>
      </c>
      <c r="AF8" s="16">
        <f t="shared" si="0"/>
        <v>99.938999999999993</v>
      </c>
      <c r="AH8" s="34" t="s">
        <v>5</v>
      </c>
      <c r="AI8" s="37" t="s">
        <v>216</v>
      </c>
      <c r="AJ8" s="6" t="s">
        <v>286</v>
      </c>
      <c r="AK8" s="2">
        <v>6</v>
      </c>
      <c r="AL8" s="17">
        <v>0.77539999999999998</v>
      </c>
      <c r="AM8" s="31">
        <v>0.99998153030000003</v>
      </c>
      <c r="AN8" s="43">
        <f t="shared" si="1"/>
        <v>1</v>
      </c>
      <c r="AO8" t="b">
        <f t="shared" si="2"/>
        <v>1</v>
      </c>
      <c r="AP8" t="b">
        <f t="shared" si="3"/>
        <v>1</v>
      </c>
    </row>
    <row r="9" spans="1:45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248</v>
      </c>
      <c r="K9" t="s">
        <v>68</v>
      </c>
      <c r="L9" t="s">
        <v>184</v>
      </c>
      <c r="M9" s="6" t="s">
        <v>284</v>
      </c>
      <c r="N9" s="2">
        <v>1</v>
      </c>
      <c r="O9" s="2">
        <v>2</v>
      </c>
      <c r="P9" s="2">
        <v>5</v>
      </c>
      <c r="Q9" s="2">
        <v>10</v>
      </c>
      <c r="R9" s="31">
        <v>25</v>
      </c>
      <c r="S9" s="31">
        <v>100</v>
      </c>
      <c r="T9" s="31" t="s">
        <v>69</v>
      </c>
      <c r="U9" s="31">
        <v>1.0309999999999999</v>
      </c>
      <c r="V9" s="31">
        <v>2.1141000000000001</v>
      </c>
      <c r="W9" s="31">
        <v>5.5388999999999999</v>
      </c>
      <c r="X9" s="31">
        <v>10.810600000000001</v>
      </c>
      <c r="Y9" s="31">
        <v>27.234200000000001</v>
      </c>
      <c r="Z9" s="31">
        <v>99.3309</v>
      </c>
      <c r="AA9" s="16">
        <f t="shared" si="0"/>
        <v>103.1</v>
      </c>
      <c r="AB9" s="16">
        <f t="shared" si="0"/>
        <v>105.705</v>
      </c>
      <c r="AC9" s="16">
        <f t="shared" si="0"/>
        <v>110.77799999999999</v>
      </c>
      <c r="AD9" s="16">
        <f t="shared" si="0"/>
        <v>108.10600000000001</v>
      </c>
      <c r="AE9" s="16">
        <f t="shared" si="0"/>
        <v>108.93680000000001</v>
      </c>
      <c r="AF9" s="16">
        <f t="shared" si="0"/>
        <v>99.3309</v>
      </c>
      <c r="AH9" s="34" t="s">
        <v>6</v>
      </c>
      <c r="AI9" s="37">
        <v>2.74</v>
      </c>
      <c r="AJ9" s="6" t="s">
        <v>284</v>
      </c>
      <c r="AK9" s="2">
        <v>6</v>
      </c>
      <c r="AL9" s="17">
        <v>4.6478000000000002</v>
      </c>
      <c r="AM9" s="31">
        <v>0.99911173109999996</v>
      </c>
      <c r="AN9" s="43">
        <f t="shared" si="1"/>
        <v>0.999</v>
      </c>
      <c r="AO9" t="b">
        <f t="shared" si="2"/>
        <v>1</v>
      </c>
      <c r="AP9" t="b">
        <f t="shared" si="3"/>
        <v>1</v>
      </c>
    </row>
    <row r="10" spans="1:45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248</v>
      </c>
      <c r="K10" t="s">
        <v>68</v>
      </c>
      <c r="L10" t="s">
        <v>184</v>
      </c>
      <c r="M10" s="6" t="s">
        <v>286</v>
      </c>
      <c r="N10" s="2">
        <v>1.8</v>
      </c>
      <c r="O10" s="2">
        <v>3.6</v>
      </c>
      <c r="P10" s="2">
        <v>9</v>
      </c>
      <c r="Q10" s="2">
        <v>18</v>
      </c>
      <c r="R10" s="2">
        <v>45</v>
      </c>
      <c r="S10" s="31">
        <v>180</v>
      </c>
      <c r="T10" s="31" t="s">
        <v>69</v>
      </c>
      <c r="U10" s="31">
        <v>2.2115999999999998</v>
      </c>
      <c r="V10" s="31">
        <v>4.2060000000000004</v>
      </c>
      <c r="W10" s="31">
        <v>9.0083000000000002</v>
      </c>
      <c r="X10" s="31">
        <v>17.288799999999998</v>
      </c>
      <c r="Y10" s="31">
        <v>44.507800000000003</v>
      </c>
      <c r="Z10" s="31">
        <v>180.17750000000001</v>
      </c>
      <c r="AA10" s="16">
        <f t="shared" si="0"/>
        <v>122.86666666666666</v>
      </c>
      <c r="AB10" s="16">
        <f t="shared" si="0"/>
        <v>116.83333333333334</v>
      </c>
      <c r="AC10" s="16">
        <f t="shared" si="0"/>
        <v>100.09222222222223</v>
      </c>
      <c r="AD10" s="16">
        <f t="shared" si="0"/>
        <v>96.048888888888882</v>
      </c>
      <c r="AE10" s="16">
        <f t="shared" si="0"/>
        <v>98.906222222222226</v>
      </c>
      <c r="AF10" s="16">
        <f t="shared" si="0"/>
        <v>100.09861111111111</v>
      </c>
      <c r="AG10" s="23"/>
      <c r="AH10" s="6" t="s">
        <v>7</v>
      </c>
      <c r="AI10" s="37" t="s">
        <v>216</v>
      </c>
      <c r="AJ10" s="6" t="s">
        <v>286</v>
      </c>
      <c r="AK10" s="2">
        <v>6</v>
      </c>
      <c r="AL10" s="17">
        <v>1.3743000000000001</v>
      </c>
      <c r="AM10" s="31">
        <v>0.99994470670000002</v>
      </c>
      <c r="AN10" s="43">
        <f t="shared" si="1"/>
        <v>1</v>
      </c>
      <c r="AO10" t="b">
        <f t="shared" si="2"/>
        <v>1</v>
      </c>
      <c r="AP10" t="b">
        <f t="shared" si="3"/>
        <v>1</v>
      </c>
    </row>
    <row r="11" spans="1:45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248</v>
      </c>
      <c r="K11" t="s">
        <v>68</v>
      </c>
      <c r="L11" t="s">
        <v>184</v>
      </c>
      <c r="M11" s="6" t="s">
        <v>293</v>
      </c>
      <c r="N11" s="2">
        <v>1</v>
      </c>
      <c r="O11" s="2">
        <v>2</v>
      </c>
      <c r="P11" s="2">
        <v>5</v>
      </c>
      <c r="Q11" s="2">
        <v>10</v>
      </c>
      <c r="R11" s="31">
        <v>25</v>
      </c>
      <c r="S11" s="31">
        <v>100</v>
      </c>
      <c r="T11" s="31" t="s">
        <v>69</v>
      </c>
      <c r="U11" s="31">
        <v>1</v>
      </c>
      <c r="V11" s="31">
        <v>2</v>
      </c>
      <c r="W11" s="31">
        <v>5</v>
      </c>
      <c r="X11" s="31">
        <v>10</v>
      </c>
      <c r="Y11" s="31">
        <v>25</v>
      </c>
      <c r="Z11" s="31">
        <v>100</v>
      </c>
      <c r="AA11" s="16">
        <f t="shared" si="0"/>
        <v>100</v>
      </c>
      <c r="AB11" s="16">
        <f t="shared" si="0"/>
        <v>100</v>
      </c>
      <c r="AC11" s="16">
        <f t="shared" si="0"/>
        <v>100</v>
      </c>
      <c r="AD11" s="16">
        <f t="shared" si="0"/>
        <v>100</v>
      </c>
      <c r="AE11" s="16">
        <f t="shared" si="0"/>
        <v>100</v>
      </c>
      <c r="AF11" s="16">
        <f t="shared" si="0"/>
        <v>100</v>
      </c>
      <c r="AH11" s="34" t="s">
        <v>8</v>
      </c>
      <c r="AI11" s="37">
        <v>2.9</v>
      </c>
      <c r="AJ11" s="6" t="s">
        <v>293</v>
      </c>
      <c r="AK11" s="2">
        <v>6</v>
      </c>
      <c r="AL11" s="17">
        <v>0</v>
      </c>
      <c r="AM11" s="31">
        <v>1</v>
      </c>
      <c r="AN11" s="43">
        <f t="shared" si="1"/>
        <v>1</v>
      </c>
      <c r="AO11" t="b">
        <f t="shared" si="2"/>
        <v>1</v>
      </c>
      <c r="AP11" t="b">
        <f t="shared" si="3"/>
        <v>1</v>
      </c>
    </row>
    <row r="12" spans="1:45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248</v>
      </c>
      <c r="K12" t="s">
        <v>68</v>
      </c>
      <c r="L12" t="s">
        <v>184</v>
      </c>
      <c r="M12" s="39" t="s">
        <v>284</v>
      </c>
      <c r="N12" s="2">
        <v>1</v>
      </c>
      <c r="O12" s="2">
        <v>2</v>
      </c>
      <c r="P12" s="2">
        <v>5</v>
      </c>
      <c r="Q12" s="2">
        <v>10</v>
      </c>
      <c r="R12" s="2">
        <v>25</v>
      </c>
      <c r="S12" s="31">
        <v>100</v>
      </c>
      <c r="T12" s="31" t="s">
        <v>69</v>
      </c>
      <c r="U12" s="31">
        <v>1.0157</v>
      </c>
      <c r="V12" s="31">
        <v>2.1221999999999999</v>
      </c>
      <c r="W12" s="31">
        <v>5.6852</v>
      </c>
      <c r="X12" s="31">
        <v>10.889799999999999</v>
      </c>
      <c r="Y12" s="31">
        <v>26.656300000000002</v>
      </c>
      <c r="Z12" s="31">
        <v>99.460099999999997</v>
      </c>
      <c r="AA12" s="16">
        <f t="shared" si="0"/>
        <v>101.57000000000001</v>
      </c>
      <c r="AB12" s="16">
        <f t="shared" si="0"/>
        <v>106.11</v>
      </c>
      <c r="AC12" s="16">
        <f t="shared" si="0"/>
        <v>113.70400000000001</v>
      </c>
      <c r="AD12" s="16">
        <f t="shared" si="0"/>
        <v>108.89799999999998</v>
      </c>
      <c r="AE12" s="16">
        <f t="shared" si="0"/>
        <v>106.62519999999999</v>
      </c>
      <c r="AF12" s="16">
        <f t="shared" si="0"/>
        <v>99.460099999999997</v>
      </c>
      <c r="AG12" s="23"/>
      <c r="AH12" s="6" t="s">
        <v>9</v>
      </c>
      <c r="AI12" s="37">
        <v>2.96</v>
      </c>
      <c r="AJ12" s="39" t="s">
        <v>284</v>
      </c>
      <c r="AK12" s="2">
        <v>6</v>
      </c>
      <c r="AL12" s="17">
        <v>3.8205</v>
      </c>
      <c r="AM12" s="31">
        <v>0.99940244879999995</v>
      </c>
      <c r="AN12" s="43">
        <f t="shared" si="1"/>
        <v>0.999</v>
      </c>
      <c r="AO12" t="b">
        <f t="shared" si="2"/>
        <v>1</v>
      </c>
      <c r="AP12" t="b">
        <f t="shared" si="3"/>
        <v>1</v>
      </c>
    </row>
    <row r="13" spans="1:45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248</v>
      </c>
      <c r="K13" t="s">
        <v>68</v>
      </c>
      <c r="L13" t="s">
        <v>184</v>
      </c>
      <c r="M13" s="6" t="s">
        <v>286</v>
      </c>
      <c r="N13" s="2">
        <v>1</v>
      </c>
      <c r="O13" s="2">
        <v>2</v>
      </c>
      <c r="P13" s="2">
        <v>5</v>
      </c>
      <c r="Q13" s="2">
        <v>10</v>
      </c>
      <c r="R13" s="31">
        <v>25</v>
      </c>
      <c r="S13" s="31">
        <v>100</v>
      </c>
      <c r="T13" s="31" t="s">
        <v>69</v>
      </c>
      <c r="U13" s="31">
        <v>1.2647999999999999</v>
      </c>
      <c r="V13" s="31">
        <v>2.1547000000000001</v>
      </c>
      <c r="W13" s="31">
        <v>5.03</v>
      </c>
      <c r="X13" s="31">
        <v>9.5244</v>
      </c>
      <c r="Y13" s="31">
        <v>24.981000000000002</v>
      </c>
      <c r="Z13" s="31">
        <v>100.04510000000001</v>
      </c>
      <c r="AA13" s="16">
        <f t="shared" si="0"/>
        <v>126.47999999999999</v>
      </c>
      <c r="AB13" s="16">
        <f t="shared" si="0"/>
        <v>107.735</v>
      </c>
      <c r="AC13" s="16">
        <f t="shared" si="0"/>
        <v>100.6</v>
      </c>
      <c r="AD13" s="16">
        <f t="shared" si="0"/>
        <v>95.244</v>
      </c>
      <c r="AE13" s="16">
        <f t="shared" si="0"/>
        <v>99.924000000000007</v>
      </c>
      <c r="AF13" s="16">
        <f t="shared" si="0"/>
        <v>100.04509999999999</v>
      </c>
      <c r="AH13" s="34" t="s">
        <v>10</v>
      </c>
      <c r="AI13" s="37" t="s">
        <v>216</v>
      </c>
      <c r="AJ13" s="6" t="s">
        <v>286</v>
      </c>
      <c r="AK13" s="2">
        <v>6</v>
      </c>
      <c r="AL13" s="17">
        <v>1.2184999999999999</v>
      </c>
      <c r="AM13" s="31">
        <v>0.99995596009999999</v>
      </c>
      <c r="AN13" s="43">
        <f t="shared" si="1"/>
        <v>1</v>
      </c>
      <c r="AO13" t="b">
        <f t="shared" si="2"/>
        <v>1</v>
      </c>
      <c r="AP13" t="b">
        <f t="shared" si="3"/>
        <v>1</v>
      </c>
    </row>
    <row r="14" spans="1:45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248</v>
      </c>
      <c r="K14" t="s">
        <v>68</v>
      </c>
      <c r="L14" t="s">
        <v>184</v>
      </c>
      <c r="M14" s="6" t="s">
        <v>284</v>
      </c>
      <c r="N14" s="2">
        <v>1</v>
      </c>
      <c r="O14" s="2">
        <v>2</v>
      </c>
      <c r="P14" s="2">
        <v>5</v>
      </c>
      <c r="Q14" s="2">
        <v>10</v>
      </c>
      <c r="R14" s="31">
        <v>25</v>
      </c>
      <c r="S14" s="31">
        <v>100</v>
      </c>
      <c r="T14" s="31" t="s">
        <v>69</v>
      </c>
      <c r="U14" s="31">
        <v>1.0891999999999999</v>
      </c>
      <c r="V14" s="31">
        <v>2.1848000000000001</v>
      </c>
      <c r="W14" s="31">
        <v>5.4100999999999999</v>
      </c>
      <c r="X14" s="31">
        <v>10.5943</v>
      </c>
      <c r="Y14" s="31">
        <v>26.2288</v>
      </c>
      <c r="Z14" s="31">
        <v>99.6083</v>
      </c>
      <c r="AA14" s="16">
        <f t="shared" si="0"/>
        <v>108.91999999999999</v>
      </c>
      <c r="AB14" s="16">
        <f t="shared" si="0"/>
        <v>109.24000000000001</v>
      </c>
      <c r="AC14" s="16">
        <f t="shared" si="0"/>
        <v>108.202</v>
      </c>
      <c r="AD14" s="16">
        <f t="shared" si="0"/>
        <v>105.94300000000001</v>
      </c>
      <c r="AE14" s="16">
        <f t="shared" si="0"/>
        <v>104.91520000000001</v>
      </c>
      <c r="AF14" s="16">
        <f t="shared" si="0"/>
        <v>99.6083</v>
      </c>
      <c r="AH14" s="34" t="s">
        <v>215</v>
      </c>
      <c r="AI14" s="37">
        <v>3.37</v>
      </c>
      <c r="AJ14" s="6" t="s">
        <v>284</v>
      </c>
      <c r="AK14" s="2">
        <v>6</v>
      </c>
      <c r="AL14" s="17">
        <v>2.7593000000000001</v>
      </c>
      <c r="AM14" s="31">
        <v>0.99969275010000003</v>
      </c>
      <c r="AN14" s="43">
        <f t="shared" si="1"/>
        <v>1</v>
      </c>
      <c r="AO14" t="b">
        <f t="shared" si="2"/>
        <v>1</v>
      </c>
      <c r="AP14" t="b">
        <f t="shared" si="3"/>
        <v>1</v>
      </c>
    </row>
    <row r="15" spans="1:45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248</v>
      </c>
      <c r="K15" t="s">
        <v>68</v>
      </c>
      <c r="L15" t="s">
        <v>184</v>
      </c>
      <c r="M15" s="6" t="s">
        <v>284</v>
      </c>
      <c r="N15" s="2">
        <v>1</v>
      </c>
      <c r="O15" s="2">
        <v>2</v>
      </c>
      <c r="P15" s="2">
        <v>5</v>
      </c>
      <c r="Q15" s="2">
        <v>10</v>
      </c>
      <c r="R15" s="31">
        <v>25</v>
      </c>
      <c r="S15" s="31">
        <v>100</v>
      </c>
      <c r="T15" s="31" t="s">
        <v>69</v>
      </c>
      <c r="U15" s="31">
        <v>0.93889999999999996</v>
      </c>
      <c r="V15" s="31">
        <v>1.9598</v>
      </c>
      <c r="W15" s="31">
        <v>5.0533000000000001</v>
      </c>
      <c r="X15" s="31">
        <v>9.8993000000000002</v>
      </c>
      <c r="Y15" s="31">
        <v>25.6065</v>
      </c>
      <c r="Z15" s="31">
        <v>99.857200000000006</v>
      </c>
      <c r="AA15" s="16">
        <f t="shared" si="0"/>
        <v>93.89</v>
      </c>
      <c r="AB15" s="16">
        <f t="shared" si="0"/>
        <v>97.99</v>
      </c>
      <c r="AC15" s="16">
        <f t="shared" si="0"/>
        <v>101.06600000000002</v>
      </c>
      <c r="AD15" s="16">
        <f t="shared" si="0"/>
        <v>98.992999999999995</v>
      </c>
      <c r="AE15" s="16">
        <f t="shared" si="0"/>
        <v>102.42599999999999</v>
      </c>
      <c r="AF15" s="16">
        <f t="shared" si="0"/>
        <v>99.857200000000006</v>
      </c>
      <c r="AH15" s="34" t="s">
        <v>11</v>
      </c>
      <c r="AI15" s="37">
        <v>3.69</v>
      </c>
      <c r="AJ15" s="6" t="s">
        <v>284</v>
      </c>
      <c r="AK15" s="2">
        <v>6</v>
      </c>
      <c r="AL15" s="17">
        <v>1.1938</v>
      </c>
      <c r="AM15" s="31">
        <v>0.99994455049999997</v>
      </c>
      <c r="AN15" s="43">
        <f t="shared" si="1"/>
        <v>1</v>
      </c>
      <c r="AO15" t="b">
        <f t="shared" si="2"/>
        <v>1</v>
      </c>
      <c r="AP15" t="b">
        <f t="shared" si="3"/>
        <v>1</v>
      </c>
    </row>
    <row r="16" spans="1:45" x14ac:dyDescent="0.25">
      <c r="A16" t="s">
        <v>191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248</v>
      </c>
      <c r="K16" t="s">
        <v>68</v>
      </c>
      <c r="L16" t="s">
        <v>184</v>
      </c>
      <c r="M16" s="6" t="s">
        <v>284</v>
      </c>
      <c r="N16" s="2">
        <v>1</v>
      </c>
      <c r="O16" s="2">
        <v>2</v>
      </c>
      <c r="P16" s="2">
        <v>5</v>
      </c>
      <c r="Q16" s="2">
        <v>10</v>
      </c>
      <c r="R16" s="31">
        <v>25</v>
      </c>
      <c r="S16" s="31">
        <v>100</v>
      </c>
      <c r="T16" s="31" t="s">
        <v>69</v>
      </c>
      <c r="U16" s="31">
        <v>0.76600000000000001</v>
      </c>
      <c r="V16" s="31">
        <v>1.6240000000000001</v>
      </c>
      <c r="W16" s="31">
        <v>4.056</v>
      </c>
      <c r="X16" s="31">
        <v>8.4145000000000003</v>
      </c>
      <c r="Y16" s="31">
        <v>22.8568</v>
      </c>
      <c r="Z16" s="31">
        <v>100.7514</v>
      </c>
      <c r="AA16" s="16">
        <f t="shared" si="0"/>
        <v>76.599999999999994</v>
      </c>
      <c r="AB16" s="16">
        <f t="shared" si="0"/>
        <v>81.2</v>
      </c>
      <c r="AC16" s="16">
        <f t="shared" si="0"/>
        <v>81.12</v>
      </c>
      <c r="AD16" s="16">
        <f t="shared" si="0"/>
        <v>84.14500000000001</v>
      </c>
      <c r="AE16" s="16">
        <f t="shared" si="0"/>
        <v>91.427199999999999</v>
      </c>
      <c r="AF16" s="16">
        <f t="shared" si="0"/>
        <v>100.7514</v>
      </c>
      <c r="AH16" s="34" t="s">
        <v>253</v>
      </c>
      <c r="AI16" s="37" t="s">
        <v>216</v>
      </c>
      <c r="AJ16" s="6" t="s">
        <v>284</v>
      </c>
      <c r="AK16" s="2">
        <v>6</v>
      </c>
      <c r="AL16" s="17">
        <v>5.7350000000000003</v>
      </c>
      <c r="AM16" s="31">
        <v>0.99884267670000004</v>
      </c>
      <c r="AN16" s="43">
        <f t="shared" si="1"/>
        <v>0.999</v>
      </c>
      <c r="AO16" t="b">
        <f t="shared" si="2"/>
        <v>1</v>
      </c>
      <c r="AP16" t="b">
        <f t="shared" si="3"/>
        <v>1</v>
      </c>
    </row>
    <row r="17" spans="1:49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248</v>
      </c>
      <c r="K17" t="s">
        <v>68</v>
      </c>
      <c r="L17" t="s">
        <v>184</v>
      </c>
      <c r="M17" s="6" t="s">
        <v>286</v>
      </c>
      <c r="N17" s="2">
        <v>1</v>
      </c>
      <c r="O17" s="2">
        <v>2</v>
      </c>
      <c r="P17" s="2">
        <v>5</v>
      </c>
      <c r="Q17" s="2">
        <v>10</v>
      </c>
      <c r="R17" s="31">
        <v>25</v>
      </c>
      <c r="S17" s="31">
        <v>100</v>
      </c>
      <c r="T17" s="31" t="s">
        <v>69</v>
      </c>
      <c r="U17" s="31">
        <v>0.81189999999999996</v>
      </c>
      <c r="V17" s="31">
        <v>1.8596999999999999</v>
      </c>
      <c r="W17" s="31">
        <v>4.97</v>
      </c>
      <c r="X17" s="31">
        <v>9.9814000000000007</v>
      </c>
      <c r="Y17" s="31">
        <v>25.492000000000001</v>
      </c>
      <c r="Z17" s="31">
        <v>99.885000000000005</v>
      </c>
      <c r="AA17" s="16">
        <f t="shared" si="0"/>
        <v>81.19</v>
      </c>
      <c r="AB17" s="16">
        <f t="shared" si="0"/>
        <v>92.984999999999999</v>
      </c>
      <c r="AC17" s="16">
        <f t="shared" si="0"/>
        <v>99.4</v>
      </c>
      <c r="AD17" s="16">
        <f t="shared" si="0"/>
        <v>99.814000000000007</v>
      </c>
      <c r="AE17" s="16">
        <f t="shared" si="0"/>
        <v>101.96800000000002</v>
      </c>
      <c r="AF17" s="16">
        <f t="shared" si="0"/>
        <v>99.885000000000005</v>
      </c>
      <c r="AH17" s="34" t="s">
        <v>12</v>
      </c>
      <c r="AI17" s="37">
        <v>4.1900000000000004</v>
      </c>
      <c r="AJ17" s="6" t="s">
        <v>286</v>
      </c>
      <c r="AK17" s="2">
        <v>6</v>
      </c>
      <c r="AL17" s="17">
        <v>1.1648000000000001</v>
      </c>
      <c r="AM17" s="31">
        <v>0.99995758980000005</v>
      </c>
      <c r="AN17" s="43">
        <f t="shared" si="1"/>
        <v>1</v>
      </c>
      <c r="AO17" t="b">
        <f t="shared" si="2"/>
        <v>1</v>
      </c>
      <c r="AP17" t="b">
        <f t="shared" si="3"/>
        <v>1</v>
      </c>
    </row>
    <row r="18" spans="1:49" x14ac:dyDescent="0.25">
      <c r="A18" t="s">
        <v>13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248</v>
      </c>
      <c r="K18" t="s">
        <v>68</v>
      </c>
      <c r="L18" t="s">
        <v>184</v>
      </c>
      <c r="M18" s="6" t="s">
        <v>284</v>
      </c>
      <c r="N18" s="2">
        <v>1</v>
      </c>
      <c r="O18" s="2">
        <v>2</v>
      </c>
      <c r="P18" s="2">
        <v>5</v>
      </c>
      <c r="Q18" s="2">
        <v>10</v>
      </c>
      <c r="R18" s="31">
        <v>25</v>
      </c>
      <c r="S18" s="31">
        <v>100</v>
      </c>
      <c r="T18" s="31" t="s">
        <v>69</v>
      </c>
      <c r="U18" s="31">
        <v>0.78410000000000002</v>
      </c>
      <c r="V18" s="31">
        <v>1.6679999999999999</v>
      </c>
      <c r="W18" s="31">
        <v>4.4873000000000003</v>
      </c>
      <c r="X18" s="31">
        <v>8.9799000000000007</v>
      </c>
      <c r="Y18" s="31">
        <v>23.218599999999999</v>
      </c>
      <c r="Z18" s="31">
        <v>100.5818</v>
      </c>
      <c r="AA18" s="16">
        <f t="shared" si="0"/>
        <v>78.41</v>
      </c>
      <c r="AB18" s="16">
        <f t="shared" si="0"/>
        <v>83.399999999999991</v>
      </c>
      <c r="AC18" s="16">
        <f t="shared" si="0"/>
        <v>89.746000000000009</v>
      </c>
      <c r="AD18" s="16">
        <f t="shared" si="0"/>
        <v>89.799000000000007</v>
      </c>
      <c r="AE18" s="16">
        <f t="shared" si="0"/>
        <v>92.874399999999994</v>
      </c>
      <c r="AF18" s="16">
        <f t="shared" si="0"/>
        <v>100.58180000000002</v>
      </c>
      <c r="AH18" s="34" t="s">
        <v>13</v>
      </c>
      <c r="AI18" s="37" t="s">
        <v>216</v>
      </c>
      <c r="AJ18" s="6" t="s">
        <v>284</v>
      </c>
      <c r="AK18" s="2">
        <v>6</v>
      </c>
      <c r="AL18" s="17">
        <v>4.2823000000000002</v>
      </c>
      <c r="AM18" s="31">
        <v>0.99933760999999999</v>
      </c>
      <c r="AN18" s="43">
        <f t="shared" si="1"/>
        <v>0.999</v>
      </c>
      <c r="AO18" t="b">
        <f t="shared" si="2"/>
        <v>1</v>
      </c>
      <c r="AP18" t="b">
        <f t="shared" si="3"/>
        <v>1</v>
      </c>
    </row>
    <row r="19" spans="1:49" x14ac:dyDescent="0.25">
      <c r="A19" t="s">
        <v>14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248</v>
      </c>
      <c r="K19" t="s">
        <v>68</v>
      </c>
      <c r="L19" t="s">
        <v>184</v>
      </c>
      <c r="M19" s="6" t="s">
        <v>286</v>
      </c>
      <c r="N19" s="2">
        <v>1</v>
      </c>
      <c r="O19" s="2">
        <v>2</v>
      </c>
      <c r="P19" s="2">
        <v>5</v>
      </c>
      <c r="Q19" s="2">
        <v>10</v>
      </c>
      <c r="R19" s="31">
        <v>25</v>
      </c>
      <c r="S19" s="31">
        <v>100</v>
      </c>
      <c r="T19" s="31" t="s">
        <v>69</v>
      </c>
      <c r="U19" s="31">
        <v>1.1214</v>
      </c>
      <c r="V19" s="31">
        <v>2.0975999999999999</v>
      </c>
      <c r="W19" s="31">
        <v>5.0366</v>
      </c>
      <c r="X19" s="31">
        <v>9.8277999999999999</v>
      </c>
      <c r="Y19" s="31">
        <v>24.872599999999998</v>
      </c>
      <c r="Z19" s="31">
        <v>100.0441</v>
      </c>
      <c r="AA19" s="16">
        <f t="shared" si="0"/>
        <v>112.14</v>
      </c>
      <c r="AB19" s="16">
        <f t="shared" si="0"/>
        <v>104.88</v>
      </c>
      <c r="AC19" s="16">
        <f t="shared" si="0"/>
        <v>100.732</v>
      </c>
      <c r="AD19" s="16">
        <f t="shared" si="0"/>
        <v>98.277999999999992</v>
      </c>
      <c r="AE19" s="16">
        <f t="shared" si="0"/>
        <v>99.490399999999994</v>
      </c>
      <c r="AF19" s="16">
        <f t="shared" si="0"/>
        <v>100.04409999999999</v>
      </c>
      <c r="AH19" s="34" t="s">
        <v>14</v>
      </c>
      <c r="AI19" s="37">
        <v>4.83</v>
      </c>
      <c r="AJ19" s="6" t="s">
        <v>286</v>
      </c>
      <c r="AK19" s="2">
        <v>6</v>
      </c>
      <c r="AL19" s="17">
        <v>0.57379999999999998</v>
      </c>
      <c r="AM19" s="31">
        <v>0.99999000270000005</v>
      </c>
      <c r="AN19" s="43">
        <f t="shared" si="1"/>
        <v>1</v>
      </c>
      <c r="AO19" t="b">
        <f t="shared" si="2"/>
        <v>1</v>
      </c>
      <c r="AP19" t="b">
        <f t="shared" si="3"/>
        <v>1</v>
      </c>
    </row>
    <row r="20" spans="1:49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248</v>
      </c>
      <c r="K20" t="s">
        <v>68</v>
      </c>
      <c r="L20" t="s">
        <v>184</v>
      </c>
      <c r="M20" s="6" t="s">
        <v>286</v>
      </c>
      <c r="N20" s="2">
        <v>1.8</v>
      </c>
      <c r="O20" s="2">
        <v>3.6</v>
      </c>
      <c r="P20" s="2">
        <v>9</v>
      </c>
      <c r="Q20" s="2">
        <v>18</v>
      </c>
      <c r="R20" s="31">
        <v>45</v>
      </c>
      <c r="S20" s="31">
        <v>180</v>
      </c>
      <c r="T20" s="31" t="s">
        <v>69</v>
      </c>
      <c r="U20" s="31">
        <v>2.5533999999999999</v>
      </c>
      <c r="V20" s="31">
        <v>3.9834000000000001</v>
      </c>
      <c r="W20" s="31">
        <v>9.0973000000000006</v>
      </c>
      <c r="X20" s="31">
        <v>17.479600000000001</v>
      </c>
      <c r="Y20" s="31">
        <v>44.005699999999997</v>
      </c>
      <c r="Z20" s="31">
        <v>180.28049999999999</v>
      </c>
      <c r="AA20" s="16">
        <f t="shared" si="0"/>
        <v>141.85555555555555</v>
      </c>
      <c r="AB20" s="16">
        <f t="shared" si="0"/>
        <v>110.65</v>
      </c>
      <c r="AC20" s="16">
        <f t="shared" si="0"/>
        <v>101.08111111111111</v>
      </c>
      <c r="AD20" s="16">
        <f t="shared" si="0"/>
        <v>97.108888888888899</v>
      </c>
      <c r="AE20" s="16">
        <f t="shared" si="0"/>
        <v>97.790444444444432</v>
      </c>
      <c r="AF20" s="16">
        <f t="shared" si="0"/>
        <v>100.15583333333333</v>
      </c>
      <c r="AH20" s="34" t="s">
        <v>15</v>
      </c>
      <c r="AI20" s="37" t="s">
        <v>216</v>
      </c>
      <c r="AJ20" s="6" t="s">
        <v>286</v>
      </c>
      <c r="AK20" s="2">
        <v>6</v>
      </c>
      <c r="AL20" s="17">
        <v>1.7332000000000001</v>
      </c>
      <c r="AM20" s="31">
        <v>0.99991337199999997</v>
      </c>
      <c r="AN20" s="43">
        <f t="shared" si="1"/>
        <v>1</v>
      </c>
      <c r="AO20" t="b">
        <f t="shared" si="2"/>
        <v>1</v>
      </c>
      <c r="AP20" t="b">
        <f t="shared" si="3"/>
        <v>1</v>
      </c>
    </row>
    <row r="21" spans="1:49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248</v>
      </c>
      <c r="K21" t="s">
        <v>68</v>
      </c>
      <c r="L21" t="s">
        <v>184</v>
      </c>
      <c r="M21" s="6" t="s">
        <v>287</v>
      </c>
      <c r="N21" s="2">
        <v>1</v>
      </c>
      <c r="O21" s="2">
        <v>2</v>
      </c>
      <c r="P21" s="2">
        <v>5</v>
      </c>
      <c r="Q21" s="2">
        <v>10</v>
      </c>
      <c r="R21" s="2">
        <v>25</v>
      </c>
      <c r="S21" s="31">
        <v>100</v>
      </c>
      <c r="T21" s="31" t="s">
        <v>69</v>
      </c>
      <c r="U21" s="31">
        <v>1.0246</v>
      </c>
      <c r="V21" s="31">
        <v>1.97</v>
      </c>
      <c r="W21" s="31">
        <v>4.4214000000000002</v>
      </c>
      <c r="X21" s="31">
        <v>10.252000000000001</v>
      </c>
      <c r="Y21" s="31">
        <v>27.2408</v>
      </c>
      <c r="Z21" s="31">
        <v>98.636700000000005</v>
      </c>
      <c r="AA21" s="16">
        <f t="shared" si="0"/>
        <v>102.46</v>
      </c>
      <c r="AB21" s="16">
        <f t="shared" si="0"/>
        <v>98.5</v>
      </c>
      <c r="AC21" s="16">
        <f t="shared" si="0"/>
        <v>88.428000000000011</v>
      </c>
      <c r="AD21" s="16">
        <f t="shared" si="0"/>
        <v>102.52000000000001</v>
      </c>
      <c r="AE21" s="16">
        <f t="shared" si="0"/>
        <v>108.9632</v>
      </c>
      <c r="AF21" s="16">
        <f t="shared" si="0"/>
        <v>98.636700000000005</v>
      </c>
      <c r="AG21" s="23"/>
      <c r="AH21" s="6" t="s">
        <v>16</v>
      </c>
      <c r="AI21" s="37" t="s">
        <v>216</v>
      </c>
      <c r="AJ21" s="6" t="s">
        <v>287</v>
      </c>
      <c r="AK21" s="2">
        <v>6</v>
      </c>
      <c r="AL21" s="17">
        <v>18.963200000000001</v>
      </c>
      <c r="AM21" s="31">
        <v>0.99382467919999995</v>
      </c>
      <c r="AN21" s="43">
        <f t="shared" si="1"/>
        <v>0.99399999999999999</v>
      </c>
      <c r="AO21" t="b">
        <f t="shared" si="2"/>
        <v>1</v>
      </c>
      <c r="AP21" t="b">
        <f t="shared" si="3"/>
        <v>1</v>
      </c>
    </row>
    <row r="22" spans="1:49" x14ac:dyDescent="0.25">
      <c r="A22" t="s">
        <v>17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248</v>
      </c>
      <c r="K22" t="s">
        <v>68</v>
      </c>
      <c r="L22" t="s">
        <v>184</v>
      </c>
      <c r="M22" s="6" t="s">
        <v>286</v>
      </c>
      <c r="N22" s="2">
        <v>1</v>
      </c>
      <c r="O22" s="2">
        <v>2</v>
      </c>
      <c r="P22" s="2">
        <v>5</v>
      </c>
      <c r="Q22" s="2">
        <v>10</v>
      </c>
      <c r="R22" s="31">
        <v>25</v>
      </c>
      <c r="S22" s="31">
        <v>100</v>
      </c>
      <c r="T22" s="31" t="s">
        <v>69</v>
      </c>
      <c r="U22" s="31">
        <v>1.2036</v>
      </c>
      <c r="V22" s="31">
        <v>2.1482999999999999</v>
      </c>
      <c r="W22" s="31">
        <v>5.0030999999999999</v>
      </c>
      <c r="X22" s="31">
        <v>9.7529000000000003</v>
      </c>
      <c r="Y22" s="31">
        <v>24.830100000000002</v>
      </c>
      <c r="Z22" s="31">
        <v>100.062</v>
      </c>
      <c r="AA22" s="16">
        <f t="shared" si="0"/>
        <v>120.36</v>
      </c>
      <c r="AB22" s="16">
        <f t="shared" si="0"/>
        <v>107.41499999999999</v>
      </c>
      <c r="AC22" s="16">
        <f t="shared" si="0"/>
        <v>100.06200000000001</v>
      </c>
      <c r="AD22" s="16">
        <f t="shared" si="0"/>
        <v>97.528999999999996</v>
      </c>
      <c r="AE22" s="16">
        <f t="shared" si="0"/>
        <v>99.320400000000006</v>
      </c>
      <c r="AF22" s="16">
        <f t="shared" si="0"/>
        <v>100.06200000000001</v>
      </c>
      <c r="AH22" s="34" t="s">
        <v>17</v>
      </c>
      <c r="AI22" s="37">
        <v>5.07</v>
      </c>
      <c r="AJ22" s="6" t="s">
        <v>286</v>
      </c>
      <c r="AK22" s="2">
        <v>6</v>
      </c>
      <c r="AL22" s="17">
        <v>0.84089999999999998</v>
      </c>
      <c r="AM22" s="31">
        <v>0.99997860090000001</v>
      </c>
      <c r="AN22" s="43">
        <f t="shared" si="1"/>
        <v>1</v>
      </c>
      <c r="AO22" t="b">
        <f t="shared" si="2"/>
        <v>1</v>
      </c>
      <c r="AP22" t="b">
        <f t="shared" si="3"/>
        <v>1</v>
      </c>
    </row>
    <row r="23" spans="1:49" x14ac:dyDescent="0.25">
      <c r="A23" t="s">
        <v>193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248</v>
      </c>
      <c r="K23" t="s">
        <v>68</v>
      </c>
      <c r="L23" t="s">
        <v>184</v>
      </c>
      <c r="M23" s="6" t="s">
        <v>283</v>
      </c>
      <c r="N23" s="2">
        <v>1</v>
      </c>
      <c r="O23" s="2">
        <v>2</v>
      </c>
      <c r="P23" s="2">
        <v>5</v>
      </c>
      <c r="Q23" s="2">
        <v>10</v>
      </c>
      <c r="R23" s="31">
        <v>25</v>
      </c>
      <c r="S23" s="31">
        <v>100</v>
      </c>
      <c r="T23" s="31" t="s">
        <v>69</v>
      </c>
      <c r="U23" s="31">
        <v>1.2198</v>
      </c>
      <c r="V23" s="31">
        <v>2.1648999999999998</v>
      </c>
      <c r="W23" s="31">
        <v>4.7221000000000002</v>
      </c>
      <c r="X23" s="31">
        <v>9.7369000000000003</v>
      </c>
      <c r="Y23" s="31">
        <v>25.162099999999999</v>
      </c>
      <c r="Z23" s="31">
        <v>99.994</v>
      </c>
      <c r="AA23" s="16">
        <f t="shared" si="0"/>
        <v>121.98</v>
      </c>
      <c r="AB23" s="16">
        <f t="shared" si="0"/>
        <v>108.24499999999999</v>
      </c>
      <c r="AC23" s="16">
        <f t="shared" si="0"/>
        <v>94.442000000000007</v>
      </c>
      <c r="AD23" s="16">
        <f t="shared" si="0"/>
        <v>97.369</v>
      </c>
      <c r="AE23" s="16">
        <f t="shared" si="0"/>
        <v>100.6484</v>
      </c>
      <c r="AF23" s="16">
        <f t="shared" si="0"/>
        <v>99.994</v>
      </c>
      <c r="AH23" s="34" t="s">
        <v>254</v>
      </c>
      <c r="AI23" s="37" t="s">
        <v>216</v>
      </c>
      <c r="AJ23" s="6" t="s">
        <v>283</v>
      </c>
      <c r="AK23" s="2">
        <v>6</v>
      </c>
      <c r="AL23" s="17">
        <v>1.1589</v>
      </c>
      <c r="AM23" s="31">
        <v>0.99997201930000001</v>
      </c>
      <c r="AN23" s="43">
        <f t="shared" si="1"/>
        <v>1</v>
      </c>
      <c r="AO23" t="b">
        <f t="shared" si="2"/>
        <v>1</v>
      </c>
      <c r="AP23" t="b">
        <f t="shared" si="3"/>
        <v>1</v>
      </c>
    </row>
    <row r="24" spans="1:49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248</v>
      </c>
      <c r="K24" t="s">
        <v>68</v>
      </c>
      <c r="L24" t="s">
        <v>184</v>
      </c>
      <c r="M24" s="6" t="s">
        <v>286</v>
      </c>
      <c r="N24" s="2">
        <v>1</v>
      </c>
      <c r="O24" s="2">
        <v>2</v>
      </c>
      <c r="P24" s="2">
        <v>5</v>
      </c>
      <c r="Q24" s="2">
        <v>10</v>
      </c>
      <c r="R24" s="31">
        <v>25</v>
      </c>
      <c r="S24" s="31">
        <v>100</v>
      </c>
      <c r="T24" s="31" t="s">
        <v>69</v>
      </c>
      <c r="U24" s="31">
        <v>1.2407999999999999</v>
      </c>
      <c r="V24" s="31">
        <v>2.1324000000000001</v>
      </c>
      <c r="W24" s="31">
        <v>4.7973999999999997</v>
      </c>
      <c r="X24" s="31">
        <v>9.7927999999999997</v>
      </c>
      <c r="Y24" s="31">
        <v>25.014500000000002</v>
      </c>
      <c r="Z24" s="31">
        <v>100.0222</v>
      </c>
      <c r="AA24" s="16">
        <f t="shared" si="0"/>
        <v>124.07999999999998</v>
      </c>
      <c r="AB24" s="16">
        <f t="shared" si="0"/>
        <v>106.62</v>
      </c>
      <c r="AC24" s="16">
        <f t="shared" si="0"/>
        <v>95.947999999999993</v>
      </c>
      <c r="AD24" s="16">
        <f t="shared" si="0"/>
        <v>97.927999999999997</v>
      </c>
      <c r="AE24" s="16">
        <f t="shared" si="0"/>
        <v>100.05800000000001</v>
      </c>
      <c r="AF24" s="16">
        <f t="shared" si="0"/>
        <v>100.0222</v>
      </c>
      <c r="AH24" s="34" t="s">
        <v>18</v>
      </c>
      <c r="AI24" s="37" t="s">
        <v>216</v>
      </c>
      <c r="AJ24" s="6" t="s">
        <v>286</v>
      </c>
      <c r="AK24" s="2">
        <v>6</v>
      </c>
      <c r="AL24" s="17">
        <v>0.86060000000000003</v>
      </c>
      <c r="AM24" s="31">
        <v>0.9999781928</v>
      </c>
      <c r="AN24" s="43">
        <f t="shared" si="1"/>
        <v>1</v>
      </c>
      <c r="AO24" t="b">
        <f t="shared" si="2"/>
        <v>1</v>
      </c>
      <c r="AP24" t="b">
        <f t="shared" si="3"/>
        <v>1</v>
      </c>
    </row>
    <row r="25" spans="1:49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248</v>
      </c>
      <c r="K25" t="s">
        <v>68</v>
      </c>
      <c r="L25" t="s">
        <v>184</v>
      </c>
      <c r="M25" s="6" t="s">
        <v>284</v>
      </c>
      <c r="N25" s="2">
        <v>1</v>
      </c>
      <c r="O25" s="2">
        <v>2</v>
      </c>
      <c r="P25" s="2">
        <v>5</v>
      </c>
      <c r="Q25" s="2">
        <v>10</v>
      </c>
      <c r="R25" s="31">
        <v>25</v>
      </c>
      <c r="S25" s="31">
        <v>100</v>
      </c>
      <c r="T25" s="31" t="s">
        <v>69</v>
      </c>
      <c r="U25" s="31">
        <v>0.97660000000000002</v>
      </c>
      <c r="V25" s="31">
        <v>2.0739000000000001</v>
      </c>
      <c r="W25" s="31">
        <v>5.3353000000000002</v>
      </c>
      <c r="X25" s="31">
        <v>10.4726</v>
      </c>
      <c r="Y25" s="31">
        <v>26.207699999999999</v>
      </c>
      <c r="Z25" s="31">
        <v>99.632800000000003</v>
      </c>
      <c r="AA25" s="16">
        <f t="shared" si="0"/>
        <v>97.66</v>
      </c>
      <c r="AB25" s="16">
        <f t="shared" si="0"/>
        <v>103.69500000000001</v>
      </c>
      <c r="AC25" s="16">
        <f t="shared" si="0"/>
        <v>106.70600000000002</v>
      </c>
      <c r="AD25" s="16">
        <f t="shared" si="0"/>
        <v>104.72600000000001</v>
      </c>
      <c r="AE25" s="16">
        <f t="shared" si="0"/>
        <v>104.8308</v>
      </c>
      <c r="AF25" s="16">
        <f t="shared" si="0"/>
        <v>99.632800000000003</v>
      </c>
      <c r="AH25" s="34" t="s">
        <v>19</v>
      </c>
      <c r="AI25" s="37">
        <v>5.2</v>
      </c>
      <c r="AJ25" s="6" t="s">
        <v>284</v>
      </c>
      <c r="AK25" s="2">
        <v>6</v>
      </c>
      <c r="AL25" s="17">
        <v>2.5796000000000001</v>
      </c>
      <c r="AM25" s="31">
        <v>0.99973372410000005</v>
      </c>
      <c r="AN25" s="43">
        <f t="shared" si="1"/>
        <v>1</v>
      </c>
      <c r="AO25" t="b">
        <f t="shared" si="2"/>
        <v>1</v>
      </c>
      <c r="AP25" t="b">
        <f t="shared" si="3"/>
        <v>1</v>
      </c>
    </row>
    <row r="26" spans="1:49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248</v>
      </c>
      <c r="K26" t="s">
        <v>68</v>
      </c>
      <c r="L26" t="s">
        <v>194</v>
      </c>
      <c r="M26" s="6" t="s">
        <v>284</v>
      </c>
      <c r="N26" s="2">
        <v>1</v>
      </c>
      <c r="O26" s="2">
        <v>2</v>
      </c>
      <c r="P26" s="2">
        <v>5</v>
      </c>
      <c r="Q26" s="2">
        <v>10</v>
      </c>
      <c r="R26" s="31">
        <v>25</v>
      </c>
      <c r="S26" s="31">
        <v>100</v>
      </c>
      <c r="T26" s="31" t="s">
        <v>69</v>
      </c>
      <c r="U26" s="31">
        <v>0.86960000000000004</v>
      </c>
      <c r="V26" s="31">
        <v>1.6961999999999999</v>
      </c>
      <c r="W26" s="31">
        <v>4.9851000000000001</v>
      </c>
      <c r="X26" s="31">
        <v>9.8108000000000004</v>
      </c>
      <c r="Y26" s="31">
        <v>26.464200000000002</v>
      </c>
      <c r="Z26" s="31">
        <v>99.661000000000001</v>
      </c>
      <c r="AA26" s="16">
        <f t="shared" si="0"/>
        <v>86.960000000000008</v>
      </c>
      <c r="AB26" s="16">
        <f t="shared" si="0"/>
        <v>84.81</v>
      </c>
      <c r="AC26" s="16">
        <f t="shared" si="0"/>
        <v>99.701999999999998</v>
      </c>
      <c r="AD26" s="16">
        <f t="shared" si="0"/>
        <v>98.108000000000004</v>
      </c>
      <c r="AE26" s="16">
        <f t="shared" si="0"/>
        <v>105.85680000000002</v>
      </c>
      <c r="AF26" s="16">
        <f t="shared" si="0"/>
        <v>99.661000000000001</v>
      </c>
      <c r="AH26" s="34" t="s">
        <v>20</v>
      </c>
      <c r="AI26" s="37">
        <v>5.34</v>
      </c>
      <c r="AJ26" s="6" t="s">
        <v>284</v>
      </c>
      <c r="AK26" s="2">
        <v>6</v>
      </c>
      <c r="AL26" s="17">
        <v>2.8995000000000002</v>
      </c>
      <c r="AM26" s="31">
        <v>0.99967186080000003</v>
      </c>
      <c r="AN26" s="43">
        <f t="shared" si="1"/>
        <v>1</v>
      </c>
      <c r="AO26" t="b">
        <f t="shared" si="2"/>
        <v>1</v>
      </c>
      <c r="AP26" t="b">
        <f t="shared" si="3"/>
        <v>1</v>
      </c>
    </row>
    <row r="27" spans="1:49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248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 t="s">
        <v>69</v>
      </c>
      <c r="U27" s="31">
        <v>19.075299999999999</v>
      </c>
      <c r="V27" s="31">
        <v>19.821300000000001</v>
      </c>
      <c r="W27" s="31">
        <v>20.238800000000001</v>
      </c>
      <c r="X27" s="31">
        <v>19.886700000000001</v>
      </c>
      <c r="Y27" s="31">
        <v>20.475999999999999</v>
      </c>
      <c r="Z27" s="31">
        <v>20.501799999999999</v>
      </c>
      <c r="AA27" s="16">
        <f t="shared" si="0"/>
        <v>95.376499999999993</v>
      </c>
      <c r="AB27" s="16">
        <f t="shared" si="0"/>
        <v>99.106500000000011</v>
      </c>
      <c r="AC27" s="16">
        <f t="shared" si="0"/>
        <v>101.194</v>
      </c>
      <c r="AD27" s="16">
        <f t="shared" si="0"/>
        <v>99.433500000000009</v>
      </c>
      <c r="AE27" s="16">
        <f t="shared" si="0"/>
        <v>102.38000000000001</v>
      </c>
      <c r="AF27" s="16">
        <f t="shared" si="0"/>
        <v>102.509</v>
      </c>
      <c r="AG27" s="23"/>
      <c r="AH27" s="6" t="s">
        <v>95</v>
      </c>
      <c r="AI27" s="37">
        <v>5.36</v>
      </c>
      <c r="AJ27" s="6" t="s">
        <v>195</v>
      </c>
      <c r="AK27" s="2">
        <v>1</v>
      </c>
      <c r="AL27" s="17" t="s">
        <v>216</v>
      </c>
      <c r="AM27" s="45" t="s">
        <v>216</v>
      </c>
      <c r="AN27" s="43" t="str">
        <f t="shared" si="1"/>
        <v>n.a.</v>
      </c>
      <c r="AO27" t="b">
        <f t="shared" si="2"/>
        <v>1</v>
      </c>
      <c r="AP27" t="b">
        <f t="shared" si="3"/>
        <v>1</v>
      </c>
    </row>
    <row r="28" spans="1:49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248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 t="s">
        <v>69</v>
      </c>
      <c r="U28" s="31">
        <v>20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16">
        <f t="shared" si="0"/>
        <v>100</v>
      </c>
      <c r="AB28" s="16">
        <f t="shared" si="0"/>
        <v>100</v>
      </c>
      <c r="AC28" s="16">
        <f t="shared" si="0"/>
        <v>100</v>
      </c>
      <c r="AD28" s="16">
        <f t="shared" si="0"/>
        <v>100</v>
      </c>
      <c r="AE28" s="16">
        <f t="shared" si="0"/>
        <v>100</v>
      </c>
      <c r="AF28" s="16">
        <f t="shared" si="0"/>
        <v>100</v>
      </c>
      <c r="AG28" s="23"/>
      <c r="AH28" s="6" t="s">
        <v>96</v>
      </c>
      <c r="AI28" s="37">
        <v>5.42</v>
      </c>
      <c r="AJ28" s="6" t="s">
        <v>195</v>
      </c>
      <c r="AK28" s="2">
        <v>1</v>
      </c>
      <c r="AL28" s="17" t="s">
        <v>216</v>
      </c>
      <c r="AM28" s="31" t="s">
        <v>216</v>
      </c>
      <c r="AN28" s="43" t="str">
        <f t="shared" si="1"/>
        <v>n.a.</v>
      </c>
      <c r="AO28" t="b">
        <f t="shared" si="2"/>
        <v>1</v>
      </c>
      <c r="AP28" t="b">
        <f t="shared" si="3"/>
        <v>1</v>
      </c>
      <c r="AW28" s="25"/>
    </row>
    <row r="29" spans="1:49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248</v>
      </c>
      <c r="K29" t="s">
        <v>68</v>
      </c>
      <c r="L29" t="s">
        <v>198</v>
      </c>
      <c r="M29" s="40" t="s">
        <v>286</v>
      </c>
      <c r="N29" s="2">
        <v>1</v>
      </c>
      <c r="O29" s="2">
        <v>2</v>
      </c>
      <c r="P29" s="2">
        <v>5</v>
      </c>
      <c r="Q29" s="2">
        <v>10</v>
      </c>
      <c r="R29" s="31">
        <v>25</v>
      </c>
      <c r="S29" s="31">
        <v>100</v>
      </c>
      <c r="T29" s="31" t="s">
        <v>69</v>
      </c>
      <c r="U29" s="31">
        <v>0.99150000000000005</v>
      </c>
      <c r="V29" s="31">
        <v>1.9309000000000001</v>
      </c>
      <c r="W29" s="31">
        <v>5.1058000000000003</v>
      </c>
      <c r="X29" s="31">
        <v>9.9550000000000001</v>
      </c>
      <c r="Y29" s="31">
        <v>25.021599999999999</v>
      </c>
      <c r="Z29" s="31">
        <v>99.9953</v>
      </c>
      <c r="AA29" s="16">
        <f t="shared" si="0"/>
        <v>99.15</v>
      </c>
      <c r="AB29" s="16">
        <f t="shared" si="0"/>
        <v>96.545000000000002</v>
      </c>
      <c r="AC29" s="16">
        <f t="shared" si="0"/>
        <v>102.11600000000001</v>
      </c>
      <c r="AD29" s="16">
        <f t="shared" si="0"/>
        <v>99.550000000000011</v>
      </c>
      <c r="AE29" s="16">
        <f t="shared" si="0"/>
        <v>100.0864</v>
      </c>
      <c r="AF29" s="16">
        <f t="shared" si="0"/>
        <v>99.9953</v>
      </c>
      <c r="AG29" s="26"/>
      <c r="AH29" s="36" t="s">
        <v>21</v>
      </c>
      <c r="AI29" s="38">
        <v>5.48</v>
      </c>
      <c r="AJ29" s="40" t="s">
        <v>286</v>
      </c>
      <c r="AK29" s="26">
        <v>6</v>
      </c>
      <c r="AL29" s="53">
        <v>0.28710000000000002</v>
      </c>
      <c r="AM29" s="44">
        <v>0.9999974747</v>
      </c>
      <c r="AN29" s="43">
        <f t="shared" si="1"/>
        <v>1</v>
      </c>
      <c r="AO29" t="b">
        <f t="shared" si="2"/>
        <v>1</v>
      </c>
      <c r="AP29" t="b">
        <f t="shared" si="3"/>
        <v>1</v>
      </c>
    </row>
    <row r="30" spans="1:49" x14ac:dyDescent="0.25">
      <c r="A30" s="27" t="s">
        <v>199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248</v>
      </c>
      <c r="K30" s="27" t="s">
        <v>68</v>
      </c>
      <c r="L30" s="27" t="s">
        <v>184</v>
      </c>
      <c r="M30" s="39" t="s">
        <v>286</v>
      </c>
      <c r="N30" s="26">
        <v>1</v>
      </c>
      <c r="O30" s="26">
        <v>2</v>
      </c>
      <c r="P30" s="26">
        <v>5</v>
      </c>
      <c r="Q30" s="2">
        <v>10</v>
      </c>
      <c r="R30" s="2">
        <v>25</v>
      </c>
      <c r="S30" s="31">
        <v>100</v>
      </c>
      <c r="T30" s="31" t="s">
        <v>69</v>
      </c>
      <c r="U30" s="31">
        <v>1.1966000000000001</v>
      </c>
      <c r="V30" s="31">
        <v>2.1537999999999999</v>
      </c>
      <c r="W30" s="31">
        <v>5.0613999999999999</v>
      </c>
      <c r="X30" s="31">
        <v>9.6496999999999993</v>
      </c>
      <c r="Y30" s="31">
        <v>24.882100000000001</v>
      </c>
      <c r="Z30" s="31">
        <v>100.0564</v>
      </c>
      <c r="AA30" s="16">
        <f t="shared" si="0"/>
        <v>119.66000000000001</v>
      </c>
      <c r="AB30" s="16">
        <f t="shared" si="0"/>
        <v>107.69</v>
      </c>
      <c r="AC30" s="16">
        <f t="shared" si="0"/>
        <v>101.22800000000001</v>
      </c>
      <c r="AD30" s="16">
        <f t="shared" si="0"/>
        <v>96.496999999999986</v>
      </c>
      <c r="AE30" s="16">
        <f t="shared" si="0"/>
        <v>99.528400000000005</v>
      </c>
      <c r="AF30" s="16">
        <f t="shared" si="0"/>
        <v>100.0564</v>
      </c>
      <c r="AG30" s="23"/>
      <c r="AH30" s="6" t="s">
        <v>255</v>
      </c>
      <c r="AI30" s="37" t="s">
        <v>216</v>
      </c>
      <c r="AJ30" s="39" t="s">
        <v>286</v>
      </c>
      <c r="AK30" s="2">
        <v>6</v>
      </c>
      <c r="AL30" s="17">
        <v>0.96860000000000002</v>
      </c>
      <c r="AM30" s="31">
        <v>0.99997197579999997</v>
      </c>
      <c r="AN30" s="43">
        <f t="shared" si="1"/>
        <v>1</v>
      </c>
      <c r="AO30" t="b">
        <f t="shared" si="2"/>
        <v>1</v>
      </c>
      <c r="AP30" t="b">
        <f t="shared" si="3"/>
        <v>1</v>
      </c>
    </row>
    <row r="31" spans="1:49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248</v>
      </c>
      <c r="K31" t="s">
        <v>68</v>
      </c>
      <c r="L31" t="s">
        <v>198</v>
      </c>
      <c r="M31" s="6" t="s">
        <v>284</v>
      </c>
      <c r="N31" s="2">
        <v>1</v>
      </c>
      <c r="O31" s="2">
        <v>2</v>
      </c>
      <c r="P31" s="2">
        <v>5</v>
      </c>
      <c r="Q31" s="2">
        <v>10</v>
      </c>
      <c r="R31" s="31">
        <v>25</v>
      </c>
      <c r="S31" s="31">
        <v>100</v>
      </c>
      <c r="T31" s="31" t="s">
        <v>69</v>
      </c>
      <c r="U31" s="31">
        <v>0.92230000000000001</v>
      </c>
      <c r="V31" s="31">
        <v>1.9309000000000001</v>
      </c>
      <c r="W31" s="31">
        <v>5.3022999999999998</v>
      </c>
      <c r="X31" s="31">
        <v>10.3965</v>
      </c>
      <c r="Y31" s="31">
        <v>26.1995</v>
      </c>
      <c r="Z31" s="31">
        <v>99.647499999999994</v>
      </c>
      <c r="AA31" s="16">
        <f t="shared" si="0"/>
        <v>92.23</v>
      </c>
      <c r="AB31" s="16">
        <f t="shared" si="0"/>
        <v>96.545000000000002</v>
      </c>
      <c r="AC31" s="16">
        <f t="shared" si="0"/>
        <v>106.04599999999999</v>
      </c>
      <c r="AD31" s="16">
        <f t="shared" si="0"/>
        <v>103.965</v>
      </c>
      <c r="AE31" s="16">
        <f t="shared" si="0"/>
        <v>104.79799999999999</v>
      </c>
      <c r="AF31" s="16">
        <f t="shared" si="0"/>
        <v>99.647499999999994</v>
      </c>
      <c r="AH31" s="34" t="s">
        <v>22</v>
      </c>
      <c r="AI31" s="37">
        <v>5.51</v>
      </c>
      <c r="AJ31" s="6" t="s">
        <v>284</v>
      </c>
      <c r="AK31" s="2">
        <v>6</v>
      </c>
      <c r="AL31" s="17">
        <v>2.5085999999999999</v>
      </c>
      <c r="AM31" s="31">
        <v>0.99974971099999999</v>
      </c>
      <c r="AN31" s="43">
        <f t="shared" si="1"/>
        <v>1</v>
      </c>
      <c r="AO31" t="b">
        <f t="shared" si="2"/>
        <v>1</v>
      </c>
      <c r="AP31" t="b">
        <f t="shared" si="3"/>
        <v>1</v>
      </c>
    </row>
    <row r="32" spans="1:49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248</v>
      </c>
      <c r="K32" t="s">
        <v>68</v>
      </c>
      <c r="L32" t="s">
        <v>194</v>
      </c>
      <c r="M32" s="6" t="s">
        <v>284</v>
      </c>
      <c r="N32" s="2">
        <v>1</v>
      </c>
      <c r="O32" s="2">
        <v>2</v>
      </c>
      <c r="P32" s="2">
        <v>5</v>
      </c>
      <c r="Q32" s="2">
        <v>10</v>
      </c>
      <c r="R32" s="31">
        <v>25</v>
      </c>
      <c r="S32" s="31">
        <v>100</v>
      </c>
      <c r="T32" s="31" t="s">
        <v>69</v>
      </c>
      <c r="U32" s="31">
        <v>0.92669999999999997</v>
      </c>
      <c r="V32" s="31">
        <v>1.7856000000000001</v>
      </c>
      <c r="W32" s="31">
        <v>4.9318999999999997</v>
      </c>
      <c r="X32" s="31">
        <v>9.8050999999999995</v>
      </c>
      <c r="Y32" s="31">
        <v>27.773900000000001</v>
      </c>
      <c r="Z32" s="31">
        <v>99.334400000000002</v>
      </c>
      <c r="AA32" s="16">
        <f t="shared" si="0"/>
        <v>92.67</v>
      </c>
      <c r="AB32" s="16">
        <f t="shared" si="0"/>
        <v>89.28</v>
      </c>
      <c r="AC32" s="16">
        <f t="shared" si="0"/>
        <v>98.637999999999991</v>
      </c>
      <c r="AD32" s="16">
        <f t="shared" si="0"/>
        <v>98.051000000000002</v>
      </c>
      <c r="AE32" s="16">
        <f t="shared" si="0"/>
        <v>111.0956</v>
      </c>
      <c r="AF32" s="16">
        <f t="shared" si="0"/>
        <v>99.334400000000002</v>
      </c>
      <c r="AH32" s="34" t="s">
        <v>23</v>
      </c>
      <c r="AI32" s="37">
        <v>5.71</v>
      </c>
      <c r="AJ32" s="6" t="s">
        <v>284</v>
      </c>
      <c r="AK32" s="2">
        <v>6</v>
      </c>
      <c r="AL32" s="17">
        <v>5.3254999999999999</v>
      </c>
      <c r="AM32" s="31">
        <v>0.9988693743</v>
      </c>
      <c r="AN32" s="43">
        <f t="shared" si="1"/>
        <v>0.999</v>
      </c>
      <c r="AO32" t="b">
        <f t="shared" si="2"/>
        <v>1</v>
      </c>
      <c r="AP32" t="b">
        <f t="shared" si="3"/>
        <v>1</v>
      </c>
    </row>
    <row r="33" spans="1:49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248</v>
      </c>
      <c r="K33" t="s">
        <v>68</v>
      </c>
      <c r="L33" t="s">
        <v>194</v>
      </c>
      <c r="M33" s="6" t="s">
        <v>283</v>
      </c>
      <c r="N33" s="2">
        <v>1</v>
      </c>
      <c r="O33" s="2">
        <v>2</v>
      </c>
      <c r="P33" s="2">
        <v>5</v>
      </c>
      <c r="Q33" s="2">
        <v>10</v>
      </c>
      <c r="R33" s="31">
        <v>25</v>
      </c>
      <c r="S33" s="31">
        <v>100</v>
      </c>
      <c r="T33" s="31" t="s">
        <v>69</v>
      </c>
      <c r="U33" s="31">
        <v>1.2398</v>
      </c>
      <c r="V33" s="31">
        <v>2.0863999999999998</v>
      </c>
      <c r="W33" s="31">
        <v>4.9287000000000001</v>
      </c>
      <c r="X33" s="31">
        <v>9.5132999999999992</v>
      </c>
      <c r="Y33" s="31">
        <v>25.247800000000002</v>
      </c>
      <c r="Z33" s="31">
        <v>99.983500000000006</v>
      </c>
      <c r="AA33" s="16">
        <f t="shared" si="0"/>
        <v>123.98</v>
      </c>
      <c r="AB33" s="16">
        <f t="shared" si="0"/>
        <v>104.32</v>
      </c>
      <c r="AC33" s="16">
        <f t="shared" si="0"/>
        <v>98.574000000000012</v>
      </c>
      <c r="AD33" s="16">
        <f t="shared" si="0"/>
        <v>95.132999999999996</v>
      </c>
      <c r="AE33" s="16">
        <f t="shared" si="0"/>
        <v>100.99120000000002</v>
      </c>
      <c r="AF33" s="16">
        <f t="shared" si="0"/>
        <v>99.983500000000006</v>
      </c>
      <c r="AH33" s="34" t="s">
        <v>24</v>
      </c>
      <c r="AI33" s="37">
        <v>5.78</v>
      </c>
      <c r="AJ33" s="6" t="s">
        <v>283</v>
      </c>
      <c r="AK33" s="2">
        <v>6</v>
      </c>
      <c r="AL33" s="17">
        <v>1.7208000000000001</v>
      </c>
      <c r="AM33" s="31">
        <v>0.99992213610000003</v>
      </c>
      <c r="AN33" s="43">
        <f t="shared" si="1"/>
        <v>1</v>
      </c>
      <c r="AO33" t="b">
        <f t="shared" si="2"/>
        <v>1</v>
      </c>
      <c r="AP33" t="b">
        <f t="shared" si="3"/>
        <v>1</v>
      </c>
    </row>
    <row r="34" spans="1:49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248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 t="s">
        <v>69</v>
      </c>
      <c r="U34" s="31">
        <v>20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16">
        <f t="shared" si="0"/>
        <v>100</v>
      </c>
      <c r="AB34" s="16">
        <f t="shared" si="0"/>
        <v>100</v>
      </c>
      <c r="AC34" s="16">
        <f t="shared" si="0"/>
        <v>100</v>
      </c>
      <c r="AD34" s="16">
        <f t="shared" si="0"/>
        <v>100</v>
      </c>
      <c r="AE34" s="16">
        <f t="shared" si="0"/>
        <v>100</v>
      </c>
      <c r="AF34" s="16">
        <f t="shared" si="0"/>
        <v>100</v>
      </c>
      <c r="AH34" s="34" t="s">
        <v>97</v>
      </c>
      <c r="AI34" s="37">
        <v>6.17</v>
      </c>
      <c r="AJ34" s="6" t="s">
        <v>195</v>
      </c>
      <c r="AK34" s="2">
        <v>1</v>
      </c>
      <c r="AL34" s="17" t="s">
        <v>216</v>
      </c>
      <c r="AM34" s="31" t="s">
        <v>216</v>
      </c>
      <c r="AN34" s="43" t="str">
        <f t="shared" si="1"/>
        <v>n.a.</v>
      </c>
      <c r="AO34" t="b">
        <f t="shared" si="2"/>
        <v>1</v>
      </c>
      <c r="AP34" t="b">
        <f t="shared" si="3"/>
        <v>1</v>
      </c>
    </row>
    <row r="35" spans="1:49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248</v>
      </c>
      <c r="K35" t="s">
        <v>68</v>
      </c>
      <c r="L35" t="s">
        <v>194</v>
      </c>
      <c r="M35" s="6" t="s">
        <v>284</v>
      </c>
      <c r="N35" s="2">
        <v>1</v>
      </c>
      <c r="O35" s="2">
        <v>2</v>
      </c>
      <c r="P35" s="2">
        <v>5</v>
      </c>
      <c r="Q35" s="2">
        <v>10</v>
      </c>
      <c r="R35" s="31">
        <v>25</v>
      </c>
      <c r="S35" s="31">
        <v>100</v>
      </c>
      <c r="T35" s="31" t="s">
        <v>69</v>
      </c>
      <c r="U35" s="31">
        <v>1.0532999999999999</v>
      </c>
      <c r="V35" s="31">
        <v>2.0009000000000001</v>
      </c>
      <c r="W35" s="31">
        <v>5.4265999999999996</v>
      </c>
      <c r="X35" s="31">
        <v>10.2963</v>
      </c>
      <c r="Y35" s="31">
        <v>27.738499999999998</v>
      </c>
      <c r="Z35" s="31">
        <v>99.263900000000007</v>
      </c>
      <c r="AA35" s="16">
        <f t="shared" si="0"/>
        <v>105.32999999999998</v>
      </c>
      <c r="AB35" s="16">
        <f t="shared" si="0"/>
        <v>100.045</v>
      </c>
      <c r="AC35" s="16">
        <f t="shared" si="0"/>
        <v>108.53199999999998</v>
      </c>
      <c r="AD35" s="16">
        <f t="shared" si="0"/>
        <v>102.96300000000001</v>
      </c>
      <c r="AE35" s="16">
        <f t="shared" si="0"/>
        <v>110.95399999999999</v>
      </c>
      <c r="AF35" s="16">
        <f t="shared" si="0"/>
        <v>99.263900000000007</v>
      </c>
      <c r="AH35" s="34" t="s">
        <v>25</v>
      </c>
      <c r="AI35" s="37">
        <v>6.39</v>
      </c>
      <c r="AJ35" s="6" t="s">
        <v>284</v>
      </c>
      <c r="AK35" s="2">
        <v>6</v>
      </c>
      <c r="AL35" s="17">
        <v>5.3072999999999997</v>
      </c>
      <c r="AM35" s="31">
        <v>0.99884869590000003</v>
      </c>
      <c r="AN35" s="43">
        <f t="shared" si="1"/>
        <v>0.999</v>
      </c>
      <c r="AO35" t="b">
        <f t="shared" si="2"/>
        <v>1</v>
      </c>
      <c r="AP35" t="b">
        <f t="shared" si="3"/>
        <v>1</v>
      </c>
    </row>
    <row r="36" spans="1:49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248</v>
      </c>
      <c r="K36" t="s">
        <v>68</v>
      </c>
      <c r="L36" t="s">
        <v>194</v>
      </c>
      <c r="M36" s="6" t="s">
        <v>284</v>
      </c>
      <c r="N36" s="2">
        <v>1</v>
      </c>
      <c r="O36" s="2">
        <v>2</v>
      </c>
      <c r="P36" s="2">
        <v>5</v>
      </c>
      <c r="Q36" s="2">
        <v>10</v>
      </c>
      <c r="R36" s="31">
        <v>25</v>
      </c>
      <c r="S36" s="31">
        <v>100</v>
      </c>
      <c r="T36" s="31" t="s">
        <v>69</v>
      </c>
      <c r="U36" s="31">
        <v>0.91639999999999999</v>
      </c>
      <c r="V36" s="31">
        <v>1.7753000000000001</v>
      </c>
      <c r="W36" s="31">
        <v>4.8596000000000004</v>
      </c>
      <c r="X36" s="31">
        <v>9.8485999999999994</v>
      </c>
      <c r="Y36" s="31">
        <v>26.734200000000001</v>
      </c>
      <c r="Z36" s="31">
        <v>99.593900000000005</v>
      </c>
      <c r="AA36" s="16">
        <f t="shared" si="0"/>
        <v>91.64</v>
      </c>
      <c r="AB36" s="16">
        <f t="shared" si="0"/>
        <v>88.765000000000001</v>
      </c>
      <c r="AC36" s="16">
        <f t="shared" si="0"/>
        <v>97.192000000000007</v>
      </c>
      <c r="AD36" s="16">
        <f t="shared" si="0"/>
        <v>98.48599999999999</v>
      </c>
      <c r="AE36" s="16">
        <f t="shared" si="0"/>
        <v>106.93680000000001</v>
      </c>
      <c r="AF36" s="16">
        <f t="shared" si="0"/>
        <v>99.593900000000005</v>
      </c>
      <c r="AH36" s="34" t="s">
        <v>26</v>
      </c>
      <c r="AI36" s="37" t="s">
        <v>216</v>
      </c>
      <c r="AJ36" s="6" t="s">
        <v>284</v>
      </c>
      <c r="AK36" s="2">
        <v>6</v>
      </c>
      <c r="AL36" s="17">
        <v>3.3772000000000002</v>
      </c>
      <c r="AM36" s="31">
        <v>0.99955267680000004</v>
      </c>
      <c r="AN36" s="43">
        <f t="shared" si="1"/>
        <v>1</v>
      </c>
      <c r="AO36" t="b">
        <f t="shared" si="2"/>
        <v>1</v>
      </c>
      <c r="AP36" t="b">
        <f t="shared" si="3"/>
        <v>1</v>
      </c>
    </row>
    <row r="37" spans="1:49" x14ac:dyDescent="0.25">
      <c r="A37" t="s">
        <v>200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248</v>
      </c>
      <c r="K37" t="s">
        <v>68</v>
      </c>
      <c r="L37" t="s">
        <v>194</v>
      </c>
      <c r="M37" s="6" t="s">
        <v>284</v>
      </c>
      <c r="N37" s="2">
        <v>1</v>
      </c>
      <c r="O37" s="2">
        <v>2</v>
      </c>
      <c r="P37" s="2">
        <v>5</v>
      </c>
      <c r="Q37" s="2">
        <v>10</v>
      </c>
      <c r="R37" s="31">
        <v>25</v>
      </c>
      <c r="S37" s="31">
        <v>100</v>
      </c>
      <c r="T37" s="31" t="s">
        <v>69</v>
      </c>
      <c r="U37" s="31">
        <v>1.0225</v>
      </c>
      <c r="V37" s="31">
        <v>2.0017999999999998</v>
      </c>
      <c r="W37" s="31">
        <v>5.1760999999999999</v>
      </c>
      <c r="X37" s="31">
        <v>10.238</v>
      </c>
      <c r="Y37" s="31">
        <v>27.6494</v>
      </c>
      <c r="Z37" s="31">
        <v>99.3048</v>
      </c>
      <c r="AA37" s="16">
        <f t="shared" si="0"/>
        <v>102.25</v>
      </c>
      <c r="AB37" s="16">
        <f t="shared" si="0"/>
        <v>100.08999999999999</v>
      </c>
      <c r="AC37" s="16">
        <f t="shared" si="0"/>
        <v>103.52200000000001</v>
      </c>
      <c r="AD37" s="16">
        <f t="shared" si="0"/>
        <v>102.38000000000001</v>
      </c>
      <c r="AE37" s="16">
        <f t="shared" si="0"/>
        <v>110.5976</v>
      </c>
      <c r="AF37" s="16">
        <f t="shared" si="0"/>
        <v>99.3048</v>
      </c>
      <c r="AH37" s="34" t="s">
        <v>256</v>
      </c>
      <c r="AI37" s="37">
        <v>6.73</v>
      </c>
      <c r="AJ37" s="6" t="s">
        <v>284</v>
      </c>
      <c r="AK37" s="2">
        <v>6</v>
      </c>
      <c r="AL37" s="17">
        <v>5.0848000000000004</v>
      </c>
      <c r="AM37" s="31">
        <v>0.99895142640000001</v>
      </c>
      <c r="AN37" s="43">
        <f t="shared" si="1"/>
        <v>0.999</v>
      </c>
      <c r="AO37" t="b">
        <f t="shared" si="2"/>
        <v>1</v>
      </c>
      <c r="AP37" t="b">
        <f t="shared" si="3"/>
        <v>1</v>
      </c>
    </row>
    <row r="38" spans="1:49" x14ac:dyDescent="0.25">
      <c r="A38" t="s">
        <v>201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248</v>
      </c>
      <c r="K38" t="s">
        <v>68</v>
      </c>
      <c r="L38" t="s">
        <v>194</v>
      </c>
      <c r="M38" s="6" t="s">
        <v>283</v>
      </c>
      <c r="N38" s="2">
        <v>1</v>
      </c>
      <c r="O38" s="2">
        <v>2</v>
      </c>
      <c r="P38" s="2">
        <v>5</v>
      </c>
      <c r="Q38" s="2">
        <v>10</v>
      </c>
      <c r="R38" s="31">
        <v>25</v>
      </c>
      <c r="S38" s="31">
        <v>100</v>
      </c>
      <c r="T38" s="31" t="s">
        <v>69</v>
      </c>
      <c r="U38" s="31">
        <v>1.4923</v>
      </c>
      <c r="V38" s="31">
        <v>2.2465999999999999</v>
      </c>
      <c r="W38" s="31">
        <v>4.7103999999999999</v>
      </c>
      <c r="X38" s="31">
        <v>9.1442999999999994</v>
      </c>
      <c r="Y38" s="31">
        <v>25.4207</v>
      </c>
      <c r="Z38" s="31">
        <v>99.9846</v>
      </c>
      <c r="AA38" s="16">
        <f t="shared" si="0"/>
        <v>149.22999999999999</v>
      </c>
      <c r="AB38" s="16">
        <f t="shared" si="0"/>
        <v>112.33</v>
      </c>
      <c r="AC38" s="16">
        <f t="shared" si="0"/>
        <v>94.207999999999998</v>
      </c>
      <c r="AD38" s="16">
        <f t="shared" si="0"/>
        <v>91.442999999999998</v>
      </c>
      <c r="AE38" s="16">
        <f t="shared" si="0"/>
        <v>101.6828</v>
      </c>
      <c r="AF38" s="16">
        <f t="shared" si="0"/>
        <v>99.9846</v>
      </c>
      <c r="AH38" s="34" t="s">
        <v>257</v>
      </c>
      <c r="AI38" s="37" t="s">
        <v>216</v>
      </c>
      <c r="AJ38" s="6" t="s">
        <v>283</v>
      </c>
      <c r="AK38" s="2">
        <v>6</v>
      </c>
      <c r="AL38" s="17">
        <v>2.7054999999999998</v>
      </c>
      <c r="AM38" s="31">
        <v>0.99984736549999997</v>
      </c>
      <c r="AN38" s="43">
        <f t="shared" si="1"/>
        <v>1</v>
      </c>
      <c r="AO38" t="b">
        <f t="shared" si="2"/>
        <v>1</v>
      </c>
      <c r="AP38" t="b">
        <f t="shared" si="3"/>
        <v>1</v>
      </c>
    </row>
    <row r="39" spans="1:49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248</v>
      </c>
      <c r="K39" t="s">
        <v>68</v>
      </c>
      <c r="L39" t="s">
        <v>194</v>
      </c>
      <c r="M39" s="6" t="s">
        <v>284</v>
      </c>
      <c r="N39" s="2">
        <v>1</v>
      </c>
      <c r="O39" s="2">
        <v>2</v>
      </c>
      <c r="P39" s="2">
        <v>5</v>
      </c>
      <c r="Q39" s="2">
        <v>10</v>
      </c>
      <c r="R39" s="31">
        <v>25</v>
      </c>
      <c r="S39" s="31">
        <v>100</v>
      </c>
      <c r="T39" s="31" t="s">
        <v>69</v>
      </c>
      <c r="U39" s="31">
        <v>0.91490000000000005</v>
      </c>
      <c r="V39" s="31">
        <v>1.7453000000000001</v>
      </c>
      <c r="W39" s="31">
        <v>4.6534000000000004</v>
      </c>
      <c r="X39" s="31">
        <v>9.7285000000000004</v>
      </c>
      <c r="Y39" s="31">
        <v>26.6907</v>
      </c>
      <c r="Z39" s="31">
        <v>99.627700000000004</v>
      </c>
      <c r="AA39" s="16">
        <f t="shared" si="0"/>
        <v>91.490000000000009</v>
      </c>
      <c r="AB39" s="16">
        <f t="shared" si="0"/>
        <v>87.265000000000001</v>
      </c>
      <c r="AC39" s="16">
        <f t="shared" si="0"/>
        <v>93.068000000000012</v>
      </c>
      <c r="AD39" s="16">
        <f t="shared" si="0"/>
        <v>97.284999999999997</v>
      </c>
      <c r="AE39" s="16">
        <f t="shared" si="0"/>
        <v>106.7628</v>
      </c>
      <c r="AF39" s="16">
        <f t="shared" si="0"/>
        <v>99.627700000000004</v>
      </c>
      <c r="AH39" s="34" t="s">
        <v>27</v>
      </c>
      <c r="AI39" s="37">
        <v>6.92</v>
      </c>
      <c r="AJ39" s="6" t="s">
        <v>284</v>
      </c>
      <c r="AK39" s="2">
        <v>6</v>
      </c>
      <c r="AL39" s="17">
        <v>3.3809999999999998</v>
      </c>
      <c r="AM39" s="31">
        <v>0.99955500649999995</v>
      </c>
      <c r="AN39" s="43">
        <f t="shared" si="1"/>
        <v>1</v>
      </c>
      <c r="AO39" t="b">
        <f t="shared" si="2"/>
        <v>1</v>
      </c>
      <c r="AP39" t="b">
        <f t="shared" si="3"/>
        <v>1</v>
      </c>
    </row>
    <row r="40" spans="1:49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248</v>
      </c>
      <c r="K40" t="s">
        <v>68</v>
      </c>
      <c r="L40" t="s">
        <v>194</v>
      </c>
      <c r="M40" s="6" t="s">
        <v>284</v>
      </c>
      <c r="N40" s="2">
        <v>1</v>
      </c>
      <c r="O40" s="2">
        <v>2</v>
      </c>
      <c r="P40" s="2">
        <v>5</v>
      </c>
      <c r="Q40" s="2">
        <v>10</v>
      </c>
      <c r="R40" s="31">
        <v>25</v>
      </c>
      <c r="S40" s="31">
        <v>100</v>
      </c>
      <c r="T40" s="31" t="s">
        <v>69</v>
      </c>
      <c r="U40" s="31">
        <v>0.85040000000000004</v>
      </c>
      <c r="V40" s="31">
        <v>1.6871</v>
      </c>
      <c r="W40" s="31">
        <v>4.0587</v>
      </c>
      <c r="X40" s="31">
        <v>8.7339000000000002</v>
      </c>
      <c r="Y40" s="31">
        <v>23.457899999999999</v>
      </c>
      <c r="Z40" s="31">
        <v>100.56699999999999</v>
      </c>
      <c r="AA40" s="16">
        <f t="shared" si="0"/>
        <v>85.04</v>
      </c>
      <c r="AB40" s="16">
        <f t="shared" si="0"/>
        <v>84.355000000000004</v>
      </c>
      <c r="AC40" s="16">
        <f t="shared" si="0"/>
        <v>81.174000000000007</v>
      </c>
      <c r="AD40" s="16">
        <f t="shared" si="0"/>
        <v>87.338999999999999</v>
      </c>
      <c r="AE40" s="16">
        <f t="shared" si="0"/>
        <v>93.831599999999995</v>
      </c>
      <c r="AF40" s="16">
        <f t="shared" si="0"/>
        <v>100.56699999999998</v>
      </c>
      <c r="AH40" s="34" t="s">
        <v>28</v>
      </c>
      <c r="AI40" s="37" t="s">
        <v>216</v>
      </c>
      <c r="AJ40" s="6" t="s">
        <v>284</v>
      </c>
      <c r="AK40" s="2">
        <v>6</v>
      </c>
      <c r="AL40" s="17">
        <v>4.4366000000000003</v>
      </c>
      <c r="AM40" s="31">
        <v>0.9992943675</v>
      </c>
      <c r="AN40" s="43">
        <f t="shared" si="1"/>
        <v>0.999</v>
      </c>
      <c r="AO40" t="b">
        <f t="shared" si="2"/>
        <v>1</v>
      </c>
      <c r="AP40" t="b">
        <f t="shared" si="3"/>
        <v>1</v>
      </c>
    </row>
    <row r="41" spans="1:49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248</v>
      </c>
      <c r="K41" t="s">
        <v>68</v>
      </c>
      <c r="L41" t="s">
        <v>194</v>
      </c>
      <c r="M41" s="6" t="s">
        <v>283</v>
      </c>
      <c r="N41" s="2">
        <v>1</v>
      </c>
      <c r="O41" s="2">
        <v>2</v>
      </c>
      <c r="P41" s="2">
        <v>5</v>
      </c>
      <c r="Q41" s="2">
        <v>10</v>
      </c>
      <c r="R41" s="31">
        <v>25</v>
      </c>
      <c r="S41" s="31">
        <v>100</v>
      </c>
      <c r="T41" s="31" t="s">
        <v>69</v>
      </c>
      <c r="U41" s="31">
        <v>1.258</v>
      </c>
      <c r="V41" s="31">
        <v>2.0644</v>
      </c>
      <c r="W41" s="31">
        <v>4.9470999999999998</v>
      </c>
      <c r="X41" s="31">
        <v>9.532</v>
      </c>
      <c r="Y41" s="31">
        <v>25.204499999999999</v>
      </c>
      <c r="Z41" s="31">
        <v>99.993600000000001</v>
      </c>
      <c r="AA41" s="16">
        <f t="shared" si="0"/>
        <v>125.8</v>
      </c>
      <c r="AB41" s="16">
        <f t="shared" si="0"/>
        <v>103.22</v>
      </c>
      <c r="AC41" s="16">
        <f t="shared" si="0"/>
        <v>98.941999999999993</v>
      </c>
      <c r="AD41" s="16">
        <f t="shared" si="0"/>
        <v>95.320000000000007</v>
      </c>
      <c r="AE41" s="16">
        <f t="shared" si="0"/>
        <v>100.81800000000001</v>
      </c>
      <c r="AF41" s="16">
        <f t="shared" si="0"/>
        <v>99.993600000000001</v>
      </c>
      <c r="AH41" s="34" t="s">
        <v>29</v>
      </c>
      <c r="AI41" s="37">
        <v>7.36</v>
      </c>
      <c r="AJ41" s="6" t="s">
        <v>283</v>
      </c>
      <c r="AK41" s="2">
        <v>6</v>
      </c>
      <c r="AL41" s="17">
        <v>1.2697000000000001</v>
      </c>
      <c r="AM41" s="31">
        <v>0.99996744979999996</v>
      </c>
      <c r="AN41" s="43">
        <f t="shared" si="1"/>
        <v>1</v>
      </c>
      <c r="AO41" t="b">
        <f t="shared" si="2"/>
        <v>1</v>
      </c>
      <c r="AP41" t="b">
        <f t="shared" si="3"/>
        <v>1</v>
      </c>
    </row>
    <row r="42" spans="1:49" x14ac:dyDescent="0.25">
      <c r="A42" t="s">
        <v>202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248</v>
      </c>
      <c r="K42" t="s">
        <v>68</v>
      </c>
      <c r="L42" t="s">
        <v>194</v>
      </c>
      <c r="M42" s="6" t="s">
        <v>284</v>
      </c>
      <c r="N42" s="2">
        <v>1.8</v>
      </c>
      <c r="O42" s="2">
        <v>3.6</v>
      </c>
      <c r="P42" s="2">
        <v>9</v>
      </c>
      <c r="Q42" s="2">
        <v>18</v>
      </c>
      <c r="R42" s="31">
        <v>45</v>
      </c>
      <c r="S42" s="31">
        <v>180</v>
      </c>
      <c r="T42" s="31" t="s">
        <v>69</v>
      </c>
      <c r="U42" s="31">
        <v>1.4347000000000001</v>
      </c>
      <c r="V42" s="31">
        <v>2.8548</v>
      </c>
      <c r="W42" s="31">
        <v>7.5167000000000002</v>
      </c>
      <c r="X42" s="31">
        <v>15.917199999999999</v>
      </c>
      <c r="Y42" s="31">
        <v>42.790199999999999</v>
      </c>
      <c r="Z42" s="31">
        <v>180.85339999999999</v>
      </c>
      <c r="AA42" s="16">
        <f t="shared" si="0"/>
        <v>79.705555555555563</v>
      </c>
      <c r="AB42" s="16">
        <f t="shared" si="0"/>
        <v>79.3</v>
      </c>
      <c r="AC42" s="16">
        <f t="shared" si="0"/>
        <v>83.518888888888881</v>
      </c>
      <c r="AD42" s="16">
        <f t="shared" si="0"/>
        <v>88.428888888888892</v>
      </c>
      <c r="AE42" s="16">
        <f t="shared" si="0"/>
        <v>95.089333333333329</v>
      </c>
      <c r="AF42" s="16">
        <f t="shared" si="0"/>
        <v>100.47411111111111</v>
      </c>
      <c r="AH42" s="34" t="s">
        <v>258</v>
      </c>
      <c r="AI42" s="37" t="s">
        <v>216</v>
      </c>
      <c r="AJ42" s="6" t="s">
        <v>284</v>
      </c>
      <c r="AK42" s="2">
        <v>6</v>
      </c>
      <c r="AL42" s="17">
        <v>3.8249</v>
      </c>
      <c r="AM42" s="31">
        <v>0.99947227559999996</v>
      </c>
      <c r="AN42" s="43">
        <f t="shared" si="1"/>
        <v>0.999</v>
      </c>
      <c r="AO42" t="b">
        <f t="shared" si="2"/>
        <v>1</v>
      </c>
      <c r="AP42" t="b">
        <f t="shared" si="3"/>
        <v>1</v>
      </c>
    </row>
    <row r="43" spans="1:49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248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 t="s">
        <v>69</v>
      </c>
      <c r="U43" s="31">
        <v>20.0076</v>
      </c>
      <c r="V43" s="31">
        <v>19.366700000000002</v>
      </c>
      <c r="W43" s="31">
        <v>20.033799999999999</v>
      </c>
      <c r="X43" s="31">
        <v>20.1539</v>
      </c>
      <c r="Y43" s="31">
        <v>20.464099999999998</v>
      </c>
      <c r="Z43" s="31">
        <v>19.973800000000001</v>
      </c>
      <c r="AA43" s="16">
        <f t="shared" si="0"/>
        <v>100.03800000000001</v>
      </c>
      <c r="AB43" s="16">
        <f t="shared" si="0"/>
        <v>96.833500000000001</v>
      </c>
      <c r="AC43" s="16">
        <f t="shared" si="0"/>
        <v>100.169</v>
      </c>
      <c r="AD43" s="16">
        <f t="shared" si="0"/>
        <v>100.76949999999999</v>
      </c>
      <c r="AE43" s="16">
        <f t="shared" si="0"/>
        <v>102.3205</v>
      </c>
      <c r="AF43" s="16">
        <f t="shared" si="0"/>
        <v>99.869000000000014</v>
      </c>
      <c r="AH43" s="34" t="s">
        <v>98</v>
      </c>
      <c r="AI43" s="37">
        <v>7.61</v>
      </c>
      <c r="AJ43" s="6" t="s">
        <v>195</v>
      </c>
      <c r="AK43" s="2">
        <v>1</v>
      </c>
      <c r="AL43" s="17" t="s">
        <v>216</v>
      </c>
      <c r="AM43" s="45" t="s">
        <v>216</v>
      </c>
      <c r="AN43" s="43" t="str">
        <f t="shared" si="1"/>
        <v>n.a.</v>
      </c>
      <c r="AO43" t="b">
        <f t="shared" si="2"/>
        <v>1</v>
      </c>
      <c r="AP43" t="b">
        <f t="shared" si="3"/>
        <v>1</v>
      </c>
    </row>
    <row r="44" spans="1:49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248</v>
      </c>
      <c r="K44" t="s">
        <v>68</v>
      </c>
      <c r="L44" t="s">
        <v>194</v>
      </c>
      <c r="M44" s="6" t="s">
        <v>284</v>
      </c>
      <c r="N44" s="2">
        <v>1</v>
      </c>
      <c r="O44" s="2">
        <v>2</v>
      </c>
      <c r="P44" s="2">
        <v>5</v>
      </c>
      <c r="Q44" s="2">
        <v>10</v>
      </c>
      <c r="R44" s="31">
        <v>25</v>
      </c>
      <c r="S44" s="31">
        <v>100</v>
      </c>
      <c r="T44" s="31" t="s">
        <v>69</v>
      </c>
      <c r="U44" s="31">
        <v>0.92430000000000001</v>
      </c>
      <c r="V44" s="31">
        <v>1.7822</v>
      </c>
      <c r="W44" s="31">
        <v>5.0056000000000003</v>
      </c>
      <c r="X44" s="31">
        <v>9.6343999999999994</v>
      </c>
      <c r="Y44" s="31">
        <v>26.2194</v>
      </c>
      <c r="Z44" s="31">
        <v>99.736500000000007</v>
      </c>
      <c r="AA44" s="16">
        <f t="shared" si="0"/>
        <v>92.43</v>
      </c>
      <c r="AB44" s="16">
        <f t="shared" si="0"/>
        <v>89.11</v>
      </c>
      <c r="AC44" s="16">
        <f t="shared" si="0"/>
        <v>100.11199999999999</v>
      </c>
      <c r="AD44" s="16">
        <f t="shared" si="0"/>
        <v>96.343999999999994</v>
      </c>
      <c r="AE44" s="16">
        <f t="shared" si="0"/>
        <v>104.87759999999999</v>
      </c>
      <c r="AF44" s="16">
        <f t="shared" si="0"/>
        <v>99.736500000000007</v>
      </c>
      <c r="AH44" s="34" t="s">
        <v>30</v>
      </c>
      <c r="AI44" s="37">
        <v>7.68</v>
      </c>
      <c r="AJ44" s="6" t="s">
        <v>284</v>
      </c>
      <c r="AK44" s="2">
        <v>6</v>
      </c>
      <c r="AL44" s="17">
        <v>2.4722</v>
      </c>
      <c r="AM44" s="31">
        <v>0.99976232119999997</v>
      </c>
      <c r="AN44" s="43">
        <f t="shared" si="1"/>
        <v>1</v>
      </c>
      <c r="AO44" t="b">
        <f t="shared" si="2"/>
        <v>1</v>
      </c>
      <c r="AP44" t="b">
        <f t="shared" si="3"/>
        <v>1</v>
      </c>
      <c r="AW44" s="25"/>
    </row>
    <row r="45" spans="1:49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248</v>
      </c>
      <c r="K45" t="s">
        <v>68</v>
      </c>
      <c r="L45" t="s">
        <v>194</v>
      </c>
      <c r="M45" s="6" t="s">
        <v>283</v>
      </c>
      <c r="N45" s="2">
        <v>1</v>
      </c>
      <c r="O45" s="2">
        <v>2</v>
      </c>
      <c r="P45" s="2">
        <v>5</v>
      </c>
      <c r="Q45" s="2">
        <v>10</v>
      </c>
      <c r="R45" s="31">
        <v>25</v>
      </c>
      <c r="S45" s="31">
        <v>100</v>
      </c>
      <c r="T45" s="31" t="s">
        <v>69</v>
      </c>
      <c r="U45" s="31">
        <v>1.2861</v>
      </c>
      <c r="V45" s="31">
        <v>2.0581</v>
      </c>
      <c r="W45" s="31">
        <v>4.9413</v>
      </c>
      <c r="X45" s="31">
        <v>9.5062999999999995</v>
      </c>
      <c r="Y45" s="31">
        <v>25.214200000000002</v>
      </c>
      <c r="Z45" s="31">
        <v>99.993600000000001</v>
      </c>
      <c r="AA45" s="16">
        <f t="shared" si="0"/>
        <v>128.61000000000001</v>
      </c>
      <c r="AB45" s="16">
        <f t="shared" si="0"/>
        <v>102.905</v>
      </c>
      <c r="AC45" s="16">
        <f t="shared" si="0"/>
        <v>98.826000000000008</v>
      </c>
      <c r="AD45" s="16">
        <f t="shared" ref="AD45:AF87" si="4">X45/Q45*100</f>
        <v>95.063000000000002</v>
      </c>
      <c r="AE45" s="16">
        <f t="shared" si="4"/>
        <v>100.85680000000001</v>
      </c>
      <c r="AF45" s="16">
        <f t="shared" si="4"/>
        <v>99.993600000000001</v>
      </c>
      <c r="AH45" s="34" t="s">
        <v>31</v>
      </c>
      <c r="AI45" s="37">
        <v>7.92</v>
      </c>
      <c r="AJ45" s="6" t="s">
        <v>283</v>
      </c>
      <c r="AK45" s="2">
        <v>6</v>
      </c>
      <c r="AL45" s="17">
        <v>1.3244</v>
      </c>
      <c r="AM45" s="31">
        <v>0.99996525849999995</v>
      </c>
      <c r="AN45" s="43">
        <f t="shared" si="1"/>
        <v>1</v>
      </c>
      <c r="AO45" t="b">
        <f t="shared" si="2"/>
        <v>1</v>
      </c>
      <c r="AP45" t="b">
        <f t="shared" si="3"/>
        <v>1</v>
      </c>
    </row>
    <row r="46" spans="1:49" x14ac:dyDescent="0.25">
      <c r="A46" t="s">
        <v>205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248</v>
      </c>
      <c r="K46" t="s">
        <v>68</v>
      </c>
      <c r="L46" t="s">
        <v>194</v>
      </c>
      <c r="M46" s="6" t="s">
        <v>283</v>
      </c>
      <c r="N46" s="2">
        <v>1</v>
      </c>
      <c r="O46" s="2">
        <v>2</v>
      </c>
      <c r="P46" s="2">
        <v>5</v>
      </c>
      <c r="Q46" s="2">
        <v>10</v>
      </c>
      <c r="R46" s="31">
        <v>25</v>
      </c>
      <c r="S46" s="31">
        <v>100</v>
      </c>
      <c r="T46" s="31" t="s">
        <v>69</v>
      </c>
      <c r="U46" s="31">
        <v>1.1895</v>
      </c>
      <c r="V46" s="31">
        <v>1.9910000000000001</v>
      </c>
      <c r="W46" s="31">
        <v>4.8410000000000002</v>
      </c>
      <c r="X46" s="31">
        <v>9.9117999999999995</v>
      </c>
      <c r="Y46" s="31">
        <v>25.069099999999999</v>
      </c>
      <c r="Z46" s="31">
        <v>99.997500000000002</v>
      </c>
      <c r="AA46" s="16">
        <f t="shared" ref="AA46:AC87" si="5">U46/N46*100</f>
        <v>118.95</v>
      </c>
      <c r="AB46" s="16">
        <f t="shared" si="5"/>
        <v>99.550000000000011</v>
      </c>
      <c r="AC46" s="16">
        <f t="shared" si="5"/>
        <v>96.820000000000007</v>
      </c>
      <c r="AD46" s="16">
        <f t="shared" si="4"/>
        <v>99.117999999999995</v>
      </c>
      <c r="AE46" s="16">
        <f t="shared" si="4"/>
        <v>100.2764</v>
      </c>
      <c r="AF46" s="16">
        <f t="shared" si="4"/>
        <v>99.997500000000002</v>
      </c>
      <c r="AH46" s="34" t="s">
        <v>259</v>
      </c>
      <c r="AI46" s="37">
        <v>8</v>
      </c>
      <c r="AJ46" s="6" t="s">
        <v>283</v>
      </c>
      <c r="AK46" s="2">
        <v>6</v>
      </c>
      <c r="AL46" s="17">
        <v>0.59140000000000004</v>
      </c>
      <c r="AM46" s="31">
        <v>0.99999280989999995</v>
      </c>
      <c r="AN46" s="43">
        <f t="shared" si="1"/>
        <v>1</v>
      </c>
      <c r="AO46" t="b">
        <f t="shared" si="2"/>
        <v>1</v>
      </c>
      <c r="AP46" t="b">
        <f t="shared" si="3"/>
        <v>1</v>
      </c>
    </row>
    <row r="47" spans="1:49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248</v>
      </c>
      <c r="K47" t="s">
        <v>68</v>
      </c>
      <c r="L47" t="s">
        <v>194</v>
      </c>
      <c r="M47" s="6" t="s">
        <v>286</v>
      </c>
      <c r="N47" s="2">
        <v>1</v>
      </c>
      <c r="O47" s="2">
        <v>2</v>
      </c>
      <c r="P47" s="2">
        <v>5</v>
      </c>
      <c r="Q47" s="2">
        <v>10</v>
      </c>
      <c r="R47" s="31">
        <v>25</v>
      </c>
      <c r="S47" s="31">
        <v>100</v>
      </c>
      <c r="T47" s="31" t="s">
        <v>69</v>
      </c>
      <c r="U47" s="31">
        <v>1.0775999999999999</v>
      </c>
      <c r="V47" s="31">
        <v>1.9255</v>
      </c>
      <c r="W47" s="31">
        <v>4.7934999999999999</v>
      </c>
      <c r="X47" s="31">
        <v>9.6766000000000005</v>
      </c>
      <c r="Y47" s="31">
        <v>25.644400000000001</v>
      </c>
      <c r="Z47" s="31">
        <v>99.882300000000001</v>
      </c>
      <c r="AA47" s="16">
        <f t="shared" si="5"/>
        <v>107.75999999999999</v>
      </c>
      <c r="AB47" s="16">
        <f t="shared" si="5"/>
        <v>96.275000000000006</v>
      </c>
      <c r="AC47" s="16">
        <f t="shared" si="5"/>
        <v>95.87</v>
      </c>
      <c r="AD47" s="16">
        <f t="shared" si="4"/>
        <v>96.766000000000005</v>
      </c>
      <c r="AE47" s="16">
        <f t="shared" si="4"/>
        <v>102.5776</v>
      </c>
      <c r="AF47" s="16">
        <f t="shared" si="4"/>
        <v>99.882300000000001</v>
      </c>
      <c r="AH47" s="34" t="s">
        <v>32</v>
      </c>
      <c r="AI47" s="37">
        <v>8.1</v>
      </c>
      <c r="AJ47" s="6" t="s">
        <v>286</v>
      </c>
      <c r="AK47" s="2">
        <v>6</v>
      </c>
      <c r="AL47" s="17">
        <v>1.6182000000000001</v>
      </c>
      <c r="AM47" s="31">
        <v>0.99991998059999998</v>
      </c>
      <c r="AN47" s="43">
        <f t="shared" si="1"/>
        <v>1</v>
      </c>
      <c r="AO47" t="b">
        <f t="shared" si="2"/>
        <v>1</v>
      </c>
      <c r="AP47" t="b">
        <f t="shared" si="3"/>
        <v>1</v>
      </c>
    </row>
    <row r="48" spans="1:49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248</v>
      </c>
      <c r="K48" t="s">
        <v>68</v>
      </c>
      <c r="L48" t="s">
        <v>194</v>
      </c>
      <c r="M48" s="6" t="s">
        <v>283</v>
      </c>
      <c r="N48" s="2">
        <v>1</v>
      </c>
      <c r="O48" s="2">
        <v>2</v>
      </c>
      <c r="P48" s="2">
        <v>5</v>
      </c>
      <c r="Q48" s="2">
        <v>10</v>
      </c>
      <c r="R48" s="31">
        <v>25</v>
      </c>
      <c r="S48" s="31">
        <v>100</v>
      </c>
      <c r="T48" s="31" t="s">
        <v>69</v>
      </c>
      <c r="U48" s="31">
        <v>0.91279999999999994</v>
      </c>
      <c r="V48" s="31">
        <v>1.8985000000000001</v>
      </c>
      <c r="W48" s="31">
        <v>5.2573999999999996</v>
      </c>
      <c r="X48" s="31">
        <v>9.9649999999999999</v>
      </c>
      <c r="Y48" s="31">
        <v>24.963699999999999</v>
      </c>
      <c r="Z48" s="31">
        <v>100.003</v>
      </c>
      <c r="AA48" s="16">
        <f t="shared" si="5"/>
        <v>91.28</v>
      </c>
      <c r="AB48" s="16">
        <f t="shared" si="5"/>
        <v>94.924999999999997</v>
      </c>
      <c r="AC48" s="16">
        <f t="shared" si="5"/>
        <v>105.148</v>
      </c>
      <c r="AD48" s="16">
        <f t="shared" si="4"/>
        <v>99.649999999999991</v>
      </c>
      <c r="AE48" s="16">
        <f t="shared" si="4"/>
        <v>99.854799999999997</v>
      </c>
      <c r="AF48" s="16">
        <f t="shared" si="4"/>
        <v>100.003</v>
      </c>
      <c r="AH48" s="34" t="s">
        <v>33</v>
      </c>
      <c r="AI48" s="37">
        <v>8.15</v>
      </c>
      <c r="AJ48" s="6" t="s">
        <v>283</v>
      </c>
      <c r="AK48" s="2">
        <v>6</v>
      </c>
      <c r="AL48" s="17">
        <v>0.81899999999999995</v>
      </c>
      <c r="AM48" s="31">
        <v>0.99998171550000003</v>
      </c>
      <c r="AN48" s="43">
        <f t="shared" si="1"/>
        <v>1</v>
      </c>
      <c r="AO48" t="b">
        <f t="shared" si="2"/>
        <v>1</v>
      </c>
      <c r="AP48" t="b">
        <f t="shared" si="3"/>
        <v>1</v>
      </c>
    </row>
    <row r="49" spans="1:49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248</v>
      </c>
      <c r="K49" t="s">
        <v>68</v>
      </c>
      <c r="L49" t="s">
        <v>194</v>
      </c>
      <c r="M49" s="6" t="s">
        <v>286</v>
      </c>
      <c r="N49" s="2">
        <v>1</v>
      </c>
      <c r="O49" s="2">
        <v>2</v>
      </c>
      <c r="P49" s="2">
        <v>5</v>
      </c>
      <c r="Q49" s="2">
        <v>10</v>
      </c>
      <c r="R49" s="31">
        <v>25</v>
      </c>
      <c r="S49" s="31">
        <v>100</v>
      </c>
      <c r="T49" s="31" t="s">
        <v>69</v>
      </c>
      <c r="U49" s="31">
        <v>1.3685</v>
      </c>
      <c r="V49" s="31">
        <v>2.1833999999999998</v>
      </c>
      <c r="W49" s="31">
        <v>5.0956000000000001</v>
      </c>
      <c r="X49" s="31">
        <v>9.6713000000000005</v>
      </c>
      <c r="Y49" s="31">
        <v>24.5473</v>
      </c>
      <c r="Z49" s="31">
        <v>100.1339</v>
      </c>
      <c r="AA49" s="16">
        <f t="shared" si="5"/>
        <v>136.85</v>
      </c>
      <c r="AB49" s="16">
        <f t="shared" si="5"/>
        <v>109.16999999999999</v>
      </c>
      <c r="AC49" s="16">
        <f t="shared" si="5"/>
        <v>101.91200000000001</v>
      </c>
      <c r="AD49" s="16">
        <f t="shared" si="4"/>
        <v>96.713000000000008</v>
      </c>
      <c r="AE49" s="16">
        <f t="shared" si="4"/>
        <v>98.1892</v>
      </c>
      <c r="AF49" s="16">
        <f t="shared" si="4"/>
        <v>100.1339</v>
      </c>
      <c r="AH49" s="34" t="s">
        <v>34</v>
      </c>
      <c r="AI49" s="37">
        <v>8.25</v>
      </c>
      <c r="AJ49" s="6" t="s">
        <v>286</v>
      </c>
      <c r="AK49" s="2">
        <v>6</v>
      </c>
      <c r="AL49" s="17">
        <v>1.5294000000000001</v>
      </c>
      <c r="AM49" s="31">
        <v>0.99993065349999999</v>
      </c>
      <c r="AN49" s="43">
        <f t="shared" si="1"/>
        <v>1</v>
      </c>
      <c r="AO49" t="b">
        <f t="shared" si="2"/>
        <v>1</v>
      </c>
      <c r="AP49" t="b">
        <f t="shared" si="3"/>
        <v>1</v>
      </c>
    </row>
    <row r="50" spans="1:49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248</v>
      </c>
      <c r="K50" t="s">
        <v>68</v>
      </c>
      <c r="L50" t="s">
        <v>194</v>
      </c>
      <c r="M50" s="6" t="s">
        <v>284</v>
      </c>
      <c r="N50" s="2">
        <v>1.8</v>
      </c>
      <c r="O50" s="2">
        <v>3.6</v>
      </c>
      <c r="P50" s="2">
        <v>9</v>
      </c>
      <c r="Q50" s="2">
        <v>18</v>
      </c>
      <c r="R50" s="31">
        <v>45</v>
      </c>
      <c r="S50" s="31">
        <v>180</v>
      </c>
      <c r="T50" s="31" t="s">
        <v>69</v>
      </c>
      <c r="U50" s="31">
        <v>1.3669</v>
      </c>
      <c r="V50" s="31">
        <v>2.6273</v>
      </c>
      <c r="W50" s="31">
        <v>7.3582000000000001</v>
      </c>
      <c r="X50" s="31">
        <v>16.0337</v>
      </c>
      <c r="Y50" s="31">
        <v>42.3872</v>
      </c>
      <c r="Z50" s="31">
        <v>180.95570000000001</v>
      </c>
      <c r="AA50" s="16">
        <f t="shared" si="5"/>
        <v>75.938888888888883</v>
      </c>
      <c r="AB50" s="16">
        <f t="shared" si="5"/>
        <v>72.980555555555554</v>
      </c>
      <c r="AC50" s="16">
        <f t="shared" si="5"/>
        <v>81.757777777777775</v>
      </c>
      <c r="AD50" s="16">
        <f t="shared" si="4"/>
        <v>89.076111111111118</v>
      </c>
      <c r="AE50" s="16">
        <f t="shared" si="4"/>
        <v>94.193777777777782</v>
      </c>
      <c r="AF50" s="16">
        <f t="shared" si="4"/>
        <v>100.53094444444446</v>
      </c>
      <c r="AH50" s="34" t="s">
        <v>35</v>
      </c>
      <c r="AI50" s="37" t="s">
        <v>216</v>
      </c>
      <c r="AJ50" s="6" t="s">
        <v>284</v>
      </c>
      <c r="AK50" s="2">
        <v>6</v>
      </c>
      <c r="AL50" s="17">
        <v>4.2046000000000001</v>
      </c>
      <c r="AM50" s="31">
        <v>0.99936698479999997</v>
      </c>
      <c r="AN50" s="43">
        <f t="shared" si="1"/>
        <v>0.999</v>
      </c>
      <c r="AO50" t="b">
        <f t="shared" si="2"/>
        <v>1</v>
      </c>
      <c r="AP50" t="b">
        <f t="shared" si="3"/>
        <v>1</v>
      </c>
    </row>
    <row r="51" spans="1:49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248</v>
      </c>
      <c r="K51" t="s">
        <v>68</v>
      </c>
      <c r="L51" t="s">
        <v>194</v>
      </c>
      <c r="M51" s="6" t="s">
        <v>284</v>
      </c>
      <c r="N51" s="2">
        <v>1</v>
      </c>
      <c r="O51" s="2">
        <v>2</v>
      </c>
      <c r="P51" s="2">
        <v>5</v>
      </c>
      <c r="Q51" s="2">
        <v>10</v>
      </c>
      <c r="R51" s="31">
        <v>25</v>
      </c>
      <c r="S51" s="31">
        <v>100</v>
      </c>
      <c r="T51" s="31" t="s">
        <v>69</v>
      </c>
      <c r="U51" s="31">
        <v>0.8256</v>
      </c>
      <c r="V51" s="31">
        <v>1.5703</v>
      </c>
      <c r="W51" s="31">
        <v>4.2579000000000002</v>
      </c>
      <c r="X51" s="31">
        <v>8.6785999999999994</v>
      </c>
      <c r="Y51" s="31">
        <v>23.814900000000002</v>
      </c>
      <c r="Z51" s="31">
        <v>100.4759</v>
      </c>
      <c r="AA51" s="16">
        <f t="shared" si="5"/>
        <v>82.56</v>
      </c>
      <c r="AB51" s="16">
        <f t="shared" si="5"/>
        <v>78.515000000000001</v>
      </c>
      <c r="AC51" s="16">
        <f t="shared" si="5"/>
        <v>85.158000000000001</v>
      </c>
      <c r="AD51" s="16">
        <f t="shared" si="4"/>
        <v>86.786000000000001</v>
      </c>
      <c r="AE51" s="16">
        <f t="shared" si="4"/>
        <v>95.259600000000006</v>
      </c>
      <c r="AF51" s="16">
        <f t="shared" si="4"/>
        <v>100.4759</v>
      </c>
      <c r="AH51" s="34" t="s">
        <v>36</v>
      </c>
      <c r="AI51" s="37">
        <v>8.42</v>
      </c>
      <c r="AJ51" s="6" t="s">
        <v>284</v>
      </c>
      <c r="AK51" s="2">
        <v>6</v>
      </c>
      <c r="AL51" s="17">
        <v>3.9117000000000002</v>
      </c>
      <c r="AM51" s="31">
        <v>0.9994483381</v>
      </c>
      <c r="AN51" s="43">
        <f t="shared" si="1"/>
        <v>0.999</v>
      </c>
      <c r="AO51" t="b">
        <f t="shared" si="2"/>
        <v>1</v>
      </c>
      <c r="AP51" t="b">
        <f t="shared" si="3"/>
        <v>1</v>
      </c>
    </row>
    <row r="52" spans="1:49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248</v>
      </c>
      <c r="K52" t="s">
        <v>68</v>
      </c>
      <c r="L52" t="s">
        <v>194</v>
      </c>
      <c r="M52" s="6" t="s">
        <v>286</v>
      </c>
      <c r="N52" s="2">
        <v>1</v>
      </c>
      <c r="O52" s="2">
        <v>2</v>
      </c>
      <c r="P52" s="2">
        <v>5</v>
      </c>
      <c r="Q52" s="2">
        <v>10</v>
      </c>
      <c r="R52" s="31">
        <v>25</v>
      </c>
      <c r="S52" s="31">
        <v>100</v>
      </c>
      <c r="T52" s="31" t="s">
        <v>69</v>
      </c>
      <c r="U52" s="31">
        <v>0.95699999999999996</v>
      </c>
      <c r="V52" s="31">
        <v>1.7830999999999999</v>
      </c>
      <c r="W52" s="31">
        <v>4.7995999999999999</v>
      </c>
      <c r="X52" s="31">
        <v>9.6913</v>
      </c>
      <c r="Y52" s="31">
        <v>25.964400000000001</v>
      </c>
      <c r="Z52" s="31">
        <v>99.804500000000004</v>
      </c>
      <c r="AA52" s="16">
        <f t="shared" si="5"/>
        <v>95.7</v>
      </c>
      <c r="AB52" s="16">
        <f t="shared" si="5"/>
        <v>89.155000000000001</v>
      </c>
      <c r="AC52" s="16">
        <f t="shared" si="5"/>
        <v>95.992000000000004</v>
      </c>
      <c r="AD52" s="16">
        <f t="shared" si="4"/>
        <v>96.913000000000011</v>
      </c>
      <c r="AE52" s="16">
        <f t="shared" si="4"/>
        <v>103.85759999999999</v>
      </c>
      <c r="AF52" s="16">
        <f t="shared" si="4"/>
        <v>99.804500000000004</v>
      </c>
      <c r="AH52" s="34" t="s">
        <v>37</v>
      </c>
      <c r="AI52" s="37">
        <v>8.52</v>
      </c>
      <c r="AJ52" s="6" t="s">
        <v>286</v>
      </c>
      <c r="AK52" s="2">
        <v>6</v>
      </c>
      <c r="AL52" s="17">
        <v>2.2572999999999999</v>
      </c>
      <c r="AM52" s="31">
        <v>0.9998431243</v>
      </c>
      <c r="AN52" s="43">
        <f t="shared" si="1"/>
        <v>1</v>
      </c>
      <c r="AO52" t="b">
        <f t="shared" si="2"/>
        <v>1</v>
      </c>
      <c r="AP52" t="b">
        <f t="shared" si="3"/>
        <v>1</v>
      </c>
    </row>
    <row r="53" spans="1:49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248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 t="s">
        <v>69</v>
      </c>
      <c r="U53" s="31">
        <v>20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16">
        <f t="shared" si="5"/>
        <v>100</v>
      </c>
      <c r="AB53" s="16">
        <f t="shared" si="5"/>
        <v>100</v>
      </c>
      <c r="AC53" s="16">
        <f t="shared" si="5"/>
        <v>100</v>
      </c>
      <c r="AD53" s="16">
        <f t="shared" si="4"/>
        <v>100</v>
      </c>
      <c r="AE53" s="16">
        <f t="shared" si="4"/>
        <v>100</v>
      </c>
      <c r="AF53" s="16">
        <f t="shared" si="4"/>
        <v>100</v>
      </c>
      <c r="AH53" s="34" t="s">
        <v>99</v>
      </c>
      <c r="AI53" s="37">
        <v>8.91</v>
      </c>
      <c r="AJ53" s="6" t="s">
        <v>195</v>
      </c>
      <c r="AK53" s="2">
        <v>1</v>
      </c>
      <c r="AL53" s="17" t="s">
        <v>216</v>
      </c>
      <c r="AM53" s="31" t="s">
        <v>216</v>
      </c>
      <c r="AN53" s="43" t="str">
        <f t="shared" si="1"/>
        <v>n.a.</v>
      </c>
      <c r="AO53" t="b">
        <f t="shared" si="2"/>
        <v>1</v>
      </c>
      <c r="AP53" t="b">
        <f t="shared" si="3"/>
        <v>1</v>
      </c>
    </row>
    <row r="54" spans="1:49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248</v>
      </c>
      <c r="K54" t="s">
        <v>68</v>
      </c>
      <c r="L54" t="s">
        <v>194</v>
      </c>
      <c r="M54" s="6" t="s">
        <v>286</v>
      </c>
      <c r="N54" s="2">
        <v>1</v>
      </c>
      <c r="O54" s="2">
        <v>2</v>
      </c>
      <c r="P54" s="2">
        <v>5</v>
      </c>
      <c r="Q54" s="2">
        <v>10</v>
      </c>
      <c r="R54" s="31">
        <v>25</v>
      </c>
      <c r="S54" s="31">
        <v>100</v>
      </c>
      <c r="T54" s="31" t="s">
        <v>69</v>
      </c>
      <c r="U54" s="31">
        <v>0.83640000000000003</v>
      </c>
      <c r="V54" s="31">
        <v>1.7311000000000001</v>
      </c>
      <c r="W54" s="31">
        <v>4.8453999999999997</v>
      </c>
      <c r="X54" s="31">
        <v>9.6656999999999993</v>
      </c>
      <c r="Y54" s="31">
        <v>26.164300000000001</v>
      </c>
      <c r="Z54" s="31">
        <v>99.757099999999994</v>
      </c>
      <c r="AA54" s="16">
        <f t="shared" si="5"/>
        <v>83.64</v>
      </c>
      <c r="AB54" s="16">
        <f t="shared" si="5"/>
        <v>86.555000000000007</v>
      </c>
      <c r="AC54" s="16">
        <f t="shared" si="5"/>
        <v>96.907999999999987</v>
      </c>
      <c r="AD54" s="16">
        <f t="shared" si="4"/>
        <v>96.656999999999996</v>
      </c>
      <c r="AE54" s="16">
        <f t="shared" si="4"/>
        <v>104.6572</v>
      </c>
      <c r="AF54" s="16">
        <f t="shared" si="4"/>
        <v>99.757099999999994</v>
      </c>
      <c r="AH54" s="34" t="s">
        <v>38</v>
      </c>
      <c r="AI54" s="37">
        <v>8.94</v>
      </c>
      <c r="AJ54" s="6" t="s">
        <v>286</v>
      </c>
      <c r="AK54" s="2">
        <v>6</v>
      </c>
      <c r="AL54" s="17">
        <v>2.6791</v>
      </c>
      <c r="AM54" s="31">
        <v>0.99977555139999996</v>
      </c>
      <c r="AN54" s="43">
        <f t="shared" si="1"/>
        <v>1</v>
      </c>
      <c r="AO54" t="b">
        <f t="shared" si="2"/>
        <v>1</v>
      </c>
      <c r="AP54" t="b">
        <f t="shared" si="3"/>
        <v>1</v>
      </c>
    </row>
    <row r="55" spans="1:49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248</v>
      </c>
      <c r="K55" t="s">
        <v>68</v>
      </c>
      <c r="L55" t="s">
        <v>194</v>
      </c>
      <c r="M55" s="6" t="s">
        <v>286</v>
      </c>
      <c r="N55" s="2">
        <v>1</v>
      </c>
      <c r="O55" s="2">
        <v>2</v>
      </c>
      <c r="P55" s="2">
        <v>5</v>
      </c>
      <c r="Q55" s="2">
        <v>10</v>
      </c>
      <c r="R55" s="31">
        <v>25</v>
      </c>
      <c r="S55" s="31">
        <v>100</v>
      </c>
      <c r="T55" s="31" t="s">
        <v>69</v>
      </c>
      <c r="U55" s="31">
        <v>1.3983000000000001</v>
      </c>
      <c r="V55" s="31">
        <v>2.1825000000000001</v>
      </c>
      <c r="W55" s="31">
        <v>4.8917000000000002</v>
      </c>
      <c r="X55" s="31">
        <v>9.3146000000000004</v>
      </c>
      <c r="Y55" s="31">
        <v>25.195599999999999</v>
      </c>
      <c r="Z55" s="31">
        <v>100.01739999999999</v>
      </c>
      <c r="AA55" s="16">
        <f t="shared" si="5"/>
        <v>139.83000000000001</v>
      </c>
      <c r="AB55" s="16">
        <f t="shared" si="5"/>
        <v>109.125</v>
      </c>
      <c r="AC55" s="16">
        <f t="shared" si="5"/>
        <v>97.834000000000003</v>
      </c>
      <c r="AD55" s="16">
        <f t="shared" si="4"/>
        <v>93.146000000000001</v>
      </c>
      <c r="AE55" s="16">
        <f t="shared" si="4"/>
        <v>100.78240000000001</v>
      </c>
      <c r="AF55" s="16">
        <f t="shared" si="4"/>
        <v>100.01739999999999</v>
      </c>
      <c r="AH55" s="34" t="s">
        <v>39</v>
      </c>
      <c r="AI55" s="37">
        <v>9.02</v>
      </c>
      <c r="AJ55" s="6" t="s">
        <v>286</v>
      </c>
      <c r="AK55" s="2">
        <v>6</v>
      </c>
      <c r="AL55" s="17">
        <v>1.8154999999999999</v>
      </c>
      <c r="AM55" s="31">
        <v>0.99990310049999997</v>
      </c>
      <c r="AN55" s="43">
        <f t="shared" si="1"/>
        <v>1</v>
      </c>
      <c r="AO55" t="b">
        <f t="shared" si="2"/>
        <v>1</v>
      </c>
      <c r="AP55" t="b">
        <f t="shared" si="3"/>
        <v>1</v>
      </c>
    </row>
    <row r="56" spans="1:49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248</v>
      </c>
      <c r="K56" t="s">
        <v>68</v>
      </c>
      <c r="L56" t="s">
        <v>194</v>
      </c>
      <c r="M56" s="6" t="s">
        <v>284</v>
      </c>
      <c r="N56" s="2">
        <v>1</v>
      </c>
      <c r="O56" s="2">
        <v>2</v>
      </c>
      <c r="P56" s="2">
        <v>5</v>
      </c>
      <c r="Q56" s="2">
        <v>10</v>
      </c>
      <c r="R56" s="31">
        <v>25</v>
      </c>
      <c r="S56" s="31">
        <v>100</v>
      </c>
      <c r="T56" s="31" t="s">
        <v>69</v>
      </c>
      <c r="U56" s="31">
        <v>0.97799999999999998</v>
      </c>
      <c r="V56" s="31">
        <v>1.9338</v>
      </c>
      <c r="W56" s="31">
        <v>5.3094999999999999</v>
      </c>
      <c r="X56" s="31">
        <v>10.468299999999999</v>
      </c>
      <c r="Y56" s="31">
        <v>27.681699999999999</v>
      </c>
      <c r="Z56" s="31">
        <v>99.268799999999999</v>
      </c>
      <c r="AA56" s="16">
        <f t="shared" si="5"/>
        <v>97.8</v>
      </c>
      <c r="AB56" s="16">
        <f t="shared" si="5"/>
        <v>96.69</v>
      </c>
      <c r="AC56" s="16">
        <f t="shared" si="5"/>
        <v>106.19000000000001</v>
      </c>
      <c r="AD56" s="16">
        <f t="shared" si="4"/>
        <v>104.68299999999999</v>
      </c>
      <c r="AE56" s="16">
        <f t="shared" si="4"/>
        <v>110.7268</v>
      </c>
      <c r="AF56" s="16">
        <f t="shared" si="4"/>
        <v>99.268799999999999</v>
      </c>
      <c r="AH56" s="34" t="s">
        <v>40</v>
      </c>
      <c r="AI56" s="37">
        <v>9.02</v>
      </c>
      <c r="AJ56" s="6" t="s">
        <v>284</v>
      </c>
      <c r="AK56" s="2">
        <v>6</v>
      </c>
      <c r="AL56" s="17">
        <v>5.2260999999999997</v>
      </c>
      <c r="AM56" s="31">
        <v>0.99888678200000003</v>
      </c>
      <c r="AN56" s="43">
        <f t="shared" si="1"/>
        <v>0.999</v>
      </c>
      <c r="AO56" t="b">
        <f t="shared" si="2"/>
        <v>1</v>
      </c>
      <c r="AP56" t="b">
        <f t="shared" si="3"/>
        <v>1</v>
      </c>
    </row>
    <row r="57" spans="1:49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248</v>
      </c>
      <c r="K57" t="s">
        <v>68</v>
      </c>
      <c r="L57" t="s">
        <v>194</v>
      </c>
      <c r="M57" s="6" t="s">
        <v>292</v>
      </c>
      <c r="N57" s="2">
        <v>1</v>
      </c>
      <c r="O57" s="2">
        <v>2</v>
      </c>
      <c r="P57" s="2">
        <v>5</v>
      </c>
      <c r="Q57" s="2">
        <v>10</v>
      </c>
      <c r="R57" s="31">
        <v>25</v>
      </c>
      <c r="S57" s="31">
        <v>100</v>
      </c>
      <c r="T57" s="31" t="s">
        <v>69</v>
      </c>
      <c r="U57" s="31">
        <v>1.0799000000000001</v>
      </c>
      <c r="V57" s="31">
        <v>1.8819999999999999</v>
      </c>
      <c r="W57" s="31">
        <v>4.9725000000000001</v>
      </c>
      <c r="X57" s="31">
        <v>9.5943000000000005</v>
      </c>
      <c r="Y57" s="31">
        <v>25.650700000000001</v>
      </c>
      <c r="Z57" s="31">
        <v>99.862700000000004</v>
      </c>
      <c r="AA57" s="16">
        <f t="shared" si="5"/>
        <v>107.99000000000001</v>
      </c>
      <c r="AB57" s="16">
        <f t="shared" si="5"/>
        <v>94.1</v>
      </c>
      <c r="AC57" s="16">
        <f t="shared" si="5"/>
        <v>99.45</v>
      </c>
      <c r="AD57" s="16">
        <f t="shared" si="4"/>
        <v>95.942999999999998</v>
      </c>
      <c r="AE57" s="16">
        <f t="shared" si="4"/>
        <v>102.60279999999999</v>
      </c>
      <c r="AF57" s="16">
        <f t="shared" si="4"/>
        <v>99.862700000000004</v>
      </c>
      <c r="AH57" s="34" t="s">
        <v>41</v>
      </c>
      <c r="AI57" s="37">
        <v>9.14</v>
      </c>
      <c r="AJ57" s="6" t="s">
        <v>292</v>
      </c>
      <c r="AK57" s="2">
        <v>6</v>
      </c>
      <c r="AL57" s="17">
        <v>7.6798999999999999</v>
      </c>
      <c r="AM57" s="31">
        <v>0.99954766220000002</v>
      </c>
      <c r="AN57" s="43">
        <f t="shared" si="1"/>
        <v>1</v>
      </c>
      <c r="AO57" t="b">
        <f t="shared" si="2"/>
        <v>1</v>
      </c>
      <c r="AP57" t="b">
        <f t="shared" si="3"/>
        <v>1</v>
      </c>
    </row>
    <row r="58" spans="1:49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248</v>
      </c>
      <c r="K58" t="s">
        <v>68</v>
      </c>
      <c r="L58" t="s">
        <v>194</v>
      </c>
      <c r="M58" s="6" t="s">
        <v>284</v>
      </c>
      <c r="N58" s="2">
        <v>1</v>
      </c>
      <c r="O58" s="2">
        <v>2</v>
      </c>
      <c r="P58" s="2">
        <v>5</v>
      </c>
      <c r="Q58" s="2">
        <v>10</v>
      </c>
      <c r="R58" s="31">
        <v>25</v>
      </c>
      <c r="S58" s="31">
        <v>100</v>
      </c>
      <c r="T58" s="31" t="s">
        <v>69</v>
      </c>
      <c r="U58" s="31">
        <v>0.95140000000000002</v>
      </c>
      <c r="V58" s="31">
        <v>1.8813</v>
      </c>
      <c r="W58" s="31">
        <v>5.2944000000000004</v>
      </c>
      <c r="X58" s="31">
        <v>10.2477</v>
      </c>
      <c r="Y58" s="31">
        <v>27.475899999999999</v>
      </c>
      <c r="Z58" s="31">
        <v>99.344399999999993</v>
      </c>
      <c r="AA58" s="16">
        <f t="shared" si="5"/>
        <v>95.14</v>
      </c>
      <c r="AB58" s="16">
        <f t="shared" si="5"/>
        <v>94.064999999999998</v>
      </c>
      <c r="AC58" s="16">
        <f t="shared" si="5"/>
        <v>105.88800000000001</v>
      </c>
      <c r="AD58" s="16">
        <f t="shared" si="4"/>
        <v>102.47699999999999</v>
      </c>
      <c r="AE58" s="16">
        <f t="shared" si="4"/>
        <v>109.90359999999998</v>
      </c>
      <c r="AF58" s="16">
        <f t="shared" si="4"/>
        <v>99.344399999999993</v>
      </c>
      <c r="AH58" s="34" t="s">
        <v>42</v>
      </c>
      <c r="AI58" s="37">
        <v>9.43</v>
      </c>
      <c r="AJ58" s="6" t="s">
        <v>284</v>
      </c>
      <c r="AK58" s="2">
        <v>6</v>
      </c>
      <c r="AL58" s="17">
        <v>4.7923</v>
      </c>
      <c r="AM58" s="31">
        <v>0.99907222380000005</v>
      </c>
      <c r="AN58" s="43">
        <f t="shared" si="1"/>
        <v>0.999</v>
      </c>
      <c r="AO58" t="b">
        <f t="shared" si="2"/>
        <v>1</v>
      </c>
      <c r="AP58" t="b">
        <f t="shared" si="3"/>
        <v>1</v>
      </c>
    </row>
    <row r="59" spans="1:49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248</v>
      </c>
      <c r="K59" t="s">
        <v>68</v>
      </c>
      <c r="L59" t="s">
        <v>194</v>
      </c>
      <c r="M59" s="6" t="s">
        <v>295</v>
      </c>
      <c r="N59" s="2">
        <v>1</v>
      </c>
      <c r="O59" s="2">
        <v>2</v>
      </c>
      <c r="P59" s="2">
        <v>5</v>
      </c>
      <c r="Q59" s="2">
        <v>10</v>
      </c>
      <c r="R59" s="31">
        <v>25</v>
      </c>
      <c r="S59" s="31">
        <v>100</v>
      </c>
      <c r="T59" s="31" t="s">
        <v>69</v>
      </c>
      <c r="U59" s="31">
        <v>1.0311999999999999</v>
      </c>
      <c r="V59" s="31">
        <v>1.8764000000000001</v>
      </c>
      <c r="W59" s="31">
        <v>4.9332000000000003</v>
      </c>
      <c r="X59" s="31">
        <v>9.9361999999999995</v>
      </c>
      <c r="Y59" s="31">
        <v>27.440999999999999</v>
      </c>
      <c r="Z59" s="31">
        <v>98.258700000000005</v>
      </c>
      <c r="AA59" s="16">
        <f t="shared" si="5"/>
        <v>103.11999999999999</v>
      </c>
      <c r="AB59" s="16">
        <f t="shared" si="5"/>
        <v>93.820000000000007</v>
      </c>
      <c r="AC59" s="16">
        <f t="shared" si="5"/>
        <v>98.664000000000001</v>
      </c>
      <c r="AD59" s="16">
        <f t="shared" si="4"/>
        <v>99.361999999999995</v>
      </c>
      <c r="AE59" s="16">
        <f t="shared" si="4"/>
        <v>109.764</v>
      </c>
      <c r="AF59" s="16">
        <f t="shared" si="4"/>
        <v>98.258700000000005</v>
      </c>
      <c r="AH59" s="34" t="s">
        <v>43</v>
      </c>
      <c r="AI59" s="37">
        <v>9.4499999999999993</v>
      </c>
      <c r="AJ59" s="6" t="s">
        <v>295</v>
      </c>
      <c r="AK59" s="2">
        <v>6</v>
      </c>
      <c r="AL59" s="17">
        <v>10.8325</v>
      </c>
      <c r="AM59" s="31">
        <v>0.99572651219999997</v>
      </c>
      <c r="AN59" s="43">
        <f t="shared" si="1"/>
        <v>0.996</v>
      </c>
      <c r="AO59" t="b">
        <f t="shared" si="2"/>
        <v>1</v>
      </c>
      <c r="AP59" t="b">
        <f t="shared" si="3"/>
        <v>1</v>
      </c>
    </row>
    <row r="60" spans="1:49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248</v>
      </c>
      <c r="K60" t="s">
        <v>68</v>
      </c>
      <c r="L60" t="s">
        <v>207</v>
      </c>
      <c r="M60" s="6" t="s">
        <v>288</v>
      </c>
      <c r="N60" s="2">
        <v>1</v>
      </c>
      <c r="O60" s="2">
        <v>2</v>
      </c>
      <c r="P60" s="2">
        <v>5</v>
      </c>
      <c r="Q60" s="2">
        <v>10</v>
      </c>
      <c r="R60" s="31">
        <v>25</v>
      </c>
      <c r="S60" s="31">
        <v>100</v>
      </c>
      <c r="T60" s="31" t="s">
        <v>69</v>
      </c>
      <c r="U60" s="31">
        <v>0.85040000000000004</v>
      </c>
      <c r="V60" s="31">
        <v>1.6781999999999999</v>
      </c>
      <c r="W60" s="31">
        <v>4.4050000000000002</v>
      </c>
      <c r="X60" s="31">
        <v>9.1590000000000007</v>
      </c>
      <c r="Y60" s="31">
        <v>25.563600000000001</v>
      </c>
      <c r="Z60" s="31">
        <v>99.979100000000003</v>
      </c>
      <c r="AA60" s="16">
        <f t="shared" si="5"/>
        <v>85.04</v>
      </c>
      <c r="AB60" s="16">
        <f t="shared" si="5"/>
        <v>83.91</v>
      </c>
      <c r="AC60" s="16">
        <f t="shared" si="5"/>
        <v>88.1</v>
      </c>
      <c r="AD60" s="16">
        <f t="shared" si="4"/>
        <v>91.59</v>
      </c>
      <c r="AE60" s="16">
        <f t="shared" si="4"/>
        <v>102.25440000000002</v>
      </c>
      <c r="AF60" s="16">
        <f t="shared" si="4"/>
        <v>99.979100000000003</v>
      </c>
      <c r="AH60" s="34" t="s">
        <v>44</v>
      </c>
      <c r="AI60" s="37">
        <v>9.57</v>
      </c>
      <c r="AJ60" s="6" t="s">
        <v>288</v>
      </c>
      <c r="AK60" s="2">
        <v>6</v>
      </c>
      <c r="AL60" s="17">
        <v>2.3912</v>
      </c>
      <c r="AM60" s="31">
        <v>0.99984124539999997</v>
      </c>
      <c r="AN60" s="43">
        <f t="shared" si="1"/>
        <v>1</v>
      </c>
      <c r="AO60" t="b">
        <f t="shared" si="2"/>
        <v>1</v>
      </c>
      <c r="AP60" t="b">
        <f t="shared" si="3"/>
        <v>1</v>
      </c>
    </row>
    <row r="61" spans="1:49" x14ac:dyDescent="0.25">
      <c r="A61" t="s">
        <v>208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248</v>
      </c>
      <c r="K61" t="s">
        <v>68</v>
      </c>
      <c r="L61" t="s">
        <v>207</v>
      </c>
      <c r="M61" s="6" t="s">
        <v>284</v>
      </c>
      <c r="N61" s="2">
        <v>1</v>
      </c>
      <c r="O61" s="2">
        <v>2</v>
      </c>
      <c r="P61" s="2">
        <v>5</v>
      </c>
      <c r="Q61" s="2">
        <v>10</v>
      </c>
      <c r="R61" s="31">
        <v>25</v>
      </c>
      <c r="S61" s="31">
        <v>100</v>
      </c>
      <c r="T61" s="31" t="s">
        <v>69</v>
      </c>
      <c r="U61" s="31">
        <v>0.87909999999999999</v>
      </c>
      <c r="V61" s="31">
        <v>1.7383999999999999</v>
      </c>
      <c r="W61" s="31">
        <v>4.8842999999999996</v>
      </c>
      <c r="X61" s="31">
        <v>9.7469999999999999</v>
      </c>
      <c r="Y61" s="31">
        <v>26.788900000000002</v>
      </c>
      <c r="Z61" s="31">
        <v>99.590299999999999</v>
      </c>
      <c r="AA61" s="16">
        <f t="shared" si="5"/>
        <v>87.91</v>
      </c>
      <c r="AB61" s="16">
        <f t="shared" si="5"/>
        <v>86.92</v>
      </c>
      <c r="AC61" s="16">
        <f t="shared" si="5"/>
        <v>97.685999999999993</v>
      </c>
      <c r="AD61" s="16">
        <f t="shared" si="4"/>
        <v>97.47</v>
      </c>
      <c r="AE61" s="16">
        <f t="shared" si="4"/>
        <v>107.15560000000002</v>
      </c>
      <c r="AF61" s="16">
        <f t="shared" si="4"/>
        <v>99.590299999999999</v>
      </c>
      <c r="AH61" s="34" t="s">
        <v>260</v>
      </c>
      <c r="AI61" s="37">
        <v>9.7100000000000009</v>
      </c>
      <c r="AJ61" s="6" t="s">
        <v>284</v>
      </c>
      <c r="AK61" s="2">
        <v>6</v>
      </c>
      <c r="AL61" s="17">
        <v>3.5093000000000001</v>
      </c>
      <c r="AM61" s="31">
        <v>0.99951799399999997</v>
      </c>
      <c r="AN61" s="43">
        <f t="shared" si="1"/>
        <v>1</v>
      </c>
      <c r="AO61" t="b">
        <f t="shared" si="2"/>
        <v>1</v>
      </c>
      <c r="AP61" t="b">
        <f t="shared" si="3"/>
        <v>1</v>
      </c>
    </row>
    <row r="62" spans="1:49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248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 t="s">
        <v>69</v>
      </c>
      <c r="U62" s="31">
        <v>20.094000000000001</v>
      </c>
      <c r="V62" s="31">
        <v>19.725999999999999</v>
      </c>
      <c r="W62" s="31">
        <v>20.1035</v>
      </c>
      <c r="X62" s="31">
        <v>19.500900000000001</v>
      </c>
      <c r="Y62" s="31">
        <v>20.271699999999999</v>
      </c>
      <c r="Z62" s="31">
        <v>20.303899999999999</v>
      </c>
      <c r="AA62" s="16">
        <f t="shared" si="5"/>
        <v>100.47000000000001</v>
      </c>
      <c r="AB62" s="16">
        <f t="shared" si="5"/>
        <v>98.63</v>
      </c>
      <c r="AC62" s="16">
        <f t="shared" si="5"/>
        <v>100.5175</v>
      </c>
      <c r="AD62" s="16">
        <f t="shared" si="4"/>
        <v>97.504500000000007</v>
      </c>
      <c r="AE62" s="16">
        <f t="shared" si="4"/>
        <v>101.35849999999999</v>
      </c>
      <c r="AF62" s="16">
        <f t="shared" si="4"/>
        <v>101.51949999999998</v>
      </c>
      <c r="AH62" s="34" t="s">
        <v>100</v>
      </c>
      <c r="AI62" s="37">
        <v>9.84</v>
      </c>
      <c r="AJ62" s="6" t="s">
        <v>195</v>
      </c>
      <c r="AK62" s="2">
        <v>1</v>
      </c>
      <c r="AL62" s="17" t="s">
        <v>216</v>
      </c>
      <c r="AM62" s="45" t="s">
        <v>216</v>
      </c>
      <c r="AN62" s="43" t="str">
        <f t="shared" si="1"/>
        <v>n.a.</v>
      </c>
      <c r="AO62" t="b">
        <f t="shared" si="2"/>
        <v>1</v>
      </c>
      <c r="AP62" t="b">
        <f t="shared" si="3"/>
        <v>1</v>
      </c>
    </row>
    <row r="63" spans="1:49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248</v>
      </c>
      <c r="K63" t="s">
        <v>68</v>
      </c>
      <c r="L63" t="s">
        <v>207</v>
      </c>
      <c r="M63" s="6" t="s">
        <v>284</v>
      </c>
      <c r="N63" s="2">
        <v>1</v>
      </c>
      <c r="O63" s="2">
        <v>2</v>
      </c>
      <c r="P63" s="2">
        <v>5</v>
      </c>
      <c r="Q63" s="2">
        <v>10</v>
      </c>
      <c r="R63" s="31">
        <v>25</v>
      </c>
      <c r="S63" s="31">
        <v>100</v>
      </c>
      <c r="T63" s="31" t="s">
        <v>69</v>
      </c>
      <c r="U63" s="31">
        <v>0.92330000000000001</v>
      </c>
      <c r="V63" s="31">
        <v>1.8404</v>
      </c>
      <c r="W63" s="31">
        <v>4.6043000000000003</v>
      </c>
      <c r="X63" s="31">
        <v>9.1710999999999991</v>
      </c>
      <c r="Y63" s="31">
        <v>24.148399999999999</v>
      </c>
      <c r="Z63" s="31">
        <v>100.31950000000001</v>
      </c>
      <c r="AA63" s="16">
        <f t="shared" si="5"/>
        <v>92.33</v>
      </c>
      <c r="AB63" s="16">
        <f t="shared" si="5"/>
        <v>92.02</v>
      </c>
      <c r="AC63" s="16">
        <f t="shared" si="5"/>
        <v>92.085999999999999</v>
      </c>
      <c r="AD63" s="16">
        <f t="shared" si="4"/>
        <v>91.710999999999984</v>
      </c>
      <c r="AE63" s="16">
        <f t="shared" si="4"/>
        <v>96.593599999999995</v>
      </c>
      <c r="AF63" s="16">
        <f t="shared" si="4"/>
        <v>100.31950000000001</v>
      </c>
      <c r="AH63" s="34" t="s">
        <v>45</v>
      </c>
      <c r="AI63" s="37">
        <v>9.94</v>
      </c>
      <c r="AJ63" s="6" t="s">
        <v>284</v>
      </c>
      <c r="AK63" s="2">
        <v>6</v>
      </c>
      <c r="AL63" s="17">
        <v>2.4828999999999999</v>
      </c>
      <c r="AM63" s="31">
        <v>0.99977126940000005</v>
      </c>
      <c r="AN63" s="43">
        <f t="shared" si="1"/>
        <v>1</v>
      </c>
      <c r="AO63" t="b">
        <f t="shared" si="2"/>
        <v>1</v>
      </c>
      <c r="AP63" t="b">
        <f t="shared" si="3"/>
        <v>1</v>
      </c>
      <c r="AW63" s="25"/>
    </row>
    <row r="64" spans="1:49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248</v>
      </c>
      <c r="K64" t="s">
        <v>68</v>
      </c>
      <c r="L64" t="s">
        <v>207</v>
      </c>
      <c r="M64" s="6" t="s">
        <v>283</v>
      </c>
      <c r="N64" s="2">
        <v>1</v>
      </c>
      <c r="O64" s="2">
        <v>2</v>
      </c>
      <c r="P64" s="2">
        <v>5</v>
      </c>
      <c r="Q64" s="2">
        <v>10</v>
      </c>
      <c r="R64" s="31">
        <v>25</v>
      </c>
      <c r="S64" s="31">
        <v>100</v>
      </c>
      <c r="T64" s="31" t="s">
        <v>69</v>
      </c>
      <c r="U64" s="31">
        <v>1.3685</v>
      </c>
      <c r="V64" s="31">
        <v>2.1720999999999999</v>
      </c>
      <c r="W64" s="31">
        <v>4.6741000000000001</v>
      </c>
      <c r="X64" s="31">
        <v>9.5305</v>
      </c>
      <c r="Y64" s="31">
        <v>25.264600000000002</v>
      </c>
      <c r="Z64" s="31">
        <v>99.989800000000002</v>
      </c>
      <c r="AA64" s="16">
        <f t="shared" si="5"/>
        <v>136.85</v>
      </c>
      <c r="AB64" s="16">
        <f t="shared" si="5"/>
        <v>108.60499999999999</v>
      </c>
      <c r="AC64" s="16">
        <f t="shared" si="5"/>
        <v>93.481999999999999</v>
      </c>
      <c r="AD64" s="16">
        <f t="shared" si="4"/>
        <v>95.304999999999993</v>
      </c>
      <c r="AE64" s="16">
        <f t="shared" si="4"/>
        <v>101.05840000000002</v>
      </c>
      <c r="AF64" s="16">
        <f t="shared" si="4"/>
        <v>99.989800000000002</v>
      </c>
      <c r="AH64" s="34" t="s">
        <v>46</v>
      </c>
      <c r="AI64" s="37">
        <v>9.9499999999999993</v>
      </c>
      <c r="AJ64" s="6" t="s">
        <v>283</v>
      </c>
      <c r="AK64" s="2">
        <v>6</v>
      </c>
      <c r="AL64" s="17">
        <v>1.7866</v>
      </c>
      <c r="AM64" s="31">
        <v>0.99993208180000004</v>
      </c>
      <c r="AN64" s="43">
        <f t="shared" si="1"/>
        <v>1</v>
      </c>
      <c r="AO64" t="b">
        <f t="shared" si="2"/>
        <v>1</v>
      </c>
      <c r="AP64" t="b">
        <f t="shared" si="3"/>
        <v>1</v>
      </c>
    </row>
    <row r="65" spans="1:42" x14ac:dyDescent="0.25">
      <c r="A65" t="s">
        <v>47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248</v>
      </c>
      <c r="K65" t="s">
        <v>68</v>
      </c>
      <c r="L65" t="s">
        <v>207</v>
      </c>
      <c r="M65" s="6" t="s">
        <v>284</v>
      </c>
      <c r="N65" s="2">
        <v>1</v>
      </c>
      <c r="O65" s="2">
        <v>2</v>
      </c>
      <c r="P65" s="2">
        <v>5</v>
      </c>
      <c r="Q65" s="2">
        <v>10</v>
      </c>
      <c r="R65" s="31">
        <v>25</v>
      </c>
      <c r="S65" s="31">
        <v>100</v>
      </c>
      <c r="T65" s="31" t="s">
        <v>69</v>
      </c>
      <c r="U65" s="31">
        <v>0.90629999999999999</v>
      </c>
      <c r="V65" s="31">
        <v>1.7782</v>
      </c>
      <c r="W65" s="31">
        <v>4.4759000000000002</v>
      </c>
      <c r="X65" s="31">
        <v>9.3562999999999992</v>
      </c>
      <c r="Y65" s="31">
        <v>24.300899999999999</v>
      </c>
      <c r="Z65" s="31">
        <v>100.27070000000001</v>
      </c>
      <c r="AA65" s="16">
        <f t="shared" si="5"/>
        <v>90.63</v>
      </c>
      <c r="AB65" s="16">
        <f t="shared" si="5"/>
        <v>88.91</v>
      </c>
      <c r="AC65" s="16">
        <f t="shared" si="5"/>
        <v>89.518000000000015</v>
      </c>
      <c r="AD65" s="16">
        <f t="shared" si="4"/>
        <v>93.563000000000002</v>
      </c>
      <c r="AE65" s="16">
        <f t="shared" si="4"/>
        <v>97.203599999999994</v>
      </c>
      <c r="AF65" s="16">
        <f t="shared" si="4"/>
        <v>100.27070000000001</v>
      </c>
      <c r="AH65" s="34" t="s">
        <v>48</v>
      </c>
      <c r="AI65" s="37">
        <v>9.98</v>
      </c>
      <c r="AJ65" s="6" t="s">
        <v>284</v>
      </c>
      <c r="AK65" s="2">
        <v>6</v>
      </c>
      <c r="AL65" s="17">
        <v>3.8250999999999999</v>
      </c>
      <c r="AM65" s="31">
        <v>0.99946635790000005</v>
      </c>
      <c r="AN65" s="43">
        <f t="shared" si="1"/>
        <v>0.999</v>
      </c>
      <c r="AO65" t="b">
        <f t="shared" si="2"/>
        <v>1</v>
      </c>
      <c r="AP65" t="b">
        <f t="shared" si="3"/>
        <v>1</v>
      </c>
    </row>
    <row r="66" spans="1:42" x14ac:dyDescent="0.25">
      <c r="A66" t="s">
        <v>48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248</v>
      </c>
      <c r="K66" t="s">
        <v>68</v>
      </c>
      <c r="L66" t="s">
        <v>207</v>
      </c>
      <c r="M66" s="6" t="s">
        <v>284</v>
      </c>
      <c r="N66" s="2">
        <v>1</v>
      </c>
      <c r="O66" s="2">
        <v>2</v>
      </c>
      <c r="P66" s="2">
        <v>5</v>
      </c>
      <c r="Q66" s="2">
        <v>10</v>
      </c>
      <c r="R66" s="31">
        <v>25</v>
      </c>
      <c r="S66" s="31">
        <v>100</v>
      </c>
      <c r="T66" s="31" t="s">
        <v>69</v>
      </c>
      <c r="U66" s="31">
        <v>0.86460000000000004</v>
      </c>
      <c r="V66" s="31">
        <v>1.7886</v>
      </c>
      <c r="W66" s="31">
        <v>4.3837999999999999</v>
      </c>
      <c r="X66" s="31">
        <v>9.2911999999999999</v>
      </c>
      <c r="Y66" s="31">
        <v>23.334399999999999</v>
      </c>
      <c r="Z66" s="31">
        <v>100.52370000000001</v>
      </c>
      <c r="AA66" s="16">
        <f t="shared" si="5"/>
        <v>86.460000000000008</v>
      </c>
      <c r="AB66" s="16">
        <f t="shared" si="5"/>
        <v>89.429999999999993</v>
      </c>
      <c r="AC66" s="16">
        <f t="shared" si="5"/>
        <v>87.676000000000002</v>
      </c>
      <c r="AD66" s="16">
        <f t="shared" si="4"/>
        <v>92.911999999999992</v>
      </c>
      <c r="AE66" s="16">
        <f t="shared" si="4"/>
        <v>93.337599999999995</v>
      </c>
      <c r="AF66" s="16">
        <f t="shared" si="4"/>
        <v>100.52370000000002</v>
      </c>
      <c r="AH66" s="34" t="s">
        <v>47</v>
      </c>
      <c r="AI66" s="37">
        <v>9.98</v>
      </c>
      <c r="AJ66" s="6" t="s">
        <v>284</v>
      </c>
      <c r="AK66" s="2">
        <v>6</v>
      </c>
      <c r="AL66" s="17">
        <v>2.1758999999999999</v>
      </c>
      <c r="AM66" s="31">
        <v>0.99982403200000003</v>
      </c>
      <c r="AN66" s="43">
        <f t="shared" si="1"/>
        <v>1</v>
      </c>
      <c r="AO66" t="b">
        <f t="shared" si="2"/>
        <v>1</v>
      </c>
      <c r="AP66" t="b">
        <f t="shared" si="3"/>
        <v>1</v>
      </c>
    </row>
    <row r="67" spans="1:42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248</v>
      </c>
      <c r="K67" t="s">
        <v>68</v>
      </c>
      <c r="L67" t="s">
        <v>207</v>
      </c>
      <c r="M67" s="6" t="s">
        <v>284</v>
      </c>
      <c r="N67" s="2">
        <v>1</v>
      </c>
      <c r="O67" s="2">
        <v>2</v>
      </c>
      <c r="P67" s="2">
        <v>5</v>
      </c>
      <c r="Q67" s="2">
        <v>10</v>
      </c>
      <c r="R67" s="31">
        <v>25</v>
      </c>
      <c r="S67" s="31">
        <v>100</v>
      </c>
      <c r="T67" s="31" t="s">
        <v>69</v>
      </c>
      <c r="U67" s="31">
        <v>0.90300000000000002</v>
      </c>
      <c r="V67" s="31">
        <v>1.835</v>
      </c>
      <c r="W67" s="31">
        <v>5.0899000000000001</v>
      </c>
      <c r="X67" s="31">
        <v>10.098599999999999</v>
      </c>
      <c r="Y67" s="31">
        <v>26.998899999999999</v>
      </c>
      <c r="Z67" s="31">
        <v>99.490200000000002</v>
      </c>
      <c r="AA67" s="16">
        <f t="shared" si="5"/>
        <v>90.3</v>
      </c>
      <c r="AB67" s="16">
        <f t="shared" si="5"/>
        <v>91.75</v>
      </c>
      <c r="AC67" s="16">
        <f t="shared" si="5"/>
        <v>101.79800000000002</v>
      </c>
      <c r="AD67" s="16">
        <f t="shared" si="4"/>
        <v>100.986</v>
      </c>
      <c r="AE67" s="16">
        <f t="shared" si="4"/>
        <v>107.9956</v>
      </c>
      <c r="AF67" s="16">
        <f t="shared" si="4"/>
        <v>99.490200000000002</v>
      </c>
      <c r="AH67" s="34" t="s">
        <v>49</v>
      </c>
      <c r="AI67" s="37">
        <v>10.02</v>
      </c>
      <c r="AJ67" s="6" t="s">
        <v>284</v>
      </c>
      <c r="AK67" s="2">
        <v>6</v>
      </c>
      <c r="AL67" s="17">
        <v>3.8574000000000002</v>
      </c>
      <c r="AM67" s="31">
        <v>0.99940822520000006</v>
      </c>
      <c r="AN67" s="43">
        <f t="shared" si="1"/>
        <v>0.999</v>
      </c>
      <c r="AO67" t="b">
        <f t="shared" si="2"/>
        <v>1</v>
      </c>
      <c r="AP67" t="b">
        <f t="shared" si="3"/>
        <v>1</v>
      </c>
    </row>
    <row r="68" spans="1:42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248</v>
      </c>
      <c r="K68" t="s">
        <v>68</v>
      </c>
      <c r="L68" t="s">
        <v>207</v>
      </c>
      <c r="M68" s="6" t="s">
        <v>284</v>
      </c>
      <c r="N68" s="2">
        <v>1</v>
      </c>
      <c r="O68" s="2">
        <v>2</v>
      </c>
      <c r="P68" s="2">
        <v>5</v>
      </c>
      <c r="Q68" s="2">
        <v>10</v>
      </c>
      <c r="R68" s="31">
        <v>25</v>
      </c>
      <c r="S68" s="31">
        <v>100</v>
      </c>
      <c r="T68" s="31" t="s">
        <v>69</v>
      </c>
      <c r="U68" s="31">
        <v>0.95020000000000004</v>
      </c>
      <c r="V68" s="31">
        <v>1.8936999999999999</v>
      </c>
      <c r="W68" s="31">
        <v>5.0228000000000002</v>
      </c>
      <c r="X68" s="31">
        <v>10.1616</v>
      </c>
      <c r="Y68" s="31">
        <v>26.231999999999999</v>
      </c>
      <c r="Z68" s="31">
        <v>99.677300000000002</v>
      </c>
      <c r="AA68" s="16">
        <f t="shared" si="5"/>
        <v>95.02000000000001</v>
      </c>
      <c r="AB68" s="16">
        <f t="shared" si="5"/>
        <v>94.685000000000002</v>
      </c>
      <c r="AC68" s="16">
        <f t="shared" si="5"/>
        <v>100.45600000000002</v>
      </c>
      <c r="AD68" s="16">
        <f t="shared" si="4"/>
        <v>101.616</v>
      </c>
      <c r="AE68" s="16">
        <f t="shared" si="4"/>
        <v>104.928</v>
      </c>
      <c r="AF68" s="16">
        <f t="shared" si="4"/>
        <v>99.677300000000002</v>
      </c>
      <c r="AH68" s="34" t="s">
        <v>50</v>
      </c>
      <c r="AI68" s="37">
        <v>10.08</v>
      </c>
      <c r="AJ68" s="6" t="s">
        <v>284</v>
      </c>
      <c r="AK68" s="2">
        <v>6</v>
      </c>
      <c r="AL68" s="17">
        <v>2.4036</v>
      </c>
      <c r="AM68" s="31">
        <v>0.99977238359999998</v>
      </c>
      <c r="AN68" s="43">
        <f t="shared" ref="AN68:AN87" si="6">IF(AM68="n.a.","n.a.",ROUND(AM68,3))</f>
        <v>1</v>
      </c>
      <c r="AO68" t="b">
        <f t="shared" ref="AO68:AO87" si="7">OR(AL68&lt;20,AL68="n.a.")</f>
        <v>1</v>
      </c>
      <c r="AP68" t="b">
        <f t="shared" ref="AP68:AP87" si="8">OR(AN68&gt;=0.99,AM68=0)</f>
        <v>1</v>
      </c>
    </row>
    <row r="69" spans="1:42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248</v>
      </c>
      <c r="K69" t="s">
        <v>68</v>
      </c>
      <c r="L69" t="s">
        <v>207</v>
      </c>
      <c r="M69" s="6" t="s">
        <v>284</v>
      </c>
      <c r="N69" s="2">
        <v>1</v>
      </c>
      <c r="O69" s="2">
        <v>2</v>
      </c>
      <c r="P69" s="2">
        <v>5</v>
      </c>
      <c r="Q69" s="2">
        <v>10</v>
      </c>
      <c r="R69" s="31">
        <v>25</v>
      </c>
      <c r="S69" s="31">
        <v>100</v>
      </c>
      <c r="T69" s="31" t="s">
        <v>69</v>
      </c>
      <c r="U69" s="31">
        <v>0.80979999999999996</v>
      </c>
      <c r="V69" s="31">
        <v>1.6841999999999999</v>
      </c>
      <c r="W69" s="31">
        <v>4.7122999999999999</v>
      </c>
      <c r="X69" s="31">
        <v>9.6507000000000005</v>
      </c>
      <c r="Y69" s="31">
        <v>27.099699999999999</v>
      </c>
      <c r="Z69" s="31">
        <v>99.532600000000002</v>
      </c>
      <c r="AA69" s="16">
        <f t="shared" si="5"/>
        <v>80.97999999999999</v>
      </c>
      <c r="AB69" s="16">
        <f t="shared" si="5"/>
        <v>84.21</v>
      </c>
      <c r="AC69" s="16">
        <f t="shared" si="5"/>
        <v>94.245999999999995</v>
      </c>
      <c r="AD69" s="16">
        <f t="shared" si="4"/>
        <v>96.507000000000005</v>
      </c>
      <c r="AE69" s="16">
        <f t="shared" si="4"/>
        <v>108.39879999999999</v>
      </c>
      <c r="AF69" s="16">
        <f t="shared" si="4"/>
        <v>99.532600000000002</v>
      </c>
      <c r="AH69" s="34" t="s">
        <v>52</v>
      </c>
      <c r="AI69" s="37">
        <v>10.15</v>
      </c>
      <c r="AJ69" s="6" t="s">
        <v>284</v>
      </c>
      <c r="AK69" s="2">
        <v>6</v>
      </c>
      <c r="AL69" s="17">
        <v>4.1680999999999999</v>
      </c>
      <c r="AM69" s="31">
        <v>0.99932208160000002</v>
      </c>
      <c r="AN69" s="43">
        <f t="shared" si="6"/>
        <v>0.999</v>
      </c>
      <c r="AO69" t="b">
        <f t="shared" si="7"/>
        <v>1</v>
      </c>
      <c r="AP69" t="b">
        <f t="shared" si="8"/>
        <v>1</v>
      </c>
    </row>
    <row r="70" spans="1:42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248</v>
      </c>
      <c r="K70" t="s">
        <v>68</v>
      </c>
      <c r="L70" t="s">
        <v>207</v>
      </c>
      <c r="M70" s="6" t="s">
        <v>284</v>
      </c>
      <c r="N70" s="2">
        <v>1</v>
      </c>
      <c r="O70" s="2">
        <v>2</v>
      </c>
      <c r="P70" s="2">
        <v>5</v>
      </c>
      <c r="Q70" s="2">
        <v>10</v>
      </c>
      <c r="R70" s="31">
        <v>25</v>
      </c>
      <c r="S70" s="31">
        <v>100</v>
      </c>
      <c r="T70" s="31" t="s">
        <v>69</v>
      </c>
      <c r="U70" s="31">
        <v>0.90269999999999995</v>
      </c>
      <c r="V70" s="31">
        <v>1.8571</v>
      </c>
      <c r="W70" s="31">
        <v>5.0399000000000003</v>
      </c>
      <c r="X70" s="31">
        <v>10.2445</v>
      </c>
      <c r="Y70" s="31">
        <v>28.115300000000001</v>
      </c>
      <c r="Z70" s="31">
        <v>99.198599999999999</v>
      </c>
      <c r="AA70" s="16">
        <f t="shared" si="5"/>
        <v>90.27</v>
      </c>
      <c r="AB70" s="16">
        <f t="shared" si="5"/>
        <v>92.855000000000004</v>
      </c>
      <c r="AC70" s="16">
        <f t="shared" si="5"/>
        <v>100.79800000000002</v>
      </c>
      <c r="AD70" s="16">
        <f t="shared" si="4"/>
        <v>102.44500000000001</v>
      </c>
      <c r="AE70" s="16">
        <f t="shared" si="4"/>
        <v>112.46119999999999</v>
      </c>
      <c r="AF70" s="16">
        <f t="shared" si="4"/>
        <v>99.198599999999999</v>
      </c>
      <c r="AH70" s="34" t="s">
        <v>51</v>
      </c>
      <c r="AI70" s="37">
        <v>10.17</v>
      </c>
      <c r="AJ70" s="6" t="s">
        <v>284</v>
      </c>
      <c r="AK70" s="2">
        <v>6</v>
      </c>
      <c r="AL70" s="17">
        <v>5.9641999999999999</v>
      </c>
      <c r="AM70" s="31">
        <v>0.99855894020000002</v>
      </c>
      <c r="AN70" s="43">
        <f t="shared" si="6"/>
        <v>0.999</v>
      </c>
      <c r="AO70" t="b">
        <f t="shared" si="7"/>
        <v>1</v>
      </c>
      <c r="AP70" t="b">
        <f t="shared" si="8"/>
        <v>1</v>
      </c>
    </row>
    <row r="71" spans="1:42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248</v>
      </c>
      <c r="K71" t="s">
        <v>68</v>
      </c>
      <c r="L71" t="s">
        <v>207</v>
      </c>
      <c r="M71" s="6" t="s">
        <v>286</v>
      </c>
      <c r="N71" s="2">
        <v>1</v>
      </c>
      <c r="O71" s="2">
        <v>2</v>
      </c>
      <c r="P71" s="2">
        <v>5</v>
      </c>
      <c r="Q71" s="2">
        <v>10</v>
      </c>
      <c r="R71" s="31">
        <v>25</v>
      </c>
      <c r="S71" s="31">
        <v>100</v>
      </c>
      <c r="T71" s="31" t="s">
        <v>69</v>
      </c>
      <c r="U71" s="31">
        <v>1.1229</v>
      </c>
      <c r="V71" s="31">
        <v>1.9442999999999999</v>
      </c>
      <c r="W71" s="31">
        <v>4.8407</v>
      </c>
      <c r="X71" s="31">
        <v>9.5390999999999995</v>
      </c>
      <c r="Y71" s="31">
        <v>25.665400000000002</v>
      </c>
      <c r="Z71" s="31">
        <v>99.887600000000006</v>
      </c>
      <c r="AA71" s="16">
        <f t="shared" si="5"/>
        <v>112.29</v>
      </c>
      <c r="AB71" s="16">
        <f t="shared" si="5"/>
        <v>97.214999999999989</v>
      </c>
      <c r="AC71" s="16">
        <f t="shared" si="5"/>
        <v>96.813999999999993</v>
      </c>
      <c r="AD71" s="16">
        <f t="shared" si="4"/>
        <v>95.390999999999991</v>
      </c>
      <c r="AE71" s="16">
        <f t="shared" si="4"/>
        <v>102.66159999999999</v>
      </c>
      <c r="AF71" s="16">
        <f t="shared" si="4"/>
        <v>99.887600000000006</v>
      </c>
      <c r="AH71" s="34" t="s">
        <v>53</v>
      </c>
      <c r="AI71" s="37">
        <v>10.37</v>
      </c>
      <c r="AJ71" s="6" t="s">
        <v>286</v>
      </c>
      <c r="AK71" s="2">
        <v>6</v>
      </c>
      <c r="AL71" s="17">
        <v>1.7954000000000001</v>
      </c>
      <c r="AM71" s="31">
        <v>0.99990317259999995</v>
      </c>
      <c r="AN71" s="43">
        <f t="shared" si="6"/>
        <v>1</v>
      </c>
      <c r="AO71" t="b">
        <f t="shared" si="7"/>
        <v>1</v>
      </c>
      <c r="AP71" t="b">
        <f t="shared" si="8"/>
        <v>1</v>
      </c>
    </row>
    <row r="72" spans="1:42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248</v>
      </c>
      <c r="K72" t="s">
        <v>68</v>
      </c>
      <c r="L72" t="s">
        <v>207</v>
      </c>
      <c r="M72" s="6" t="s">
        <v>293</v>
      </c>
      <c r="N72" s="2">
        <v>1</v>
      </c>
      <c r="O72" s="2">
        <v>2</v>
      </c>
      <c r="P72" s="2">
        <v>5</v>
      </c>
      <c r="Q72" s="2">
        <v>10</v>
      </c>
      <c r="R72" s="31">
        <v>25</v>
      </c>
      <c r="S72" s="31">
        <v>100</v>
      </c>
      <c r="T72" s="31" t="s">
        <v>69</v>
      </c>
      <c r="U72" s="31">
        <v>1</v>
      </c>
      <c r="V72" s="31">
        <v>2</v>
      </c>
      <c r="W72" s="31">
        <v>5</v>
      </c>
      <c r="X72" s="31">
        <v>10</v>
      </c>
      <c r="Y72" s="31">
        <v>25</v>
      </c>
      <c r="Z72" s="31">
        <v>100</v>
      </c>
      <c r="AA72" s="16">
        <f t="shared" si="5"/>
        <v>100</v>
      </c>
      <c r="AB72" s="16">
        <f t="shared" si="5"/>
        <v>100</v>
      </c>
      <c r="AC72" s="16">
        <f t="shared" si="5"/>
        <v>100</v>
      </c>
      <c r="AD72" s="16">
        <f t="shared" si="4"/>
        <v>100</v>
      </c>
      <c r="AE72" s="16">
        <f t="shared" si="4"/>
        <v>100</v>
      </c>
      <c r="AF72" s="16">
        <f t="shared" si="4"/>
        <v>100</v>
      </c>
      <c r="AH72" s="34" t="s">
        <v>54</v>
      </c>
      <c r="AI72" s="37">
        <v>10.39</v>
      </c>
      <c r="AJ72" s="6" t="s">
        <v>293</v>
      </c>
      <c r="AK72" s="2">
        <v>6</v>
      </c>
      <c r="AL72" s="17">
        <v>0</v>
      </c>
      <c r="AM72" s="31">
        <v>1</v>
      </c>
      <c r="AN72" s="43">
        <f t="shared" si="6"/>
        <v>1</v>
      </c>
      <c r="AO72" t="b">
        <f t="shared" si="7"/>
        <v>1</v>
      </c>
      <c r="AP72" t="b">
        <f t="shared" si="8"/>
        <v>1</v>
      </c>
    </row>
    <row r="73" spans="1:42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248</v>
      </c>
      <c r="K73" t="s">
        <v>68</v>
      </c>
      <c r="L73" t="s">
        <v>207</v>
      </c>
      <c r="M73" s="6" t="s">
        <v>284</v>
      </c>
      <c r="N73" s="2">
        <v>1</v>
      </c>
      <c r="O73" s="2">
        <v>2</v>
      </c>
      <c r="P73" s="2">
        <v>5</v>
      </c>
      <c r="Q73" s="2">
        <v>10</v>
      </c>
      <c r="R73" s="31">
        <v>25</v>
      </c>
      <c r="S73" s="31">
        <v>100</v>
      </c>
      <c r="T73" s="31" t="s">
        <v>69</v>
      </c>
      <c r="U73" s="31">
        <v>0.8427</v>
      </c>
      <c r="V73" s="31">
        <v>1.7493000000000001</v>
      </c>
      <c r="W73" s="31">
        <v>4.6722000000000001</v>
      </c>
      <c r="X73" s="31">
        <v>9.9366000000000003</v>
      </c>
      <c r="Y73" s="31">
        <v>27.3264</v>
      </c>
      <c r="Z73" s="31">
        <v>99.447699999999998</v>
      </c>
      <c r="AA73" s="16">
        <f t="shared" si="5"/>
        <v>84.27</v>
      </c>
      <c r="AB73" s="16">
        <f t="shared" si="5"/>
        <v>87.465000000000003</v>
      </c>
      <c r="AC73" s="16">
        <f t="shared" si="5"/>
        <v>93.444000000000003</v>
      </c>
      <c r="AD73" s="16">
        <f t="shared" si="4"/>
        <v>99.366</v>
      </c>
      <c r="AE73" s="16">
        <f t="shared" si="4"/>
        <v>109.3056</v>
      </c>
      <c r="AF73" s="16">
        <f t="shared" si="4"/>
        <v>99.447699999999998</v>
      </c>
      <c r="AH73" s="34" t="s">
        <v>55</v>
      </c>
      <c r="AI73" s="37">
        <v>10.42</v>
      </c>
      <c r="AJ73" s="6" t="s">
        <v>284</v>
      </c>
      <c r="AK73" s="2">
        <v>6</v>
      </c>
      <c r="AL73" s="17">
        <v>4.5331000000000001</v>
      </c>
      <c r="AM73" s="31">
        <v>0.99919024329999995</v>
      </c>
      <c r="AN73" s="43">
        <f t="shared" si="6"/>
        <v>0.999</v>
      </c>
      <c r="AO73" t="b">
        <f t="shared" si="7"/>
        <v>1</v>
      </c>
      <c r="AP73" t="b">
        <f t="shared" si="8"/>
        <v>1</v>
      </c>
    </row>
    <row r="74" spans="1:42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248</v>
      </c>
      <c r="K74" t="s">
        <v>68</v>
      </c>
      <c r="L74" t="s">
        <v>207</v>
      </c>
      <c r="M74" s="6" t="s">
        <v>284</v>
      </c>
      <c r="N74" s="2">
        <v>1</v>
      </c>
      <c r="O74" s="2">
        <v>2</v>
      </c>
      <c r="P74" s="2">
        <v>5</v>
      </c>
      <c r="Q74" s="2">
        <v>10</v>
      </c>
      <c r="R74" s="31">
        <v>25</v>
      </c>
      <c r="S74" s="31">
        <v>100</v>
      </c>
      <c r="T74" s="31" t="s">
        <v>69</v>
      </c>
      <c r="U74" s="31">
        <v>0.85729999999999995</v>
      </c>
      <c r="V74" s="31">
        <v>1.7502</v>
      </c>
      <c r="W74" s="31">
        <v>4.9226000000000001</v>
      </c>
      <c r="X74" s="31">
        <v>10.2691</v>
      </c>
      <c r="Y74" s="31">
        <v>27.8779</v>
      </c>
      <c r="Z74" s="31">
        <v>99.263900000000007</v>
      </c>
      <c r="AA74" s="16">
        <f t="shared" si="5"/>
        <v>85.72999999999999</v>
      </c>
      <c r="AB74" s="16">
        <f t="shared" si="5"/>
        <v>87.51</v>
      </c>
      <c r="AC74" s="16">
        <f t="shared" si="5"/>
        <v>98.452000000000012</v>
      </c>
      <c r="AD74" s="16">
        <f t="shared" si="4"/>
        <v>102.691</v>
      </c>
      <c r="AE74" s="16">
        <f t="shared" si="4"/>
        <v>111.5116</v>
      </c>
      <c r="AF74" s="16">
        <f t="shared" si="4"/>
        <v>99.263900000000007</v>
      </c>
      <c r="AH74" s="34" t="s">
        <v>56</v>
      </c>
      <c r="AI74" s="37">
        <v>10.53</v>
      </c>
      <c r="AJ74" s="6" t="s">
        <v>284</v>
      </c>
      <c r="AK74" s="2">
        <v>6</v>
      </c>
      <c r="AL74" s="17">
        <v>5.5494000000000003</v>
      </c>
      <c r="AM74" s="31">
        <v>0.99876279950000002</v>
      </c>
      <c r="AN74" s="43">
        <f t="shared" si="6"/>
        <v>0.999</v>
      </c>
      <c r="AO74" t="b">
        <f t="shared" si="7"/>
        <v>1</v>
      </c>
      <c r="AP74" t="b">
        <f t="shared" si="8"/>
        <v>1</v>
      </c>
    </row>
    <row r="75" spans="1:42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248</v>
      </c>
      <c r="K75" t="s">
        <v>68</v>
      </c>
      <c r="L75" t="s">
        <v>207</v>
      </c>
      <c r="M75" s="6" t="s">
        <v>284</v>
      </c>
      <c r="N75" s="2">
        <v>1</v>
      </c>
      <c r="O75" s="2">
        <v>2</v>
      </c>
      <c r="P75" s="2">
        <v>5</v>
      </c>
      <c r="Q75" s="2">
        <v>10</v>
      </c>
      <c r="R75" s="31">
        <v>25</v>
      </c>
      <c r="S75" s="31">
        <v>100</v>
      </c>
      <c r="T75" s="31" t="s">
        <v>69</v>
      </c>
      <c r="U75" s="31">
        <v>0.91820000000000002</v>
      </c>
      <c r="V75" s="31">
        <v>1.8754</v>
      </c>
      <c r="W75" s="31">
        <v>4.8103999999999996</v>
      </c>
      <c r="X75" s="31">
        <v>9.9099000000000004</v>
      </c>
      <c r="Y75" s="31">
        <v>26.4803</v>
      </c>
      <c r="Z75" s="31">
        <v>99.651700000000005</v>
      </c>
      <c r="AA75" s="16">
        <f t="shared" si="5"/>
        <v>91.820000000000007</v>
      </c>
      <c r="AB75" s="16">
        <f t="shared" si="5"/>
        <v>93.77</v>
      </c>
      <c r="AC75" s="16">
        <f t="shared" si="5"/>
        <v>96.207999999999998</v>
      </c>
      <c r="AD75" s="16">
        <f t="shared" si="4"/>
        <v>99.099000000000004</v>
      </c>
      <c r="AE75" s="16">
        <f t="shared" si="4"/>
        <v>105.9212</v>
      </c>
      <c r="AF75" s="16">
        <f t="shared" si="4"/>
        <v>99.651700000000005</v>
      </c>
      <c r="AH75" s="34" t="s">
        <v>57</v>
      </c>
      <c r="AI75" s="37">
        <v>10.61</v>
      </c>
      <c r="AJ75" s="6" t="s">
        <v>284</v>
      </c>
      <c r="AK75" s="2">
        <v>6</v>
      </c>
      <c r="AL75" s="17">
        <v>2.8812000000000002</v>
      </c>
      <c r="AM75" s="31">
        <v>0.99967492729999996</v>
      </c>
      <c r="AN75" s="43">
        <f t="shared" si="6"/>
        <v>1</v>
      </c>
      <c r="AO75" t="b">
        <f t="shared" si="7"/>
        <v>1</v>
      </c>
      <c r="AP75" t="b">
        <f t="shared" si="8"/>
        <v>1</v>
      </c>
    </row>
    <row r="76" spans="1:42" x14ac:dyDescent="0.25">
      <c r="A76" t="s">
        <v>213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248</v>
      </c>
      <c r="K76" t="s">
        <v>68</v>
      </c>
      <c r="L76" t="s">
        <v>207</v>
      </c>
      <c r="M76" s="6" t="s">
        <v>284</v>
      </c>
      <c r="N76" s="2">
        <v>1</v>
      </c>
      <c r="O76" s="2">
        <v>2</v>
      </c>
      <c r="P76" s="2">
        <v>5</v>
      </c>
      <c r="Q76" s="2">
        <v>10</v>
      </c>
      <c r="R76" s="31">
        <v>25</v>
      </c>
      <c r="S76" s="31">
        <v>100</v>
      </c>
      <c r="T76" s="31" t="s">
        <v>69</v>
      </c>
      <c r="U76" s="31">
        <v>0.84860000000000002</v>
      </c>
      <c r="V76" s="31">
        <v>1.7541</v>
      </c>
      <c r="W76" s="31">
        <v>4.9001999999999999</v>
      </c>
      <c r="X76" s="31">
        <v>10.246700000000001</v>
      </c>
      <c r="Y76" s="31">
        <v>27.972200000000001</v>
      </c>
      <c r="Z76" s="31">
        <v>99.243700000000004</v>
      </c>
      <c r="AA76" s="16">
        <f t="shared" si="5"/>
        <v>84.86</v>
      </c>
      <c r="AB76" s="16">
        <f t="shared" si="5"/>
        <v>87.704999999999998</v>
      </c>
      <c r="AC76" s="16">
        <f t="shared" si="5"/>
        <v>98.004000000000005</v>
      </c>
      <c r="AD76" s="16">
        <f t="shared" si="4"/>
        <v>102.467</v>
      </c>
      <c r="AE76" s="16">
        <f t="shared" si="4"/>
        <v>111.8888</v>
      </c>
      <c r="AF76" s="16">
        <f t="shared" si="4"/>
        <v>99.243700000000004</v>
      </c>
      <c r="AH76" s="34" t="s">
        <v>261</v>
      </c>
      <c r="AI76" s="37">
        <v>10.64</v>
      </c>
      <c r="AJ76" s="6" t="s">
        <v>284</v>
      </c>
      <c r="AK76" s="2">
        <v>6</v>
      </c>
      <c r="AL76" s="17">
        <v>5.7232000000000003</v>
      </c>
      <c r="AM76" s="31">
        <v>0.99868351700000002</v>
      </c>
      <c r="AN76" s="43">
        <f t="shared" si="6"/>
        <v>0.999</v>
      </c>
      <c r="AO76" t="b">
        <f t="shared" si="7"/>
        <v>1</v>
      </c>
      <c r="AP76" t="b">
        <f t="shared" si="8"/>
        <v>1</v>
      </c>
    </row>
    <row r="77" spans="1:42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248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 t="s">
        <v>69</v>
      </c>
      <c r="U77" s="31">
        <v>20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16">
        <f t="shared" si="5"/>
        <v>100</v>
      </c>
      <c r="AB77" s="16">
        <f t="shared" si="5"/>
        <v>100</v>
      </c>
      <c r="AC77" s="16">
        <f t="shared" si="5"/>
        <v>100</v>
      </c>
      <c r="AD77" s="16">
        <f t="shared" si="4"/>
        <v>100</v>
      </c>
      <c r="AE77" s="16">
        <f t="shared" si="4"/>
        <v>100</v>
      </c>
      <c r="AF77" s="16">
        <f t="shared" si="4"/>
        <v>100</v>
      </c>
      <c r="AG77" s="23"/>
      <c r="AH77" s="6" t="s">
        <v>101</v>
      </c>
      <c r="AI77" s="37">
        <v>10.66</v>
      </c>
      <c r="AJ77" s="39" t="s">
        <v>195</v>
      </c>
      <c r="AK77" s="2">
        <v>1</v>
      </c>
      <c r="AL77" s="17" t="s">
        <v>216</v>
      </c>
      <c r="AM77" s="31" t="s">
        <v>216</v>
      </c>
      <c r="AN77" s="43" t="str">
        <f t="shared" si="6"/>
        <v>n.a.</v>
      </c>
      <c r="AO77" t="b">
        <f t="shared" si="7"/>
        <v>1</v>
      </c>
      <c r="AP77" t="b">
        <f t="shared" si="8"/>
        <v>1</v>
      </c>
    </row>
    <row r="78" spans="1:42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248</v>
      </c>
      <c r="K78" t="s">
        <v>68</v>
      </c>
      <c r="L78" t="s">
        <v>207</v>
      </c>
      <c r="M78" s="6" t="s">
        <v>284</v>
      </c>
      <c r="N78" s="2">
        <v>1</v>
      </c>
      <c r="O78" s="2">
        <v>2</v>
      </c>
      <c r="P78" s="2">
        <v>5</v>
      </c>
      <c r="Q78" s="2">
        <v>10</v>
      </c>
      <c r="R78" s="31">
        <v>25</v>
      </c>
      <c r="S78" s="31">
        <v>100</v>
      </c>
      <c r="T78" s="31" t="s">
        <v>69</v>
      </c>
      <c r="U78" s="31">
        <v>0.97740000000000005</v>
      </c>
      <c r="V78" s="31">
        <v>1.9695</v>
      </c>
      <c r="W78" s="31">
        <v>5.0125000000000002</v>
      </c>
      <c r="X78" s="31">
        <v>10.153700000000001</v>
      </c>
      <c r="Y78" s="31">
        <v>26.432600000000001</v>
      </c>
      <c r="Z78" s="31">
        <v>99.6267</v>
      </c>
      <c r="AA78" s="16">
        <f t="shared" si="5"/>
        <v>97.740000000000009</v>
      </c>
      <c r="AB78" s="16">
        <f t="shared" si="5"/>
        <v>98.474999999999994</v>
      </c>
      <c r="AC78" s="16">
        <f t="shared" si="5"/>
        <v>100.25</v>
      </c>
      <c r="AD78" s="16">
        <f t="shared" si="4"/>
        <v>101.53700000000001</v>
      </c>
      <c r="AE78" s="16">
        <f t="shared" si="4"/>
        <v>105.7304</v>
      </c>
      <c r="AF78" s="16">
        <f t="shared" si="4"/>
        <v>99.6267</v>
      </c>
      <c r="AH78" s="34" t="s">
        <v>58</v>
      </c>
      <c r="AI78" s="37">
        <v>10.68</v>
      </c>
      <c r="AJ78" s="6" t="s">
        <v>284</v>
      </c>
      <c r="AK78" s="2">
        <v>6</v>
      </c>
      <c r="AL78" s="17">
        <v>2.7711999999999999</v>
      </c>
      <c r="AM78" s="31">
        <v>0.99969599880000004</v>
      </c>
      <c r="AN78" s="43">
        <f t="shared" si="6"/>
        <v>1</v>
      </c>
      <c r="AO78" t="b">
        <f t="shared" si="7"/>
        <v>1</v>
      </c>
      <c r="AP78" t="b">
        <f t="shared" si="8"/>
        <v>1</v>
      </c>
    </row>
    <row r="79" spans="1:42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248</v>
      </c>
      <c r="K79" t="s">
        <v>68</v>
      </c>
      <c r="L79" t="s">
        <v>207</v>
      </c>
      <c r="M79" s="6" t="s">
        <v>284</v>
      </c>
      <c r="N79" s="2">
        <v>1</v>
      </c>
      <c r="O79" s="2">
        <v>2</v>
      </c>
      <c r="P79" s="2">
        <v>5</v>
      </c>
      <c r="Q79" s="2">
        <v>10</v>
      </c>
      <c r="R79" s="31">
        <v>25</v>
      </c>
      <c r="S79" s="31">
        <v>100</v>
      </c>
      <c r="T79" s="31" t="s">
        <v>69</v>
      </c>
      <c r="U79" s="31">
        <v>0.79990000000000006</v>
      </c>
      <c r="V79" s="31">
        <v>1.6215999999999999</v>
      </c>
      <c r="W79" s="31">
        <v>4.5576999999999996</v>
      </c>
      <c r="X79" s="31">
        <v>9.5018999999999991</v>
      </c>
      <c r="Y79" s="31">
        <v>26.579699999999999</v>
      </c>
      <c r="Z79" s="31">
        <v>99.686599999999999</v>
      </c>
      <c r="AA79" s="16">
        <f t="shared" si="5"/>
        <v>79.990000000000009</v>
      </c>
      <c r="AB79" s="16">
        <f t="shared" si="5"/>
        <v>81.08</v>
      </c>
      <c r="AC79" s="16">
        <f t="shared" si="5"/>
        <v>91.153999999999996</v>
      </c>
      <c r="AD79" s="16">
        <f t="shared" si="4"/>
        <v>95.018999999999991</v>
      </c>
      <c r="AE79" s="16">
        <f t="shared" si="4"/>
        <v>106.3188</v>
      </c>
      <c r="AF79" s="16">
        <f t="shared" si="4"/>
        <v>99.686599999999999</v>
      </c>
      <c r="AH79" s="34" t="s">
        <v>60</v>
      </c>
      <c r="AI79" s="37">
        <v>10.91</v>
      </c>
      <c r="AJ79" s="6" t="s">
        <v>284</v>
      </c>
      <c r="AK79" s="2">
        <v>6</v>
      </c>
      <c r="AL79" s="17">
        <v>3.3734000000000002</v>
      </c>
      <c r="AM79" s="31">
        <v>0.99956254499999997</v>
      </c>
      <c r="AN79" s="43">
        <f t="shared" si="6"/>
        <v>1</v>
      </c>
      <c r="AO79" t="b">
        <f t="shared" si="7"/>
        <v>1</v>
      </c>
      <c r="AP79" t="b">
        <f t="shared" si="8"/>
        <v>1</v>
      </c>
    </row>
    <row r="80" spans="1:42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248</v>
      </c>
      <c r="K80" t="s">
        <v>68</v>
      </c>
      <c r="L80" t="s">
        <v>207</v>
      </c>
      <c r="M80" s="6" t="s">
        <v>284</v>
      </c>
      <c r="N80" s="2">
        <v>1</v>
      </c>
      <c r="O80" s="2">
        <v>2</v>
      </c>
      <c r="P80" s="2">
        <v>5</v>
      </c>
      <c r="Q80" s="2">
        <v>10</v>
      </c>
      <c r="R80" s="31">
        <v>25</v>
      </c>
      <c r="S80" s="31">
        <v>100</v>
      </c>
      <c r="T80" s="31" t="s">
        <v>69</v>
      </c>
      <c r="U80" s="31">
        <v>0.96519999999999995</v>
      </c>
      <c r="V80" s="31">
        <v>1.8434999999999999</v>
      </c>
      <c r="W80" s="31">
        <v>4.8150000000000004</v>
      </c>
      <c r="X80" s="31">
        <v>9.7728999999999999</v>
      </c>
      <c r="Y80" s="31">
        <v>27.224299999999999</v>
      </c>
      <c r="Z80" s="31">
        <v>99.479399999999998</v>
      </c>
      <c r="AA80" s="16">
        <f t="shared" si="5"/>
        <v>96.52</v>
      </c>
      <c r="AB80" s="16">
        <f t="shared" si="5"/>
        <v>92.174999999999997</v>
      </c>
      <c r="AC80" s="16">
        <f t="shared" si="5"/>
        <v>96.300000000000011</v>
      </c>
      <c r="AD80" s="16">
        <f t="shared" si="4"/>
        <v>97.728999999999999</v>
      </c>
      <c r="AE80" s="16">
        <f t="shared" si="4"/>
        <v>108.8972</v>
      </c>
      <c r="AF80" s="16">
        <f t="shared" si="4"/>
        <v>99.479399999999998</v>
      </c>
      <c r="AH80" s="34" t="s">
        <v>59</v>
      </c>
      <c r="AI80" s="37">
        <v>10.92</v>
      </c>
      <c r="AJ80" s="6" t="s">
        <v>284</v>
      </c>
      <c r="AK80" s="2">
        <v>6</v>
      </c>
      <c r="AL80" s="17">
        <v>4.2990000000000004</v>
      </c>
      <c r="AM80" s="31">
        <v>0.99926981479999999</v>
      </c>
      <c r="AN80" s="43">
        <f t="shared" si="6"/>
        <v>0.999</v>
      </c>
      <c r="AO80" t="b">
        <f t="shared" si="7"/>
        <v>1</v>
      </c>
      <c r="AP80" t="b">
        <f t="shared" si="8"/>
        <v>1</v>
      </c>
    </row>
    <row r="81" spans="1:42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248</v>
      </c>
      <c r="K81" t="s">
        <v>68</v>
      </c>
      <c r="L81" t="s">
        <v>207</v>
      </c>
      <c r="M81" s="6" t="s">
        <v>288</v>
      </c>
      <c r="N81" s="2">
        <v>1</v>
      </c>
      <c r="O81" s="2">
        <v>2</v>
      </c>
      <c r="P81" s="2">
        <v>5</v>
      </c>
      <c r="Q81" s="2">
        <v>10</v>
      </c>
      <c r="R81" s="31">
        <v>25</v>
      </c>
      <c r="S81" s="31">
        <v>100</v>
      </c>
      <c r="T81" s="31" t="s">
        <v>69</v>
      </c>
      <c r="U81" s="31">
        <v>0.77969999999999995</v>
      </c>
      <c r="V81" s="31">
        <v>1.5838000000000001</v>
      </c>
      <c r="W81" s="31">
        <v>4.3997999999999999</v>
      </c>
      <c r="X81" s="31">
        <v>9.2416</v>
      </c>
      <c r="Y81" s="31">
        <v>25.538599999999999</v>
      </c>
      <c r="Z81" s="31">
        <v>99.979900000000001</v>
      </c>
      <c r="AA81" s="16">
        <f t="shared" si="5"/>
        <v>77.97</v>
      </c>
      <c r="AB81" s="16">
        <f t="shared" si="5"/>
        <v>79.19</v>
      </c>
      <c r="AC81" s="16">
        <f t="shared" si="5"/>
        <v>87.995999999999995</v>
      </c>
      <c r="AD81" s="16">
        <f t="shared" si="4"/>
        <v>92.415999999999997</v>
      </c>
      <c r="AE81" s="16">
        <f t="shared" si="4"/>
        <v>102.1544</v>
      </c>
      <c r="AF81" s="16">
        <f t="shared" si="4"/>
        <v>99.979900000000001</v>
      </c>
      <c r="AH81" s="34" t="s">
        <v>61</v>
      </c>
      <c r="AI81" s="37" t="s">
        <v>216</v>
      </c>
      <c r="AJ81" s="6" t="s">
        <v>288</v>
      </c>
      <c r="AK81" s="2">
        <v>6</v>
      </c>
      <c r="AL81" s="17">
        <v>2.3332999999999999</v>
      </c>
      <c r="AM81" s="31">
        <v>0.99984955959999999</v>
      </c>
      <c r="AN81" s="43">
        <f t="shared" si="6"/>
        <v>1</v>
      </c>
      <c r="AO81" t="b">
        <f t="shared" si="7"/>
        <v>1</v>
      </c>
      <c r="AP81" t="b">
        <f t="shared" si="8"/>
        <v>1</v>
      </c>
    </row>
    <row r="82" spans="1:42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248</v>
      </c>
      <c r="K82" t="s">
        <v>68</v>
      </c>
      <c r="L82" t="s">
        <v>207</v>
      </c>
      <c r="M82" s="6" t="s">
        <v>283</v>
      </c>
      <c r="N82" s="2">
        <v>1</v>
      </c>
      <c r="O82" s="2">
        <v>2</v>
      </c>
      <c r="P82" s="2">
        <v>5</v>
      </c>
      <c r="Q82" s="2">
        <v>10</v>
      </c>
      <c r="R82" s="31">
        <v>25</v>
      </c>
      <c r="S82" s="31">
        <v>100</v>
      </c>
      <c r="T82" s="31" t="s">
        <v>69</v>
      </c>
      <c r="U82" s="31">
        <v>1.4278</v>
      </c>
      <c r="V82" s="31">
        <v>2.1669999999999998</v>
      </c>
      <c r="W82" s="31">
        <v>4.6420000000000003</v>
      </c>
      <c r="X82" s="31">
        <v>9.4901</v>
      </c>
      <c r="Y82" s="31">
        <v>25.2821</v>
      </c>
      <c r="Z82" s="31">
        <v>99.990099999999998</v>
      </c>
      <c r="AA82" s="16">
        <f t="shared" si="5"/>
        <v>142.78</v>
      </c>
      <c r="AB82" s="16">
        <f t="shared" si="5"/>
        <v>108.35</v>
      </c>
      <c r="AC82" s="16">
        <f t="shared" si="5"/>
        <v>92.840000000000018</v>
      </c>
      <c r="AD82" s="16">
        <f t="shared" si="4"/>
        <v>94.900999999999996</v>
      </c>
      <c r="AE82" s="16">
        <f t="shared" si="4"/>
        <v>101.12840000000001</v>
      </c>
      <c r="AF82" s="16">
        <f t="shared" si="4"/>
        <v>99.990099999999998</v>
      </c>
      <c r="AH82" s="34" t="s">
        <v>62</v>
      </c>
      <c r="AI82" s="37" t="s">
        <v>216</v>
      </c>
      <c r="AJ82" s="6" t="s">
        <v>283</v>
      </c>
      <c r="AK82" s="2">
        <v>6</v>
      </c>
      <c r="AL82" s="17">
        <v>1.8838999999999999</v>
      </c>
      <c r="AM82" s="31">
        <v>0.99992773879999997</v>
      </c>
      <c r="AN82" s="43">
        <f t="shared" si="6"/>
        <v>1</v>
      </c>
      <c r="AO82" t="b">
        <f t="shared" si="7"/>
        <v>1</v>
      </c>
      <c r="AP82" t="b">
        <f t="shared" si="8"/>
        <v>1</v>
      </c>
    </row>
    <row r="83" spans="1:42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248</v>
      </c>
      <c r="K83" t="s">
        <v>68</v>
      </c>
      <c r="L83" t="s">
        <v>207</v>
      </c>
      <c r="M83" s="6" t="s">
        <v>288</v>
      </c>
      <c r="N83" s="2">
        <v>1</v>
      </c>
      <c r="O83" s="2">
        <v>2</v>
      </c>
      <c r="P83" s="2">
        <v>5</v>
      </c>
      <c r="Q83" s="2">
        <v>10</v>
      </c>
      <c r="R83" s="31">
        <v>25</v>
      </c>
      <c r="S83" s="31">
        <v>100</v>
      </c>
      <c r="T83" s="31" t="s">
        <v>69</v>
      </c>
      <c r="U83" s="31">
        <v>0.83140000000000003</v>
      </c>
      <c r="V83" s="31">
        <v>1.7797000000000001</v>
      </c>
      <c r="W83" s="31">
        <v>3.9965999999999999</v>
      </c>
      <c r="X83" s="31">
        <v>9.7919999999999998</v>
      </c>
      <c r="Y83" s="31">
        <v>25.357900000000001</v>
      </c>
      <c r="Z83" s="31">
        <v>99.985900000000001</v>
      </c>
      <c r="AA83" s="16">
        <f t="shared" si="5"/>
        <v>83.14</v>
      </c>
      <c r="AB83" s="16">
        <f t="shared" si="5"/>
        <v>88.984999999999999</v>
      </c>
      <c r="AC83" s="16">
        <f t="shared" si="5"/>
        <v>79.932000000000002</v>
      </c>
      <c r="AD83" s="16">
        <f t="shared" si="4"/>
        <v>97.92</v>
      </c>
      <c r="AE83" s="16">
        <f t="shared" si="4"/>
        <v>101.4316</v>
      </c>
      <c r="AF83" s="16">
        <f t="shared" si="4"/>
        <v>99.985900000000001</v>
      </c>
      <c r="AH83" s="34" t="s">
        <v>63</v>
      </c>
      <c r="AI83" s="37" t="s">
        <v>216</v>
      </c>
      <c r="AJ83" s="6" t="s">
        <v>288</v>
      </c>
      <c r="AK83" s="2">
        <v>6</v>
      </c>
      <c r="AL83" s="17">
        <v>2.1082000000000001</v>
      </c>
      <c r="AM83" s="31">
        <v>0.99987818650000004</v>
      </c>
      <c r="AN83" s="43">
        <f t="shared" si="6"/>
        <v>1</v>
      </c>
      <c r="AO83" t="b">
        <f t="shared" si="7"/>
        <v>1</v>
      </c>
      <c r="AP83" t="b">
        <f t="shared" si="8"/>
        <v>1</v>
      </c>
    </row>
    <row r="84" spans="1:42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248</v>
      </c>
      <c r="K84" t="s">
        <v>68</v>
      </c>
      <c r="L84" t="s">
        <v>207</v>
      </c>
      <c r="M84" s="6" t="s">
        <v>288</v>
      </c>
      <c r="N84" s="2">
        <v>1</v>
      </c>
      <c r="O84" s="2">
        <v>2</v>
      </c>
      <c r="P84" s="2">
        <v>5</v>
      </c>
      <c r="Q84" s="2">
        <v>10</v>
      </c>
      <c r="R84" s="31">
        <v>25</v>
      </c>
      <c r="S84" s="31">
        <v>100</v>
      </c>
      <c r="T84" s="31" t="s">
        <v>69</v>
      </c>
      <c r="U84" s="31">
        <v>0.87290000000000001</v>
      </c>
      <c r="V84" s="31">
        <v>1.7774000000000001</v>
      </c>
      <c r="W84" s="31">
        <v>4.5163000000000002</v>
      </c>
      <c r="X84" s="31">
        <v>9.3506</v>
      </c>
      <c r="Y84" s="31">
        <v>25.4421</v>
      </c>
      <c r="Z84" s="31">
        <v>99.9833</v>
      </c>
      <c r="AA84" s="16">
        <f t="shared" si="5"/>
        <v>87.29</v>
      </c>
      <c r="AB84" s="16">
        <f t="shared" si="5"/>
        <v>88.87</v>
      </c>
      <c r="AC84" s="16">
        <f t="shared" si="5"/>
        <v>90.326000000000008</v>
      </c>
      <c r="AD84" s="16">
        <f t="shared" si="4"/>
        <v>93.506</v>
      </c>
      <c r="AE84" s="16">
        <f t="shared" si="4"/>
        <v>101.7684</v>
      </c>
      <c r="AF84" s="16">
        <f t="shared" si="4"/>
        <v>99.9833</v>
      </c>
      <c r="AH84" s="34" t="s">
        <v>64</v>
      </c>
      <c r="AI84" s="37">
        <v>11.98</v>
      </c>
      <c r="AJ84" s="6" t="s">
        <v>288</v>
      </c>
      <c r="AK84" s="2">
        <v>6</v>
      </c>
      <c r="AL84" s="17">
        <v>1.8814</v>
      </c>
      <c r="AM84" s="31">
        <v>0.99990028539999998</v>
      </c>
      <c r="AN84" s="43">
        <f t="shared" si="6"/>
        <v>1</v>
      </c>
      <c r="AO84" t="b">
        <f t="shared" si="7"/>
        <v>1</v>
      </c>
      <c r="AP84" t="b">
        <f t="shared" si="8"/>
        <v>1</v>
      </c>
    </row>
    <row r="85" spans="1:42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248</v>
      </c>
      <c r="K85" t="s">
        <v>68</v>
      </c>
      <c r="L85" t="s">
        <v>207</v>
      </c>
      <c r="M85" s="6" t="s">
        <v>284</v>
      </c>
      <c r="N85" s="2">
        <v>1</v>
      </c>
      <c r="O85" s="2">
        <v>2</v>
      </c>
      <c r="P85" s="2">
        <v>5</v>
      </c>
      <c r="Q85" s="2">
        <v>10</v>
      </c>
      <c r="R85" s="31">
        <v>25</v>
      </c>
      <c r="S85" s="31">
        <v>100</v>
      </c>
      <c r="T85" s="31" t="s">
        <v>69</v>
      </c>
      <c r="U85" s="31">
        <v>0.83030000000000004</v>
      </c>
      <c r="V85" s="31">
        <v>1.6838</v>
      </c>
      <c r="W85" s="31">
        <v>4.5446999999999997</v>
      </c>
      <c r="X85" s="31">
        <v>8.8820999999999994</v>
      </c>
      <c r="Y85" s="31">
        <v>23.9285</v>
      </c>
      <c r="Z85" s="31">
        <v>100.4105</v>
      </c>
      <c r="AA85" s="16">
        <f t="shared" si="5"/>
        <v>83.03</v>
      </c>
      <c r="AB85" s="16">
        <f t="shared" si="5"/>
        <v>84.19</v>
      </c>
      <c r="AC85" s="16">
        <f t="shared" si="5"/>
        <v>90.893999999999991</v>
      </c>
      <c r="AD85" s="16">
        <f t="shared" si="4"/>
        <v>88.820999999999998</v>
      </c>
      <c r="AE85" s="16">
        <f t="shared" si="4"/>
        <v>95.713999999999999</v>
      </c>
      <c r="AF85" s="16">
        <f t="shared" si="4"/>
        <v>100.4105</v>
      </c>
      <c r="AH85" s="34" t="s">
        <v>65</v>
      </c>
      <c r="AI85" s="37">
        <v>12.07</v>
      </c>
      <c r="AJ85" s="6" t="s">
        <v>284</v>
      </c>
      <c r="AK85" s="2">
        <v>6</v>
      </c>
      <c r="AL85" s="17">
        <v>3.2587999999999999</v>
      </c>
      <c r="AM85" s="31">
        <v>0.99961187029999998</v>
      </c>
      <c r="AN85" s="43">
        <f t="shared" si="6"/>
        <v>1</v>
      </c>
      <c r="AO85" t="b">
        <f t="shared" si="7"/>
        <v>1</v>
      </c>
      <c r="AP85" t="b">
        <f t="shared" si="8"/>
        <v>1</v>
      </c>
    </row>
    <row r="86" spans="1:42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248</v>
      </c>
      <c r="K86" t="s">
        <v>68</v>
      </c>
      <c r="L86" t="s">
        <v>207</v>
      </c>
      <c r="M86" s="6" t="s">
        <v>295</v>
      </c>
      <c r="N86" s="2">
        <v>1</v>
      </c>
      <c r="O86" s="2">
        <v>2</v>
      </c>
      <c r="P86" s="2">
        <v>5</v>
      </c>
      <c r="Q86" s="2">
        <v>10</v>
      </c>
      <c r="R86" s="31">
        <v>25</v>
      </c>
      <c r="S86" s="31">
        <v>100</v>
      </c>
      <c r="T86" s="31" t="s">
        <v>69</v>
      </c>
      <c r="U86" s="31">
        <v>1.024</v>
      </c>
      <c r="V86" s="31">
        <v>1.9359999999999999</v>
      </c>
      <c r="W86" s="31">
        <v>4.6082000000000001</v>
      </c>
      <c r="X86" s="31">
        <v>10.4252</v>
      </c>
      <c r="Y86" s="31">
        <v>27.707899999999999</v>
      </c>
      <c r="Z86" s="31">
        <v>97.922499999999999</v>
      </c>
      <c r="AA86" s="16">
        <f t="shared" si="5"/>
        <v>102.4</v>
      </c>
      <c r="AB86" s="16">
        <f t="shared" si="5"/>
        <v>96.8</v>
      </c>
      <c r="AC86" s="16">
        <f t="shared" si="5"/>
        <v>92.164000000000001</v>
      </c>
      <c r="AD86" s="16">
        <f t="shared" si="4"/>
        <v>104.25200000000001</v>
      </c>
      <c r="AE86" s="16">
        <f t="shared" si="4"/>
        <v>110.83159999999998</v>
      </c>
      <c r="AF86" s="16">
        <f t="shared" si="4"/>
        <v>97.922499999999999</v>
      </c>
      <c r="AH86" s="34" t="s">
        <v>66</v>
      </c>
      <c r="AI86" s="37">
        <v>12.15</v>
      </c>
      <c r="AJ86" s="6" t="s">
        <v>295</v>
      </c>
      <c r="AK86" s="2">
        <v>6</v>
      </c>
      <c r="AL86" s="17">
        <v>13.8202</v>
      </c>
      <c r="AM86" s="31">
        <v>0.99317275059999999</v>
      </c>
      <c r="AN86" s="43">
        <f t="shared" si="6"/>
        <v>0.99299999999999999</v>
      </c>
      <c r="AO86" t="b">
        <f t="shared" si="7"/>
        <v>1</v>
      </c>
      <c r="AP86" t="b">
        <f t="shared" si="8"/>
        <v>1</v>
      </c>
    </row>
    <row r="87" spans="1:42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248</v>
      </c>
      <c r="K87" t="s">
        <v>68</v>
      </c>
      <c r="L87" t="s">
        <v>207</v>
      </c>
      <c r="M87" s="6" t="s">
        <v>284</v>
      </c>
      <c r="N87" s="2">
        <v>1</v>
      </c>
      <c r="O87" s="2">
        <v>2</v>
      </c>
      <c r="P87" s="2">
        <v>5</v>
      </c>
      <c r="Q87" s="2">
        <v>10</v>
      </c>
      <c r="R87" s="31">
        <v>25</v>
      </c>
      <c r="S87" s="31">
        <v>100</v>
      </c>
      <c r="T87" s="31" t="s">
        <v>69</v>
      </c>
      <c r="U87" s="31">
        <v>0.81259999999999999</v>
      </c>
      <c r="V87" s="31">
        <v>1.5888</v>
      </c>
      <c r="W87" s="31">
        <v>4.0594000000000001</v>
      </c>
      <c r="X87" s="31">
        <v>8.5662000000000003</v>
      </c>
      <c r="Y87" s="31">
        <v>23.2424</v>
      </c>
      <c r="Z87" s="31">
        <v>100.6399</v>
      </c>
      <c r="AA87" s="16">
        <f t="shared" si="5"/>
        <v>81.260000000000005</v>
      </c>
      <c r="AB87" s="16">
        <f t="shared" si="5"/>
        <v>79.44</v>
      </c>
      <c r="AC87" s="16">
        <f t="shared" si="5"/>
        <v>81.188000000000002</v>
      </c>
      <c r="AD87" s="16">
        <f t="shared" si="4"/>
        <v>85.662000000000006</v>
      </c>
      <c r="AE87" s="16">
        <f t="shared" si="4"/>
        <v>92.9696</v>
      </c>
      <c r="AF87" s="16">
        <f t="shared" si="4"/>
        <v>100.63990000000001</v>
      </c>
      <c r="AH87" s="34" t="s">
        <v>67</v>
      </c>
      <c r="AI87" s="37">
        <v>12.29</v>
      </c>
      <c r="AJ87" s="6" t="s">
        <v>284</v>
      </c>
      <c r="AK87" s="2">
        <v>6</v>
      </c>
      <c r="AL87" s="17">
        <v>4.9786999999999999</v>
      </c>
      <c r="AM87" s="31">
        <v>0.99911962050000003</v>
      </c>
      <c r="AN87" s="43">
        <f t="shared" si="6"/>
        <v>0.999</v>
      </c>
      <c r="AO87" t="b">
        <f t="shared" si="7"/>
        <v>1</v>
      </c>
      <c r="AP87" t="b">
        <f t="shared" si="8"/>
        <v>1</v>
      </c>
    </row>
  </sheetData>
  <conditionalFormatting sqref="AB3:AF87">
    <cfRule type="cellIs" dxfId="40" priority="2" operator="notBetween">
      <formula>70</formula>
      <formula>130</formula>
    </cfRule>
  </conditionalFormatting>
  <conditionalFormatting sqref="AO3:AP87">
    <cfRule type="cellIs" dxfId="39" priority="3" operator="equal">
      <formula>FALSE</formula>
    </cfRule>
  </conditionalFormatting>
  <conditionalFormatting sqref="AA3:AA87">
    <cfRule type="cellIs" dxfId="38" priority="1" operator="notBetween">
      <formula>50</formula>
      <formula>150</formula>
    </cfRule>
  </conditionalFormatting>
  <conditionalFormatting sqref="A1:XFD1048576">
    <cfRule type="expression" dxfId="37" priority="4">
      <formula>$A1="1,4-Dichlorobenzene-d4 [IS4]"</formula>
    </cfRule>
    <cfRule type="expression" dxfId="36" priority="5">
      <formula>$A1="1-Bromo-4-fluorobenzene (BFB) [SS3]"</formula>
    </cfRule>
    <cfRule type="expression" dxfId="35" priority="6">
      <formula>$A1="Chlorobenzene-d5 [IS3]"</formula>
    </cfRule>
    <cfRule type="expression" dxfId="34" priority="7">
      <formula>$A1="Toluene-d8 [SS2]"</formula>
    </cfRule>
    <cfRule type="expression" dxfId="33" priority="8">
      <formula>$A1="1,4-Difluorobenzene [IS2]"</formula>
    </cfRule>
    <cfRule type="expression" dxfId="32" priority="9">
      <formula>$A1="Pentafluorobenzene [IS1]"</formula>
    </cfRule>
    <cfRule type="expression" dxfId="31" priority="10">
      <formula>$A1="Dibromofluoromethane [SS1]"</formula>
    </cfRule>
    <cfRule type="expression" dxfId="30" priority="11">
      <formula>$A1="2-Hexanone"</formula>
    </cfRule>
    <cfRule type="expression" dxfId="29" priority="12">
      <formula>$A1="4-Methyl-2-pentanone (MIBK)"</formula>
    </cfRule>
    <cfRule type="expression" dxfId="28" priority="13">
      <formula>$A1="2-Butanone (MEK)"</formula>
    </cfRule>
    <cfRule type="expression" dxfId="27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87"/>
  <sheetViews>
    <sheetView workbookViewId="0">
      <selection activeCell="E13" sqref="E13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166</v>
      </c>
      <c r="B2" t="s">
        <v>217</v>
      </c>
    </row>
    <row r="3" spans="1:2" x14ac:dyDescent="0.25">
      <c r="A3" t="s">
        <v>1</v>
      </c>
      <c r="B3">
        <v>1</v>
      </c>
    </row>
    <row r="4" spans="1:2" x14ac:dyDescent="0.25">
      <c r="A4" t="s">
        <v>185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1.8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215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191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1.8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t="s">
        <v>193</v>
      </c>
      <c r="B23">
        <v>1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>
        <v>20</v>
      </c>
    </row>
    <row r="28" spans="1:2" x14ac:dyDescent="0.25">
      <c r="A28" t="s">
        <v>96</v>
      </c>
      <c r="B28">
        <v>20</v>
      </c>
    </row>
    <row r="29" spans="1:2" x14ac:dyDescent="0.25">
      <c r="A29" t="s">
        <v>21</v>
      </c>
      <c r="B29">
        <v>1</v>
      </c>
    </row>
    <row r="30" spans="1:2" x14ac:dyDescent="0.25">
      <c r="A30" s="27" t="s">
        <v>199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>
        <v>20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201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t="s">
        <v>28</v>
      </c>
      <c r="B40">
        <v>1</v>
      </c>
    </row>
    <row r="41" spans="1:2" x14ac:dyDescent="0.25">
      <c r="A41" t="s">
        <v>29</v>
      </c>
      <c r="B41">
        <v>1</v>
      </c>
    </row>
    <row r="42" spans="1:2" x14ac:dyDescent="0.25">
      <c r="A42" t="s">
        <v>202</v>
      </c>
      <c r="B42">
        <v>1.8</v>
      </c>
    </row>
    <row r="43" spans="1:2" x14ac:dyDescent="0.25">
      <c r="A43" t="s">
        <v>98</v>
      </c>
      <c r="B43">
        <v>20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205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1.8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>
        <v>20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t="s">
        <v>41</v>
      </c>
      <c r="B57">
        <v>1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208</v>
      </c>
      <c r="B61">
        <v>1</v>
      </c>
    </row>
    <row r="62" spans="1:2" x14ac:dyDescent="0.25">
      <c r="A62" t="s">
        <v>100</v>
      </c>
      <c r="B62">
        <v>20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213</v>
      </c>
      <c r="B76">
        <v>1</v>
      </c>
    </row>
    <row r="77" spans="1:2" x14ac:dyDescent="0.25">
      <c r="A77" t="s">
        <v>101</v>
      </c>
      <c r="B77">
        <v>20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t="s">
        <v>63</v>
      </c>
      <c r="B83">
        <v>1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26" priority="1">
      <formula>$A1="1,4-Dichlorobenzene-d4 [IS4]"</formula>
    </cfRule>
    <cfRule type="expression" dxfId="25" priority="2">
      <formula>$A1="1-Bromo-4-fluorobenzene (BFB) [SS3]"</formula>
    </cfRule>
    <cfRule type="expression" dxfId="24" priority="3">
      <formula>$A1="Chlorobenzene-d5 [IS3]"</formula>
    </cfRule>
    <cfRule type="expression" dxfId="23" priority="4">
      <formula>$A1="Toluene-d8 [SS2]"</formula>
    </cfRule>
    <cfRule type="expression" dxfId="22" priority="5">
      <formula>$A1="1,4-Difluorobenzene [IS2]"</formula>
    </cfRule>
    <cfRule type="expression" dxfId="21" priority="6">
      <formula>$A1="Pentafluorobenzene [IS1]"</formula>
    </cfRule>
    <cfRule type="expression" dxfId="20" priority="7">
      <formula>$A1="Dibromofluoromethane [SS1]"</formula>
    </cfRule>
    <cfRule type="expression" dxfId="19" priority="8">
      <formula>$A1="2-Hexanone"</formula>
    </cfRule>
    <cfRule type="expression" dxfId="18" priority="9">
      <formula>$A1="4-Methyl-2-pentanone (MIBK)"</formula>
    </cfRule>
    <cfRule type="expression" dxfId="17" priority="10">
      <formula>$A1="2-Butanone (MEK)"</formula>
    </cfRule>
    <cfRule type="expression" dxfId="16" priority="11">
      <formula>$A1="Acetone"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workbookViewId="0">
      <selection activeCell="F90" sqref="F90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220</v>
      </c>
      <c r="H1" s="2" t="s">
        <v>221</v>
      </c>
      <c r="I1" s="2" t="s">
        <v>222</v>
      </c>
      <c r="J1" s="2" t="s">
        <v>74</v>
      </c>
      <c r="K1" s="2" t="s">
        <v>223</v>
      </c>
      <c r="L1" s="2" t="s">
        <v>224</v>
      </c>
      <c r="M1" s="2" t="s">
        <v>225</v>
      </c>
      <c r="N1" s="2" t="s">
        <v>226</v>
      </c>
      <c r="O1" s="2" t="s">
        <v>226</v>
      </c>
      <c r="P1" s="2" t="s">
        <v>226</v>
      </c>
      <c r="Q1" s="2" t="s">
        <v>227</v>
      </c>
      <c r="R1" s="2" t="s">
        <v>228</v>
      </c>
      <c r="S1" s="2" t="s">
        <v>228</v>
      </c>
      <c r="T1" s="2" t="s">
        <v>228</v>
      </c>
    </row>
    <row r="2" spans="1:20" x14ac:dyDescent="0.25">
      <c r="G2" s="2" t="s">
        <v>71</v>
      </c>
      <c r="H2" s="2" t="s">
        <v>229</v>
      </c>
      <c r="I2" s="2" t="s">
        <v>72</v>
      </c>
      <c r="J2" s="2" t="s">
        <v>69</v>
      </c>
      <c r="K2" s="2" t="s">
        <v>230</v>
      </c>
      <c r="L2" s="2" t="s">
        <v>231</v>
      </c>
      <c r="M2" s="2" t="s">
        <v>231</v>
      </c>
      <c r="N2" s="2" t="s">
        <v>232</v>
      </c>
      <c r="O2" s="2" t="s">
        <v>233</v>
      </c>
      <c r="P2" s="2" t="s">
        <v>234</v>
      </c>
      <c r="Q2" s="2" t="s">
        <v>231</v>
      </c>
      <c r="R2" s="2" t="s">
        <v>232</v>
      </c>
      <c r="S2" s="2" t="s">
        <v>233</v>
      </c>
      <c r="T2" s="2" t="s">
        <v>234</v>
      </c>
    </row>
    <row r="3" spans="1:20" x14ac:dyDescent="0.25">
      <c r="A3" t="s">
        <v>217</v>
      </c>
      <c r="B3" t="s">
        <v>262</v>
      </c>
      <c r="C3" t="s">
        <v>263</v>
      </c>
      <c r="D3" t="s">
        <v>264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1.47</v>
      </c>
      <c r="H4" s="2">
        <v>76</v>
      </c>
      <c r="I4" s="2">
        <v>0</v>
      </c>
      <c r="J4" s="2">
        <v>3.5999999999999997E-2</v>
      </c>
      <c r="K4" s="2" t="s">
        <v>273</v>
      </c>
      <c r="L4" s="2">
        <v>50</v>
      </c>
      <c r="M4" s="2">
        <v>52</v>
      </c>
      <c r="N4" s="2">
        <v>32.869999999999997</v>
      </c>
      <c r="O4" s="2" t="s">
        <v>216</v>
      </c>
      <c r="P4" s="2" t="s">
        <v>273</v>
      </c>
      <c r="Q4" s="2">
        <v>49</v>
      </c>
      <c r="R4" s="2">
        <v>9.8699999999999992</v>
      </c>
      <c r="S4" s="2" t="s">
        <v>216</v>
      </c>
      <c r="T4" s="2" t="s">
        <v>273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252</v>
      </c>
      <c r="G5" s="2" t="s">
        <v>216</v>
      </c>
      <c r="H5" s="2" t="s">
        <v>216</v>
      </c>
      <c r="I5" s="2" t="s">
        <v>216</v>
      </c>
      <c r="J5" s="2" t="s">
        <v>216</v>
      </c>
      <c r="K5" s="2" t="s">
        <v>273</v>
      </c>
      <c r="L5" s="2">
        <v>62</v>
      </c>
      <c r="M5" s="2">
        <v>64</v>
      </c>
      <c r="N5" s="2">
        <v>31.53</v>
      </c>
      <c r="O5" s="2" t="s">
        <v>216</v>
      </c>
      <c r="P5" s="2" t="s">
        <v>273</v>
      </c>
      <c r="Q5" s="2">
        <v>61</v>
      </c>
      <c r="R5" s="2">
        <v>7.81</v>
      </c>
      <c r="S5" s="2" t="s">
        <v>216</v>
      </c>
      <c r="T5" s="2" t="s">
        <v>273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1.85</v>
      </c>
      <c r="H6" s="2">
        <v>858</v>
      </c>
      <c r="I6" s="2">
        <v>0.04</v>
      </c>
      <c r="J6" s="2" t="s">
        <v>216</v>
      </c>
      <c r="K6" s="2" t="s">
        <v>274</v>
      </c>
      <c r="L6" s="2">
        <v>94</v>
      </c>
      <c r="M6" s="2">
        <v>96</v>
      </c>
      <c r="N6" s="2">
        <v>97.36</v>
      </c>
      <c r="O6" s="2">
        <v>92.42</v>
      </c>
      <c r="P6" s="2" t="s">
        <v>274</v>
      </c>
      <c r="Q6" s="2">
        <v>93</v>
      </c>
      <c r="R6" s="2">
        <v>20.34</v>
      </c>
      <c r="S6" s="2">
        <v>19.649999999999999</v>
      </c>
      <c r="T6" s="2" t="s">
        <v>274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216</v>
      </c>
      <c r="H7" s="2" t="s">
        <v>216</v>
      </c>
      <c r="I7" s="2" t="s">
        <v>216</v>
      </c>
      <c r="J7" s="2" t="s">
        <v>216</v>
      </c>
      <c r="K7" s="2" t="s">
        <v>273</v>
      </c>
      <c r="L7" s="2">
        <v>64</v>
      </c>
      <c r="M7" s="2">
        <v>66</v>
      </c>
      <c r="N7" s="2">
        <v>32.119999999999997</v>
      </c>
      <c r="O7" s="2" t="s">
        <v>216</v>
      </c>
      <c r="P7" s="2" t="s">
        <v>273</v>
      </c>
      <c r="Q7" s="2">
        <v>49</v>
      </c>
      <c r="R7" s="2">
        <v>23.08</v>
      </c>
      <c r="S7" s="2" t="s">
        <v>216</v>
      </c>
      <c r="T7" s="2" t="s">
        <v>273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2.2000000000000002</v>
      </c>
      <c r="H8" s="2">
        <v>14</v>
      </c>
      <c r="I8" s="2">
        <v>0</v>
      </c>
      <c r="J8" s="2">
        <v>2E-3</v>
      </c>
      <c r="K8" s="2" t="s">
        <v>273</v>
      </c>
      <c r="L8" s="2">
        <v>101</v>
      </c>
      <c r="M8" s="2">
        <v>103</v>
      </c>
      <c r="N8" s="2">
        <v>64.84</v>
      </c>
      <c r="O8" s="2" t="s">
        <v>216</v>
      </c>
      <c r="P8" s="2" t="s">
        <v>273</v>
      </c>
      <c r="Q8" s="2">
        <v>105</v>
      </c>
      <c r="R8" s="2">
        <v>10.5</v>
      </c>
      <c r="S8" s="2" t="s">
        <v>216</v>
      </c>
      <c r="T8" s="2" t="s">
        <v>273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216</v>
      </c>
      <c r="H9" s="2" t="s">
        <v>216</v>
      </c>
      <c r="I9" s="2" t="s">
        <v>216</v>
      </c>
      <c r="J9" s="2" t="s">
        <v>216</v>
      </c>
      <c r="K9" s="2" t="s">
        <v>273</v>
      </c>
      <c r="L9" s="2">
        <v>59</v>
      </c>
      <c r="M9" s="2">
        <v>74</v>
      </c>
      <c r="N9" s="2">
        <v>75.459999999999994</v>
      </c>
      <c r="O9" s="2" t="s">
        <v>216</v>
      </c>
      <c r="P9" s="2" t="s">
        <v>273</v>
      </c>
      <c r="Q9" s="2">
        <v>45</v>
      </c>
      <c r="R9" s="2">
        <v>72.36</v>
      </c>
      <c r="S9" s="2" t="s">
        <v>216</v>
      </c>
      <c r="T9" s="2" t="s">
        <v>273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2.76</v>
      </c>
      <c r="H10" s="2">
        <v>19</v>
      </c>
      <c r="I10" s="2">
        <v>0</v>
      </c>
      <c r="J10" s="2">
        <v>3.0000000000000001E-3</v>
      </c>
      <c r="K10" s="2" t="s">
        <v>273</v>
      </c>
      <c r="L10" s="2">
        <v>61</v>
      </c>
      <c r="M10" s="2">
        <v>96</v>
      </c>
      <c r="N10" s="2">
        <v>72.45</v>
      </c>
      <c r="O10" s="2" t="s">
        <v>216</v>
      </c>
      <c r="P10" s="2" t="s">
        <v>273</v>
      </c>
      <c r="Q10" s="2">
        <v>98</v>
      </c>
      <c r="R10" s="2">
        <v>46.37</v>
      </c>
      <c r="S10" s="2" t="s">
        <v>216</v>
      </c>
      <c r="T10" s="2" t="s">
        <v>273</v>
      </c>
    </row>
    <row r="11" spans="1:20" x14ac:dyDescent="0.25">
      <c r="A11">
        <v>1.8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216</v>
      </c>
      <c r="H11" s="2" t="s">
        <v>216</v>
      </c>
      <c r="I11" s="2" t="s">
        <v>216</v>
      </c>
      <c r="J11" s="2" t="s">
        <v>216</v>
      </c>
      <c r="K11" s="2" t="s">
        <v>273</v>
      </c>
      <c r="L11" s="2">
        <v>43</v>
      </c>
      <c r="M11" s="2">
        <v>58</v>
      </c>
      <c r="N11" s="2">
        <v>40</v>
      </c>
      <c r="O11" s="2" t="s">
        <v>216</v>
      </c>
      <c r="P11" s="2" t="s">
        <v>273</v>
      </c>
      <c r="Q11" s="2" t="s">
        <v>216</v>
      </c>
      <c r="R11" s="2" t="s">
        <v>216</v>
      </c>
      <c r="S11" s="2" t="s">
        <v>216</v>
      </c>
      <c r="T11" s="2" t="s">
        <v>216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</v>
      </c>
      <c r="H12" s="2">
        <v>745</v>
      </c>
      <c r="I12" s="2">
        <v>0.04</v>
      </c>
      <c r="J12" s="2">
        <v>0.24399999999999999</v>
      </c>
      <c r="K12" s="2" t="s">
        <v>274</v>
      </c>
      <c r="L12" s="2">
        <v>142</v>
      </c>
      <c r="M12" s="2">
        <v>127</v>
      </c>
      <c r="N12" s="2">
        <v>31</v>
      </c>
      <c r="O12" s="2">
        <v>26.3</v>
      </c>
      <c r="P12" s="2" t="s">
        <v>274</v>
      </c>
      <c r="Q12" s="2">
        <v>141</v>
      </c>
      <c r="R12" s="2">
        <v>13.37</v>
      </c>
      <c r="S12" s="2">
        <v>9.42</v>
      </c>
      <c r="T12" s="2" t="s">
        <v>274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2.95</v>
      </c>
      <c r="H13" s="2">
        <v>482</v>
      </c>
      <c r="I13" s="2">
        <v>0.02</v>
      </c>
      <c r="J13" s="2">
        <v>2.8000000000000001E-2</v>
      </c>
      <c r="K13" s="2" t="s">
        <v>273</v>
      </c>
      <c r="L13" s="2">
        <v>76</v>
      </c>
      <c r="M13" s="2">
        <v>78</v>
      </c>
      <c r="N13" s="2">
        <v>8.9600000000000009</v>
      </c>
      <c r="O13" s="2" t="s">
        <v>216</v>
      </c>
      <c r="P13" s="2" t="s">
        <v>273</v>
      </c>
      <c r="Q13" s="2" t="s">
        <v>216</v>
      </c>
      <c r="R13" s="2" t="s">
        <v>216</v>
      </c>
      <c r="S13" s="2" t="s">
        <v>216</v>
      </c>
      <c r="T13" s="2" t="s">
        <v>216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216</v>
      </c>
      <c r="H14" s="2" t="s">
        <v>216</v>
      </c>
      <c r="I14" s="2" t="s">
        <v>216</v>
      </c>
      <c r="J14" s="2" t="s">
        <v>216</v>
      </c>
      <c r="K14" s="2" t="s">
        <v>273</v>
      </c>
      <c r="L14" s="2">
        <v>41</v>
      </c>
      <c r="M14" s="2">
        <v>39</v>
      </c>
      <c r="N14" s="2">
        <v>52.2</v>
      </c>
      <c r="O14" s="2" t="s">
        <v>216</v>
      </c>
      <c r="P14" s="2" t="s">
        <v>273</v>
      </c>
      <c r="Q14" s="2">
        <v>76</v>
      </c>
      <c r="R14" s="2">
        <v>36.97</v>
      </c>
      <c r="S14" s="2" t="s">
        <v>216</v>
      </c>
      <c r="T14" s="2" t="s">
        <v>273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3.36</v>
      </c>
      <c r="H15" s="2">
        <v>361</v>
      </c>
      <c r="I15" s="2">
        <v>0.02</v>
      </c>
      <c r="J15" s="2">
        <v>4.3999999999999997E-2</v>
      </c>
      <c r="K15" s="2" t="s">
        <v>274</v>
      </c>
      <c r="L15" s="2">
        <v>49</v>
      </c>
      <c r="M15" s="2">
        <v>84</v>
      </c>
      <c r="N15" s="2">
        <v>87.31</v>
      </c>
      <c r="O15" s="2">
        <v>100.22</v>
      </c>
      <c r="P15" s="2" t="s">
        <v>274</v>
      </c>
      <c r="Q15" s="2">
        <v>86</v>
      </c>
      <c r="R15" s="2">
        <v>55.97</v>
      </c>
      <c r="S15" s="2">
        <v>72.739999999999995</v>
      </c>
      <c r="T15" s="2" t="s">
        <v>274</v>
      </c>
    </row>
    <row r="16" spans="1:20" x14ac:dyDescent="0.2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11</v>
      </c>
      <c r="G16" s="2">
        <v>3.68</v>
      </c>
      <c r="H16" s="2">
        <v>54</v>
      </c>
      <c r="I16" s="2">
        <v>0</v>
      </c>
      <c r="J16" s="2">
        <v>6.0000000000000001E-3</v>
      </c>
      <c r="K16" s="2" t="s">
        <v>273</v>
      </c>
      <c r="L16" s="2">
        <v>61</v>
      </c>
      <c r="M16" s="2">
        <v>96</v>
      </c>
      <c r="N16" s="2">
        <v>75.67</v>
      </c>
      <c r="O16" s="2">
        <v>125.63</v>
      </c>
      <c r="P16" s="2" t="s">
        <v>273</v>
      </c>
      <c r="Q16" s="2">
        <v>98</v>
      </c>
      <c r="R16" s="2">
        <v>47.1</v>
      </c>
      <c r="S16" s="2" t="s">
        <v>216</v>
      </c>
      <c r="T16" s="2" t="s">
        <v>273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253</v>
      </c>
      <c r="G17" s="2" t="s">
        <v>216</v>
      </c>
      <c r="H17" s="2" t="s">
        <v>216</v>
      </c>
      <c r="I17" s="2" t="s">
        <v>216</v>
      </c>
      <c r="J17" s="2" t="s">
        <v>216</v>
      </c>
      <c r="K17" s="2" t="s">
        <v>273</v>
      </c>
      <c r="L17" s="2">
        <v>73</v>
      </c>
      <c r="M17" s="2">
        <v>41</v>
      </c>
      <c r="N17" s="2">
        <v>33.25</v>
      </c>
      <c r="O17" s="2" t="s">
        <v>216</v>
      </c>
      <c r="P17" s="2" t="s">
        <v>273</v>
      </c>
      <c r="Q17" s="2">
        <v>57</v>
      </c>
      <c r="R17" s="2">
        <v>23.18</v>
      </c>
      <c r="S17" s="2" t="s">
        <v>216</v>
      </c>
      <c r="T17" s="2" t="s">
        <v>273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216</v>
      </c>
      <c r="H18" s="2" t="s">
        <v>216</v>
      </c>
      <c r="I18" s="2" t="s">
        <v>216</v>
      </c>
      <c r="J18" s="2" t="s">
        <v>216</v>
      </c>
      <c r="K18" s="2" t="s">
        <v>273</v>
      </c>
      <c r="L18" s="2">
        <v>63</v>
      </c>
      <c r="M18" s="2">
        <v>65</v>
      </c>
      <c r="N18" s="2">
        <v>31.98</v>
      </c>
      <c r="O18" s="2" t="s">
        <v>216</v>
      </c>
      <c r="P18" s="2" t="s">
        <v>273</v>
      </c>
      <c r="Q18" s="2">
        <v>83</v>
      </c>
      <c r="R18" s="2">
        <v>12.43</v>
      </c>
      <c r="S18" s="2" t="s">
        <v>216</v>
      </c>
      <c r="T18" s="2" t="s">
        <v>273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14</v>
      </c>
      <c r="G19" s="2">
        <v>4.82</v>
      </c>
      <c r="H19" s="2">
        <v>28</v>
      </c>
      <c r="I19" s="2">
        <v>0</v>
      </c>
      <c r="J19" s="2">
        <v>0.222</v>
      </c>
      <c r="K19" s="2" t="s">
        <v>273</v>
      </c>
      <c r="L19" s="2">
        <v>61</v>
      </c>
      <c r="M19" s="2">
        <v>96</v>
      </c>
      <c r="N19" s="2">
        <v>80.14</v>
      </c>
      <c r="O19" s="2">
        <v>166.61</v>
      </c>
      <c r="P19" s="2" t="s">
        <v>273</v>
      </c>
      <c r="Q19" s="2">
        <v>98</v>
      </c>
      <c r="R19" s="2">
        <v>51.39</v>
      </c>
      <c r="S19" s="2" t="s">
        <v>216</v>
      </c>
      <c r="T19" s="2" t="s">
        <v>273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13</v>
      </c>
      <c r="G20" s="2" t="s">
        <v>216</v>
      </c>
      <c r="H20" s="2" t="s">
        <v>216</v>
      </c>
      <c r="I20" s="2" t="s">
        <v>216</v>
      </c>
      <c r="J20" s="2" t="s">
        <v>216</v>
      </c>
      <c r="K20" s="2" t="s">
        <v>273</v>
      </c>
      <c r="L20" s="2">
        <v>77</v>
      </c>
      <c r="M20" s="2">
        <v>41</v>
      </c>
      <c r="N20" s="2">
        <v>101.06</v>
      </c>
      <c r="O20" s="2" t="s">
        <v>216</v>
      </c>
      <c r="P20" s="2" t="s">
        <v>273</v>
      </c>
      <c r="Q20" s="2">
        <v>79</v>
      </c>
      <c r="R20" s="2">
        <v>32.22</v>
      </c>
      <c r="S20" s="2" t="s">
        <v>216</v>
      </c>
      <c r="T20" s="2" t="s">
        <v>273</v>
      </c>
    </row>
    <row r="21" spans="1:20" x14ac:dyDescent="0.25">
      <c r="A21">
        <v>1.8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216</v>
      </c>
      <c r="H21" s="2" t="s">
        <v>216</v>
      </c>
      <c r="I21" s="2" t="s">
        <v>216</v>
      </c>
      <c r="J21" s="2" t="s">
        <v>216</v>
      </c>
      <c r="K21" s="2" t="s">
        <v>273</v>
      </c>
      <c r="L21" s="2">
        <v>43</v>
      </c>
      <c r="M21" s="2">
        <v>72</v>
      </c>
      <c r="N21" s="2">
        <v>28.44</v>
      </c>
      <c r="O21" s="2" t="s">
        <v>216</v>
      </c>
      <c r="P21" s="2" t="s">
        <v>273</v>
      </c>
      <c r="Q21" s="2">
        <v>57</v>
      </c>
      <c r="R21" s="2">
        <v>7.2</v>
      </c>
      <c r="S21" s="2" t="s">
        <v>216</v>
      </c>
      <c r="T21" s="2" t="s">
        <v>273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216</v>
      </c>
      <c r="H22" s="2" t="s">
        <v>216</v>
      </c>
      <c r="I22" s="2" t="s">
        <v>216</v>
      </c>
      <c r="J22" s="2" t="s">
        <v>216</v>
      </c>
      <c r="K22" s="2" t="s">
        <v>273</v>
      </c>
      <c r="L22" s="2">
        <v>55</v>
      </c>
      <c r="M22" s="2">
        <v>85</v>
      </c>
      <c r="N22" s="2">
        <v>16.75</v>
      </c>
      <c r="O22" s="2" t="s">
        <v>216</v>
      </c>
      <c r="P22" s="2" t="s">
        <v>273</v>
      </c>
      <c r="Q22" s="2" t="s">
        <v>216</v>
      </c>
      <c r="R22" s="2" t="s">
        <v>216</v>
      </c>
      <c r="S22" s="2" t="s">
        <v>216</v>
      </c>
      <c r="T22" s="2" t="s">
        <v>216</v>
      </c>
    </row>
    <row r="23" spans="1:20" x14ac:dyDescent="0.2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17</v>
      </c>
      <c r="G23" s="2">
        <v>5.05</v>
      </c>
      <c r="H23" s="2">
        <v>24</v>
      </c>
      <c r="I23" s="2">
        <v>0</v>
      </c>
      <c r="J23" s="2">
        <v>0.26200000000000001</v>
      </c>
      <c r="K23" s="2" t="s">
        <v>273</v>
      </c>
      <c r="L23" s="2">
        <v>49</v>
      </c>
      <c r="M23" s="2">
        <v>130</v>
      </c>
      <c r="N23" s="2">
        <v>82.37</v>
      </c>
      <c r="O23" s="2">
        <v>84.27</v>
      </c>
      <c r="P23" s="2" t="s">
        <v>273</v>
      </c>
      <c r="Q23" s="2">
        <v>128</v>
      </c>
      <c r="R23" s="2">
        <v>64.27</v>
      </c>
      <c r="S23" s="2">
        <v>75.12</v>
      </c>
      <c r="T23" s="2" t="s">
        <v>273</v>
      </c>
    </row>
    <row r="24" spans="1:20" x14ac:dyDescent="0.25">
      <c r="A24">
        <v>1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254</v>
      </c>
      <c r="G24" s="2" t="s">
        <v>216</v>
      </c>
      <c r="H24" s="2" t="s">
        <v>216</v>
      </c>
      <c r="I24" s="2" t="s">
        <v>216</v>
      </c>
      <c r="J24" s="2" t="s">
        <v>216</v>
      </c>
      <c r="K24" s="2" t="s">
        <v>273</v>
      </c>
      <c r="L24" s="2">
        <v>67</v>
      </c>
      <c r="M24" s="2">
        <v>52</v>
      </c>
      <c r="N24" s="2">
        <v>30.53</v>
      </c>
      <c r="O24" s="2" t="s">
        <v>216</v>
      </c>
      <c r="P24" s="2" t="s">
        <v>273</v>
      </c>
      <c r="Q24" s="2">
        <v>40</v>
      </c>
      <c r="R24" s="2">
        <v>35.299999999999997</v>
      </c>
      <c r="S24" s="2" t="s">
        <v>216</v>
      </c>
      <c r="T24" s="2" t="s">
        <v>273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216</v>
      </c>
      <c r="H25" s="2" t="s">
        <v>216</v>
      </c>
      <c r="I25" s="2" t="s">
        <v>216</v>
      </c>
      <c r="J25" s="2" t="s">
        <v>216</v>
      </c>
      <c r="K25" s="2" t="s">
        <v>273</v>
      </c>
      <c r="L25" s="2">
        <v>42</v>
      </c>
      <c r="M25" s="2">
        <v>72</v>
      </c>
      <c r="N25" s="2">
        <v>42.66</v>
      </c>
      <c r="O25" s="2" t="s">
        <v>216</v>
      </c>
      <c r="P25" s="2" t="s">
        <v>273</v>
      </c>
      <c r="Q25" s="2">
        <v>71</v>
      </c>
      <c r="R25" s="2">
        <v>40.380000000000003</v>
      </c>
      <c r="S25" s="2" t="s">
        <v>216</v>
      </c>
      <c r="T25" s="2" t="s">
        <v>273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216</v>
      </c>
      <c r="H26" s="2" t="s">
        <v>216</v>
      </c>
      <c r="I26" s="2" t="s">
        <v>216</v>
      </c>
      <c r="J26" s="2" t="s">
        <v>216</v>
      </c>
      <c r="K26" s="2" t="s">
        <v>273</v>
      </c>
      <c r="L26" s="2">
        <v>83</v>
      </c>
      <c r="M26" s="2">
        <v>85</v>
      </c>
      <c r="N26" s="2">
        <v>63.95</v>
      </c>
      <c r="O26" s="2" t="s">
        <v>216</v>
      </c>
      <c r="P26" s="2" t="s">
        <v>273</v>
      </c>
      <c r="Q26" s="2">
        <v>47</v>
      </c>
      <c r="R26" s="2">
        <v>17.3</v>
      </c>
      <c r="S26" s="2" t="s">
        <v>216</v>
      </c>
      <c r="T26" s="2" t="s">
        <v>273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216</v>
      </c>
      <c r="H27" s="2" t="s">
        <v>216</v>
      </c>
      <c r="I27" s="2" t="s">
        <v>216</v>
      </c>
      <c r="J27" s="2" t="s">
        <v>216</v>
      </c>
      <c r="K27" s="2" t="s">
        <v>273</v>
      </c>
      <c r="L27" s="2">
        <v>97</v>
      </c>
      <c r="M27" s="2">
        <v>99</v>
      </c>
      <c r="N27" s="2">
        <v>63.95</v>
      </c>
      <c r="O27" s="2" t="s">
        <v>216</v>
      </c>
      <c r="P27" s="2" t="s">
        <v>273</v>
      </c>
      <c r="Q27" s="2">
        <v>61</v>
      </c>
      <c r="R27" s="2">
        <v>48.19</v>
      </c>
      <c r="S27" s="2" t="s">
        <v>216</v>
      </c>
      <c r="T27" s="2" t="s">
        <v>273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5.36</v>
      </c>
      <c r="H28" s="2">
        <v>101846</v>
      </c>
      <c r="I28" s="2">
        <v>4.82</v>
      </c>
      <c r="J28" s="2">
        <v>19.744</v>
      </c>
      <c r="K28" s="2" t="s">
        <v>274</v>
      </c>
      <c r="L28" s="2">
        <v>113</v>
      </c>
      <c r="M28" s="2">
        <v>111</v>
      </c>
      <c r="N28" s="2">
        <v>104.17</v>
      </c>
      <c r="O28" s="2">
        <v>102.79</v>
      </c>
      <c r="P28" s="2" t="s">
        <v>274</v>
      </c>
      <c r="Q28" s="2" t="s">
        <v>216</v>
      </c>
      <c r="R28" s="2" t="s">
        <v>216</v>
      </c>
      <c r="S28" s="2" t="s">
        <v>216</v>
      </c>
      <c r="T28" s="2" t="s">
        <v>216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5.43</v>
      </c>
      <c r="H29" s="2">
        <v>220572</v>
      </c>
      <c r="I29" s="2">
        <v>10.44</v>
      </c>
      <c r="J29" s="2">
        <v>20</v>
      </c>
      <c r="K29" s="2" t="s">
        <v>274</v>
      </c>
      <c r="L29" s="2">
        <v>168</v>
      </c>
      <c r="M29" s="2">
        <v>99</v>
      </c>
      <c r="N29" s="2">
        <v>48.98</v>
      </c>
      <c r="O29" s="2">
        <v>48.06</v>
      </c>
      <c r="P29" s="2" t="s">
        <v>274</v>
      </c>
      <c r="Q29" s="2" t="s">
        <v>216</v>
      </c>
      <c r="R29" s="2" t="s">
        <v>216</v>
      </c>
      <c r="S29" s="2" t="s">
        <v>216</v>
      </c>
      <c r="T29" s="2" t="s">
        <v>216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216</v>
      </c>
      <c r="H30" s="2" t="s">
        <v>216</v>
      </c>
      <c r="I30" s="2" t="s">
        <v>216</v>
      </c>
      <c r="J30" s="2" t="s">
        <v>216</v>
      </c>
      <c r="K30" s="2" t="s">
        <v>273</v>
      </c>
      <c r="L30" s="2">
        <v>56</v>
      </c>
      <c r="M30" s="2">
        <v>41</v>
      </c>
      <c r="N30" s="2">
        <v>59.56</v>
      </c>
      <c r="O30" s="2" t="s">
        <v>216</v>
      </c>
      <c r="P30" s="2" t="s">
        <v>273</v>
      </c>
      <c r="Q30" s="2">
        <v>43</v>
      </c>
      <c r="R30" s="2">
        <v>26.98</v>
      </c>
      <c r="S30" s="2" t="s">
        <v>216</v>
      </c>
      <c r="T30" s="2" t="s">
        <v>273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255</v>
      </c>
      <c r="G31" s="2" t="s">
        <v>216</v>
      </c>
      <c r="H31" s="2" t="s">
        <v>216</v>
      </c>
      <c r="I31" s="2" t="s">
        <v>216</v>
      </c>
      <c r="J31" s="2" t="s">
        <v>216</v>
      </c>
      <c r="K31" s="2" t="s">
        <v>273</v>
      </c>
      <c r="L31" s="2">
        <v>119</v>
      </c>
      <c r="M31" s="2">
        <v>121</v>
      </c>
      <c r="N31" s="2">
        <v>31.25</v>
      </c>
      <c r="O31" s="2" t="s">
        <v>216</v>
      </c>
      <c r="P31" s="2" t="s">
        <v>273</v>
      </c>
      <c r="Q31" s="2" t="s">
        <v>216</v>
      </c>
      <c r="R31" s="2" t="s">
        <v>216</v>
      </c>
      <c r="S31" s="2" t="s">
        <v>216</v>
      </c>
      <c r="T31" s="2" t="s">
        <v>216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 t="s">
        <v>216</v>
      </c>
      <c r="H32" s="2" t="s">
        <v>216</v>
      </c>
      <c r="I32" s="2" t="s">
        <v>216</v>
      </c>
      <c r="J32" s="2" t="s">
        <v>216</v>
      </c>
      <c r="K32" s="2" t="s">
        <v>273</v>
      </c>
      <c r="L32" s="2">
        <v>75</v>
      </c>
      <c r="M32" s="2">
        <v>77</v>
      </c>
      <c r="N32" s="2">
        <v>31.46</v>
      </c>
      <c r="O32" s="2" t="s">
        <v>216</v>
      </c>
      <c r="P32" s="2" t="s">
        <v>273</v>
      </c>
      <c r="Q32" s="2">
        <v>110</v>
      </c>
      <c r="R32" s="2">
        <v>41.64</v>
      </c>
      <c r="S32" s="2" t="s">
        <v>216</v>
      </c>
      <c r="T32" s="2" t="s">
        <v>273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5.71</v>
      </c>
      <c r="H33" s="2">
        <v>189</v>
      </c>
      <c r="I33" s="2">
        <v>0.01</v>
      </c>
      <c r="J33" s="2">
        <v>7.0000000000000001E-3</v>
      </c>
      <c r="K33" s="2" t="s">
        <v>273</v>
      </c>
      <c r="L33" s="2">
        <v>78</v>
      </c>
      <c r="M33" s="2">
        <v>77</v>
      </c>
      <c r="N33" s="2">
        <v>24.33</v>
      </c>
      <c r="O33" s="2" t="s">
        <v>216</v>
      </c>
      <c r="P33" s="2" t="s">
        <v>273</v>
      </c>
      <c r="Q33" s="2">
        <v>52</v>
      </c>
      <c r="R33" s="2">
        <v>14.88</v>
      </c>
      <c r="S33" s="2" t="s">
        <v>216</v>
      </c>
      <c r="T33" s="2" t="s">
        <v>273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 t="s">
        <v>216</v>
      </c>
      <c r="H34" s="2" t="s">
        <v>216</v>
      </c>
      <c r="I34" s="2" t="s">
        <v>216</v>
      </c>
      <c r="J34" s="2" t="s">
        <v>216</v>
      </c>
      <c r="K34" s="2" t="s">
        <v>273</v>
      </c>
      <c r="L34" s="2">
        <v>62</v>
      </c>
      <c r="M34" s="2">
        <v>64</v>
      </c>
      <c r="N34" s="2">
        <v>31.81</v>
      </c>
      <c r="O34" s="2" t="s">
        <v>216</v>
      </c>
      <c r="P34" s="2" t="s">
        <v>273</v>
      </c>
      <c r="Q34" s="2">
        <v>49</v>
      </c>
      <c r="R34" s="2">
        <v>32.619999999999997</v>
      </c>
      <c r="S34" s="2" t="s">
        <v>216</v>
      </c>
      <c r="T34" s="2" t="s">
        <v>273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6.17</v>
      </c>
      <c r="H35" s="2">
        <v>346693</v>
      </c>
      <c r="I35" s="2">
        <v>16.420000000000002</v>
      </c>
      <c r="J35" s="2">
        <v>20</v>
      </c>
      <c r="K35" s="2" t="s">
        <v>274</v>
      </c>
      <c r="L35" s="2">
        <v>114</v>
      </c>
      <c r="M35" s="2">
        <v>88</v>
      </c>
      <c r="N35" s="2">
        <v>18.420000000000002</v>
      </c>
      <c r="O35" s="2">
        <v>18.45</v>
      </c>
      <c r="P35" s="2" t="s">
        <v>274</v>
      </c>
      <c r="Q35" s="2">
        <v>63</v>
      </c>
      <c r="R35" s="2">
        <v>18.27</v>
      </c>
      <c r="S35" s="2">
        <v>18.04</v>
      </c>
      <c r="T35" s="2" t="s">
        <v>274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6.39</v>
      </c>
      <c r="H36" s="2">
        <v>70</v>
      </c>
      <c r="I36" s="2">
        <v>0</v>
      </c>
      <c r="J36" s="2">
        <v>0.01</v>
      </c>
      <c r="K36" s="2" t="s">
        <v>273</v>
      </c>
      <c r="L36" s="2">
        <v>130</v>
      </c>
      <c r="M36" s="2">
        <v>132</v>
      </c>
      <c r="N36" s="2">
        <v>96.07</v>
      </c>
      <c r="O36" s="2">
        <v>108.12</v>
      </c>
      <c r="P36" s="2" t="s">
        <v>274</v>
      </c>
      <c r="Q36" s="2">
        <v>95</v>
      </c>
      <c r="R36" s="2">
        <v>97.35</v>
      </c>
      <c r="S36" s="2">
        <v>165.68</v>
      </c>
      <c r="T36" s="2" t="s">
        <v>273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216</v>
      </c>
      <c r="H37" s="2" t="s">
        <v>216</v>
      </c>
      <c r="I37" s="2" t="s">
        <v>216</v>
      </c>
      <c r="J37" s="2" t="s">
        <v>216</v>
      </c>
      <c r="K37" s="2" t="s">
        <v>273</v>
      </c>
      <c r="L37" s="2">
        <v>63</v>
      </c>
      <c r="M37" s="2">
        <v>62</v>
      </c>
      <c r="N37" s="2">
        <v>69.44</v>
      </c>
      <c r="O37" s="2" t="s">
        <v>216</v>
      </c>
      <c r="P37" s="2" t="s">
        <v>273</v>
      </c>
      <c r="Q37" s="2">
        <v>41</v>
      </c>
      <c r="R37" s="2">
        <v>41.97</v>
      </c>
      <c r="S37" s="2" t="s">
        <v>216</v>
      </c>
      <c r="T37" s="2" t="s">
        <v>273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256</v>
      </c>
      <c r="G38" s="2">
        <v>6.73</v>
      </c>
      <c r="H38" s="2">
        <v>33</v>
      </c>
      <c r="I38" s="2">
        <v>0</v>
      </c>
      <c r="J38" s="2">
        <v>7.0000000000000001E-3</v>
      </c>
      <c r="K38" s="2" t="s">
        <v>273</v>
      </c>
      <c r="L38" s="2">
        <v>174</v>
      </c>
      <c r="M38" s="2">
        <v>93</v>
      </c>
      <c r="N38" s="2">
        <v>91.77</v>
      </c>
      <c r="O38" s="2" t="s">
        <v>216</v>
      </c>
      <c r="P38" s="2" t="s">
        <v>273</v>
      </c>
      <c r="Q38" s="2">
        <v>95</v>
      </c>
      <c r="R38" s="2">
        <v>78.67</v>
      </c>
      <c r="S38" s="2" t="s">
        <v>216</v>
      </c>
      <c r="T38" s="2" t="s">
        <v>273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257</v>
      </c>
      <c r="G39" s="2" t="s">
        <v>216</v>
      </c>
      <c r="H39" s="2" t="s">
        <v>216</v>
      </c>
      <c r="I39" s="2" t="s">
        <v>216</v>
      </c>
      <c r="J39" s="2" t="s">
        <v>216</v>
      </c>
      <c r="K39" s="2" t="s">
        <v>273</v>
      </c>
      <c r="L39" s="2">
        <v>41</v>
      </c>
      <c r="M39" s="2">
        <v>69</v>
      </c>
      <c r="N39" s="2">
        <v>88.3</v>
      </c>
      <c r="O39" s="2" t="s">
        <v>216</v>
      </c>
      <c r="P39" s="2" t="s">
        <v>273</v>
      </c>
      <c r="Q39" s="2">
        <v>39</v>
      </c>
      <c r="R39" s="2">
        <v>41.9</v>
      </c>
      <c r="S39" s="2" t="s">
        <v>216</v>
      </c>
      <c r="T39" s="2" t="s">
        <v>273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216</v>
      </c>
      <c r="H40" s="2" t="s">
        <v>216</v>
      </c>
      <c r="I40" s="2" t="s">
        <v>216</v>
      </c>
      <c r="J40" s="2" t="s">
        <v>216</v>
      </c>
      <c r="K40" s="2" t="s">
        <v>273</v>
      </c>
      <c r="L40" s="2">
        <v>83</v>
      </c>
      <c r="M40" s="2">
        <v>85</v>
      </c>
      <c r="N40" s="2">
        <v>62.95</v>
      </c>
      <c r="O40" s="2" t="s">
        <v>216</v>
      </c>
      <c r="P40" s="2" t="s">
        <v>273</v>
      </c>
      <c r="Q40" s="2">
        <v>47</v>
      </c>
      <c r="R40" s="2">
        <v>15.49</v>
      </c>
      <c r="S40" s="2" t="s">
        <v>216</v>
      </c>
      <c r="T40" s="2" t="s">
        <v>273</v>
      </c>
    </row>
    <row r="41" spans="1:20" x14ac:dyDescent="0.25">
      <c r="A41">
        <v>1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216</v>
      </c>
      <c r="H41" s="2" t="s">
        <v>216</v>
      </c>
      <c r="I41" s="2" t="s">
        <v>216</v>
      </c>
      <c r="J41" s="2" t="s">
        <v>216</v>
      </c>
      <c r="K41" s="2" t="s">
        <v>273</v>
      </c>
      <c r="L41" s="2">
        <v>43</v>
      </c>
      <c r="M41" s="2">
        <v>41</v>
      </c>
      <c r="N41" s="2">
        <v>87.28</v>
      </c>
      <c r="O41" s="2" t="s">
        <v>216</v>
      </c>
      <c r="P41" s="2" t="s">
        <v>273</v>
      </c>
      <c r="Q41" s="2">
        <v>39</v>
      </c>
      <c r="R41" s="2">
        <v>28.76</v>
      </c>
      <c r="S41" s="2" t="s">
        <v>216</v>
      </c>
      <c r="T41" s="2" t="s">
        <v>273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216</v>
      </c>
      <c r="H42" s="2" t="s">
        <v>216</v>
      </c>
      <c r="I42" s="2" t="s">
        <v>216</v>
      </c>
      <c r="J42" s="2" t="s">
        <v>216</v>
      </c>
      <c r="K42" s="2" t="s">
        <v>273</v>
      </c>
      <c r="L42" s="2">
        <v>75</v>
      </c>
      <c r="M42" s="2">
        <v>39</v>
      </c>
      <c r="N42" s="2">
        <v>39.82</v>
      </c>
      <c r="O42" s="2" t="s">
        <v>216</v>
      </c>
      <c r="P42" s="2" t="s">
        <v>273</v>
      </c>
      <c r="Q42" s="2">
        <v>77</v>
      </c>
      <c r="R42" s="2">
        <v>31.39</v>
      </c>
      <c r="S42" s="2" t="s">
        <v>216</v>
      </c>
      <c r="T42" s="2" t="s">
        <v>273</v>
      </c>
    </row>
    <row r="43" spans="1:20" x14ac:dyDescent="0.25">
      <c r="A43">
        <v>1.8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258</v>
      </c>
      <c r="G43" s="2" t="s">
        <v>216</v>
      </c>
      <c r="H43" s="2" t="s">
        <v>216</v>
      </c>
      <c r="I43" s="2" t="s">
        <v>216</v>
      </c>
      <c r="J43" s="2" t="s">
        <v>216</v>
      </c>
      <c r="K43" s="2" t="s">
        <v>273</v>
      </c>
      <c r="L43" s="2">
        <v>43</v>
      </c>
      <c r="M43" s="2">
        <v>58</v>
      </c>
      <c r="N43" s="2">
        <v>39.86</v>
      </c>
      <c r="O43" s="2" t="s">
        <v>216</v>
      </c>
      <c r="P43" s="2" t="s">
        <v>273</v>
      </c>
      <c r="Q43" s="2">
        <v>41</v>
      </c>
      <c r="R43" s="2">
        <v>22.34</v>
      </c>
      <c r="S43" s="2" t="s">
        <v>216</v>
      </c>
      <c r="T43" s="2" t="s">
        <v>273</v>
      </c>
    </row>
    <row r="44" spans="1:20" x14ac:dyDescent="0.25">
      <c r="A44">
        <v>20</v>
      </c>
      <c r="B44" t="b">
        <f t="shared" si="1"/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7.61</v>
      </c>
      <c r="H44" s="2">
        <v>482048</v>
      </c>
      <c r="I44" s="2">
        <v>22.82</v>
      </c>
      <c r="J44" s="2">
        <v>19.405000000000001</v>
      </c>
      <c r="K44" s="2" t="s">
        <v>274</v>
      </c>
      <c r="L44" s="2">
        <v>98</v>
      </c>
      <c r="M44" s="2">
        <v>100</v>
      </c>
      <c r="N44" s="2">
        <v>62</v>
      </c>
      <c r="O44" s="2">
        <v>63.05</v>
      </c>
      <c r="P44" s="2" t="s">
        <v>274</v>
      </c>
      <c r="Q44" s="2">
        <v>70</v>
      </c>
      <c r="R44" s="2">
        <v>10.79</v>
      </c>
      <c r="S44" s="2">
        <v>10.85</v>
      </c>
      <c r="T44" s="2" t="s">
        <v>274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7.67</v>
      </c>
      <c r="H45" s="2">
        <v>479</v>
      </c>
      <c r="I45" s="2">
        <v>0.02</v>
      </c>
      <c r="J45" s="2">
        <v>1.4999999999999999E-2</v>
      </c>
      <c r="K45" s="2" t="s">
        <v>274</v>
      </c>
      <c r="L45" s="2">
        <v>91</v>
      </c>
      <c r="M45" s="2">
        <v>92</v>
      </c>
      <c r="N45" s="2">
        <v>55.73</v>
      </c>
      <c r="O45" s="2">
        <v>56</v>
      </c>
      <c r="P45" s="2" t="s">
        <v>274</v>
      </c>
      <c r="Q45" s="2">
        <v>65</v>
      </c>
      <c r="R45" s="2">
        <v>11.33</v>
      </c>
      <c r="S45" s="2">
        <v>8.68</v>
      </c>
      <c r="T45" s="2" t="s">
        <v>274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>
        <v>7.94</v>
      </c>
      <c r="H46" s="2">
        <v>83</v>
      </c>
      <c r="I46" s="2">
        <v>0</v>
      </c>
      <c r="J46" s="2">
        <v>0.47899999999999998</v>
      </c>
      <c r="K46" s="2" t="s">
        <v>273</v>
      </c>
      <c r="L46" s="2">
        <v>75</v>
      </c>
      <c r="M46" s="2">
        <v>39</v>
      </c>
      <c r="N46" s="2">
        <v>41.41</v>
      </c>
      <c r="O46" s="2" t="s">
        <v>216</v>
      </c>
      <c r="P46" s="2" t="s">
        <v>273</v>
      </c>
      <c r="Q46" s="2">
        <v>77</v>
      </c>
      <c r="R46" s="2">
        <v>31.34</v>
      </c>
      <c r="S46" s="2" t="s">
        <v>216</v>
      </c>
      <c r="T46" s="2" t="s">
        <v>273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259</v>
      </c>
      <c r="G47" s="2" t="s">
        <v>216</v>
      </c>
      <c r="H47" s="2" t="s">
        <v>216</v>
      </c>
      <c r="I47" s="2" t="s">
        <v>216</v>
      </c>
      <c r="J47" s="2" t="s">
        <v>216</v>
      </c>
      <c r="K47" s="2" t="s">
        <v>273</v>
      </c>
      <c r="L47" s="2">
        <v>69</v>
      </c>
      <c r="M47" s="2">
        <v>41</v>
      </c>
      <c r="N47" s="2">
        <v>61.12</v>
      </c>
      <c r="O47" s="2" t="s">
        <v>216</v>
      </c>
      <c r="P47" s="2" t="s">
        <v>273</v>
      </c>
      <c r="Q47" s="2">
        <v>99</v>
      </c>
      <c r="R47" s="2">
        <v>24.12</v>
      </c>
      <c r="S47" s="2" t="s">
        <v>216</v>
      </c>
      <c r="T47" s="2" t="s">
        <v>273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216</v>
      </c>
      <c r="H48" s="2" t="s">
        <v>216</v>
      </c>
      <c r="I48" s="2" t="s">
        <v>216</v>
      </c>
      <c r="J48" s="2" t="s">
        <v>216</v>
      </c>
      <c r="K48" s="2" t="s">
        <v>273</v>
      </c>
      <c r="L48" s="2">
        <v>97</v>
      </c>
      <c r="M48" s="2">
        <v>83</v>
      </c>
      <c r="N48" s="2">
        <v>86.1</v>
      </c>
      <c r="O48" s="2" t="s">
        <v>216</v>
      </c>
      <c r="P48" s="2" t="s">
        <v>273</v>
      </c>
      <c r="Q48" s="2">
        <v>99</v>
      </c>
      <c r="R48" s="2">
        <v>61.03</v>
      </c>
      <c r="S48" s="2" t="s">
        <v>216</v>
      </c>
      <c r="T48" s="2" t="s">
        <v>273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8.16</v>
      </c>
      <c r="H49" s="2">
        <v>149</v>
      </c>
      <c r="I49" s="2">
        <v>0.01</v>
      </c>
      <c r="J49" s="2" t="s">
        <v>216</v>
      </c>
      <c r="K49" s="2" t="s">
        <v>274</v>
      </c>
      <c r="L49" s="2">
        <v>166</v>
      </c>
      <c r="M49" s="2">
        <v>164</v>
      </c>
      <c r="N49" s="2">
        <v>78.430000000000007</v>
      </c>
      <c r="O49" s="2">
        <v>85.26</v>
      </c>
      <c r="P49" s="2" t="s">
        <v>274</v>
      </c>
      <c r="Q49" s="2">
        <v>129</v>
      </c>
      <c r="R49" s="2">
        <v>72.489999999999995</v>
      </c>
      <c r="S49" s="2">
        <v>70.239999999999995</v>
      </c>
      <c r="T49" s="2" t="s">
        <v>274</v>
      </c>
    </row>
    <row r="50" spans="1:20" x14ac:dyDescent="0.25">
      <c r="A50">
        <v>1</v>
      </c>
      <c r="B50" t="b">
        <f t="shared" si="1"/>
        <v>0</v>
      </c>
      <c r="C50" t="b">
        <f t="shared" si="0"/>
        <v>1</v>
      </c>
      <c r="D50" s="1" t="b">
        <f t="shared" si="2"/>
        <v>0</v>
      </c>
      <c r="F50" t="s">
        <v>34</v>
      </c>
      <c r="G50" s="2">
        <v>8.24</v>
      </c>
      <c r="H50" s="2">
        <v>68</v>
      </c>
      <c r="I50" s="2">
        <v>0</v>
      </c>
      <c r="J50" s="2">
        <v>0.503</v>
      </c>
      <c r="K50" s="2" t="s">
        <v>273</v>
      </c>
      <c r="L50" s="2">
        <v>76</v>
      </c>
      <c r="M50" s="2">
        <v>41</v>
      </c>
      <c r="N50" s="2">
        <v>62.02</v>
      </c>
      <c r="O50" s="2" t="s">
        <v>216</v>
      </c>
      <c r="P50" s="2" t="s">
        <v>273</v>
      </c>
      <c r="Q50" s="2">
        <v>78</v>
      </c>
      <c r="R50" s="2">
        <v>32.22</v>
      </c>
      <c r="S50" s="2" t="s">
        <v>216</v>
      </c>
      <c r="T50" s="2" t="s">
        <v>273</v>
      </c>
    </row>
    <row r="51" spans="1:20" x14ac:dyDescent="0.25">
      <c r="A51">
        <v>1.8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216</v>
      </c>
      <c r="H51" s="2" t="s">
        <v>216</v>
      </c>
      <c r="I51" s="2" t="s">
        <v>216</v>
      </c>
      <c r="J51" s="2" t="s">
        <v>216</v>
      </c>
      <c r="K51" s="2" t="s">
        <v>273</v>
      </c>
      <c r="L51" s="2">
        <v>43</v>
      </c>
      <c r="M51" s="2">
        <v>58</v>
      </c>
      <c r="N51" s="2">
        <v>55.88</v>
      </c>
      <c r="O51" s="2" t="s">
        <v>216</v>
      </c>
      <c r="P51" s="2" t="s">
        <v>273</v>
      </c>
      <c r="Q51" s="2">
        <v>57</v>
      </c>
      <c r="R51" s="2">
        <v>19.46</v>
      </c>
      <c r="S51" s="2" t="s">
        <v>216</v>
      </c>
      <c r="T51" s="2" t="s">
        <v>273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8.42</v>
      </c>
      <c r="H52" s="2">
        <v>21</v>
      </c>
      <c r="I52" s="2">
        <v>0</v>
      </c>
      <c r="J52" s="2">
        <v>3.0000000000000001E-3</v>
      </c>
      <c r="K52" s="2" t="s">
        <v>273</v>
      </c>
      <c r="L52" s="2">
        <v>129</v>
      </c>
      <c r="M52" s="2">
        <v>127</v>
      </c>
      <c r="N52" s="2">
        <v>77.94</v>
      </c>
      <c r="O52" s="2">
        <v>145.15</v>
      </c>
      <c r="P52" s="2" t="s">
        <v>273</v>
      </c>
      <c r="Q52" s="2">
        <v>131</v>
      </c>
      <c r="R52" s="2">
        <v>24.25</v>
      </c>
      <c r="S52" s="2">
        <v>60.18</v>
      </c>
      <c r="T52" s="2" t="s">
        <v>273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216</v>
      </c>
      <c r="H53" s="2" t="s">
        <v>216</v>
      </c>
      <c r="I53" s="2" t="s">
        <v>216</v>
      </c>
      <c r="J53" s="2" t="s">
        <v>216</v>
      </c>
      <c r="K53" s="2" t="s">
        <v>273</v>
      </c>
      <c r="L53" s="2">
        <v>107</v>
      </c>
      <c r="M53" s="2">
        <v>109</v>
      </c>
      <c r="N53" s="2">
        <v>94.8</v>
      </c>
      <c r="O53" s="2" t="s">
        <v>216</v>
      </c>
      <c r="P53" s="2" t="s">
        <v>273</v>
      </c>
      <c r="Q53" s="2">
        <v>93</v>
      </c>
      <c r="R53" s="2">
        <v>4.53</v>
      </c>
      <c r="S53" s="2" t="s">
        <v>216</v>
      </c>
      <c r="T53" s="2" t="s">
        <v>273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8.91</v>
      </c>
      <c r="H54" s="2">
        <v>354069</v>
      </c>
      <c r="I54" s="2">
        <v>16.760000000000002</v>
      </c>
      <c r="J54" s="2">
        <v>20</v>
      </c>
      <c r="K54" s="2" t="s">
        <v>274</v>
      </c>
      <c r="L54" s="2">
        <v>117</v>
      </c>
      <c r="M54" s="2">
        <v>82</v>
      </c>
      <c r="N54" s="2">
        <v>58.94</v>
      </c>
      <c r="O54" s="2">
        <v>56.46</v>
      </c>
      <c r="P54" s="2" t="s">
        <v>274</v>
      </c>
      <c r="Q54" s="2">
        <v>52</v>
      </c>
      <c r="R54" s="2">
        <v>13.5</v>
      </c>
      <c r="S54" s="2">
        <v>12.53</v>
      </c>
      <c r="T54" s="2" t="s">
        <v>274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8.93</v>
      </c>
      <c r="H55" s="2">
        <v>408</v>
      </c>
      <c r="I55" s="2">
        <v>0.02</v>
      </c>
      <c r="J55" s="2" t="s">
        <v>216</v>
      </c>
      <c r="K55" s="2" t="s">
        <v>273</v>
      </c>
      <c r="L55" s="2">
        <v>112</v>
      </c>
      <c r="M55" s="2">
        <v>77</v>
      </c>
      <c r="N55" s="2">
        <v>62.04</v>
      </c>
      <c r="O55" s="2">
        <v>537.89</v>
      </c>
      <c r="P55" s="2" t="s">
        <v>273</v>
      </c>
      <c r="Q55" s="2">
        <v>114</v>
      </c>
      <c r="R55" s="2">
        <v>31.57</v>
      </c>
      <c r="S55" s="2">
        <v>29.09</v>
      </c>
      <c r="T55" s="2" t="s">
        <v>274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 t="s">
        <v>216</v>
      </c>
      <c r="H56" s="2" t="s">
        <v>216</v>
      </c>
      <c r="I56" s="2" t="s">
        <v>216</v>
      </c>
      <c r="J56" s="2" t="s">
        <v>216</v>
      </c>
      <c r="K56" s="2" t="s">
        <v>273</v>
      </c>
      <c r="L56" s="2">
        <v>131</v>
      </c>
      <c r="M56" s="2">
        <v>133</v>
      </c>
      <c r="N56" s="2">
        <v>95.48</v>
      </c>
      <c r="O56" s="2" t="s">
        <v>216</v>
      </c>
      <c r="P56" s="2" t="s">
        <v>273</v>
      </c>
      <c r="Q56" s="2">
        <v>117</v>
      </c>
      <c r="R56" s="2">
        <v>79</v>
      </c>
      <c r="S56" s="2" t="s">
        <v>216</v>
      </c>
      <c r="T56" s="2" t="s">
        <v>273</v>
      </c>
    </row>
    <row r="57" spans="1:20" x14ac:dyDescent="0.25">
      <c r="A57">
        <v>1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9.0299999999999994</v>
      </c>
      <c r="H57" s="2">
        <v>858</v>
      </c>
      <c r="I57" s="2">
        <v>0.04</v>
      </c>
      <c r="J57" s="2">
        <v>2.9000000000000001E-2</v>
      </c>
      <c r="K57" s="2" t="s">
        <v>273</v>
      </c>
      <c r="L57" s="2">
        <v>91</v>
      </c>
      <c r="M57" s="2">
        <v>106</v>
      </c>
      <c r="N57" s="2">
        <v>35.700000000000003</v>
      </c>
      <c r="O57" s="2">
        <v>32.36</v>
      </c>
      <c r="P57" s="2" t="s">
        <v>274</v>
      </c>
      <c r="Q57" s="2">
        <v>51</v>
      </c>
      <c r="R57" s="2">
        <v>8.99</v>
      </c>
      <c r="S57" s="2" t="s">
        <v>216</v>
      </c>
      <c r="T57" s="2" t="s">
        <v>273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9.1300000000000008</v>
      </c>
      <c r="H58" s="2">
        <v>1713</v>
      </c>
      <c r="I58" s="2">
        <v>0.08</v>
      </c>
      <c r="J58" s="2">
        <v>0.29399999999999998</v>
      </c>
      <c r="K58" s="2" t="s">
        <v>274</v>
      </c>
      <c r="L58" s="2">
        <v>91</v>
      </c>
      <c r="M58" s="2">
        <v>106</v>
      </c>
      <c r="N58" s="2">
        <v>50.83</v>
      </c>
      <c r="O58" s="2">
        <v>53.33</v>
      </c>
      <c r="P58" s="2" t="s">
        <v>274</v>
      </c>
      <c r="Q58" s="2">
        <v>105</v>
      </c>
      <c r="R58" s="2">
        <v>21.8</v>
      </c>
      <c r="S58" s="2">
        <v>20.54</v>
      </c>
      <c r="T58" s="2" t="s">
        <v>274</v>
      </c>
    </row>
    <row r="59" spans="1:20" x14ac:dyDescent="0.25">
      <c r="A59">
        <v>1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9.43</v>
      </c>
      <c r="H59" s="2">
        <v>598</v>
      </c>
      <c r="I59" s="2">
        <v>0.03</v>
      </c>
      <c r="J59" s="2">
        <v>2.1999999999999999E-2</v>
      </c>
      <c r="K59" s="2" t="s">
        <v>274</v>
      </c>
      <c r="L59" s="2">
        <v>91</v>
      </c>
      <c r="M59" s="2">
        <v>106</v>
      </c>
      <c r="N59" s="2">
        <v>50.02</v>
      </c>
      <c r="O59" s="2">
        <v>49.65</v>
      </c>
      <c r="P59" s="2" t="s">
        <v>274</v>
      </c>
      <c r="Q59" s="2">
        <v>105</v>
      </c>
      <c r="R59" s="2">
        <v>25.86</v>
      </c>
      <c r="S59" s="2">
        <v>31.09</v>
      </c>
      <c r="T59" s="2" t="s">
        <v>274</v>
      </c>
    </row>
    <row r="60" spans="1:20" x14ac:dyDescent="0.2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9.44</v>
      </c>
      <c r="H60" s="2">
        <v>598</v>
      </c>
      <c r="I60" s="2">
        <v>0.03</v>
      </c>
      <c r="J60" s="2">
        <v>0.214</v>
      </c>
      <c r="K60" s="2" t="s">
        <v>274</v>
      </c>
      <c r="L60" s="2">
        <v>104</v>
      </c>
      <c r="M60" s="2">
        <v>78</v>
      </c>
      <c r="N60" s="2">
        <v>53.26</v>
      </c>
      <c r="O60" s="2">
        <v>58.54</v>
      </c>
      <c r="P60" s="2" t="s">
        <v>274</v>
      </c>
      <c r="Q60" s="2">
        <v>103</v>
      </c>
      <c r="R60" s="2">
        <v>54.16</v>
      </c>
      <c r="S60" s="2">
        <v>45.85</v>
      </c>
      <c r="T60" s="2" t="s">
        <v>274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9.57</v>
      </c>
      <c r="H61" s="2">
        <v>19</v>
      </c>
      <c r="I61" s="2">
        <v>0</v>
      </c>
      <c r="J61" s="2">
        <v>5.0000000000000001E-3</v>
      </c>
      <c r="K61" s="2" t="s">
        <v>274</v>
      </c>
      <c r="L61" s="2">
        <v>173</v>
      </c>
      <c r="M61" s="2">
        <v>171</v>
      </c>
      <c r="N61" s="2">
        <v>51.73</v>
      </c>
      <c r="O61" s="2">
        <v>47.82</v>
      </c>
      <c r="P61" s="2" t="s">
        <v>274</v>
      </c>
      <c r="Q61" s="2">
        <v>175</v>
      </c>
      <c r="R61" s="2">
        <v>48.95</v>
      </c>
      <c r="S61" s="2">
        <v>47.33</v>
      </c>
      <c r="T61" s="2" t="s">
        <v>274</v>
      </c>
    </row>
    <row r="62" spans="1:20" x14ac:dyDescent="0.25">
      <c r="A62">
        <v>1</v>
      </c>
      <c r="B62" t="b">
        <f t="shared" si="1"/>
        <v>1</v>
      </c>
      <c r="C62" t="b">
        <f t="shared" si="0"/>
        <v>0</v>
      </c>
      <c r="D62" s="1" t="b">
        <f t="shared" si="2"/>
        <v>0</v>
      </c>
      <c r="F62" t="s">
        <v>260</v>
      </c>
      <c r="G62" s="2">
        <v>9.7100000000000009</v>
      </c>
      <c r="H62" s="2">
        <v>604</v>
      </c>
      <c r="I62" s="2">
        <v>0.03</v>
      </c>
      <c r="J62" s="2">
        <v>0.02</v>
      </c>
      <c r="K62" s="2" t="s">
        <v>274</v>
      </c>
      <c r="L62" s="2">
        <v>105</v>
      </c>
      <c r="M62" s="2">
        <v>120</v>
      </c>
      <c r="N62" s="2">
        <v>29.67</v>
      </c>
      <c r="O62" s="2">
        <v>24.93</v>
      </c>
      <c r="P62" s="2" t="s">
        <v>274</v>
      </c>
      <c r="Q62" s="2">
        <v>79</v>
      </c>
      <c r="R62" s="2">
        <v>15.83</v>
      </c>
      <c r="S62" s="2">
        <v>14.37</v>
      </c>
      <c r="T62" s="2" t="s">
        <v>274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9.84</v>
      </c>
      <c r="H63" s="2">
        <v>179129</v>
      </c>
      <c r="I63" s="2">
        <v>8.48</v>
      </c>
      <c r="J63" s="2">
        <v>20.238</v>
      </c>
      <c r="K63" s="2" t="s">
        <v>274</v>
      </c>
      <c r="L63" s="2">
        <v>95</v>
      </c>
      <c r="M63" s="2">
        <v>174</v>
      </c>
      <c r="N63" s="2">
        <v>77.349999999999994</v>
      </c>
      <c r="O63" s="2">
        <v>77.55</v>
      </c>
      <c r="P63" s="2" t="s">
        <v>274</v>
      </c>
      <c r="Q63" s="2">
        <v>176</v>
      </c>
      <c r="R63" s="2">
        <v>75.23</v>
      </c>
      <c r="S63" s="2">
        <v>75.25</v>
      </c>
      <c r="T63" s="2" t="s">
        <v>274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9.94</v>
      </c>
      <c r="H64" s="2">
        <v>395</v>
      </c>
      <c r="I64" s="2">
        <v>0.02</v>
      </c>
      <c r="J64" s="2">
        <v>2.9000000000000001E-2</v>
      </c>
      <c r="K64" s="2" t="s">
        <v>274</v>
      </c>
      <c r="L64" s="2">
        <v>77</v>
      </c>
      <c r="M64" s="2">
        <v>156</v>
      </c>
      <c r="N64" s="2">
        <v>64.2</v>
      </c>
      <c r="O64" s="2">
        <v>50.34</v>
      </c>
      <c r="P64" s="2" t="s">
        <v>274</v>
      </c>
      <c r="Q64" s="2">
        <v>158</v>
      </c>
      <c r="R64" s="2">
        <v>60.88</v>
      </c>
      <c r="S64" s="2">
        <v>65.08</v>
      </c>
      <c r="T64" s="2" t="s">
        <v>274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 t="s">
        <v>216</v>
      </c>
      <c r="H65" s="2" t="s">
        <v>216</v>
      </c>
      <c r="I65" s="2" t="s">
        <v>216</v>
      </c>
      <c r="J65" s="2" t="s">
        <v>216</v>
      </c>
      <c r="K65" s="2" t="s">
        <v>273</v>
      </c>
      <c r="L65" s="2">
        <v>83</v>
      </c>
      <c r="M65" s="2">
        <v>85</v>
      </c>
      <c r="N65" s="2">
        <v>64.650000000000006</v>
      </c>
      <c r="O65" s="2" t="s">
        <v>216</v>
      </c>
      <c r="P65" s="2" t="s">
        <v>273</v>
      </c>
      <c r="Q65" s="2">
        <v>95</v>
      </c>
      <c r="R65" s="2">
        <v>12.92</v>
      </c>
      <c r="S65" s="2" t="s">
        <v>216</v>
      </c>
      <c r="T65" s="2" t="s">
        <v>273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47</v>
      </c>
      <c r="G66" s="2" t="s">
        <v>216</v>
      </c>
      <c r="H66" s="2" t="s">
        <v>216</v>
      </c>
      <c r="I66" s="2" t="s">
        <v>216</v>
      </c>
      <c r="J66" s="2" t="s">
        <v>216</v>
      </c>
      <c r="K66" s="2" t="s">
        <v>273</v>
      </c>
      <c r="L66" s="2">
        <v>77</v>
      </c>
      <c r="M66" s="2">
        <v>110</v>
      </c>
      <c r="N66" s="2">
        <v>77.349999999999994</v>
      </c>
      <c r="O66" s="2" t="s">
        <v>216</v>
      </c>
      <c r="P66" s="2" t="s">
        <v>273</v>
      </c>
      <c r="Q66" s="2">
        <v>61</v>
      </c>
      <c r="R66" s="2">
        <v>59.19</v>
      </c>
      <c r="S66" s="2" t="s">
        <v>216</v>
      </c>
      <c r="T66" s="2" t="s">
        <v>273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48</v>
      </c>
      <c r="G67" s="2" t="s">
        <v>216</v>
      </c>
      <c r="H67" s="2" t="s">
        <v>216</v>
      </c>
      <c r="I67" s="2" t="s">
        <v>216</v>
      </c>
      <c r="J67" s="2" t="s">
        <v>216</v>
      </c>
      <c r="K67" s="2" t="s">
        <v>273</v>
      </c>
      <c r="L67" s="2">
        <v>75</v>
      </c>
      <c r="M67" s="2">
        <v>53</v>
      </c>
      <c r="N67" s="2">
        <v>19.71</v>
      </c>
      <c r="O67" s="2" t="s">
        <v>216</v>
      </c>
      <c r="P67" s="2" t="s">
        <v>273</v>
      </c>
      <c r="Q67" s="2">
        <v>89</v>
      </c>
      <c r="R67" s="2">
        <v>9.73</v>
      </c>
      <c r="S67" s="2" t="s">
        <v>216</v>
      </c>
      <c r="T67" s="2" t="s">
        <v>273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49</v>
      </c>
      <c r="G68" s="2">
        <v>10.02</v>
      </c>
      <c r="H68" s="2">
        <v>1346</v>
      </c>
      <c r="I68" s="2">
        <v>0.06</v>
      </c>
      <c r="J68" s="2">
        <v>3.7999999999999999E-2</v>
      </c>
      <c r="K68" s="2" t="s">
        <v>274</v>
      </c>
      <c r="L68" s="2">
        <v>91</v>
      </c>
      <c r="M68" s="2">
        <v>120</v>
      </c>
      <c r="N68" s="2">
        <v>26.51</v>
      </c>
      <c r="O68" s="2">
        <v>24.21</v>
      </c>
      <c r="P68" s="2" t="s">
        <v>274</v>
      </c>
      <c r="Q68" s="2">
        <v>65</v>
      </c>
      <c r="R68" s="2">
        <v>9.84</v>
      </c>
      <c r="S68" s="2">
        <v>11.69</v>
      </c>
      <c r="T68" s="2" t="s">
        <v>274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10.08</v>
      </c>
      <c r="H69" s="2">
        <v>622</v>
      </c>
      <c r="I69" s="2">
        <v>0.03</v>
      </c>
      <c r="J69" s="2">
        <v>2.8000000000000001E-2</v>
      </c>
      <c r="K69" s="2" t="s">
        <v>274</v>
      </c>
      <c r="L69" s="2">
        <v>91</v>
      </c>
      <c r="M69" s="2">
        <v>126</v>
      </c>
      <c r="N69" s="2">
        <v>35.909999999999997</v>
      </c>
      <c r="O69" s="2">
        <v>35.32</v>
      </c>
      <c r="P69" s="2" t="s">
        <v>274</v>
      </c>
      <c r="Q69" s="2">
        <v>89</v>
      </c>
      <c r="R69" s="2">
        <v>17.14</v>
      </c>
      <c r="S69" s="2">
        <v>15.91</v>
      </c>
      <c r="T69" s="2" t="s">
        <v>274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10.15</v>
      </c>
      <c r="H70" s="2">
        <v>574</v>
      </c>
      <c r="I70" s="2">
        <v>0.03</v>
      </c>
      <c r="J70" s="2">
        <v>0.02</v>
      </c>
      <c r="K70" s="2" t="s">
        <v>273</v>
      </c>
      <c r="L70" s="2">
        <v>105</v>
      </c>
      <c r="M70" s="2">
        <v>120</v>
      </c>
      <c r="N70" s="2">
        <v>49.52</v>
      </c>
      <c r="O70" s="2">
        <v>54.49</v>
      </c>
      <c r="P70" s="2" t="s">
        <v>274</v>
      </c>
      <c r="Q70" s="2">
        <v>119</v>
      </c>
      <c r="R70" s="2">
        <v>11.62</v>
      </c>
      <c r="S70" s="2" t="s">
        <v>216</v>
      </c>
      <c r="T70" s="2" t="s">
        <v>273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10.17</v>
      </c>
      <c r="H71" s="2">
        <v>981</v>
      </c>
      <c r="I71" s="2">
        <v>0.05</v>
      </c>
      <c r="J71" s="2">
        <v>3.9E-2</v>
      </c>
      <c r="K71" s="2" t="s">
        <v>274</v>
      </c>
      <c r="L71" s="2">
        <v>91</v>
      </c>
      <c r="M71" s="2">
        <v>126</v>
      </c>
      <c r="N71" s="2">
        <v>32.83</v>
      </c>
      <c r="O71" s="2">
        <v>36.93</v>
      </c>
      <c r="P71" s="2" t="s">
        <v>274</v>
      </c>
      <c r="Q71" s="2">
        <v>89</v>
      </c>
      <c r="R71" s="2">
        <v>11.29</v>
      </c>
      <c r="S71" s="2">
        <v>11.44</v>
      </c>
      <c r="T71" s="2" t="s">
        <v>274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10.38</v>
      </c>
      <c r="H72" s="2">
        <v>370</v>
      </c>
      <c r="I72" s="2">
        <v>0.02</v>
      </c>
      <c r="J72" s="2">
        <v>0.35799999999999998</v>
      </c>
      <c r="K72" s="2" t="s">
        <v>274</v>
      </c>
      <c r="L72" s="2">
        <v>119</v>
      </c>
      <c r="M72" s="2">
        <v>91</v>
      </c>
      <c r="N72" s="2">
        <v>66.88</v>
      </c>
      <c r="O72" s="2">
        <v>76.87</v>
      </c>
      <c r="P72" s="2" t="s">
        <v>274</v>
      </c>
      <c r="Q72" s="2">
        <v>134</v>
      </c>
      <c r="R72" s="2">
        <v>24.28</v>
      </c>
      <c r="S72" s="2">
        <v>26.96</v>
      </c>
      <c r="T72" s="2" t="s">
        <v>274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216</v>
      </c>
      <c r="H73" s="2" t="s">
        <v>216</v>
      </c>
      <c r="I73" s="2" t="s">
        <v>216</v>
      </c>
      <c r="J73" s="2" t="s">
        <v>216</v>
      </c>
      <c r="K73" s="2" t="s">
        <v>273</v>
      </c>
      <c r="L73" s="2">
        <v>167</v>
      </c>
      <c r="M73" s="2">
        <v>130</v>
      </c>
      <c r="N73" s="2">
        <v>65.819999999999993</v>
      </c>
      <c r="O73" s="2" t="s">
        <v>216</v>
      </c>
      <c r="P73" s="2" t="s">
        <v>273</v>
      </c>
      <c r="Q73" s="2">
        <v>132</v>
      </c>
      <c r="R73" s="2">
        <v>73.17</v>
      </c>
      <c r="S73" s="2" t="s">
        <v>216</v>
      </c>
      <c r="T73" s="2" t="s">
        <v>273</v>
      </c>
    </row>
    <row r="74" spans="1:20" x14ac:dyDescent="0.25">
      <c r="A74">
        <v>1</v>
      </c>
      <c r="B74" t="b">
        <f t="shared" si="4"/>
        <v>1</v>
      </c>
      <c r="C74" t="b">
        <f t="shared" si="3"/>
        <v>0</v>
      </c>
      <c r="D74" s="1" t="b">
        <f t="shared" si="5"/>
        <v>0</v>
      </c>
      <c r="F74" t="s">
        <v>55</v>
      </c>
      <c r="G74" s="2">
        <v>10.42</v>
      </c>
      <c r="H74" s="2">
        <v>702</v>
      </c>
      <c r="I74" s="2">
        <v>0.03</v>
      </c>
      <c r="J74" s="2">
        <v>2.5000000000000001E-2</v>
      </c>
      <c r="K74" s="2" t="s">
        <v>274</v>
      </c>
      <c r="L74" s="2">
        <v>105</v>
      </c>
      <c r="M74" s="2">
        <v>120</v>
      </c>
      <c r="N74" s="2">
        <v>47</v>
      </c>
      <c r="O74" s="2">
        <v>49.4</v>
      </c>
      <c r="P74" s="2" t="s">
        <v>274</v>
      </c>
      <c r="Q74" s="2">
        <v>77</v>
      </c>
      <c r="R74" s="2">
        <v>11.06</v>
      </c>
      <c r="S74" s="2">
        <v>14.09</v>
      </c>
      <c r="T74" s="2" t="s">
        <v>274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10.53</v>
      </c>
      <c r="H75" s="2">
        <v>1097</v>
      </c>
      <c r="I75" s="2">
        <v>0.05</v>
      </c>
      <c r="J75" s="2">
        <v>3.2000000000000001E-2</v>
      </c>
      <c r="K75" s="2" t="s">
        <v>273</v>
      </c>
      <c r="L75" s="2">
        <v>105</v>
      </c>
      <c r="M75" s="2">
        <v>134</v>
      </c>
      <c r="N75" s="2">
        <v>21.16</v>
      </c>
      <c r="O75" s="2">
        <v>20.77</v>
      </c>
      <c r="P75" s="2" t="s">
        <v>274</v>
      </c>
      <c r="Q75" s="2">
        <v>91</v>
      </c>
      <c r="R75" s="2">
        <v>14.82</v>
      </c>
      <c r="S75" s="2" t="s">
        <v>216</v>
      </c>
      <c r="T75" s="2" t="s">
        <v>273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10.61</v>
      </c>
      <c r="H76" s="2">
        <v>860</v>
      </c>
      <c r="I76" s="2">
        <v>0.04</v>
      </c>
      <c r="J76" s="2">
        <v>5.5E-2</v>
      </c>
      <c r="K76" s="2" t="s">
        <v>274</v>
      </c>
      <c r="L76" s="2">
        <v>146</v>
      </c>
      <c r="M76" s="2">
        <v>148</v>
      </c>
      <c r="N76" s="2">
        <v>63.78</v>
      </c>
      <c r="O76" s="2">
        <v>58.7</v>
      </c>
      <c r="P76" s="2" t="s">
        <v>274</v>
      </c>
      <c r="Q76" s="2">
        <v>111</v>
      </c>
      <c r="R76" s="2">
        <v>42.28</v>
      </c>
      <c r="S76" s="2">
        <v>35.58</v>
      </c>
      <c r="T76" s="2" t="s">
        <v>274</v>
      </c>
    </row>
    <row r="77" spans="1:20" x14ac:dyDescent="0.2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261</v>
      </c>
      <c r="G77" s="2">
        <v>10.64</v>
      </c>
      <c r="H77" s="2">
        <v>849</v>
      </c>
      <c r="I77" s="2">
        <v>0.04</v>
      </c>
      <c r="J77" s="2">
        <v>3.1E-2</v>
      </c>
      <c r="K77" s="2" t="s">
        <v>274</v>
      </c>
      <c r="L77" s="2">
        <v>119</v>
      </c>
      <c r="M77" s="2">
        <v>91</v>
      </c>
      <c r="N77" s="2">
        <v>27.27</v>
      </c>
      <c r="O77" s="2">
        <v>32.21</v>
      </c>
      <c r="P77" s="2" t="s">
        <v>274</v>
      </c>
      <c r="Q77" s="2">
        <v>134</v>
      </c>
      <c r="R77" s="2">
        <v>29.5</v>
      </c>
      <c r="S77" s="2">
        <v>32.340000000000003</v>
      </c>
      <c r="T77" s="2" t="s">
        <v>274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10.66</v>
      </c>
      <c r="H78" s="2">
        <v>191020</v>
      </c>
      <c r="I78" s="2">
        <v>9.0399999999999991</v>
      </c>
      <c r="J78" s="2">
        <v>20</v>
      </c>
      <c r="K78" s="2" t="s">
        <v>274</v>
      </c>
      <c r="L78" s="2">
        <v>152</v>
      </c>
      <c r="M78" s="2">
        <v>115</v>
      </c>
      <c r="N78" s="2">
        <v>52.82</v>
      </c>
      <c r="O78" s="2">
        <v>62.19</v>
      </c>
      <c r="P78" s="2" t="s">
        <v>274</v>
      </c>
      <c r="Q78" s="2" t="s">
        <v>216</v>
      </c>
      <c r="R78" s="2" t="s">
        <v>216</v>
      </c>
      <c r="S78" s="2" t="s">
        <v>216</v>
      </c>
      <c r="T78" s="2" t="s">
        <v>216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10.68</v>
      </c>
      <c r="H79" s="2">
        <v>966</v>
      </c>
      <c r="I79" s="2">
        <v>0.05</v>
      </c>
      <c r="J79" s="2">
        <v>6.2E-2</v>
      </c>
      <c r="K79" s="2" t="s">
        <v>273</v>
      </c>
      <c r="L79" s="2">
        <v>146</v>
      </c>
      <c r="M79" s="2">
        <v>148</v>
      </c>
      <c r="N79" s="2">
        <v>62.86</v>
      </c>
      <c r="O79" s="2">
        <v>99.76</v>
      </c>
      <c r="P79" s="2" t="s">
        <v>273</v>
      </c>
      <c r="Q79" s="2">
        <v>111</v>
      </c>
      <c r="R79" s="2">
        <v>42.75</v>
      </c>
      <c r="S79" s="2">
        <v>228.62</v>
      </c>
      <c r="T79" s="2" t="s">
        <v>273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10.92</v>
      </c>
      <c r="H80" s="2">
        <v>1376</v>
      </c>
      <c r="I80" s="2">
        <v>7.0000000000000007E-2</v>
      </c>
      <c r="J80" s="2">
        <v>0.05</v>
      </c>
      <c r="K80" s="2" t="s">
        <v>274</v>
      </c>
      <c r="L80" s="2">
        <v>91</v>
      </c>
      <c r="M80" s="2">
        <v>92</v>
      </c>
      <c r="N80" s="2">
        <v>52.73</v>
      </c>
      <c r="O80" s="2">
        <v>57.82</v>
      </c>
      <c r="P80" s="2" t="s">
        <v>274</v>
      </c>
      <c r="Q80" s="2">
        <v>134</v>
      </c>
      <c r="R80" s="2">
        <v>28.18</v>
      </c>
      <c r="S80" s="2">
        <v>29.23</v>
      </c>
      <c r="T80" s="2" t="s">
        <v>274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10.93</v>
      </c>
      <c r="H81" s="2">
        <v>743</v>
      </c>
      <c r="I81" s="2">
        <v>0.04</v>
      </c>
      <c r="J81" s="2">
        <v>4.5999999999999999E-2</v>
      </c>
      <c r="K81" s="2" t="s">
        <v>274</v>
      </c>
      <c r="L81" s="2">
        <v>146</v>
      </c>
      <c r="M81" s="2">
        <v>148</v>
      </c>
      <c r="N81" s="2">
        <v>64.22</v>
      </c>
      <c r="O81" s="2">
        <v>61.75</v>
      </c>
      <c r="P81" s="2" t="s">
        <v>274</v>
      </c>
      <c r="Q81" s="2">
        <v>111</v>
      </c>
      <c r="R81" s="2">
        <v>43.87</v>
      </c>
      <c r="S81" s="2">
        <v>44.13</v>
      </c>
      <c r="T81" s="2" t="s">
        <v>274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216</v>
      </c>
      <c r="H82" s="2" t="s">
        <v>216</v>
      </c>
      <c r="I82" s="2" t="s">
        <v>216</v>
      </c>
      <c r="J82" s="2" t="s">
        <v>216</v>
      </c>
      <c r="K82" s="2" t="s">
        <v>273</v>
      </c>
      <c r="L82" s="2">
        <v>117</v>
      </c>
      <c r="M82" s="2">
        <v>119</v>
      </c>
      <c r="N82" s="2">
        <v>97.1</v>
      </c>
      <c r="O82" s="2" t="s">
        <v>216</v>
      </c>
      <c r="P82" s="2" t="s">
        <v>273</v>
      </c>
      <c r="Q82" s="2">
        <v>201</v>
      </c>
      <c r="R82" s="2">
        <v>88.55</v>
      </c>
      <c r="S82" s="2" t="s">
        <v>216</v>
      </c>
      <c r="T82" s="2" t="s">
        <v>273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216</v>
      </c>
      <c r="H83" s="2" t="s">
        <v>216</v>
      </c>
      <c r="I83" s="2" t="s">
        <v>216</v>
      </c>
      <c r="J83" s="2" t="s">
        <v>216</v>
      </c>
      <c r="K83" s="2" t="s">
        <v>273</v>
      </c>
      <c r="L83" s="2">
        <v>157</v>
      </c>
      <c r="M83" s="2">
        <v>155</v>
      </c>
      <c r="N83" s="2">
        <v>76.87</v>
      </c>
      <c r="O83" s="2" t="s">
        <v>216</v>
      </c>
      <c r="P83" s="2" t="s">
        <v>273</v>
      </c>
      <c r="Q83" s="2">
        <v>75</v>
      </c>
      <c r="R83" s="2">
        <v>85.26</v>
      </c>
      <c r="S83" s="2" t="s">
        <v>216</v>
      </c>
      <c r="T83" s="2" t="s">
        <v>273</v>
      </c>
    </row>
    <row r="84" spans="1:20" x14ac:dyDescent="0.25">
      <c r="A84">
        <v>1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216</v>
      </c>
      <c r="H84" s="2" t="s">
        <v>216</v>
      </c>
      <c r="I84" s="2" t="s">
        <v>216</v>
      </c>
      <c r="J84" s="2" t="s">
        <v>216</v>
      </c>
      <c r="K84" s="2" t="s">
        <v>273</v>
      </c>
      <c r="L84" s="2">
        <v>77</v>
      </c>
      <c r="M84" s="2">
        <v>51</v>
      </c>
      <c r="N84" s="2">
        <v>45.42</v>
      </c>
      <c r="O84" s="2" t="s">
        <v>216</v>
      </c>
      <c r="P84" s="2" t="s">
        <v>273</v>
      </c>
      <c r="Q84" s="2">
        <v>123</v>
      </c>
      <c r="R84" s="2">
        <v>45.76</v>
      </c>
      <c r="S84" s="2" t="s">
        <v>216</v>
      </c>
      <c r="T84" s="2" t="s">
        <v>273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11.98</v>
      </c>
      <c r="H85" s="2">
        <v>845</v>
      </c>
      <c r="I85" s="2">
        <v>0.04</v>
      </c>
      <c r="J85" s="2">
        <v>0.08</v>
      </c>
      <c r="K85" s="2" t="s">
        <v>274</v>
      </c>
      <c r="L85" s="2">
        <v>180</v>
      </c>
      <c r="M85" s="2">
        <v>182</v>
      </c>
      <c r="N85" s="2">
        <v>96.02</v>
      </c>
      <c r="O85" s="2">
        <v>93.33</v>
      </c>
      <c r="P85" s="2" t="s">
        <v>274</v>
      </c>
      <c r="Q85" s="2">
        <v>145</v>
      </c>
      <c r="R85" s="2">
        <v>32.33</v>
      </c>
      <c r="S85" s="2">
        <v>28.97</v>
      </c>
      <c r="T85" s="2" t="s">
        <v>274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12.07</v>
      </c>
      <c r="H86" s="2">
        <v>248</v>
      </c>
      <c r="I86" s="2">
        <v>0.01</v>
      </c>
      <c r="J86" s="2">
        <v>0.05</v>
      </c>
      <c r="K86" s="2" t="s">
        <v>274</v>
      </c>
      <c r="L86" s="2">
        <v>225</v>
      </c>
      <c r="M86" s="2">
        <v>227</v>
      </c>
      <c r="N86" s="2">
        <v>63.52</v>
      </c>
      <c r="O86" s="2">
        <v>64.16</v>
      </c>
      <c r="P86" s="2" t="s">
        <v>274</v>
      </c>
      <c r="Q86" s="2">
        <v>223</v>
      </c>
      <c r="R86" s="2">
        <v>64.42</v>
      </c>
      <c r="S86" s="2">
        <v>48.95</v>
      </c>
      <c r="T86" s="2" t="s">
        <v>274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12.15</v>
      </c>
      <c r="H87" s="2">
        <v>1226</v>
      </c>
      <c r="I87" s="2">
        <v>0.06</v>
      </c>
      <c r="J87" s="2">
        <v>0.219</v>
      </c>
      <c r="K87" s="2" t="s">
        <v>274</v>
      </c>
      <c r="L87" s="2">
        <v>128</v>
      </c>
      <c r="M87" s="2">
        <v>127</v>
      </c>
      <c r="N87" s="2">
        <v>12.82</v>
      </c>
      <c r="O87" s="2">
        <v>13.12</v>
      </c>
      <c r="P87" s="2" t="s">
        <v>274</v>
      </c>
      <c r="Q87" s="2">
        <v>129</v>
      </c>
      <c r="R87" s="2">
        <v>10.56</v>
      </c>
      <c r="S87" s="2">
        <v>10.029999999999999</v>
      </c>
      <c r="T87" s="2" t="s">
        <v>274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12.29</v>
      </c>
      <c r="H88" s="2">
        <v>662</v>
      </c>
      <c r="I88" s="2">
        <v>0.03</v>
      </c>
      <c r="J88" s="2">
        <v>5.5E-2</v>
      </c>
      <c r="K88" s="2" t="s">
        <v>274</v>
      </c>
      <c r="L88" s="2">
        <v>180</v>
      </c>
      <c r="M88" s="2">
        <v>182</v>
      </c>
      <c r="N88" s="2">
        <v>95.7</v>
      </c>
      <c r="O88" s="2">
        <v>93.14</v>
      </c>
      <c r="P88" s="2" t="s">
        <v>274</v>
      </c>
      <c r="Q88" s="2">
        <v>145</v>
      </c>
      <c r="R88" s="2">
        <v>34.15</v>
      </c>
      <c r="S88" s="2">
        <v>31.14</v>
      </c>
      <c r="T88" s="2" t="s">
        <v>274</v>
      </c>
    </row>
  </sheetData>
  <conditionalFormatting sqref="D3:E3 B1:C1048576">
    <cfRule type="cellIs" dxfId="6" priority="2" operator="equal">
      <formula>FALSE</formula>
    </cfRule>
  </conditionalFormatting>
  <conditionalFormatting sqref="D1:E1048576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88"/>
  <sheetViews>
    <sheetView workbookViewId="0">
      <selection activeCell="I11" sqref="I11:P11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220</v>
      </c>
      <c r="N1" t="s">
        <v>221</v>
      </c>
      <c r="O1" t="s">
        <v>222</v>
      </c>
      <c r="P1" t="s">
        <v>74</v>
      </c>
      <c r="Q1" t="s">
        <v>223</v>
      </c>
      <c r="R1" t="s">
        <v>224</v>
      </c>
      <c r="S1" t="s">
        <v>225</v>
      </c>
      <c r="T1" t="s">
        <v>226</v>
      </c>
      <c r="U1" t="s">
        <v>226</v>
      </c>
      <c r="V1" t="s">
        <v>226</v>
      </c>
      <c r="W1" t="s">
        <v>227</v>
      </c>
      <c r="X1" t="s">
        <v>228</v>
      </c>
      <c r="Y1" t="s">
        <v>228</v>
      </c>
      <c r="Z1" t="s">
        <v>228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M2" t="s">
        <v>71</v>
      </c>
      <c r="N2" t="s">
        <v>229</v>
      </c>
      <c r="O2" t="s">
        <v>72</v>
      </c>
      <c r="P2" t="s">
        <v>69</v>
      </c>
      <c r="Q2" t="s">
        <v>230</v>
      </c>
      <c r="R2" t="s">
        <v>231</v>
      </c>
      <c r="S2" t="s">
        <v>231</v>
      </c>
      <c r="T2" t="s">
        <v>232</v>
      </c>
      <c r="U2" t="s">
        <v>233</v>
      </c>
      <c r="V2" t="s">
        <v>234</v>
      </c>
      <c r="W2" t="s">
        <v>231</v>
      </c>
      <c r="X2" t="s">
        <v>232</v>
      </c>
      <c r="Y2" t="s">
        <v>233</v>
      </c>
      <c r="Z2" t="s">
        <v>234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207938</v>
      </c>
      <c r="D3">
        <v>5.43</v>
      </c>
      <c r="E3">
        <v>229548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333742</v>
      </c>
      <c r="D4">
        <v>6.18</v>
      </c>
      <c r="E4">
        <v>368257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P4/J4*100</f>
        <v>112.78999999999999</v>
      </c>
      <c r="J4" s="2">
        <v>10</v>
      </c>
      <c r="K4" s="29" t="b">
        <f>AND(P4&gt;J4*0.8,P4&lt;J4*1.2)</f>
        <v>1</v>
      </c>
      <c r="L4" t="s">
        <v>1</v>
      </c>
      <c r="M4">
        <v>1.47</v>
      </c>
      <c r="N4">
        <v>22302</v>
      </c>
      <c r="O4">
        <v>0.1</v>
      </c>
      <c r="P4">
        <v>11.279</v>
      </c>
      <c r="Q4" t="s">
        <v>274</v>
      </c>
      <c r="R4">
        <v>50</v>
      </c>
      <c r="S4">
        <v>52</v>
      </c>
      <c r="T4">
        <v>32.869999999999997</v>
      </c>
      <c r="U4">
        <v>32.630000000000003</v>
      </c>
      <c r="V4" t="s">
        <v>274</v>
      </c>
      <c r="W4">
        <v>49</v>
      </c>
      <c r="X4">
        <v>9.8699999999999992</v>
      </c>
      <c r="Y4">
        <v>9.16</v>
      </c>
      <c r="Z4" t="s">
        <v>274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320785</v>
      </c>
      <c r="D5">
        <v>8.92</v>
      </c>
      <c r="E5">
        <v>355665</v>
      </c>
      <c r="F5" s="1" t="b">
        <f t="shared" si="0"/>
        <v>1</v>
      </c>
      <c r="G5" s="1" t="b">
        <f t="shared" si="1"/>
        <v>1</v>
      </c>
      <c r="I5" s="14">
        <f t="shared" ref="I5:I68" si="2">P5/J5*100</f>
        <v>116.67</v>
      </c>
      <c r="J5" s="2">
        <v>10</v>
      </c>
      <c r="K5" s="29" t="b">
        <f t="shared" ref="K5:K68" si="3">AND(P5&gt;J5*0.8,P5&lt;J5*1.2)</f>
        <v>1</v>
      </c>
      <c r="L5" t="s">
        <v>252</v>
      </c>
      <c r="M5">
        <v>1.56</v>
      </c>
      <c r="N5">
        <v>46142</v>
      </c>
      <c r="O5">
        <v>0.22</v>
      </c>
      <c r="P5">
        <v>11.667</v>
      </c>
      <c r="Q5" t="s">
        <v>274</v>
      </c>
      <c r="R5">
        <v>62</v>
      </c>
      <c r="S5">
        <v>64</v>
      </c>
      <c r="T5">
        <v>31.53</v>
      </c>
      <c r="U5">
        <v>31.67</v>
      </c>
      <c r="V5" t="s">
        <v>274</v>
      </c>
      <c r="W5">
        <v>61</v>
      </c>
      <c r="X5">
        <v>7.81</v>
      </c>
      <c r="Y5">
        <v>8.01</v>
      </c>
      <c r="Z5" t="s">
        <v>274</v>
      </c>
    </row>
    <row r="6" spans="1:26" x14ac:dyDescent="0.25">
      <c r="A6" t="str">
        <f>L78</f>
        <v>1,4-Dichlorobenzene-d4 [IS4]</v>
      </c>
      <c r="B6">
        <f>M78</f>
        <v>10.66</v>
      </c>
      <c r="C6">
        <f>N78</f>
        <v>177359</v>
      </c>
      <c r="D6">
        <v>10.67</v>
      </c>
      <c r="E6">
        <v>204454</v>
      </c>
      <c r="F6" s="1" t="b">
        <f t="shared" si="0"/>
        <v>1</v>
      </c>
      <c r="G6" s="1" t="b">
        <f t="shared" si="1"/>
        <v>1</v>
      </c>
      <c r="I6" s="14">
        <f t="shared" si="2"/>
        <v>149.51000000000002</v>
      </c>
      <c r="J6" s="2">
        <v>10</v>
      </c>
      <c r="K6" s="29" t="b">
        <f t="shared" si="3"/>
        <v>0</v>
      </c>
      <c r="L6" t="s">
        <v>2</v>
      </c>
      <c r="M6">
        <v>1.84</v>
      </c>
      <c r="N6">
        <v>75100</v>
      </c>
      <c r="O6">
        <v>0.35</v>
      </c>
      <c r="P6">
        <v>14.951000000000001</v>
      </c>
      <c r="Q6" t="s">
        <v>274</v>
      </c>
      <c r="R6">
        <v>94</v>
      </c>
      <c r="S6">
        <v>96</v>
      </c>
      <c r="T6">
        <v>97.36</v>
      </c>
      <c r="U6">
        <v>93.08</v>
      </c>
      <c r="V6" t="s">
        <v>274</v>
      </c>
      <c r="W6">
        <v>93</v>
      </c>
      <c r="X6">
        <v>20.34</v>
      </c>
      <c r="Y6">
        <v>19.559999999999999</v>
      </c>
      <c r="Z6" t="s">
        <v>274</v>
      </c>
    </row>
    <row r="7" spans="1:26" x14ac:dyDescent="0.25">
      <c r="I7" s="14">
        <f t="shared" si="2"/>
        <v>118.13</v>
      </c>
      <c r="J7" s="2">
        <v>10</v>
      </c>
      <c r="K7" s="29" t="b">
        <f t="shared" si="3"/>
        <v>1</v>
      </c>
      <c r="L7" t="s">
        <v>3</v>
      </c>
      <c r="M7">
        <v>1.95</v>
      </c>
      <c r="N7">
        <v>41662</v>
      </c>
      <c r="O7">
        <v>0.2</v>
      </c>
      <c r="P7">
        <v>11.813000000000001</v>
      </c>
      <c r="Q7" t="s">
        <v>274</v>
      </c>
      <c r="R7">
        <v>64</v>
      </c>
      <c r="S7">
        <v>66</v>
      </c>
      <c r="T7">
        <v>32.119999999999997</v>
      </c>
      <c r="U7">
        <v>32.450000000000003</v>
      </c>
      <c r="V7" t="s">
        <v>274</v>
      </c>
      <c r="W7">
        <v>49</v>
      </c>
      <c r="X7">
        <v>23.08</v>
      </c>
      <c r="Y7">
        <v>23.44</v>
      </c>
      <c r="Z7" t="s">
        <v>274</v>
      </c>
    </row>
    <row r="8" spans="1:26" x14ac:dyDescent="0.25">
      <c r="I8" s="14">
        <f t="shared" si="2"/>
        <v>109.2</v>
      </c>
      <c r="J8" s="2">
        <v>10</v>
      </c>
      <c r="K8" s="29" t="b">
        <f t="shared" si="3"/>
        <v>1</v>
      </c>
      <c r="L8" t="s">
        <v>4</v>
      </c>
      <c r="M8">
        <v>2.19</v>
      </c>
      <c r="N8">
        <v>64688</v>
      </c>
      <c r="O8">
        <v>0.3</v>
      </c>
      <c r="P8">
        <v>10.92</v>
      </c>
      <c r="Q8" t="s">
        <v>274</v>
      </c>
      <c r="R8">
        <v>101</v>
      </c>
      <c r="S8">
        <v>103</v>
      </c>
      <c r="T8">
        <v>64.84</v>
      </c>
      <c r="U8">
        <v>65.02</v>
      </c>
      <c r="V8" t="s">
        <v>274</v>
      </c>
      <c r="W8">
        <v>105</v>
      </c>
      <c r="X8">
        <v>10.5</v>
      </c>
      <c r="Y8">
        <v>10.7</v>
      </c>
      <c r="Z8" t="s">
        <v>274</v>
      </c>
    </row>
    <row r="9" spans="1:26" x14ac:dyDescent="0.25">
      <c r="A9" s="4" t="s">
        <v>76</v>
      </c>
      <c r="B9">
        <f>85-4</f>
        <v>81</v>
      </c>
      <c r="I9" s="14">
        <f t="shared" si="2"/>
        <v>99.36999999999999</v>
      </c>
      <c r="J9" s="2">
        <v>10</v>
      </c>
      <c r="K9" s="29" t="b">
        <f t="shared" si="3"/>
        <v>1</v>
      </c>
      <c r="L9" t="s">
        <v>5</v>
      </c>
      <c r="M9">
        <v>2.5</v>
      </c>
      <c r="N9">
        <v>54690</v>
      </c>
      <c r="O9">
        <v>0.26</v>
      </c>
      <c r="P9">
        <v>9.9369999999999994</v>
      </c>
      <c r="Q9" t="s">
        <v>274</v>
      </c>
      <c r="R9">
        <v>59</v>
      </c>
      <c r="S9">
        <v>74</v>
      </c>
      <c r="T9">
        <v>75.459999999999994</v>
      </c>
      <c r="U9">
        <v>77.39</v>
      </c>
      <c r="V9" t="s">
        <v>274</v>
      </c>
      <c r="W9">
        <v>45</v>
      </c>
      <c r="X9">
        <v>72.36</v>
      </c>
      <c r="Y9">
        <v>75.260000000000005</v>
      </c>
      <c r="Z9" t="s">
        <v>274</v>
      </c>
    </row>
    <row r="10" spans="1:26" x14ac:dyDescent="0.25">
      <c r="A10" s="1" t="s">
        <v>77</v>
      </c>
      <c r="B10" s="1">
        <f>COUNTIF(K4:K88,"FALSE")</f>
        <v>4</v>
      </c>
      <c r="I10" s="14">
        <f t="shared" si="2"/>
        <v>106.69999999999999</v>
      </c>
      <c r="J10" s="2">
        <v>10</v>
      </c>
      <c r="K10" s="29" t="b">
        <f t="shared" si="3"/>
        <v>1</v>
      </c>
      <c r="L10" t="s">
        <v>6</v>
      </c>
      <c r="M10">
        <v>2.74</v>
      </c>
      <c r="N10">
        <v>73260</v>
      </c>
      <c r="O10">
        <v>0.34</v>
      </c>
      <c r="P10">
        <v>10.67</v>
      </c>
      <c r="Q10" t="s">
        <v>274</v>
      </c>
      <c r="R10">
        <v>61</v>
      </c>
      <c r="S10">
        <v>96</v>
      </c>
      <c r="T10">
        <v>72.45</v>
      </c>
      <c r="U10">
        <v>75.53</v>
      </c>
      <c r="V10" t="s">
        <v>274</v>
      </c>
      <c r="W10">
        <v>98</v>
      </c>
      <c r="X10">
        <v>46.37</v>
      </c>
      <c r="Y10">
        <v>47.45</v>
      </c>
      <c r="Z10" t="s">
        <v>274</v>
      </c>
    </row>
    <row r="11" spans="1:26" x14ac:dyDescent="0.25">
      <c r="I11" s="14">
        <f t="shared" si="2"/>
        <v>87.383333333333326</v>
      </c>
      <c r="J11" s="2">
        <v>18</v>
      </c>
      <c r="K11" s="29" t="b">
        <f t="shared" si="3"/>
        <v>1</v>
      </c>
      <c r="L11" t="s">
        <v>7</v>
      </c>
      <c r="M11">
        <v>2.83</v>
      </c>
      <c r="N11">
        <v>29033</v>
      </c>
      <c r="O11">
        <v>0.14000000000000001</v>
      </c>
      <c r="P11">
        <v>15.728999999999999</v>
      </c>
      <c r="Q11" t="s">
        <v>274</v>
      </c>
      <c r="R11">
        <v>43</v>
      </c>
      <c r="S11">
        <v>58</v>
      </c>
      <c r="T11">
        <v>40</v>
      </c>
      <c r="U11">
        <v>37.880000000000003</v>
      </c>
      <c r="V11" t="s">
        <v>274</v>
      </c>
      <c r="W11" t="s">
        <v>216</v>
      </c>
      <c r="X11" t="s">
        <v>216</v>
      </c>
      <c r="Y11" t="s">
        <v>216</v>
      </c>
      <c r="Z11" t="s">
        <v>216</v>
      </c>
    </row>
    <row r="12" spans="1:26" x14ac:dyDescent="0.25">
      <c r="I12" s="14">
        <f t="shared" si="2"/>
        <v>76.47999999999999</v>
      </c>
      <c r="J12" s="2">
        <v>10</v>
      </c>
      <c r="K12" s="29" t="b">
        <f t="shared" si="3"/>
        <v>0</v>
      </c>
      <c r="L12" t="s">
        <v>8</v>
      </c>
      <c r="M12">
        <v>2.89</v>
      </c>
      <c r="N12">
        <v>47547</v>
      </c>
      <c r="O12">
        <v>0.22</v>
      </c>
      <c r="P12">
        <v>7.6479999999999997</v>
      </c>
      <c r="Q12" t="s">
        <v>274</v>
      </c>
      <c r="R12">
        <v>142</v>
      </c>
      <c r="S12">
        <v>127</v>
      </c>
      <c r="T12">
        <v>31</v>
      </c>
      <c r="U12">
        <v>30.03</v>
      </c>
      <c r="V12" t="s">
        <v>274</v>
      </c>
      <c r="W12">
        <v>141</v>
      </c>
      <c r="X12">
        <v>13.37</v>
      </c>
      <c r="Y12">
        <v>12.71</v>
      </c>
      <c r="Z12" t="s">
        <v>274</v>
      </c>
    </row>
    <row r="13" spans="1:26" x14ac:dyDescent="0.25">
      <c r="I13" s="14">
        <f t="shared" si="2"/>
        <v>111.79</v>
      </c>
      <c r="J13" s="2">
        <v>10</v>
      </c>
      <c r="K13" s="29" t="b">
        <f t="shared" si="3"/>
        <v>1</v>
      </c>
      <c r="L13" t="s">
        <v>9</v>
      </c>
      <c r="M13">
        <v>2.95</v>
      </c>
      <c r="N13">
        <v>182556</v>
      </c>
      <c r="O13">
        <v>0.86</v>
      </c>
      <c r="P13">
        <v>11.179</v>
      </c>
      <c r="Q13" t="s">
        <v>274</v>
      </c>
      <c r="R13">
        <v>76</v>
      </c>
      <c r="S13">
        <v>78</v>
      </c>
      <c r="T13">
        <v>8.9600000000000009</v>
      </c>
      <c r="U13">
        <v>8.74</v>
      </c>
      <c r="V13" t="s">
        <v>274</v>
      </c>
      <c r="W13" t="s">
        <v>216</v>
      </c>
      <c r="X13" t="s">
        <v>216</v>
      </c>
      <c r="Y13" t="s">
        <v>216</v>
      </c>
      <c r="Z13" t="s">
        <v>216</v>
      </c>
    </row>
    <row r="14" spans="1:26" x14ac:dyDescent="0.25">
      <c r="I14" s="14">
        <f t="shared" si="2"/>
        <v>104.05</v>
      </c>
      <c r="J14" s="2">
        <v>10</v>
      </c>
      <c r="K14" s="29" t="b">
        <f t="shared" si="3"/>
        <v>1</v>
      </c>
      <c r="L14" t="s">
        <v>10</v>
      </c>
      <c r="M14">
        <v>3.19</v>
      </c>
      <c r="N14">
        <v>85693</v>
      </c>
      <c r="O14">
        <v>0.4</v>
      </c>
      <c r="P14">
        <v>10.404999999999999</v>
      </c>
      <c r="Q14" t="s">
        <v>274</v>
      </c>
      <c r="R14">
        <v>41</v>
      </c>
      <c r="S14">
        <v>39</v>
      </c>
      <c r="T14">
        <v>52.2</v>
      </c>
      <c r="U14">
        <v>49.94</v>
      </c>
      <c r="V14" t="s">
        <v>274</v>
      </c>
      <c r="W14">
        <v>76</v>
      </c>
      <c r="X14">
        <v>36.97</v>
      </c>
      <c r="Y14">
        <v>35.53</v>
      </c>
      <c r="Z14" t="s">
        <v>274</v>
      </c>
    </row>
    <row r="15" spans="1:26" x14ac:dyDescent="0.25">
      <c r="I15" s="14">
        <f t="shared" si="2"/>
        <v>114.91</v>
      </c>
      <c r="J15" s="2">
        <v>10</v>
      </c>
      <c r="K15" s="29" t="b">
        <f t="shared" si="3"/>
        <v>1</v>
      </c>
      <c r="L15" t="s">
        <v>215</v>
      </c>
      <c r="M15">
        <v>3.36</v>
      </c>
      <c r="N15">
        <v>89424</v>
      </c>
      <c r="O15">
        <v>0.42</v>
      </c>
      <c r="P15">
        <v>11.491</v>
      </c>
      <c r="Q15" t="s">
        <v>274</v>
      </c>
      <c r="R15">
        <v>49</v>
      </c>
      <c r="S15">
        <v>84</v>
      </c>
      <c r="T15">
        <v>87.31</v>
      </c>
      <c r="U15">
        <v>88.83</v>
      </c>
      <c r="V15" t="s">
        <v>274</v>
      </c>
      <c r="W15">
        <v>86</v>
      </c>
      <c r="X15">
        <v>55.97</v>
      </c>
      <c r="Y15">
        <v>57.31</v>
      </c>
      <c r="Z15" t="s">
        <v>274</v>
      </c>
    </row>
    <row r="16" spans="1:26" x14ac:dyDescent="0.25">
      <c r="I16" s="14">
        <f t="shared" si="2"/>
        <v>104.03999999999999</v>
      </c>
      <c r="J16" s="2">
        <v>10</v>
      </c>
      <c r="K16" s="29" t="b">
        <f t="shared" si="3"/>
        <v>1</v>
      </c>
      <c r="L16" t="s">
        <v>11</v>
      </c>
      <c r="M16">
        <v>3.68</v>
      </c>
      <c r="N16">
        <v>83201</v>
      </c>
      <c r="O16">
        <v>0.39</v>
      </c>
      <c r="P16">
        <v>10.404</v>
      </c>
      <c r="Q16" t="s">
        <v>274</v>
      </c>
      <c r="R16">
        <v>61</v>
      </c>
      <c r="S16">
        <v>96</v>
      </c>
      <c r="T16">
        <v>75.67</v>
      </c>
      <c r="U16">
        <v>76.42</v>
      </c>
      <c r="V16" t="s">
        <v>274</v>
      </c>
      <c r="W16">
        <v>98</v>
      </c>
      <c r="X16">
        <v>47.1</v>
      </c>
      <c r="Y16">
        <v>48.1</v>
      </c>
      <c r="Z16" t="s">
        <v>274</v>
      </c>
    </row>
    <row r="17" spans="9:26" x14ac:dyDescent="0.25">
      <c r="I17" s="14">
        <f t="shared" si="2"/>
        <v>81.59</v>
      </c>
      <c r="J17" s="2">
        <v>10</v>
      </c>
      <c r="K17" s="29" t="b">
        <f t="shared" si="3"/>
        <v>1</v>
      </c>
      <c r="L17" t="s">
        <v>253</v>
      </c>
      <c r="M17">
        <v>3.69</v>
      </c>
      <c r="N17">
        <v>128788</v>
      </c>
      <c r="O17">
        <v>0.61</v>
      </c>
      <c r="P17">
        <v>8.1590000000000007</v>
      </c>
      <c r="Q17" t="s">
        <v>274</v>
      </c>
      <c r="R17">
        <v>73</v>
      </c>
      <c r="S17">
        <v>41</v>
      </c>
      <c r="T17">
        <v>33.25</v>
      </c>
      <c r="U17">
        <v>33.44</v>
      </c>
      <c r="V17" t="s">
        <v>274</v>
      </c>
      <c r="W17">
        <v>57</v>
      </c>
      <c r="X17">
        <v>23.18</v>
      </c>
      <c r="Y17">
        <v>24.06</v>
      </c>
      <c r="Z17" t="s">
        <v>274</v>
      </c>
    </row>
    <row r="18" spans="9:26" x14ac:dyDescent="0.25">
      <c r="I18" s="14">
        <f t="shared" si="2"/>
        <v>107.09</v>
      </c>
      <c r="J18" s="2">
        <v>10</v>
      </c>
      <c r="K18" s="29" t="b">
        <f t="shared" si="3"/>
        <v>1</v>
      </c>
      <c r="L18" t="s">
        <v>12</v>
      </c>
      <c r="M18">
        <v>4.1900000000000004</v>
      </c>
      <c r="N18">
        <v>106441</v>
      </c>
      <c r="O18">
        <v>0.5</v>
      </c>
      <c r="P18">
        <v>10.709</v>
      </c>
      <c r="Q18" t="s">
        <v>274</v>
      </c>
      <c r="R18">
        <v>63</v>
      </c>
      <c r="S18">
        <v>65</v>
      </c>
      <c r="T18">
        <v>31.98</v>
      </c>
      <c r="U18">
        <v>31.78</v>
      </c>
      <c r="V18" t="s">
        <v>274</v>
      </c>
      <c r="W18">
        <v>83</v>
      </c>
      <c r="X18">
        <v>12.43</v>
      </c>
      <c r="Y18">
        <v>12.4</v>
      </c>
      <c r="Z18" t="s">
        <v>274</v>
      </c>
    </row>
    <row r="19" spans="9:26" x14ac:dyDescent="0.25">
      <c r="I19" s="14">
        <f t="shared" si="2"/>
        <v>91.92</v>
      </c>
      <c r="J19" s="2">
        <v>10</v>
      </c>
      <c r="K19" s="29" t="b">
        <f t="shared" si="3"/>
        <v>1</v>
      </c>
      <c r="L19" t="s">
        <v>13</v>
      </c>
      <c r="M19">
        <v>4.8099999999999996</v>
      </c>
      <c r="N19">
        <v>43605</v>
      </c>
      <c r="O19">
        <v>0.21</v>
      </c>
      <c r="P19">
        <v>9.1920000000000002</v>
      </c>
      <c r="Q19" t="s">
        <v>274</v>
      </c>
      <c r="R19">
        <v>77</v>
      </c>
      <c r="S19">
        <v>41</v>
      </c>
      <c r="T19">
        <v>101.06</v>
      </c>
      <c r="U19">
        <v>100.31</v>
      </c>
      <c r="V19" t="s">
        <v>274</v>
      </c>
      <c r="W19">
        <v>79</v>
      </c>
      <c r="X19">
        <v>32.22</v>
      </c>
      <c r="Y19">
        <v>31.76</v>
      </c>
      <c r="Z19" t="s">
        <v>274</v>
      </c>
    </row>
    <row r="20" spans="9:26" x14ac:dyDescent="0.25">
      <c r="I20" s="14">
        <f t="shared" si="2"/>
        <v>106.05</v>
      </c>
      <c r="J20" s="2">
        <v>10</v>
      </c>
      <c r="K20" s="29" t="b">
        <f t="shared" si="3"/>
        <v>1</v>
      </c>
      <c r="L20" t="s">
        <v>14</v>
      </c>
      <c r="M20">
        <v>4.82</v>
      </c>
      <c r="N20">
        <v>93584</v>
      </c>
      <c r="O20">
        <v>0.44</v>
      </c>
      <c r="P20">
        <v>10.605</v>
      </c>
      <c r="Q20" t="s">
        <v>274</v>
      </c>
      <c r="R20">
        <v>61</v>
      </c>
      <c r="S20">
        <v>96</v>
      </c>
      <c r="T20">
        <v>80.14</v>
      </c>
      <c r="U20">
        <v>81.55</v>
      </c>
      <c r="V20" t="s">
        <v>274</v>
      </c>
      <c r="W20">
        <v>98</v>
      </c>
      <c r="X20">
        <v>51.39</v>
      </c>
      <c r="Y20">
        <v>51.6</v>
      </c>
      <c r="Z20" t="s">
        <v>274</v>
      </c>
    </row>
    <row r="21" spans="9:26" x14ac:dyDescent="0.25">
      <c r="I21" s="14">
        <f t="shared" si="2"/>
        <v>83.644444444444446</v>
      </c>
      <c r="J21" s="2">
        <v>18</v>
      </c>
      <c r="K21" s="29" t="b">
        <f t="shared" si="3"/>
        <v>1</v>
      </c>
      <c r="L21" t="s">
        <v>15</v>
      </c>
      <c r="M21">
        <v>4.84</v>
      </c>
      <c r="N21">
        <v>43783</v>
      </c>
      <c r="O21">
        <v>0.21</v>
      </c>
      <c r="P21">
        <v>15.055999999999999</v>
      </c>
      <c r="Q21" t="s">
        <v>274</v>
      </c>
      <c r="R21">
        <v>43</v>
      </c>
      <c r="S21">
        <v>72</v>
      </c>
      <c r="T21">
        <v>28.44</v>
      </c>
      <c r="U21">
        <v>27.79</v>
      </c>
      <c r="V21" t="s">
        <v>274</v>
      </c>
      <c r="W21">
        <v>57</v>
      </c>
      <c r="X21">
        <v>7.2</v>
      </c>
      <c r="Y21">
        <v>7.82</v>
      </c>
      <c r="Z21" t="s">
        <v>274</v>
      </c>
    </row>
    <row r="22" spans="9:26" x14ac:dyDescent="0.25">
      <c r="I22" s="14">
        <f t="shared" si="2"/>
        <v>91.389999999999986</v>
      </c>
      <c r="J22" s="2">
        <v>10</v>
      </c>
      <c r="K22" s="29" t="b">
        <f t="shared" si="3"/>
        <v>1</v>
      </c>
      <c r="L22" t="s">
        <v>16</v>
      </c>
      <c r="M22">
        <v>4.9400000000000004</v>
      </c>
      <c r="N22">
        <v>36335</v>
      </c>
      <c r="O22">
        <v>0.17</v>
      </c>
      <c r="P22">
        <v>9.1389999999999993</v>
      </c>
      <c r="Q22" t="s">
        <v>274</v>
      </c>
      <c r="R22">
        <v>55</v>
      </c>
      <c r="S22">
        <v>85</v>
      </c>
      <c r="T22">
        <v>16.75</v>
      </c>
      <c r="U22">
        <v>16.649999999999999</v>
      </c>
      <c r="V22" t="s">
        <v>274</v>
      </c>
      <c r="W22" t="s">
        <v>216</v>
      </c>
      <c r="X22" t="s">
        <v>216</v>
      </c>
      <c r="Y22" t="s">
        <v>216</v>
      </c>
      <c r="Z22" t="s">
        <v>216</v>
      </c>
    </row>
    <row r="23" spans="9:26" x14ac:dyDescent="0.25">
      <c r="I23" s="14">
        <f t="shared" si="2"/>
        <v>90.51</v>
      </c>
      <c r="J23" s="2">
        <v>10</v>
      </c>
      <c r="K23" s="29" t="b">
        <f t="shared" si="3"/>
        <v>1</v>
      </c>
      <c r="L23" t="s">
        <v>254</v>
      </c>
      <c r="M23">
        <v>5.0599999999999996</v>
      </c>
      <c r="N23">
        <v>28077</v>
      </c>
      <c r="O23">
        <v>0.13</v>
      </c>
      <c r="P23">
        <v>9.0510000000000002</v>
      </c>
      <c r="Q23" t="s">
        <v>274</v>
      </c>
      <c r="R23">
        <v>67</v>
      </c>
      <c r="S23">
        <v>52</v>
      </c>
      <c r="T23">
        <v>30.53</v>
      </c>
      <c r="U23">
        <v>31.2</v>
      </c>
      <c r="V23" t="s">
        <v>274</v>
      </c>
      <c r="W23">
        <v>40</v>
      </c>
      <c r="X23">
        <v>35.299999999999997</v>
      </c>
      <c r="Y23">
        <v>33.340000000000003</v>
      </c>
      <c r="Z23" t="s">
        <v>274</v>
      </c>
    </row>
    <row r="24" spans="9:26" x14ac:dyDescent="0.25">
      <c r="I24" s="14">
        <f t="shared" si="2"/>
        <v>107.86</v>
      </c>
      <c r="J24" s="2">
        <v>10</v>
      </c>
      <c r="K24" s="29" t="b">
        <f t="shared" si="3"/>
        <v>1</v>
      </c>
      <c r="L24" t="s">
        <v>17</v>
      </c>
      <c r="M24">
        <v>5.07</v>
      </c>
      <c r="N24">
        <v>59866</v>
      </c>
      <c r="O24">
        <v>0.28000000000000003</v>
      </c>
      <c r="P24">
        <v>10.786</v>
      </c>
      <c r="Q24" t="s">
        <v>274</v>
      </c>
      <c r="R24">
        <v>49</v>
      </c>
      <c r="S24">
        <v>130</v>
      </c>
      <c r="T24">
        <v>82.37</v>
      </c>
      <c r="U24">
        <v>80.44</v>
      </c>
      <c r="V24" t="s">
        <v>274</v>
      </c>
      <c r="W24">
        <v>128</v>
      </c>
      <c r="X24">
        <v>64.27</v>
      </c>
      <c r="Y24">
        <v>61.87</v>
      </c>
      <c r="Z24" t="s">
        <v>274</v>
      </c>
    </row>
    <row r="25" spans="9:26" x14ac:dyDescent="0.25">
      <c r="I25" s="14">
        <f t="shared" si="2"/>
        <v>83.800000000000011</v>
      </c>
      <c r="J25" s="2">
        <v>10</v>
      </c>
      <c r="K25" s="29" t="b">
        <f t="shared" si="3"/>
        <v>1</v>
      </c>
      <c r="L25" t="s">
        <v>18</v>
      </c>
      <c r="M25">
        <v>5.08</v>
      </c>
      <c r="N25">
        <v>20010</v>
      </c>
      <c r="O25">
        <v>0.09</v>
      </c>
      <c r="P25">
        <v>8.3800000000000008</v>
      </c>
      <c r="Q25" t="s">
        <v>274</v>
      </c>
      <c r="R25">
        <v>42</v>
      </c>
      <c r="S25">
        <v>72</v>
      </c>
      <c r="T25">
        <v>42.66</v>
      </c>
      <c r="U25">
        <v>40.590000000000003</v>
      </c>
      <c r="V25" t="s">
        <v>274</v>
      </c>
      <c r="W25">
        <v>71</v>
      </c>
      <c r="X25">
        <v>40.380000000000003</v>
      </c>
      <c r="Y25">
        <v>42.23</v>
      </c>
      <c r="Z25" t="s">
        <v>274</v>
      </c>
    </row>
    <row r="26" spans="9:26" x14ac:dyDescent="0.25">
      <c r="I26" s="14">
        <f t="shared" si="2"/>
        <v>114.53</v>
      </c>
      <c r="J26" s="2">
        <v>10</v>
      </c>
      <c r="K26" s="29" t="b">
        <f t="shared" si="3"/>
        <v>1</v>
      </c>
      <c r="L26" t="s">
        <v>19</v>
      </c>
      <c r="M26">
        <v>5.2</v>
      </c>
      <c r="N26">
        <v>105002</v>
      </c>
      <c r="O26">
        <v>0.49</v>
      </c>
      <c r="P26">
        <v>11.452999999999999</v>
      </c>
      <c r="Q26" t="s">
        <v>274</v>
      </c>
      <c r="R26">
        <v>83</v>
      </c>
      <c r="S26">
        <v>85</v>
      </c>
      <c r="T26">
        <v>63.95</v>
      </c>
      <c r="U26">
        <v>65.72</v>
      </c>
      <c r="V26" t="s">
        <v>274</v>
      </c>
      <c r="W26">
        <v>47</v>
      </c>
      <c r="X26">
        <v>17.3</v>
      </c>
      <c r="Y26">
        <v>17.920000000000002</v>
      </c>
      <c r="Z26" t="s">
        <v>274</v>
      </c>
    </row>
    <row r="27" spans="9:26" x14ac:dyDescent="0.25">
      <c r="I27" s="14">
        <f t="shared" si="2"/>
        <v>100.63</v>
      </c>
      <c r="J27" s="2">
        <v>10</v>
      </c>
      <c r="K27" s="29" t="b">
        <f t="shared" si="3"/>
        <v>1</v>
      </c>
      <c r="L27" t="s">
        <v>20</v>
      </c>
      <c r="M27">
        <v>5.33</v>
      </c>
      <c r="N27">
        <v>61550</v>
      </c>
      <c r="O27">
        <v>0.28999999999999998</v>
      </c>
      <c r="P27">
        <v>10.063000000000001</v>
      </c>
      <c r="Q27" t="s">
        <v>274</v>
      </c>
      <c r="R27">
        <v>97</v>
      </c>
      <c r="S27">
        <v>99</v>
      </c>
      <c r="T27">
        <v>63.95</v>
      </c>
      <c r="U27">
        <v>63.94</v>
      </c>
      <c r="V27" t="s">
        <v>274</v>
      </c>
      <c r="W27">
        <v>61</v>
      </c>
      <c r="X27">
        <v>48.19</v>
      </c>
      <c r="Y27">
        <v>47.48</v>
      </c>
      <c r="Z27" t="s">
        <v>274</v>
      </c>
    </row>
    <row r="28" spans="9:26" x14ac:dyDescent="0.25">
      <c r="I28" s="14">
        <f t="shared" si="2"/>
        <v>112.46000000000001</v>
      </c>
      <c r="J28" s="2">
        <v>20</v>
      </c>
      <c r="K28" s="29" t="b">
        <f t="shared" si="3"/>
        <v>1</v>
      </c>
      <c r="L28" t="s">
        <v>95</v>
      </c>
      <c r="M28">
        <v>5.36</v>
      </c>
      <c r="N28">
        <v>109373</v>
      </c>
      <c r="O28">
        <v>0.51</v>
      </c>
      <c r="P28">
        <v>22.492000000000001</v>
      </c>
      <c r="Q28" t="s">
        <v>274</v>
      </c>
      <c r="R28">
        <v>113</v>
      </c>
      <c r="S28">
        <v>111</v>
      </c>
      <c r="T28">
        <v>104.17</v>
      </c>
      <c r="U28">
        <v>103.51</v>
      </c>
      <c r="V28" t="s">
        <v>274</v>
      </c>
      <c r="W28" t="s">
        <v>216</v>
      </c>
      <c r="X28" t="s">
        <v>216</v>
      </c>
      <c r="Y28" t="s">
        <v>216</v>
      </c>
      <c r="Z28" t="s">
        <v>216</v>
      </c>
    </row>
    <row r="29" spans="9:26" x14ac:dyDescent="0.25">
      <c r="I29" s="14">
        <f t="shared" si="2"/>
        <v>100</v>
      </c>
      <c r="J29" s="2">
        <v>20</v>
      </c>
      <c r="K29" s="29" t="b">
        <f t="shared" si="3"/>
        <v>1</v>
      </c>
      <c r="L29" t="s">
        <v>96</v>
      </c>
      <c r="M29">
        <v>5.42</v>
      </c>
      <c r="N29">
        <v>207938</v>
      </c>
      <c r="O29">
        <v>0.98</v>
      </c>
      <c r="P29">
        <v>20</v>
      </c>
      <c r="Q29" t="s">
        <v>274</v>
      </c>
      <c r="R29">
        <v>168</v>
      </c>
      <c r="S29">
        <v>99</v>
      </c>
      <c r="T29">
        <v>48.98</v>
      </c>
      <c r="U29">
        <v>49.36</v>
      </c>
      <c r="V29" t="s">
        <v>274</v>
      </c>
      <c r="W29" t="s">
        <v>216</v>
      </c>
      <c r="X29" t="s">
        <v>216</v>
      </c>
      <c r="Y29" t="s">
        <v>216</v>
      </c>
      <c r="Z29" t="s">
        <v>216</v>
      </c>
    </row>
    <row r="30" spans="9:26" x14ac:dyDescent="0.25">
      <c r="I30" s="14">
        <f t="shared" si="2"/>
        <v>97.99</v>
      </c>
      <c r="J30" s="2">
        <v>10</v>
      </c>
      <c r="K30" s="29" t="b">
        <f t="shared" si="3"/>
        <v>1</v>
      </c>
      <c r="L30" t="s">
        <v>21</v>
      </c>
      <c r="M30">
        <v>5.48</v>
      </c>
      <c r="N30">
        <v>95412</v>
      </c>
      <c r="O30">
        <v>0.45</v>
      </c>
      <c r="P30">
        <v>9.7989999999999995</v>
      </c>
      <c r="Q30" t="s">
        <v>274</v>
      </c>
      <c r="R30">
        <v>56</v>
      </c>
      <c r="S30">
        <v>41</v>
      </c>
      <c r="T30">
        <v>59.56</v>
      </c>
      <c r="U30">
        <v>59.08</v>
      </c>
      <c r="V30" t="s">
        <v>274</v>
      </c>
      <c r="W30">
        <v>43</v>
      </c>
      <c r="X30">
        <v>26.98</v>
      </c>
      <c r="Y30">
        <v>27.41</v>
      </c>
      <c r="Z30" t="s">
        <v>274</v>
      </c>
    </row>
    <row r="31" spans="9:26" x14ac:dyDescent="0.25">
      <c r="I31" s="14">
        <f t="shared" si="2"/>
        <v>95.15</v>
      </c>
      <c r="J31" s="2">
        <v>10</v>
      </c>
      <c r="K31" s="29" t="b">
        <f t="shared" si="3"/>
        <v>1</v>
      </c>
      <c r="L31" t="s">
        <v>255</v>
      </c>
      <c r="M31">
        <v>5.49</v>
      </c>
      <c r="N31">
        <v>46460</v>
      </c>
      <c r="O31">
        <v>0.22</v>
      </c>
      <c r="P31">
        <v>9.5150000000000006</v>
      </c>
      <c r="Q31" t="s">
        <v>274</v>
      </c>
      <c r="R31">
        <v>119</v>
      </c>
      <c r="S31">
        <v>121</v>
      </c>
      <c r="T31">
        <v>31.25</v>
      </c>
      <c r="U31">
        <v>32.47</v>
      </c>
      <c r="V31" t="s">
        <v>274</v>
      </c>
      <c r="W31" t="s">
        <v>216</v>
      </c>
      <c r="X31" t="s">
        <v>216</v>
      </c>
      <c r="Y31" t="s">
        <v>216</v>
      </c>
      <c r="Z31" t="s">
        <v>216</v>
      </c>
    </row>
    <row r="32" spans="9:26" x14ac:dyDescent="0.25">
      <c r="I32" s="14">
        <f t="shared" si="2"/>
        <v>101.66</v>
      </c>
      <c r="J32" s="2">
        <v>10</v>
      </c>
      <c r="K32" s="29" t="b">
        <f t="shared" si="3"/>
        <v>1</v>
      </c>
      <c r="L32" t="s">
        <v>22</v>
      </c>
      <c r="M32">
        <v>5.51</v>
      </c>
      <c r="N32">
        <v>68605</v>
      </c>
      <c r="O32">
        <v>0.32</v>
      </c>
      <c r="P32">
        <v>10.166</v>
      </c>
      <c r="Q32" t="s">
        <v>274</v>
      </c>
      <c r="R32">
        <v>75</v>
      </c>
      <c r="S32">
        <v>77</v>
      </c>
      <c r="T32">
        <v>31.46</v>
      </c>
      <c r="U32">
        <v>31.77</v>
      </c>
      <c r="V32" t="s">
        <v>274</v>
      </c>
      <c r="W32">
        <v>110</v>
      </c>
      <c r="X32">
        <v>41.64</v>
      </c>
      <c r="Y32">
        <v>43</v>
      </c>
      <c r="Z32" t="s">
        <v>274</v>
      </c>
    </row>
    <row r="33" spans="9:26" x14ac:dyDescent="0.25">
      <c r="I33" s="14">
        <f t="shared" si="2"/>
        <v>101.99000000000001</v>
      </c>
      <c r="J33" s="2">
        <v>10</v>
      </c>
      <c r="K33" s="29" t="b">
        <f t="shared" si="3"/>
        <v>1</v>
      </c>
      <c r="L33" t="s">
        <v>23</v>
      </c>
      <c r="M33">
        <v>5.7</v>
      </c>
      <c r="N33">
        <v>267039</v>
      </c>
      <c r="O33">
        <v>1.26</v>
      </c>
      <c r="P33">
        <v>10.199</v>
      </c>
      <c r="Q33" t="s">
        <v>274</v>
      </c>
      <c r="R33">
        <v>78</v>
      </c>
      <c r="S33">
        <v>77</v>
      </c>
      <c r="T33">
        <v>24.33</v>
      </c>
      <c r="U33">
        <v>24.56</v>
      </c>
      <c r="V33" t="s">
        <v>274</v>
      </c>
      <c r="W33">
        <v>52</v>
      </c>
      <c r="X33">
        <v>14.88</v>
      </c>
      <c r="Y33">
        <v>14.77</v>
      </c>
      <c r="Z33" t="s">
        <v>274</v>
      </c>
    </row>
    <row r="34" spans="9:26" x14ac:dyDescent="0.25">
      <c r="I34" s="14">
        <f t="shared" si="2"/>
        <v>98.51</v>
      </c>
      <c r="J34" s="2">
        <v>10</v>
      </c>
      <c r="K34" s="29" t="b">
        <f t="shared" si="3"/>
        <v>1</v>
      </c>
      <c r="L34" t="s">
        <v>24</v>
      </c>
      <c r="M34">
        <v>5.77</v>
      </c>
      <c r="N34">
        <v>66914</v>
      </c>
      <c r="O34">
        <v>0.32</v>
      </c>
      <c r="P34">
        <v>9.8510000000000009</v>
      </c>
      <c r="Q34" t="s">
        <v>274</v>
      </c>
      <c r="R34">
        <v>62</v>
      </c>
      <c r="S34">
        <v>64</v>
      </c>
      <c r="T34">
        <v>31.81</v>
      </c>
      <c r="U34">
        <v>32.049999999999997</v>
      </c>
      <c r="V34" t="s">
        <v>274</v>
      </c>
      <c r="W34">
        <v>49</v>
      </c>
      <c r="X34">
        <v>32.619999999999997</v>
      </c>
      <c r="Y34">
        <v>33.21</v>
      </c>
      <c r="Z34" t="s">
        <v>274</v>
      </c>
    </row>
    <row r="35" spans="9:26" x14ac:dyDescent="0.25">
      <c r="I35" s="14">
        <f t="shared" si="2"/>
        <v>100</v>
      </c>
      <c r="J35" s="2">
        <v>20</v>
      </c>
      <c r="K35" s="29" t="b">
        <f t="shared" si="3"/>
        <v>1</v>
      </c>
      <c r="L35" t="s">
        <v>97</v>
      </c>
      <c r="M35">
        <v>6.17</v>
      </c>
      <c r="N35">
        <v>333742</v>
      </c>
      <c r="O35">
        <v>1.57</v>
      </c>
      <c r="P35">
        <v>20</v>
      </c>
      <c r="Q35" t="s">
        <v>274</v>
      </c>
      <c r="R35">
        <v>114</v>
      </c>
      <c r="S35">
        <v>88</v>
      </c>
      <c r="T35">
        <v>18.420000000000002</v>
      </c>
      <c r="U35">
        <v>18.010000000000002</v>
      </c>
      <c r="V35" t="s">
        <v>274</v>
      </c>
      <c r="W35">
        <v>63</v>
      </c>
      <c r="X35">
        <v>18.27</v>
      </c>
      <c r="Y35">
        <v>17.87</v>
      </c>
      <c r="Z35" t="s">
        <v>274</v>
      </c>
    </row>
    <row r="36" spans="9:26" x14ac:dyDescent="0.25">
      <c r="I36" s="14">
        <f t="shared" si="2"/>
        <v>103.56</v>
      </c>
      <c r="J36" s="2">
        <v>10</v>
      </c>
      <c r="K36" s="29" t="b">
        <f t="shared" si="3"/>
        <v>1</v>
      </c>
      <c r="L36" t="s">
        <v>25</v>
      </c>
      <c r="M36">
        <v>6.39</v>
      </c>
      <c r="N36">
        <v>67377</v>
      </c>
      <c r="O36">
        <v>0.32</v>
      </c>
      <c r="P36">
        <v>10.356</v>
      </c>
      <c r="Q36" t="s">
        <v>274</v>
      </c>
      <c r="R36">
        <v>130</v>
      </c>
      <c r="S36">
        <v>132</v>
      </c>
      <c r="T36">
        <v>96.07</v>
      </c>
      <c r="U36">
        <v>100.14</v>
      </c>
      <c r="V36" t="s">
        <v>274</v>
      </c>
      <c r="W36">
        <v>95</v>
      </c>
      <c r="X36">
        <v>97.35</v>
      </c>
      <c r="Y36">
        <v>95.03</v>
      </c>
      <c r="Z36" t="s">
        <v>274</v>
      </c>
    </row>
    <row r="37" spans="9:26" x14ac:dyDescent="0.25">
      <c r="I37" s="14">
        <f t="shared" si="2"/>
        <v>101.12</v>
      </c>
      <c r="J37" s="2">
        <v>10</v>
      </c>
      <c r="K37" s="29" t="b">
        <f t="shared" si="3"/>
        <v>1</v>
      </c>
      <c r="L37" t="s">
        <v>26</v>
      </c>
      <c r="M37">
        <v>6.64</v>
      </c>
      <c r="N37">
        <v>64821</v>
      </c>
      <c r="O37">
        <v>0.31</v>
      </c>
      <c r="P37">
        <v>10.112</v>
      </c>
      <c r="Q37" t="s">
        <v>274</v>
      </c>
      <c r="R37">
        <v>63</v>
      </c>
      <c r="S37">
        <v>62</v>
      </c>
      <c r="T37">
        <v>69.44</v>
      </c>
      <c r="U37">
        <v>68.959999999999994</v>
      </c>
      <c r="V37" t="s">
        <v>274</v>
      </c>
      <c r="W37">
        <v>41</v>
      </c>
      <c r="X37">
        <v>41.97</v>
      </c>
      <c r="Y37">
        <v>41.63</v>
      </c>
      <c r="Z37" t="s">
        <v>274</v>
      </c>
    </row>
    <row r="38" spans="9:26" x14ac:dyDescent="0.25">
      <c r="I38" s="14">
        <f t="shared" si="2"/>
        <v>111.60000000000001</v>
      </c>
      <c r="J38" s="2">
        <v>10</v>
      </c>
      <c r="K38" s="29" t="b">
        <f t="shared" si="3"/>
        <v>1</v>
      </c>
      <c r="L38" t="s">
        <v>256</v>
      </c>
      <c r="M38">
        <v>6.72</v>
      </c>
      <c r="N38">
        <v>46382</v>
      </c>
      <c r="O38">
        <v>0.22</v>
      </c>
      <c r="P38">
        <v>11.16</v>
      </c>
      <c r="Q38" t="s">
        <v>274</v>
      </c>
      <c r="R38">
        <v>174</v>
      </c>
      <c r="S38">
        <v>93</v>
      </c>
      <c r="T38">
        <v>91.77</v>
      </c>
      <c r="U38">
        <v>91.89</v>
      </c>
      <c r="V38" t="s">
        <v>274</v>
      </c>
      <c r="W38">
        <v>95</v>
      </c>
      <c r="X38">
        <v>78.67</v>
      </c>
      <c r="Y38">
        <v>78.959999999999994</v>
      </c>
      <c r="Z38" t="s">
        <v>274</v>
      </c>
    </row>
    <row r="39" spans="9:26" x14ac:dyDescent="0.25">
      <c r="I39" s="14">
        <f t="shared" si="2"/>
        <v>87.660000000000011</v>
      </c>
      <c r="J39" s="2">
        <v>10</v>
      </c>
      <c r="K39" s="29" t="b">
        <f t="shared" si="3"/>
        <v>1</v>
      </c>
      <c r="L39" t="s">
        <v>257</v>
      </c>
      <c r="M39">
        <v>6.74</v>
      </c>
      <c r="N39">
        <v>34166</v>
      </c>
      <c r="O39">
        <v>0.16</v>
      </c>
      <c r="P39">
        <v>8.766</v>
      </c>
      <c r="Q39" t="s">
        <v>274</v>
      </c>
      <c r="R39">
        <v>41</v>
      </c>
      <c r="S39">
        <v>69</v>
      </c>
      <c r="T39">
        <v>88.3</v>
      </c>
      <c r="U39">
        <v>89.65</v>
      </c>
      <c r="V39" t="s">
        <v>274</v>
      </c>
      <c r="W39">
        <v>39</v>
      </c>
      <c r="X39">
        <v>41.9</v>
      </c>
      <c r="Y39">
        <v>41.43</v>
      </c>
      <c r="Z39" t="s">
        <v>274</v>
      </c>
    </row>
    <row r="40" spans="9:26" x14ac:dyDescent="0.25">
      <c r="I40" s="14">
        <f t="shared" si="2"/>
        <v>103.42</v>
      </c>
      <c r="J40" s="2">
        <v>10</v>
      </c>
      <c r="K40" s="29" t="b">
        <f t="shared" si="3"/>
        <v>1</v>
      </c>
      <c r="L40" t="s">
        <v>27</v>
      </c>
      <c r="M40">
        <v>6.92</v>
      </c>
      <c r="N40">
        <v>69094</v>
      </c>
      <c r="O40">
        <v>0.33</v>
      </c>
      <c r="P40">
        <v>10.342000000000001</v>
      </c>
      <c r="Q40" t="s">
        <v>274</v>
      </c>
      <c r="R40">
        <v>83</v>
      </c>
      <c r="S40">
        <v>85</v>
      </c>
      <c r="T40">
        <v>62.95</v>
      </c>
      <c r="U40">
        <v>62.82</v>
      </c>
      <c r="V40" t="s">
        <v>274</v>
      </c>
      <c r="W40">
        <v>47</v>
      </c>
      <c r="X40">
        <v>15.49</v>
      </c>
      <c r="Y40">
        <v>15.36</v>
      </c>
      <c r="Z40" t="s">
        <v>274</v>
      </c>
    </row>
    <row r="41" spans="9:26" x14ac:dyDescent="0.25">
      <c r="I41" s="14">
        <f t="shared" si="2"/>
        <v>79.36</v>
      </c>
      <c r="J41" s="2">
        <v>10</v>
      </c>
      <c r="K41" s="29" t="b">
        <f t="shared" si="3"/>
        <v>0</v>
      </c>
      <c r="L41" t="s">
        <v>28</v>
      </c>
      <c r="M41">
        <v>7.15</v>
      </c>
      <c r="N41">
        <v>8917</v>
      </c>
      <c r="O41">
        <v>0.04</v>
      </c>
      <c r="P41">
        <v>7.9359999999999999</v>
      </c>
      <c r="Q41" t="s">
        <v>274</v>
      </c>
      <c r="R41">
        <v>43</v>
      </c>
      <c r="S41">
        <v>41</v>
      </c>
      <c r="T41">
        <v>87.28</v>
      </c>
      <c r="U41">
        <v>91.02</v>
      </c>
      <c r="V41" t="s">
        <v>274</v>
      </c>
      <c r="W41">
        <v>39</v>
      </c>
      <c r="X41">
        <v>28.76</v>
      </c>
      <c r="Y41">
        <v>27.81</v>
      </c>
      <c r="Z41" t="s">
        <v>274</v>
      </c>
    </row>
    <row r="42" spans="9:26" x14ac:dyDescent="0.25">
      <c r="I42" s="14">
        <f t="shared" si="2"/>
        <v>99.68</v>
      </c>
      <c r="J42" s="2">
        <v>10</v>
      </c>
      <c r="K42" s="29" t="b">
        <f t="shared" si="3"/>
        <v>1</v>
      </c>
      <c r="L42" t="s">
        <v>29</v>
      </c>
      <c r="M42">
        <v>7.36</v>
      </c>
      <c r="N42">
        <v>68026</v>
      </c>
      <c r="O42">
        <v>0.32</v>
      </c>
      <c r="P42">
        <v>9.968</v>
      </c>
      <c r="Q42" t="s">
        <v>274</v>
      </c>
      <c r="R42">
        <v>75</v>
      </c>
      <c r="S42">
        <v>39</v>
      </c>
      <c r="T42">
        <v>39.82</v>
      </c>
      <c r="U42">
        <v>39.57</v>
      </c>
      <c r="V42" t="s">
        <v>274</v>
      </c>
      <c r="W42">
        <v>77</v>
      </c>
      <c r="X42">
        <v>31.39</v>
      </c>
      <c r="Y42">
        <v>31.2</v>
      </c>
      <c r="Z42" t="s">
        <v>274</v>
      </c>
    </row>
    <row r="43" spans="9:26" x14ac:dyDescent="0.25">
      <c r="I43" s="14">
        <f t="shared" si="2"/>
        <v>81.272222222222226</v>
      </c>
      <c r="J43" s="2">
        <v>18</v>
      </c>
      <c r="K43" s="29" t="b">
        <f t="shared" si="3"/>
        <v>1</v>
      </c>
      <c r="L43" t="s">
        <v>258</v>
      </c>
      <c r="M43">
        <v>7.52</v>
      </c>
      <c r="N43">
        <v>99130</v>
      </c>
      <c r="O43">
        <v>0.47</v>
      </c>
      <c r="P43">
        <v>14.629</v>
      </c>
      <c r="Q43" t="s">
        <v>274</v>
      </c>
      <c r="R43">
        <v>43</v>
      </c>
      <c r="S43">
        <v>58</v>
      </c>
      <c r="T43">
        <v>39.86</v>
      </c>
      <c r="U43">
        <v>39.65</v>
      </c>
      <c r="V43" t="s">
        <v>274</v>
      </c>
      <c r="W43">
        <v>41</v>
      </c>
      <c r="X43">
        <v>22.34</v>
      </c>
      <c r="Y43">
        <v>22.15</v>
      </c>
      <c r="Z43" t="s">
        <v>274</v>
      </c>
    </row>
    <row r="44" spans="9:26" x14ac:dyDescent="0.25">
      <c r="I44" s="14">
        <f t="shared" si="2"/>
        <v>101.515</v>
      </c>
      <c r="J44" s="2">
        <v>20</v>
      </c>
      <c r="K44" s="29" t="b">
        <f t="shared" si="3"/>
        <v>1</v>
      </c>
      <c r="L44" t="s">
        <v>98</v>
      </c>
      <c r="M44">
        <v>7.61</v>
      </c>
      <c r="N44">
        <v>456940</v>
      </c>
      <c r="O44">
        <v>2.15</v>
      </c>
      <c r="P44">
        <v>20.303000000000001</v>
      </c>
      <c r="Q44" t="s">
        <v>274</v>
      </c>
      <c r="R44">
        <v>98</v>
      </c>
      <c r="S44">
        <v>100</v>
      </c>
      <c r="T44">
        <v>62</v>
      </c>
      <c r="U44">
        <v>63.19</v>
      </c>
      <c r="V44" t="s">
        <v>274</v>
      </c>
      <c r="W44">
        <v>70</v>
      </c>
      <c r="X44">
        <v>10.79</v>
      </c>
      <c r="Y44">
        <v>10.85</v>
      </c>
      <c r="Z44" t="s">
        <v>274</v>
      </c>
    </row>
    <row r="45" spans="9:26" x14ac:dyDescent="0.25">
      <c r="I45" s="14">
        <f t="shared" si="2"/>
        <v>104.42</v>
      </c>
      <c r="J45" s="2">
        <v>10</v>
      </c>
      <c r="K45" s="29" t="b">
        <f t="shared" si="3"/>
        <v>1</v>
      </c>
      <c r="L45" t="s">
        <v>30</v>
      </c>
      <c r="M45">
        <v>7.67</v>
      </c>
      <c r="N45">
        <v>295453</v>
      </c>
      <c r="O45">
        <v>1.39</v>
      </c>
      <c r="P45">
        <v>10.442</v>
      </c>
      <c r="Q45" t="s">
        <v>274</v>
      </c>
      <c r="R45">
        <v>91</v>
      </c>
      <c r="S45">
        <v>92</v>
      </c>
      <c r="T45">
        <v>55.73</v>
      </c>
      <c r="U45">
        <v>55.97</v>
      </c>
      <c r="V45" t="s">
        <v>274</v>
      </c>
      <c r="W45">
        <v>65</v>
      </c>
      <c r="X45">
        <v>11.33</v>
      </c>
      <c r="Y45">
        <v>11.15</v>
      </c>
      <c r="Z45" t="s">
        <v>274</v>
      </c>
    </row>
    <row r="46" spans="9:26" x14ac:dyDescent="0.25">
      <c r="I46" s="14">
        <f t="shared" si="2"/>
        <v>97.110000000000014</v>
      </c>
      <c r="J46" s="2">
        <v>10</v>
      </c>
      <c r="K46" s="29" t="b">
        <f t="shared" si="3"/>
        <v>1</v>
      </c>
      <c r="L46" t="s">
        <v>31</v>
      </c>
      <c r="M46">
        <v>7.92</v>
      </c>
      <c r="N46">
        <v>49019</v>
      </c>
      <c r="O46">
        <v>0.23</v>
      </c>
      <c r="P46">
        <v>9.7110000000000003</v>
      </c>
      <c r="Q46" t="s">
        <v>274</v>
      </c>
      <c r="R46">
        <v>75</v>
      </c>
      <c r="S46">
        <v>39</v>
      </c>
      <c r="T46">
        <v>41.41</v>
      </c>
      <c r="U46">
        <v>41.21</v>
      </c>
      <c r="V46" t="s">
        <v>274</v>
      </c>
      <c r="W46">
        <v>77</v>
      </c>
      <c r="X46">
        <v>31.34</v>
      </c>
      <c r="Y46">
        <v>31.29</v>
      </c>
      <c r="Z46" t="s">
        <v>274</v>
      </c>
    </row>
    <row r="47" spans="9:26" x14ac:dyDescent="0.25">
      <c r="I47" s="14">
        <f t="shared" si="2"/>
        <v>96.789999999999992</v>
      </c>
      <c r="J47" s="2">
        <v>10</v>
      </c>
      <c r="K47" s="29" t="b">
        <f t="shared" si="3"/>
        <v>1</v>
      </c>
      <c r="L47" t="s">
        <v>259</v>
      </c>
      <c r="M47">
        <v>7.99</v>
      </c>
      <c r="N47">
        <v>57067</v>
      </c>
      <c r="O47">
        <v>0.27</v>
      </c>
      <c r="P47">
        <v>9.6790000000000003</v>
      </c>
      <c r="Q47" t="s">
        <v>274</v>
      </c>
      <c r="R47">
        <v>69</v>
      </c>
      <c r="S47">
        <v>41</v>
      </c>
      <c r="T47">
        <v>61.12</v>
      </c>
      <c r="U47">
        <v>62.05</v>
      </c>
      <c r="V47" t="s">
        <v>274</v>
      </c>
      <c r="W47">
        <v>99</v>
      </c>
      <c r="X47">
        <v>24.12</v>
      </c>
      <c r="Y47">
        <v>25.12</v>
      </c>
      <c r="Z47" t="s">
        <v>274</v>
      </c>
    </row>
    <row r="48" spans="9:26" x14ac:dyDescent="0.25">
      <c r="I48" s="14">
        <f t="shared" si="2"/>
        <v>97.300000000000011</v>
      </c>
      <c r="J48" s="2">
        <v>10</v>
      </c>
      <c r="K48" s="29" t="b">
        <f t="shared" si="3"/>
        <v>1</v>
      </c>
      <c r="L48" t="s">
        <v>32</v>
      </c>
      <c r="M48">
        <v>8.1</v>
      </c>
      <c r="N48">
        <v>58370</v>
      </c>
      <c r="O48">
        <v>0.27</v>
      </c>
      <c r="P48">
        <v>9.73</v>
      </c>
      <c r="Q48" t="s">
        <v>274</v>
      </c>
      <c r="R48">
        <v>97</v>
      </c>
      <c r="S48">
        <v>83</v>
      </c>
      <c r="T48">
        <v>86.1</v>
      </c>
      <c r="U48">
        <v>87.63</v>
      </c>
      <c r="V48" t="s">
        <v>274</v>
      </c>
      <c r="W48">
        <v>99</v>
      </c>
      <c r="X48">
        <v>61.03</v>
      </c>
      <c r="Y48">
        <v>62.23</v>
      </c>
      <c r="Z48" t="s">
        <v>274</v>
      </c>
    </row>
    <row r="49" spans="9:26" x14ac:dyDescent="0.25">
      <c r="I49" s="14">
        <f t="shared" si="2"/>
        <v>101.56</v>
      </c>
      <c r="J49" s="2">
        <v>10</v>
      </c>
      <c r="K49" s="29" t="b">
        <f t="shared" si="3"/>
        <v>1</v>
      </c>
      <c r="L49" t="s">
        <v>33</v>
      </c>
      <c r="M49">
        <v>8.15</v>
      </c>
      <c r="N49">
        <v>97980</v>
      </c>
      <c r="O49">
        <v>0.46</v>
      </c>
      <c r="P49">
        <v>10.156000000000001</v>
      </c>
      <c r="Q49" t="s">
        <v>274</v>
      </c>
      <c r="R49">
        <v>166</v>
      </c>
      <c r="S49">
        <v>164</v>
      </c>
      <c r="T49">
        <v>78.430000000000007</v>
      </c>
      <c r="U49">
        <v>77.61</v>
      </c>
      <c r="V49" t="s">
        <v>274</v>
      </c>
      <c r="W49">
        <v>129</v>
      </c>
      <c r="X49">
        <v>72.489999999999995</v>
      </c>
      <c r="Y49">
        <v>73.56</v>
      </c>
      <c r="Z49" t="s">
        <v>274</v>
      </c>
    </row>
    <row r="50" spans="9:26" x14ac:dyDescent="0.25">
      <c r="I50" s="14">
        <f t="shared" si="2"/>
        <v>98.17</v>
      </c>
      <c r="J50" s="2">
        <v>10</v>
      </c>
      <c r="K50" s="29" t="b">
        <f t="shared" si="3"/>
        <v>1</v>
      </c>
      <c r="L50" t="s">
        <v>34</v>
      </c>
      <c r="M50">
        <v>8.24</v>
      </c>
      <c r="N50">
        <v>93212</v>
      </c>
      <c r="O50">
        <v>0.44</v>
      </c>
      <c r="P50">
        <v>9.8170000000000002</v>
      </c>
      <c r="Q50" t="s">
        <v>274</v>
      </c>
      <c r="R50">
        <v>76</v>
      </c>
      <c r="S50">
        <v>41</v>
      </c>
      <c r="T50">
        <v>62.02</v>
      </c>
      <c r="U50">
        <v>62.26</v>
      </c>
      <c r="V50" t="s">
        <v>274</v>
      </c>
      <c r="W50">
        <v>78</v>
      </c>
      <c r="X50">
        <v>32.22</v>
      </c>
      <c r="Y50">
        <v>32.17</v>
      </c>
      <c r="Z50" t="s">
        <v>274</v>
      </c>
    </row>
    <row r="51" spans="9:26" x14ac:dyDescent="0.25">
      <c r="I51" s="14">
        <f t="shared" si="2"/>
        <v>81.283333333333331</v>
      </c>
      <c r="J51" s="2">
        <v>18</v>
      </c>
      <c r="K51" s="29" t="b">
        <f t="shared" si="3"/>
        <v>1</v>
      </c>
      <c r="L51" t="s">
        <v>35</v>
      </c>
      <c r="M51">
        <v>8.31</v>
      </c>
      <c r="N51">
        <v>65250</v>
      </c>
      <c r="O51">
        <v>0.31</v>
      </c>
      <c r="P51">
        <v>14.631</v>
      </c>
      <c r="Q51" t="s">
        <v>274</v>
      </c>
      <c r="R51">
        <v>43</v>
      </c>
      <c r="S51">
        <v>58</v>
      </c>
      <c r="T51">
        <v>55.88</v>
      </c>
      <c r="U51">
        <v>54.42</v>
      </c>
      <c r="V51" t="s">
        <v>274</v>
      </c>
      <c r="W51">
        <v>57</v>
      </c>
      <c r="X51">
        <v>19.46</v>
      </c>
      <c r="Y51">
        <v>18.670000000000002</v>
      </c>
      <c r="Z51" t="s">
        <v>274</v>
      </c>
    </row>
    <row r="52" spans="9:26" x14ac:dyDescent="0.25">
      <c r="I52" s="14">
        <f t="shared" si="2"/>
        <v>90.28</v>
      </c>
      <c r="J52" s="2">
        <v>10</v>
      </c>
      <c r="K52" s="29" t="b">
        <f t="shared" si="3"/>
        <v>1</v>
      </c>
      <c r="L52" t="s">
        <v>36</v>
      </c>
      <c r="M52">
        <v>8.43</v>
      </c>
      <c r="N52">
        <v>50778</v>
      </c>
      <c r="O52">
        <v>0.24</v>
      </c>
      <c r="P52">
        <v>9.0280000000000005</v>
      </c>
      <c r="Q52" t="s">
        <v>274</v>
      </c>
      <c r="R52">
        <v>129</v>
      </c>
      <c r="S52">
        <v>127</v>
      </c>
      <c r="T52">
        <v>77.94</v>
      </c>
      <c r="U52">
        <v>79.06</v>
      </c>
      <c r="V52" t="s">
        <v>274</v>
      </c>
      <c r="W52">
        <v>131</v>
      </c>
      <c r="X52">
        <v>24.25</v>
      </c>
      <c r="Y52">
        <v>24.76</v>
      </c>
      <c r="Z52" t="s">
        <v>274</v>
      </c>
    </row>
    <row r="53" spans="9:26" x14ac:dyDescent="0.25">
      <c r="I53" s="14">
        <f t="shared" si="2"/>
        <v>99.49</v>
      </c>
      <c r="J53" s="2">
        <v>10</v>
      </c>
      <c r="K53" s="29" t="b">
        <f t="shared" si="3"/>
        <v>1</v>
      </c>
      <c r="L53" t="s">
        <v>37</v>
      </c>
      <c r="M53">
        <v>8.52</v>
      </c>
      <c r="N53">
        <v>53574</v>
      </c>
      <c r="O53">
        <v>0.25</v>
      </c>
      <c r="P53">
        <v>9.9489999999999998</v>
      </c>
      <c r="Q53" t="s">
        <v>274</v>
      </c>
      <c r="R53">
        <v>107</v>
      </c>
      <c r="S53">
        <v>109</v>
      </c>
      <c r="T53">
        <v>94.8</v>
      </c>
      <c r="U53">
        <v>95.23</v>
      </c>
      <c r="V53" t="s">
        <v>274</v>
      </c>
      <c r="W53">
        <v>93</v>
      </c>
      <c r="X53">
        <v>4.53</v>
      </c>
      <c r="Y53">
        <v>4.43</v>
      </c>
      <c r="Z53" t="s">
        <v>274</v>
      </c>
    </row>
    <row r="54" spans="9:26" x14ac:dyDescent="0.25">
      <c r="I54" s="14">
        <f t="shared" si="2"/>
        <v>100</v>
      </c>
      <c r="J54" s="2">
        <v>20</v>
      </c>
      <c r="K54" s="29" t="b">
        <f t="shared" si="3"/>
        <v>1</v>
      </c>
      <c r="L54" t="s">
        <v>99</v>
      </c>
      <c r="M54">
        <v>8.91</v>
      </c>
      <c r="N54">
        <v>320785</v>
      </c>
      <c r="O54">
        <v>1.51</v>
      </c>
      <c r="P54">
        <v>20</v>
      </c>
      <c r="Q54" t="s">
        <v>274</v>
      </c>
      <c r="R54">
        <v>117</v>
      </c>
      <c r="S54">
        <v>82</v>
      </c>
      <c r="T54">
        <v>58.94</v>
      </c>
      <c r="U54">
        <v>58.61</v>
      </c>
      <c r="V54" t="s">
        <v>274</v>
      </c>
      <c r="W54">
        <v>52</v>
      </c>
      <c r="X54">
        <v>13.5</v>
      </c>
      <c r="Y54">
        <v>13.5</v>
      </c>
      <c r="Z54" t="s">
        <v>274</v>
      </c>
    </row>
    <row r="55" spans="9:26" x14ac:dyDescent="0.25">
      <c r="I55" s="14">
        <f t="shared" si="2"/>
        <v>105.77000000000001</v>
      </c>
      <c r="J55" s="2">
        <v>10</v>
      </c>
      <c r="K55" s="29" t="b">
        <f t="shared" si="3"/>
        <v>1</v>
      </c>
      <c r="L55" t="s">
        <v>38</v>
      </c>
      <c r="M55">
        <v>8.93</v>
      </c>
      <c r="N55">
        <v>191280</v>
      </c>
      <c r="O55">
        <v>0.9</v>
      </c>
      <c r="P55">
        <v>10.577</v>
      </c>
      <c r="Q55" t="s">
        <v>274</v>
      </c>
      <c r="R55">
        <v>112</v>
      </c>
      <c r="S55">
        <v>77</v>
      </c>
      <c r="T55">
        <v>62.04</v>
      </c>
      <c r="U55">
        <v>61.48</v>
      </c>
      <c r="V55" t="s">
        <v>274</v>
      </c>
      <c r="W55">
        <v>114</v>
      </c>
      <c r="X55">
        <v>31.57</v>
      </c>
      <c r="Y55">
        <v>31.81</v>
      </c>
      <c r="Z55" t="s">
        <v>274</v>
      </c>
    </row>
    <row r="56" spans="9:26" x14ac:dyDescent="0.25">
      <c r="I56" s="14">
        <f t="shared" si="2"/>
        <v>101.42999999999999</v>
      </c>
      <c r="J56" s="2">
        <v>10</v>
      </c>
      <c r="K56" s="29" t="b">
        <f t="shared" si="3"/>
        <v>1</v>
      </c>
      <c r="L56" t="s">
        <v>39</v>
      </c>
      <c r="M56">
        <v>9.01</v>
      </c>
      <c r="N56">
        <v>48679</v>
      </c>
      <c r="O56">
        <v>0.23</v>
      </c>
      <c r="P56">
        <v>10.143000000000001</v>
      </c>
      <c r="Q56" t="s">
        <v>274</v>
      </c>
      <c r="R56">
        <v>131</v>
      </c>
      <c r="S56">
        <v>133</v>
      </c>
      <c r="T56">
        <v>95.48</v>
      </c>
      <c r="U56">
        <v>93.81</v>
      </c>
      <c r="V56" t="s">
        <v>274</v>
      </c>
      <c r="W56">
        <v>117</v>
      </c>
      <c r="X56">
        <v>79</v>
      </c>
      <c r="Y56">
        <v>76.84</v>
      </c>
      <c r="Z56" t="s">
        <v>274</v>
      </c>
    </row>
    <row r="57" spans="9:26" x14ac:dyDescent="0.25">
      <c r="I57" s="14">
        <f t="shared" si="2"/>
        <v>112.23</v>
      </c>
      <c r="J57" s="2">
        <v>10</v>
      </c>
      <c r="K57" s="29" t="b">
        <f t="shared" si="3"/>
        <v>1</v>
      </c>
      <c r="L57" t="s">
        <v>40</v>
      </c>
      <c r="M57">
        <v>9.02</v>
      </c>
      <c r="N57">
        <v>304622</v>
      </c>
      <c r="O57">
        <v>1.43</v>
      </c>
      <c r="P57">
        <v>11.223000000000001</v>
      </c>
      <c r="Q57" t="s">
        <v>274</v>
      </c>
      <c r="R57">
        <v>91</v>
      </c>
      <c r="S57">
        <v>106</v>
      </c>
      <c r="T57">
        <v>35.700000000000003</v>
      </c>
      <c r="U57">
        <v>35.590000000000003</v>
      </c>
      <c r="V57" t="s">
        <v>274</v>
      </c>
      <c r="W57">
        <v>51</v>
      </c>
      <c r="X57">
        <v>8.99</v>
      </c>
      <c r="Y57">
        <v>8.77</v>
      </c>
      <c r="Z57" t="s">
        <v>274</v>
      </c>
    </row>
    <row r="58" spans="9:26" x14ac:dyDescent="0.25">
      <c r="I58" s="14">
        <f t="shared" si="2"/>
        <v>102</v>
      </c>
      <c r="J58" s="2">
        <v>10</v>
      </c>
      <c r="K58" s="29" t="b">
        <f t="shared" si="3"/>
        <v>1</v>
      </c>
      <c r="L58" t="s">
        <v>41</v>
      </c>
      <c r="M58">
        <v>9.1300000000000008</v>
      </c>
      <c r="N58">
        <v>531185</v>
      </c>
      <c r="O58">
        <v>2.5</v>
      </c>
      <c r="P58">
        <v>10.199999999999999</v>
      </c>
      <c r="Q58" t="s">
        <v>274</v>
      </c>
      <c r="R58">
        <v>91</v>
      </c>
      <c r="S58">
        <v>106</v>
      </c>
      <c r="T58">
        <v>50.83</v>
      </c>
      <c r="U58">
        <v>52.28</v>
      </c>
      <c r="V58" t="s">
        <v>274</v>
      </c>
      <c r="W58">
        <v>105</v>
      </c>
      <c r="X58">
        <v>21.8</v>
      </c>
      <c r="Y58">
        <v>21.95</v>
      </c>
      <c r="Z58" t="s">
        <v>274</v>
      </c>
    </row>
    <row r="59" spans="9:26" x14ac:dyDescent="0.25">
      <c r="I59" s="14">
        <f t="shared" si="2"/>
        <v>111.80999999999999</v>
      </c>
      <c r="J59" s="2">
        <v>10</v>
      </c>
      <c r="K59" s="29" t="b">
        <f t="shared" si="3"/>
        <v>1</v>
      </c>
      <c r="L59" t="s">
        <v>42</v>
      </c>
      <c r="M59">
        <v>9.43</v>
      </c>
      <c r="N59">
        <v>275159</v>
      </c>
      <c r="O59">
        <v>1.3</v>
      </c>
      <c r="P59">
        <v>11.180999999999999</v>
      </c>
      <c r="Q59" t="s">
        <v>274</v>
      </c>
      <c r="R59">
        <v>91</v>
      </c>
      <c r="S59">
        <v>106</v>
      </c>
      <c r="T59">
        <v>50.02</v>
      </c>
      <c r="U59">
        <v>49.43</v>
      </c>
      <c r="V59" t="s">
        <v>274</v>
      </c>
      <c r="W59">
        <v>105</v>
      </c>
      <c r="X59">
        <v>25.86</v>
      </c>
      <c r="Y59">
        <v>25.51</v>
      </c>
      <c r="Z59" t="s">
        <v>274</v>
      </c>
    </row>
    <row r="60" spans="9:26" x14ac:dyDescent="0.25">
      <c r="I60" s="14">
        <f t="shared" si="2"/>
        <v>109.53</v>
      </c>
      <c r="J60" s="2">
        <v>10</v>
      </c>
      <c r="K60" s="29" t="b">
        <f t="shared" si="3"/>
        <v>1</v>
      </c>
      <c r="L60" t="s">
        <v>43</v>
      </c>
      <c r="M60">
        <v>9.44</v>
      </c>
      <c r="N60">
        <v>228807</v>
      </c>
      <c r="O60">
        <v>1.08</v>
      </c>
      <c r="P60">
        <v>10.952999999999999</v>
      </c>
      <c r="Q60" t="s">
        <v>274</v>
      </c>
      <c r="R60">
        <v>104</v>
      </c>
      <c r="S60">
        <v>78</v>
      </c>
      <c r="T60">
        <v>53.26</v>
      </c>
      <c r="U60">
        <v>53.53</v>
      </c>
      <c r="V60" t="s">
        <v>274</v>
      </c>
      <c r="W60">
        <v>103</v>
      </c>
      <c r="X60">
        <v>54.16</v>
      </c>
      <c r="Y60">
        <v>54.52</v>
      </c>
      <c r="Z60" t="s">
        <v>274</v>
      </c>
    </row>
    <row r="61" spans="9:26" x14ac:dyDescent="0.25">
      <c r="I61" s="14">
        <f t="shared" si="2"/>
        <v>99.689999999999984</v>
      </c>
      <c r="J61" s="2">
        <v>10</v>
      </c>
      <c r="K61" s="29" t="b">
        <f t="shared" si="3"/>
        <v>1</v>
      </c>
      <c r="L61" t="s">
        <v>44</v>
      </c>
      <c r="M61">
        <v>9.57</v>
      </c>
      <c r="N61">
        <v>35411</v>
      </c>
      <c r="O61">
        <v>0.17</v>
      </c>
      <c r="P61">
        <v>9.9689999999999994</v>
      </c>
      <c r="Q61" t="s">
        <v>274</v>
      </c>
      <c r="R61">
        <v>173</v>
      </c>
      <c r="S61">
        <v>171</v>
      </c>
      <c r="T61">
        <v>51.73</v>
      </c>
      <c r="U61">
        <v>51.35</v>
      </c>
      <c r="V61" t="s">
        <v>274</v>
      </c>
      <c r="W61">
        <v>175</v>
      </c>
      <c r="X61">
        <v>48.95</v>
      </c>
      <c r="Y61">
        <v>48.16</v>
      </c>
      <c r="Z61" t="s">
        <v>274</v>
      </c>
    </row>
    <row r="62" spans="9:26" x14ac:dyDescent="0.25">
      <c r="I62" s="14">
        <f t="shared" si="2"/>
        <v>108.74999999999999</v>
      </c>
      <c r="J62" s="2">
        <v>10</v>
      </c>
      <c r="K62" s="29" t="b">
        <f t="shared" si="3"/>
        <v>1</v>
      </c>
      <c r="L62" t="s">
        <v>260</v>
      </c>
      <c r="M62">
        <v>9.7100000000000009</v>
      </c>
      <c r="N62">
        <v>308245</v>
      </c>
      <c r="O62">
        <v>1.45</v>
      </c>
      <c r="P62">
        <v>10.875</v>
      </c>
      <c r="Q62" t="s">
        <v>274</v>
      </c>
      <c r="R62">
        <v>105</v>
      </c>
      <c r="S62">
        <v>120</v>
      </c>
      <c r="T62">
        <v>29.67</v>
      </c>
      <c r="U62">
        <v>29.57</v>
      </c>
      <c r="V62" t="s">
        <v>274</v>
      </c>
      <c r="W62">
        <v>79</v>
      </c>
      <c r="X62">
        <v>15.83</v>
      </c>
      <c r="Y62">
        <v>15.53</v>
      </c>
      <c r="Z62" t="s">
        <v>274</v>
      </c>
    </row>
    <row r="63" spans="9:26" x14ac:dyDescent="0.25">
      <c r="I63" s="14">
        <f t="shared" si="2"/>
        <v>101.30000000000001</v>
      </c>
      <c r="J63" s="2">
        <v>20</v>
      </c>
      <c r="K63" s="29" t="b">
        <f t="shared" si="3"/>
        <v>1</v>
      </c>
      <c r="L63" t="s">
        <v>100</v>
      </c>
      <c r="M63">
        <v>9.84</v>
      </c>
      <c r="N63">
        <v>166502</v>
      </c>
      <c r="O63">
        <v>0.78</v>
      </c>
      <c r="P63">
        <v>20.260000000000002</v>
      </c>
      <c r="Q63" t="s">
        <v>274</v>
      </c>
      <c r="R63">
        <v>95</v>
      </c>
      <c r="S63">
        <v>174</v>
      </c>
      <c r="T63">
        <v>77.349999999999994</v>
      </c>
      <c r="U63">
        <v>78.81</v>
      </c>
      <c r="V63" t="s">
        <v>274</v>
      </c>
      <c r="W63">
        <v>176</v>
      </c>
      <c r="X63">
        <v>75.23</v>
      </c>
      <c r="Y63">
        <v>75.22</v>
      </c>
      <c r="Z63" t="s">
        <v>274</v>
      </c>
    </row>
    <row r="64" spans="9:26" x14ac:dyDescent="0.25">
      <c r="I64" s="14">
        <f t="shared" si="2"/>
        <v>105.67999999999999</v>
      </c>
      <c r="J64" s="2">
        <v>10</v>
      </c>
      <c r="K64" s="29" t="b">
        <f t="shared" si="3"/>
        <v>1</v>
      </c>
      <c r="L64" t="s">
        <v>45</v>
      </c>
      <c r="M64">
        <v>9.93</v>
      </c>
      <c r="N64">
        <v>132978</v>
      </c>
      <c r="O64">
        <v>0.63</v>
      </c>
      <c r="P64">
        <v>10.568</v>
      </c>
      <c r="Q64" t="s">
        <v>274</v>
      </c>
      <c r="R64">
        <v>77</v>
      </c>
      <c r="S64">
        <v>156</v>
      </c>
      <c r="T64">
        <v>64.2</v>
      </c>
      <c r="U64">
        <v>64.239999999999995</v>
      </c>
      <c r="V64" t="s">
        <v>274</v>
      </c>
      <c r="W64">
        <v>158</v>
      </c>
      <c r="X64">
        <v>60.88</v>
      </c>
      <c r="Y64">
        <v>61.92</v>
      </c>
      <c r="Z64" t="s">
        <v>274</v>
      </c>
    </row>
    <row r="65" spans="9:26" x14ac:dyDescent="0.25">
      <c r="I65" s="14">
        <f t="shared" si="2"/>
        <v>100.44</v>
      </c>
      <c r="J65" s="2">
        <v>10</v>
      </c>
      <c r="K65" s="29" t="b">
        <f t="shared" si="3"/>
        <v>1</v>
      </c>
      <c r="L65" t="s">
        <v>46</v>
      </c>
      <c r="M65">
        <v>9.9499999999999993</v>
      </c>
      <c r="N65">
        <v>73780</v>
      </c>
      <c r="O65">
        <v>0.35</v>
      </c>
      <c r="P65">
        <v>10.044</v>
      </c>
      <c r="Q65" t="s">
        <v>274</v>
      </c>
      <c r="R65">
        <v>83</v>
      </c>
      <c r="S65">
        <v>85</v>
      </c>
      <c r="T65">
        <v>64.650000000000006</v>
      </c>
      <c r="U65">
        <v>65.239999999999995</v>
      </c>
      <c r="V65" t="s">
        <v>274</v>
      </c>
      <c r="W65">
        <v>95</v>
      </c>
      <c r="X65">
        <v>12.92</v>
      </c>
      <c r="Y65">
        <v>13.36</v>
      </c>
      <c r="Z65" t="s">
        <v>274</v>
      </c>
    </row>
    <row r="66" spans="9:26" x14ac:dyDescent="0.25">
      <c r="I66" s="14">
        <f t="shared" si="2"/>
        <v>95.78</v>
      </c>
      <c r="J66" s="2">
        <v>10</v>
      </c>
      <c r="K66" s="29" t="b">
        <f t="shared" si="3"/>
        <v>1</v>
      </c>
      <c r="L66" t="s">
        <v>47</v>
      </c>
      <c r="M66">
        <v>9.98</v>
      </c>
      <c r="N66">
        <v>27089</v>
      </c>
      <c r="O66">
        <v>0.13</v>
      </c>
      <c r="P66">
        <v>9.5779999999999994</v>
      </c>
      <c r="Q66" t="s">
        <v>274</v>
      </c>
      <c r="R66">
        <v>77</v>
      </c>
      <c r="S66">
        <v>110</v>
      </c>
      <c r="T66">
        <v>77.349999999999994</v>
      </c>
      <c r="U66">
        <v>78.41</v>
      </c>
      <c r="V66" t="s">
        <v>274</v>
      </c>
      <c r="W66">
        <v>61</v>
      </c>
      <c r="X66">
        <v>59.19</v>
      </c>
      <c r="Y66">
        <v>59.49</v>
      </c>
      <c r="Z66" t="s">
        <v>274</v>
      </c>
    </row>
    <row r="67" spans="9:26" x14ac:dyDescent="0.25">
      <c r="I67" s="14">
        <f t="shared" si="2"/>
        <v>94.9</v>
      </c>
      <c r="J67" s="2">
        <v>10</v>
      </c>
      <c r="K67" s="29" t="b">
        <f t="shared" si="3"/>
        <v>1</v>
      </c>
      <c r="L67" t="s">
        <v>48</v>
      </c>
      <c r="M67">
        <v>9.98</v>
      </c>
      <c r="N67">
        <v>81251</v>
      </c>
      <c r="O67">
        <v>0.38</v>
      </c>
      <c r="P67">
        <v>9.49</v>
      </c>
      <c r="Q67" t="s">
        <v>274</v>
      </c>
      <c r="R67">
        <v>75</v>
      </c>
      <c r="S67">
        <v>53</v>
      </c>
      <c r="T67">
        <v>19.71</v>
      </c>
      <c r="U67">
        <v>19.600000000000001</v>
      </c>
      <c r="V67" t="s">
        <v>274</v>
      </c>
      <c r="W67">
        <v>89</v>
      </c>
      <c r="X67">
        <v>9.73</v>
      </c>
      <c r="Y67">
        <v>9.8800000000000008</v>
      </c>
      <c r="Z67" t="s">
        <v>274</v>
      </c>
    </row>
    <row r="68" spans="9:26" x14ac:dyDescent="0.25">
      <c r="I68" s="14">
        <f t="shared" si="2"/>
        <v>114.04999999999998</v>
      </c>
      <c r="J68" s="2">
        <v>10</v>
      </c>
      <c r="K68" s="29" t="b">
        <f t="shared" si="3"/>
        <v>1</v>
      </c>
      <c r="L68" t="s">
        <v>49</v>
      </c>
      <c r="M68">
        <v>10.02</v>
      </c>
      <c r="N68">
        <v>376139</v>
      </c>
      <c r="O68">
        <v>1.77</v>
      </c>
      <c r="P68">
        <v>11.404999999999999</v>
      </c>
      <c r="Q68" t="s">
        <v>274</v>
      </c>
      <c r="R68">
        <v>91</v>
      </c>
      <c r="S68">
        <v>120</v>
      </c>
      <c r="T68">
        <v>26.51</v>
      </c>
      <c r="U68">
        <v>25.58</v>
      </c>
      <c r="V68" t="s">
        <v>274</v>
      </c>
      <c r="W68">
        <v>65</v>
      </c>
      <c r="X68">
        <v>9.84</v>
      </c>
      <c r="Y68">
        <v>9.7799999999999994</v>
      </c>
      <c r="Z68" t="s">
        <v>274</v>
      </c>
    </row>
    <row r="69" spans="9:26" x14ac:dyDescent="0.25">
      <c r="I69" s="14">
        <f t="shared" ref="I69:I88" si="4">P69/J69*100</f>
        <v>115.25000000000001</v>
      </c>
      <c r="J69" s="2">
        <v>10</v>
      </c>
      <c r="K69" s="29" t="b">
        <f t="shared" ref="K69:K88" si="5">AND(P69&gt;J69*0.8,P69&lt;J69*1.2)</f>
        <v>1</v>
      </c>
      <c r="L69" t="s">
        <v>50</v>
      </c>
      <c r="M69">
        <v>10.08</v>
      </c>
      <c r="N69">
        <v>233533</v>
      </c>
      <c r="O69">
        <v>1.1000000000000001</v>
      </c>
      <c r="P69">
        <v>11.525</v>
      </c>
      <c r="Q69" t="s">
        <v>274</v>
      </c>
      <c r="R69">
        <v>91</v>
      </c>
      <c r="S69">
        <v>126</v>
      </c>
      <c r="T69">
        <v>35.909999999999997</v>
      </c>
      <c r="U69">
        <v>36.520000000000003</v>
      </c>
      <c r="V69" t="s">
        <v>274</v>
      </c>
      <c r="W69">
        <v>89</v>
      </c>
      <c r="X69">
        <v>17.14</v>
      </c>
      <c r="Y69">
        <v>17.37</v>
      </c>
      <c r="Z69" t="s">
        <v>274</v>
      </c>
    </row>
    <row r="70" spans="9:26" x14ac:dyDescent="0.25">
      <c r="I70" s="14">
        <f t="shared" si="4"/>
        <v>107.33999999999999</v>
      </c>
      <c r="J70" s="2">
        <v>10</v>
      </c>
      <c r="K70" s="29" t="b">
        <f t="shared" si="5"/>
        <v>1</v>
      </c>
      <c r="L70" t="s">
        <v>52</v>
      </c>
      <c r="M70">
        <v>10.15</v>
      </c>
      <c r="N70">
        <v>290037</v>
      </c>
      <c r="O70">
        <v>1.37</v>
      </c>
      <c r="P70">
        <v>10.734</v>
      </c>
      <c r="Q70" t="s">
        <v>274</v>
      </c>
      <c r="R70">
        <v>105</v>
      </c>
      <c r="S70">
        <v>120</v>
      </c>
      <c r="T70">
        <v>49.52</v>
      </c>
      <c r="U70">
        <v>49.99</v>
      </c>
      <c r="V70" t="s">
        <v>274</v>
      </c>
      <c r="W70">
        <v>119</v>
      </c>
      <c r="X70">
        <v>11.62</v>
      </c>
      <c r="Y70">
        <v>11.81</v>
      </c>
      <c r="Z70" t="s">
        <v>274</v>
      </c>
    </row>
    <row r="71" spans="9:26" x14ac:dyDescent="0.25">
      <c r="I71" s="14">
        <f t="shared" si="4"/>
        <v>117.34</v>
      </c>
      <c r="J71" s="2">
        <v>10</v>
      </c>
      <c r="K71" s="29" t="b">
        <f t="shared" si="5"/>
        <v>1</v>
      </c>
      <c r="L71" t="s">
        <v>51</v>
      </c>
      <c r="M71">
        <v>10.17</v>
      </c>
      <c r="N71">
        <v>275738</v>
      </c>
      <c r="O71">
        <v>1.3</v>
      </c>
      <c r="P71">
        <v>11.734</v>
      </c>
      <c r="Q71" t="s">
        <v>274</v>
      </c>
      <c r="R71">
        <v>91</v>
      </c>
      <c r="S71">
        <v>126</v>
      </c>
      <c r="T71">
        <v>32.83</v>
      </c>
      <c r="U71">
        <v>33</v>
      </c>
      <c r="V71" t="s">
        <v>274</v>
      </c>
      <c r="W71">
        <v>89</v>
      </c>
      <c r="X71">
        <v>11.29</v>
      </c>
      <c r="Y71">
        <v>11.29</v>
      </c>
      <c r="Z71" t="s">
        <v>274</v>
      </c>
    </row>
    <row r="72" spans="9:26" x14ac:dyDescent="0.25">
      <c r="I72" s="14">
        <f t="shared" si="4"/>
        <v>109.25</v>
      </c>
      <c r="J72" s="2">
        <v>10</v>
      </c>
      <c r="K72" s="29" t="b">
        <f t="shared" si="5"/>
        <v>1</v>
      </c>
      <c r="L72" t="s">
        <v>53</v>
      </c>
      <c r="M72">
        <v>10.37</v>
      </c>
      <c r="N72">
        <v>259758</v>
      </c>
      <c r="O72">
        <v>1.22</v>
      </c>
      <c r="P72">
        <v>10.925000000000001</v>
      </c>
      <c r="Q72" t="s">
        <v>274</v>
      </c>
      <c r="R72">
        <v>119</v>
      </c>
      <c r="S72">
        <v>91</v>
      </c>
      <c r="T72">
        <v>66.88</v>
      </c>
      <c r="U72">
        <v>63.66</v>
      </c>
      <c r="V72" t="s">
        <v>274</v>
      </c>
      <c r="W72">
        <v>134</v>
      </c>
      <c r="X72">
        <v>24.28</v>
      </c>
      <c r="Y72">
        <v>24.06</v>
      </c>
      <c r="Z72" t="s">
        <v>274</v>
      </c>
    </row>
    <row r="73" spans="9:26" x14ac:dyDescent="0.25">
      <c r="I73" s="14">
        <f t="shared" si="4"/>
        <v>120.24</v>
      </c>
      <c r="J73" s="2">
        <v>10</v>
      </c>
      <c r="K73" s="29" t="b">
        <f t="shared" si="5"/>
        <v>0</v>
      </c>
      <c r="L73" t="s">
        <v>54</v>
      </c>
      <c r="M73">
        <v>10.39</v>
      </c>
      <c r="N73">
        <v>19872</v>
      </c>
      <c r="O73">
        <v>0.09</v>
      </c>
      <c r="P73">
        <v>12.023999999999999</v>
      </c>
      <c r="Q73" t="s">
        <v>274</v>
      </c>
      <c r="R73">
        <v>167</v>
      </c>
      <c r="S73">
        <v>130</v>
      </c>
      <c r="T73">
        <v>65.819999999999993</v>
      </c>
      <c r="U73">
        <v>64.48</v>
      </c>
      <c r="V73" t="s">
        <v>274</v>
      </c>
      <c r="W73">
        <v>132</v>
      </c>
      <c r="X73">
        <v>73.17</v>
      </c>
      <c r="Y73">
        <v>67.98</v>
      </c>
      <c r="Z73" t="s">
        <v>274</v>
      </c>
    </row>
    <row r="74" spans="9:26" x14ac:dyDescent="0.25">
      <c r="I74" s="14">
        <f t="shared" si="4"/>
        <v>112.48</v>
      </c>
      <c r="J74" s="2">
        <v>10</v>
      </c>
      <c r="K74" s="29" t="b">
        <f t="shared" si="5"/>
        <v>1</v>
      </c>
      <c r="L74" t="s">
        <v>55</v>
      </c>
      <c r="M74">
        <v>10.41</v>
      </c>
      <c r="N74">
        <v>294874</v>
      </c>
      <c r="O74">
        <v>1.39</v>
      </c>
      <c r="P74">
        <v>11.247999999999999</v>
      </c>
      <c r="Q74" t="s">
        <v>274</v>
      </c>
      <c r="R74">
        <v>105</v>
      </c>
      <c r="S74">
        <v>120</v>
      </c>
      <c r="T74">
        <v>47</v>
      </c>
      <c r="U74">
        <v>47.87</v>
      </c>
      <c r="V74" t="s">
        <v>274</v>
      </c>
      <c r="W74">
        <v>77</v>
      </c>
      <c r="X74">
        <v>11.06</v>
      </c>
      <c r="Y74">
        <v>10.88</v>
      </c>
      <c r="Z74" t="s">
        <v>274</v>
      </c>
    </row>
    <row r="75" spans="9:26" x14ac:dyDescent="0.25">
      <c r="I75" s="14">
        <f t="shared" si="4"/>
        <v>111.63000000000001</v>
      </c>
      <c r="J75" s="2">
        <v>10</v>
      </c>
      <c r="K75" s="29" t="b">
        <f t="shared" si="5"/>
        <v>1</v>
      </c>
      <c r="L75" t="s">
        <v>56</v>
      </c>
      <c r="M75">
        <v>10.53</v>
      </c>
      <c r="N75">
        <v>351685</v>
      </c>
      <c r="O75">
        <v>1.66</v>
      </c>
      <c r="P75">
        <v>11.163</v>
      </c>
      <c r="Q75" t="s">
        <v>274</v>
      </c>
      <c r="R75">
        <v>105</v>
      </c>
      <c r="S75">
        <v>134</v>
      </c>
      <c r="T75">
        <v>21.16</v>
      </c>
      <c r="U75">
        <v>21.61</v>
      </c>
      <c r="V75" t="s">
        <v>274</v>
      </c>
      <c r="W75">
        <v>91</v>
      </c>
      <c r="X75">
        <v>14.82</v>
      </c>
      <c r="Y75">
        <v>14.99</v>
      </c>
      <c r="Z75" t="s">
        <v>274</v>
      </c>
    </row>
    <row r="76" spans="9:26" x14ac:dyDescent="0.25">
      <c r="I76" s="14">
        <f t="shared" si="4"/>
        <v>115.02000000000001</v>
      </c>
      <c r="J76" s="2">
        <v>10</v>
      </c>
      <c r="K76" s="29" t="b">
        <f t="shared" si="5"/>
        <v>1</v>
      </c>
      <c r="L76" t="s">
        <v>57</v>
      </c>
      <c r="M76">
        <v>10.61</v>
      </c>
      <c r="N76">
        <v>166072</v>
      </c>
      <c r="O76">
        <v>0.78</v>
      </c>
      <c r="P76">
        <v>11.502000000000001</v>
      </c>
      <c r="Q76" t="s">
        <v>274</v>
      </c>
      <c r="R76">
        <v>146</v>
      </c>
      <c r="S76">
        <v>148</v>
      </c>
      <c r="T76">
        <v>63.78</v>
      </c>
      <c r="U76">
        <v>63.64</v>
      </c>
      <c r="V76" t="s">
        <v>274</v>
      </c>
      <c r="W76">
        <v>111</v>
      </c>
      <c r="X76">
        <v>42.28</v>
      </c>
      <c r="Y76">
        <v>42.94</v>
      </c>
      <c r="Z76" t="s">
        <v>274</v>
      </c>
    </row>
    <row r="77" spans="9:26" x14ac:dyDescent="0.25">
      <c r="I77" s="14">
        <f t="shared" si="4"/>
        <v>113.45</v>
      </c>
      <c r="J77" s="2">
        <v>10</v>
      </c>
      <c r="K77" s="29" t="b">
        <f t="shared" si="5"/>
        <v>1</v>
      </c>
      <c r="L77" t="s">
        <v>261</v>
      </c>
      <c r="M77">
        <v>10.63</v>
      </c>
      <c r="N77">
        <v>292463</v>
      </c>
      <c r="O77">
        <v>1.38</v>
      </c>
      <c r="P77">
        <v>11.345000000000001</v>
      </c>
      <c r="Q77" t="s">
        <v>274</v>
      </c>
      <c r="R77">
        <v>119</v>
      </c>
      <c r="S77">
        <v>91</v>
      </c>
      <c r="T77">
        <v>27.27</v>
      </c>
      <c r="U77">
        <v>26.99</v>
      </c>
      <c r="V77" t="s">
        <v>274</v>
      </c>
      <c r="W77">
        <v>134</v>
      </c>
      <c r="X77">
        <v>29.5</v>
      </c>
      <c r="Y77">
        <v>30.05</v>
      </c>
      <c r="Z77" t="s">
        <v>274</v>
      </c>
    </row>
    <row r="78" spans="9:26" x14ac:dyDescent="0.25">
      <c r="I78" s="14">
        <f t="shared" si="4"/>
        <v>100</v>
      </c>
      <c r="J78" s="2">
        <v>20</v>
      </c>
      <c r="K78" s="29" t="b">
        <f t="shared" si="5"/>
        <v>1</v>
      </c>
      <c r="L78" t="s">
        <v>101</v>
      </c>
      <c r="M78">
        <v>10.66</v>
      </c>
      <c r="N78">
        <v>177359</v>
      </c>
      <c r="O78">
        <v>0.83</v>
      </c>
      <c r="P78">
        <v>20</v>
      </c>
      <c r="Q78" t="s">
        <v>274</v>
      </c>
      <c r="R78">
        <v>152</v>
      </c>
      <c r="S78">
        <v>115</v>
      </c>
      <c r="T78">
        <v>52.82</v>
      </c>
      <c r="U78">
        <v>51.89</v>
      </c>
      <c r="V78" t="s">
        <v>274</v>
      </c>
      <c r="W78" t="s">
        <v>216</v>
      </c>
      <c r="X78" t="s">
        <v>216</v>
      </c>
      <c r="Y78" t="s">
        <v>216</v>
      </c>
      <c r="Z78" t="s">
        <v>216</v>
      </c>
    </row>
    <row r="79" spans="9:26" x14ac:dyDescent="0.25">
      <c r="I79" s="14">
        <f t="shared" si="4"/>
        <v>118.00999999999999</v>
      </c>
      <c r="J79" s="2">
        <v>10</v>
      </c>
      <c r="K79" s="29" t="b">
        <f t="shared" si="5"/>
        <v>1</v>
      </c>
      <c r="L79" t="s">
        <v>58</v>
      </c>
      <c r="M79">
        <v>10.68</v>
      </c>
      <c r="N79">
        <v>170688</v>
      </c>
      <c r="O79">
        <v>0.8</v>
      </c>
      <c r="P79">
        <v>11.801</v>
      </c>
      <c r="Q79" t="s">
        <v>274</v>
      </c>
      <c r="R79">
        <v>146</v>
      </c>
      <c r="S79">
        <v>148</v>
      </c>
      <c r="T79">
        <v>62.86</v>
      </c>
      <c r="U79">
        <v>64.14</v>
      </c>
      <c r="V79" t="s">
        <v>274</v>
      </c>
      <c r="W79">
        <v>111</v>
      </c>
      <c r="X79">
        <v>42.75</v>
      </c>
      <c r="Y79">
        <v>42.86</v>
      </c>
      <c r="Z79" t="s">
        <v>274</v>
      </c>
    </row>
    <row r="80" spans="9:26" x14ac:dyDescent="0.25">
      <c r="I80" s="14">
        <f t="shared" si="4"/>
        <v>107.66</v>
      </c>
      <c r="J80" s="2">
        <v>10</v>
      </c>
      <c r="K80" s="29" t="b">
        <f t="shared" si="5"/>
        <v>1</v>
      </c>
      <c r="L80" t="s">
        <v>60</v>
      </c>
      <c r="M80">
        <v>10.91</v>
      </c>
      <c r="N80">
        <v>276671</v>
      </c>
      <c r="O80">
        <v>1.3</v>
      </c>
      <c r="P80">
        <v>10.766</v>
      </c>
      <c r="Q80" t="s">
        <v>274</v>
      </c>
      <c r="R80">
        <v>91</v>
      </c>
      <c r="S80">
        <v>92</v>
      </c>
      <c r="T80">
        <v>52.73</v>
      </c>
      <c r="U80">
        <v>51.15</v>
      </c>
      <c r="V80" t="s">
        <v>274</v>
      </c>
      <c r="W80">
        <v>134</v>
      </c>
      <c r="X80">
        <v>28.18</v>
      </c>
      <c r="Y80">
        <v>28.24</v>
      </c>
      <c r="Z80" t="s">
        <v>274</v>
      </c>
    </row>
    <row r="81" spans="9:26" x14ac:dyDescent="0.25">
      <c r="I81" s="14">
        <f t="shared" si="4"/>
        <v>117.36</v>
      </c>
      <c r="J81" s="2">
        <v>10</v>
      </c>
      <c r="K81" s="29" t="b">
        <f t="shared" si="5"/>
        <v>1</v>
      </c>
      <c r="L81" t="s">
        <v>59</v>
      </c>
      <c r="M81">
        <v>10.92</v>
      </c>
      <c r="N81">
        <v>174478</v>
      </c>
      <c r="O81">
        <v>0.82</v>
      </c>
      <c r="P81">
        <v>11.736000000000001</v>
      </c>
      <c r="Q81" t="s">
        <v>274</v>
      </c>
      <c r="R81">
        <v>146</v>
      </c>
      <c r="S81">
        <v>148</v>
      </c>
      <c r="T81">
        <v>64.22</v>
      </c>
      <c r="U81">
        <v>63.39</v>
      </c>
      <c r="V81" t="s">
        <v>274</v>
      </c>
      <c r="W81">
        <v>111</v>
      </c>
      <c r="X81">
        <v>43.87</v>
      </c>
      <c r="Y81">
        <v>43.26</v>
      </c>
      <c r="Z81" t="s">
        <v>274</v>
      </c>
    </row>
    <row r="82" spans="9:26" x14ac:dyDescent="0.25">
      <c r="I82" s="14">
        <f t="shared" si="4"/>
        <v>107.30999999999999</v>
      </c>
      <c r="J82" s="2">
        <v>10</v>
      </c>
      <c r="K82" s="29" t="b">
        <f t="shared" si="5"/>
        <v>1</v>
      </c>
      <c r="L82" t="s">
        <v>61</v>
      </c>
      <c r="M82">
        <v>11.1</v>
      </c>
      <c r="N82">
        <v>31720</v>
      </c>
      <c r="O82">
        <v>0.15</v>
      </c>
      <c r="P82">
        <v>10.731</v>
      </c>
      <c r="Q82" t="s">
        <v>274</v>
      </c>
      <c r="R82">
        <v>117</v>
      </c>
      <c r="S82">
        <v>119</v>
      </c>
      <c r="T82">
        <v>97.1</v>
      </c>
      <c r="U82">
        <v>96.12</v>
      </c>
      <c r="V82" t="s">
        <v>274</v>
      </c>
      <c r="W82">
        <v>201</v>
      </c>
      <c r="X82">
        <v>88.55</v>
      </c>
      <c r="Y82">
        <v>87.21</v>
      </c>
      <c r="Z82" t="s">
        <v>274</v>
      </c>
    </row>
    <row r="83" spans="9:26" x14ac:dyDescent="0.25">
      <c r="I83" s="14">
        <f t="shared" si="4"/>
        <v>95.24</v>
      </c>
      <c r="J83" s="2">
        <v>10</v>
      </c>
      <c r="K83" s="29" t="b">
        <f t="shared" si="5"/>
        <v>1</v>
      </c>
      <c r="L83" t="s">
        <v>62</v>
      </c>
      <c r="M83">
        <v>11.45</v>
      </c>
      <c r="N83">
        <v>14889</v>
      </c>
      <c r="O83">
        <v>7.0000000000000007E-2</v>
      </c>
      <c r="P83">
        <v>9.5239999999999991</v>
      </c>
      <c r="Q83" t="s">
        <v>274</v>
      </c>
      <c r="R83">
        <v>157</v>
      </c>
      <c r="S83">
        <v>155</v>
      </c>
      <c r="T83">
        <v>76.87</v>
      </c>
      <c r="U83">
        <v>76.72</v>
      </c>
      <c r="V83" t="s">
        <v>274</v>
      </c>
      <c r="W83">
        <v>75</v>
      </c>
      <c r="X83">
        <v>85.26</v>
      </c>
      <c r="Y83">
        <v>86.58</v>
      </c>
      <c r="Z83" t="s">
        <v>274</v>
      </c>
    </row>
    <row r="84" spans="9:26" x14ac:dyDescent="0.25">
      <c r="I84" s="14">
        <f t="shared" si="4"/>
        <v>87.96</v>
      </c>
      <c r="J84" s="2">
        <v>10</v>
      </c>
      <c r="K84" s="29" t="b">
        <f t="shared" si="5"/>
        <v>1</v>
      </c>
      <c r="L84" t="s">
        <v>63</v>
      </c>
      <c r="M84">
        <v>11.58</v>
      </c>
      <c r="N84">
        <v>3670</v>
      </c>
      <c r="O84">
        <v>0.02</v>
      </c>
      <c r="P84">
        <v>8.7959999999999994</v>
      </c>
      <c r="Q84" t="s">
        <v>274</v>
      </c>
      <c r="R84">
        <v>77</v>
      </c>
      <c r="S84">
        <v>51</v>
      </c>
      <c r="T84">
        <v>45.42</v>
      </c>
      <c r="U84">
        <v>45.89</v>
      </c>
      <c r="V84" t="s">
        <v>274</v>
      </c>
      <c r="W84">
        <v>123</v>
      </c>
      <c r="X84">
        <v>45.76</v>
      </c>
      <c r="Y84">
        <v>48.3</v>
      </c>
      <c r="Z84" t="s">
        <v>274</v>
      </c>
    </row>
    <row r="85" spans="9:26" x14ac:dyDescent="0.25">
      <c r="I85" s="14">
        <f t="shared" si="4"/>
        <v>107.01</v>
      </c>
      <c r="J85" s="2">
        <v>10</v>
      </c>
      <c r="K85" s="29" t="b">
        <f t="shared" si="5"/>
        <v>1</v>
      </c>
      <c r="L85" t="s">
        <v>64</v>
      </c>
      <c r="M85">
        <v>11.98</v>
      </c>
      <c r="N85">
        <v>107193</v>
      </c>
      <c r="O85">
        <v>0.5</v>
      </c>
      <c r="P85">
        <v>10.701000000000001</v>
      </c>
      <c r="Q85" t="s">
        <v>274</v>
      </c>
      <c r="R85">
        <v>180</v>
      </c>
      <c r="S85">
        <v>182</v>
      </c>
      <c r="T85">
        <v>96.02</v>
      </c>
      <c r="U85">
        <v>95.08</v>
      </c>
      <c r="V85" t="s">
        <v>274</v>
      </c>
      <c r="W85">
        <v>145</v>
      </c>
      <c r="X85">
        <v>32.33</v>
      </c>
      <c r="Y85">
        <v>32.24</v>
      </c>
      <c r="Z85" t="s">
        <v>274</v>
      </c>
    </row>
    <row r="86" spans="9:26" x14ac:dyDescent="0.25">
      <c r="I86" s="14">
        <f t="shared" si="4"/>
        <v>98.56</v>
      </c>
      <c r="J86" s="2">
        <v>10</v>
      </c>
      <c r="K86" s="29" t="b">
        <f t="shared" si="5"/>
        <v>1</v>
      </c>
      <c r="L86" t="s">
        <v>65</v>
      </c>
      <c r="M86">
        <v>12.07</v>
      </c>
      <c r="N86">
        <v>45769</v>
      </c>
      <c r="O86">
        <v>0.22</v>
      </c>
      <c r="P86">
        <v>9.8559999999999999</v>
      </c>
      <c r="Q86" t="s">
        <v>274</v>
      </c>
      <c r="R86">
        <v>225</v>
      </c>
      <c r="S86">
        <v>227</v>
      </c>
      <c r="T86">
        <v>63.52</v>
      </c>
      <c r="U86">
        <v>64.459999999999994</v>
      </c>
      <c r="V86" t="s">
        <v>274</v>
      </c>
      <c r="W86">
        <v>223</v>
      </c>
      <c r="X86">
        <v>64.42</v>
      </c>
      <c r="Y86">
        <v>63.71</v>
      </c>
      <c r="Z86" t="s">
        <v>274</v>
      </c>
    </row>
    <row r="87" spans="9:26" x14ac:dyDescent="0.25">
      <c r="I87" s="14">
        <f t="shared" si="4"/>
        <v>101.76</v>
      </c>
      <c r="J87" s="2">
        <v>10</v>
      </c>
      <c r="K87" s="29" t="b">
        <f t="shared" si="5"/>
        <v>1</v>
      </c>
      <c r="L87" t="s">
        <v>66</v>
      </c>
      <c r="M87">
        <v>12.15</v>
      </c>
      <c r="N87">
        <v>270303</v>
      </c>
      <c r="O87">
        <v>1.27</v>
      </c>
      <c r="P87">
        <v>10.176</v>
      </c>
      <c r="Q87" t="s">
        <v>274</v>
      </c>
      <c r="R87">
        <v>128</v>
      </c>
      <c r="S87">
        <v>127</v>
      </c>
      <c r="T87">
        <v>12.82</v>
      </c>
      <c r="U87">
        <v>12.75</v>
      </c>
      <c r="V87" t="s">
        <v>274</v>
      </c>
      <c r="W87">
        <v>129</v>
      </c>
      <c r="X87">
        <v>10.56</v>
      </c>
      <c r="Y87">
        <v>10.34</v>
      </c>
      <c r="Z87" t="s">
        <v>274</v>
      </c>
    </row>
    <row r="88" spans="9:26" x14ac:dyDescent="0.25">
      <c r="I88" s="14">
        <f t="shared" si="4"/>
        <v>96.179999999999993</v>
      </c>
      <c r="J88" s="2">
        <v>10</v>
      </c>
      <c r="K88" s="29" t="b">
        <f t="shared" si="5"/>
        <v>1</v>
      </c>
      <c r="L88" t="s">
        <v>67</v>
      </c>
      <c r="M88">
        <v>12.29</v>
      </c>
      <c r="N88">
        <v>106821</v>
      </c>
      <c r="O88">
        <v>0.5</v>
      </c>
      <c r="P88">
        <v>9.6180000000000003</v>
      </c>
      <c r="Q88" t="s">
        <v>274</v>
      </c>
      <c r="R88">
        <v>180</v>
      </c>
      <c r="S88">
        <v>182</v>
      </c>
      <c r="T88">
        <v>95.7</v>
      </c>
      <c r="U88">
        <v>95.59</v>
      </c>
      <c r="V88" t="s">
        <v>274</v>
      </c>
      <c r="W88">
        <v>145</v>
      </c>
      <c r="X88">
        <v>34.15</v>
      </c>
      <c r="Y88">
        <v>33.64</v>
      </c>
      <c r="Z88" t="s">
        <v>274</v>
      </c>
    </row>
  </sheetData>
  <conditionalFormatting sqref="I4:I88">
    <cfRule type="cellIs" dxfId="15" priority="1" operator="greaterThan">
      <formula>120</formula>
    </cfRule>
    <cfRule type="cellIs" dxfId="14" priority="3" operator="lessThan">
      <formula>80</formula>
    </cfRule>
  </conditionalFormatting>
  <conditionalFormatting sqref="F3:G6 K4:K88">
    <cfRule type="cellIs" dxfId="13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88"/>
  <sheetViews>
    <sheetView workbookViewId="0">
      <selection activeCell="L1" sqref="L1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220</v>
      </c>
      <c r="N1" t="s">
        <v>221</v>
      </c>
      <c r="O1" t="s">
        <v>222</v>
      </c>
      <c r="P1" t="s">
        <v>74</v>
      </c>
      <c r="Q1" t="s">
        <v>223</v>
      </c>
      <c r="R1" t="s">
        <v>224</v>
      </c>
      <c r="S1" t="s">
        <v>225</v>
      </c>
      <c r="T1" t="s">
        <v>226</v>
      </c>
      <c r="U1" t="s">
        <v>226</v>
      </c>
      <c r="V1" t="s">
        <v>226</v>
      </c>
      <c r="W1" t="s">
        <v>227</v>
      </c>
      <c r="X1" t="s">
        <v>228</v>
      </c>
      <c r="Y1" t="s">
        <v>228</v>
      </c>
      <c r="Z1" t="s">
        <v>228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M2" t="s">
        <v>71</v>
      </c>
      <c r="N2" t="s">
        <v>229</v>
      </c>
      <c r="O2" t="s">
        <v>72</v>
      </c>
      <c r="P2" t="s">
        <v>69</v>
      </c>
      <c r="Q2" t="s">
        <v>230</v>
      </c>
      <c r="R2" t="s">
        <v>231</v>
      </c>
      <c r="S2" t="s">
        <v>231</v>
      </c>
      <c r="T2" t="s">
        <v>232</v>
      </c>
      <c r="U2" t="s">
        <v>233</v>
      </c>
      <c r="V2" t="s">
        <v>234</v>
      </c>
      <c r="W2" t="s">
        <v>231</v>
      </c>
      <c r="X2" t="s">
        <v>232</v>
      </c>
      <c r="Y2" t="s">
        <v>233</v>
      </c>
      <c r="Z2" t="s">
        <v>234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246250</v>
      </c>
      <c r="D3">
        <v>5.43</v>
      </c>
      <c r="E3">
        <v>229548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386577</v>
      </c>
      <c r="D4">
        <v>6.18</v>
      </c>
      <c r="E4">
        <v>368257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P4/J4*100</f>
        <v>90.64</v>
      </c>
      <c r="J4" s="2">
        <v>10</v>
      </c>
      <c r="K4" s="29" t="b">
        <f>AND(P4&gt;J4*0.8,P4&lt;J4*1.2)</f>
        <v>1</v>
      </c>
      <c r="L4" t="s">
        <v>1</v>
      </c>
      <c r="M4">
        <v>1.47</v>
      </c>
      <c r="N4">
        <v>21225</v>
      </c>
      <c r="O4">
        <v>0.1</v>
      </c>
      <c r="P4">
        <v>9.0640000000000001</v>
      </c>
      <c r="Q4" t="s">
        <v>274</v>
      </c>
      <c r="R4">
        <v>50</v>
      </c>
      <c r="S4">
        <v>52</v>
      </c>
      <c r="T4">
        <v>32.869999999999997</v>
      </c>
      <c r="U4">
        <v>32.74</v>
      </c>
      <c r="V4" t="s">
        <v>274</v>
      </c>
      <c r="W4">
        <v>49</v>
      </c>
      <c r="X4">
        <v>9.8699999999999992</v>
      </c>
      <c r="Y4">
        <v>10.130000000000001</v>
      </c>
      <c r="Z4" t="s">
        <v>274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390416</v>
      </c>
      <c r="D5">
        <v>8.92</v>
      </c>
      <c r="E5">
        <v>355665</v>
      </c>
      <c r="F5" s="1" t="b">
        <f t="shared" si="0"/>
        <v>1</v>
      </c>
      <c r="G5" s="1" t="b">
        <f t="shared" si="1"/>
        <v>1</v>
      </c>
      <c r="I5" s="14">
        <f t="shared" ref="I5:I68" si="2">P5/J5*100</f>
        <v>87.16</v>
      </c>
      <c r="J5" s="2">
        <v>10</v>
      </c>
      <c r="K5" s="29" t="b">
        <f t="shared" ref="K5:K68" si="3">AND(P5&gt;J5*0.8,P5&lt;J5*1.2)</f>
        <v>1</v>
      </c>
      <c r="L5" t="s">
        <v>252</v>
      </c>
      <c r="M5">
        <v>1.56</v>
      </c>
      <c r="N5">
        <v>40825</v>
      </c>
      <c r="O5">
        <v>0.2</v>
      </c>
      <c r="P5">
        <v>8.7159999999999993</v>
      </c>
      <c r="Q5" t="s">
        <v>274</v>
      </c>
      <c r="R5">
        <v>62</v>
      </c>
      <c r="S5">
        <v>64</v>
      </c>
      <c r="T5">
        <v>31.53</v>
      </c>
      <c r="U5">
        <v>31.61</v>
      </c>
      <c r="V5" t="s">
        <v>274</v>
      </c>
      <c r="W5">
        <v>61</v>
      </c>
      <c r="X5">
        <v>7.81</v>
      </c>
      <c r="Y5">
        <v>7.57</v>
      </c>
      <c r="Z5" t="s">
        <v>274</v>
      </c>
    </row>
    <row r="6" spans="1:26" x14ac:dyDescent="0.25">
      <c r="A6" t="str">
        <f>L78</f>
        <v>1,4-Dichlorobenzene-d4 [IS4]</v>
      </c>
      <c r="B6">
        <f>M78</f>
        <v>10.66</v>
      </c>
      <c r="C6">
        <f>N78</f>
        <v>230139</v>
      </c>
      <c r="D6">
        <v>10.67</v>
      </c>
      <c r="E6">
        <v>204454</v>
      </c>
      <c r="F6" s="1" t="b">
        <f t="shared" si="0"/>
        <v>1</v>
      </c>
      <c r="G6" s="1" t="b">
        <f t="shared" si="1"/>
        <v>1</v>
      </c>
      <c r="I6" s="14">
        <f t="shared" si="2"/>
        <v>102.63</v>
      </c>
      <c r="J6" s="2">
        <v>10</v>
      </c>
      <c r="K6" s="29" t="b">
        <f t="shared" si="3"/>
        <v>1</v>
      </c>
      <c r="L6" t="s">
        <v>2</v>
      </c>
      <c r="M6">
        <v>1.84</v>
      </c>
      <c r="N6">
        <v>63986</v>
      </c>
      <c r="O6">
        <v>0.31</v>
      </c>
      <c r="P6">
        <v>10.263</v>
      </c>
      <c r="Q6" t="s">
        <v>274</v>
      </c>
      <c r="R6">
        <v>94</v>
      </c>
      <c r="S6">
        <v>96</v>
      </c>
      <c r="T6">
        <v>97.36</v>
      </c>
      <c r="U6">
        <v>93.57</v>
      </c>
      <c r="V6" t="s">
        <v>274</v>
      </c>
      <c r="W6">
        <v>93</v>
      </c>
      <c r="X6">
        <v>20.34</v>
      </c>
      <c r="Y6">
        <v>20.420000000000002</v>
      </c>
      <c r="Z6" t="s">
        <v>274</v>
      </c>
    </row>
    <row r="7" spans="1:26" x14ac:dyDescent="0.25">
      <c r="I7" s="14">
        <f t="shared" si="2"/>
        <v>94.52000000000001</v>
      </c>
      <c r="J7" s="2">
        <v>10</v>
      </c>
      <c r="K7" s="29" t="b">
        <f t="shared" si="3"/>
        <v>1</v>
      </c>
      <c r="L7" t="s">
        <v>3</v>
      </c>
      <c r="M7">
        <v>1.95</v>
      </c>
      <c r="N7">
        <v>39479</v>
      </c>
      <c r="O7">
        <v>0.19</v>
      </c>
      <c r="P7">
        <v>9.452</v>
      </c>
      <c r="Q7" t="s">
        <v>274</v>
      </c>
      <c r="R7">
        <v>64</v>
      </c>
      <c r="S7">
        <v>66</v>
      </c>
      <c r="T7">
        <v>32.119999999999997</v>
      </c>
      <c r="U7">
        <v>32.24</v>
      </c>
      <c r="V7" t="s">
        <v>274</v>
      </c>
      <c r="W7">
        <v>49</v>
      </c>
      <c r="X7">
        <v>23.08</v>
      </c>
      <c r="Y7">
        <v>23.23</v>
      </c>
      <c r="Z7" t="s">
        <v>274</v>
      </c>
    </row>
    <row r="8" spans="1:26" x14ac:dyDescent="0.25">
      <c r="I8" s="14">
        <f t="shared" si="2"/>
        <v>83.82</v>
      </c>
      <c r="J8" s="2">
        <v>10</v>
      </c>
      <c r="K8" s="29" t="b">
        <f t="shared" si="3"/>
        <v>1</v>
      </c>
      <c r="L8" t="s">
        <v>4</v>
      </c>
      <c r="M8">
        <v>2.19</v>
      </c>
      <c r="N8">
        <v>58804</v>
      </c>
      <c r="O8">
        <v>0.28000000000000003</v>
      </c>
      <c r="P8">
        <v>8.3819999999999997</v>
      </c>
      <c r="Q8" t="s">
        <v>274</v>
      </c>
      <c r="R8">
        <v>101</v>
      </c>
      <c r="S8">
        <v>103</v>
      </c>
      <c r="T8">
        <v>64.84</v>
      </c>
      <c r="U8">
        <v>66.849999999999994</v>
      </c>
      <c r="V8" t="s">
        <v>274</v>
      </c>
      <c r="W8">
        <v>105</v>
      </c>
      <c r="X8">
        <v>10.5</v>
      </c>
      <c r="Y8">
        <v>10.69</v>
      </c>
      <c r="Z8" t="s">
        <v>274</v>
      </c>
    </row>
    <row r="9" spans="1:26" x14ac:dyDescent="0.25">
      <c r="A9" s="4" t="s">
        <v>76</v>
      </c>
      <c r="B9">
        <f>85-4</f>
        <v>81</v>
      </c>
      <c r="I9" s="14">
        <f t="shared" si="2"/>
        <v>84.78</v>
      </c>
      <c r="J9" s="2">
        <v>10</v>
      </c>
      <c r="K9" s="29" t="b">
        <f t="shared" si="3"/>
        <v>1</v>
      </c>
      <c r="L9" t="s">
        <v>5</v>
      </c>
      <c r="M9">
        <v>2.5</v>
      </c>
      <c r="N9">
        <v>55181</v>
      </c>
      <c r="O9">
        <v>0.27</v>
      </c>
      <c r="P9">
        <v>8.4779999999999998</v>
      </c>
      <c r="Q9" t="s">
        <v>274</v>
      </c>
      <c r="R9">
        <v>59</v>
      </c>
      <c r="S9">
        <v>74</v>
      </c>
      <c r="T9">
        <v>75.459999999999994</v>
      </c>
      <c r="U9">
        <v>75.7</v>
      </c>
      <c r="V9" t="s">
        <v>274</v>
      </c>
      <c r="W9">
        <v>45</v>
      </c>
      <c r="X9">
        <v>72.36</v>
      </c>
      <c r="Y9">
        <v>74.400000000000006</v>
      </c>
      <c r="Z9" t="s">
        <v>274</v>
      </c>
    </row>
    <row r="10" spans="1:26" x14ac:dyDescent="0.25">
      <c r="A10" s="1" t="s">
        <v>77</v>
      </c>
      <c r="B10" s="1">
        <f>COUNTIF(K4:K88,"FALSE")</f>
        <v>34</v>
      </c>
      <c r="I10" s="14">
        <f t="shared" si="2"/>
        <v>85.13</v>
      </c>
      <c r="J10" s="2">
        <v>10</v>
      </c>
      <c r="K10" s="29" t="b">
        <f t="shared" si="3"/>
        <v>1</v>
      </c>
      <c r="L10" t="s">
        <v>6</v>
      </c>
      <c r="M10">
        <v>2.74</v>
      </c>
      <c r="N10">
        <v>69219</v>
      </c>
      <c r="O10">
        <v>0.33</v>
      </c>
      <c r="P10">
        <v>8.5129999999999999</v>
      </c>
      <c r="Q10" t="s">
        <v>274</v>
      </c>
      <c r="R10">
        <v>61</v>
      </c>
      <c r="S10">
        <v>96</v>
      </c>
      <c r="T10">
        <v>72.45</v>
      </c>
      <c r="U10">
        <v>75.349999999999994</v>
      </c>
      <c r="V10" t="s">
        <v>274</v>
      </c>
      <c r="W10">
        <v>98</v>
      </c>
      <c r="X10">
        <v>46.37</v>
      </c>
      <c r="Y10">
        <v>47.5</v>
      </c>
      <c r="Z10" t="s">
        <v>274</v>
      </c>
    </row>
    <row r="11" spans="1:26" x14ac:dyDescent="0.25">
      <c r="I11" s="14">
        <f t="shared" si="2"/>
        <v>79.694444444444443</v>
      </c>
      <c r="J11" s="2">
        <v>18</v>
      </c>
      <c r="K11" s="29" t="b">
        <f t="shared" si="3"/>
        <v>0</v>
      </c>
      <c r="L11" t="s">
        <v>7</v>
      </c>
      <c r="M11">
        <v>2.83</v>
      </c>
      <c r="N11">
        <v>31117</v>
      </c>
      <c r="O11">
        <v>0.15</v>
      </c>
      <c r="P11">
        <v>14.345000000000001</v>
      </c>
      <c r="Q11" t="s">
        <v>274</v>
      </c>
      <c r="R11">
        <v>43</v>
      </c>
      <c r="S11">
        <v>58</v>
      </c>
      <c r="T11">
        <v>40</v>
      </c>
      <c r="U11">
        <v>35.5</v>
      </c>
      <c r="V11" t="s">
        <v>274</v>
      </c>
      <c r="W11" t="s">
        <v>216</v>
      </c>
      <c r="X11" t="s">
        <v>216</v>
      </c>
      <c r="Y11" t="s">
        <v>216</v>
      </c>
      <c r="Z11" t="s">
        <v>216</v>
      </c>
    </row>
    <row r="12" spans="1:26" x14ac:dyDescent="0.25">
      <c r="I12" s="14">
        <f t="shared" si="2"/>
        <v>66.88</v>
      </c>
      <c r="J12" s="2">
        <v>10</v>
      </c>
      <c r="K12" s="29" t="b">
        <f t="shared" si="3"/>
        <v>0</v>
      </c>
      <c r="L12" t="s">
        <v>8</v>
      </c>
      <c r="M12">
        <v>2.89</v>
      </c>
      <c r="N12">
        <v>46734</v>
      </c>
      <c r="O12">
        <v>0.23</v>
      </c>
      <c r="P12">
        <v>6.6879999999999997</v>
      </c>
      <c r="Q12" t="s">
        <v>274</v>
      </c>
      <c r="R12">
        <v>142</v>
      </c>
      <c r="S12">
        <v>127</v>
      </c>
      <c r="T12">
        <v>31</v>
      </c>
      <c r="U12">
        <v>30.6</v>
      </c>
      <c r="V12" t="s">
        <v>274</v>
      </c>
      <c r="W12">
        <v>141</v>
      </c>
      <c r="X12">
        <v>13.37</v>
      </c>
      <c r="Y12">
        <v>13.31</v>
      </c>
      <c r="Z12" t="s">
        <v>274</v>
      </c>
    </row>
    <row r="13" spans="1:26" x14ac:dyDescent="0.25">
      <c r="I13" s="14">
        <f t="shared" si="2"/>
        <v>88.51</v>
      </c>
      <c r="J13" s="2">
        <v>10</v>
      </c>
      <c r="K13" s="29" t="b">
        <f t="shared" si="3"/>
        <v>1</v>
      </c>
      <c r="L13" t="s">
        <v>9</v>
      </c>
      <c r="M13">
        <v>2.96</v>
      </c>
      <c r="N13">
        <v>171167</v>
      </c>
      <c r="O13">
        <v>0.83</v>
      </c>
      <c r="P13">
        <v>8.8510000000000009</v>
      </c>
      <c r="Q13" t="s">
        <v>274</v>
      </c>
      <c r="R13">
        <v>76</v>
      </c>
      <c r="S13">
        <v>78</v>
      </c>
      <c r="T13">
        <v>8.9600000000000009</v>
      </c>
      <c r="U13">
        <v>8.8800000000000008</v>
      </c>
      <c r="V13" t="s">
        <v>274</v>
      </c>
      <c r="W13" t="s">
        <v>216</v>
      </c>
      <c r="X13" t="s">
        <v>216</v>
      </c>
      <c r="Y13" t="s">
        <v>216</v>
      </c>
      <c r="Z13" t="s">
        <v>216</v>
      </c>
    </row>
    <row r="14" spans="1:26" x14ac:dyDescent="0.25">
      <c r="I14" s="14">
        <f t="shared" si="2"/>
        <v>79</v>
      </c>
      <c r="J14" s="2">
        <v>10</v>
      </c>
      <c r="K14" s="29" t="b">
        <f t="shared" si="3"/>
        <v>0</v>
      </c>
      <c r="L14" t="s">
        <v>10</v>
      </c>
      <c r="M14">
        <v>3.2</v>
      </c>
      <c r="N14">
        <v>75838</v>
      </c>
      <c r="O14">
        <v>0.37</v>
      </c>
      <c r="P14">
        <v>7.9</v>
      </c>
      <c r="Q14" t="s">
        <v>274</v>
      </c>
      <c r="R14">
        <v>41</v>
      </c>
      <c r="S14">
        <v>39</v>
      </c>
      <c r="T14">
        <v>52.2</v>
      </c>
      <c r="U14">
        <v>51.56</v>
      </c>
      <c r="V14" t="s">
        <v>274</v>
      </c>
      <c r="W14">
        <v>76</v>
      </c>
      <c r="X14">
        <v>36.97</v>
      </c>
      <c r="Y14">
        <v>36.79</v>
      </c>
      <c r="Z14" t="s">
        <v>274</v>
      </c>
    </row>
    <row r="15" spans="1:26" x14ac:dyDescent="0.25">
      <c r="I15" s="14">
        <f t="shared" si="2"/>
        <v>93.640000000000015</v>
      </c>
      <c r="J15" s="2">
        <v>10</v>
      </c>
      <c r="K15" s="29" t="b">
        <f t="shared" si="3"/>
        <v>1</v>
      </c>
      <c r="L15" t="s">
        <v>215</v>
      </c>
      <c r="M15">
        <v>3.36</v>
      </c>
      <c r="N15">
        <v>86298</v>
      </c>
      <c r="O15">
        <v>0.42</v>
      </c>
      <c r="P15">
        <v>9.3640000000000008</v>
      </c>
      <c r="Q15" t="s">
        <v>274</v>
      </c>
      <c r="R15">
        <v>49</v>
      </c>
      <c r="S15">
        <v>84</v>
      </c>
      <c r="T15">
        <v>87.31</v>
      </c>
      <c r="U15">
        <v>89.9</v>
      </c>
      <c r="V15" t="s">
        <v>274</v>
      </c>
      <c r="W15">
        <v>86</v>
      </c>
      <c r="X15">
        <v>55.97</v>
      </c>
      <c r="Y15">
        <v>57.33</v>
      </c>
      <c r="Z15" t="s">
        <v>274</v>
      </c>
    </row>
    <row r="16" spans="1:26" x14ac:dyDescent="0.25">
      <c r="I16" s="14">
        <f t="shared" si="2"/>
        <v>86.15</v>
      </c>
      <c r="J16" s="2">
        <v>10</v>
      </c>
      <c r="K16" s="29" t="b">
        <f t="shared" si="3"/>
        <v>1</v>
      </c>
      <c r="L16" t="s">
        <v>11</v>
      </c>
      <c r="M16">
        <v>3.68</v>
      </c>
      <c r="N16">
        <v>81589</v>
      </c>
      <c r="O16">
        <v>0.39</v>
      </c>
      <c r="P16">
        <v>8.6150000000000002</v>
      </c>
      <c r="Q16" t="s">
        <v>274</v>
      </c>
      <c r="R16">
        <v>61</v>
      </c>
      <c r="S16">
        <v>96</v>
      </c>
      <c r="T16">
        <v>75.67</v>
      </c>
      <c r="U16">
        <v>73.209999999999994</v>
      </c>
      <c r="V16" t="s">
        <v>274</v>
      </c>
      <c r="W16">
        <v>98</v>
      </c>
      <c r="X16">
        <v>47.1</v>
      </c>
      <c r="Y16">
        <v>47.78</v>
      </c>
      <c r="Z16" t="s">
        <v>274</v>
      </c>
    </row>
    <row r="17" spans="9:26" x14ac:dyDescent="0.25">
      <c r="I17" s="14">
        <f t="shared" si="2"/>
        <v>70.05</v>
      </c>
      <c r="J17" s="2">
        <v>10</v>
      </c>
      <c r="K17" s="29" t="b">
        <f t="shared" si="3"/>
        <v>0</v>
      </c>
      <c r="L17" t="s">
        <v>253</v>
      </c>
      <c r="M17">
        <v>3.69</v>
      </c>
      <c r="N17">
        <v>130958</v>
      </c>
      <c r="O17">
        <v>0.63</v>
      </c>
      <c r="P17">
        <v>7.0049999999999999</v>
      </c>
      <c r="Q17" t="s">
        <v>274</v>
      </c>
      <c r="R17">
        <v>73</v>
      </c>
      <c r="S17">
        <v>41</v>
      </c>
      <c r="T17">
        <v>33.25</v>
      </c>
      <c r="U17">
        <v>33.909999999999997</v>
      </c>
      <c r="V17" t="s">
        <v>274</v>
      </c>
      <c r="W17">
        <v>57</v>
      </c>
      <c r="X17">
        <v>23.18</v>
      </c>
      <c r="Y17">
        <v>23.81</v>
      </c>
      <c r="Z17" t="s">
        <v>274</v>
      </c>
    </row>
    <row r="18" spans="9:26" x14ac:dyDescent="0.25">
      <c r="I18" s="14">
        <f t="shared" si="2"/>
        <v>87.17</v>
      </c>
      <c r="J18" s="2">
        <v>10</v>
      </c>
      <c r="K18" s="29" t="b">
        <f t="shared" si="3"/>
        <v>1</v>
      </c>
      <c r="L18" t="s">
        <v>12</v>
      </c>
      <c r="M18">
        <v>4.1900000000000004</v>
      </c>
      <c r="N18">
        <v>102882</v>
      </c>
      <c r="O18">
        <v>0.5</v>
      </c>
      <c r="P18">
        <v>8.7170000000000005</v>
      </c>
      <c r="Q18" t="s">
        <v>274</v>
      </c>
      <c r="R18">
        <v>63</v>
      </c>
      <c r="S18">
        <v>65</v>
      </c>
      <c r="T18">
        <v>31.98</v>
      </c>
      <c r="U18">
        <v>31.48</v>
      </c>
      <c r="V18" t="s">
        <v>274</v>
      </c>
      <c r="W18">
        <v>83</v>
      </c>
      <c r="X18">
        <v>12.43</v>
      </c>
      <c r="Y18">
        <v>12.26</v>
      </c>
      <c r="Z18" t="s">
        <v>274</v>
      </c>
    </row>
    <row r="19" spans="9:26" x14ac:dyDescent="0.25">
      <c r="I19" s="14">
        <f t="shared" si="2"/>
        <v>51.150000000000006</v>
      </c>
      <c r="J19" s="2">
        <v>10</v>
      </c>
      <c r="K19" s="29" t="b">
        <f t="shared" si="3"/>
        <v>0</v>
      </c>
      <c r="L19" t="s">
        <v>13</v>
      </c>
      <c r="M19">
        <v>4.8099999999999996</v>
      </c>
      <c r="N19">
        <v>28732</v>
      </c>
      <c r="O19">
        <v>0.14000000000000001</v>
      </c>
      <c r="P19">
        <v>5.1150000000000002</v>
      </c>
      <c r="Q19" t="s">
        <v>274</v>
      </c>
      <c r="R19">
        <v>77</v>
      </c>
      <c r="S19">
        <v>41</v>
      </c>
      <c r="T19">
        <v>101.06</v>
      </c>
      <c r="U19">
        <v>104.5</v>
      </c>
      <c r="V19" t="s">
        <v>274</v>
      </c>
      <c r="W19">
        <v>79</v>
      </c>
      <c r="X19">
        <v>32.22</v>
      </c>
      <c r="Y19">
        <v>32.22</v>
      </c>
      <c r="Z19" t="s">
        <v>274</v>
      </c>
    </row>
    <row r="20" spans="9:26" x14ac:dyDescent="0.25">
      <c r="I20" s="14">
        <f t="shared" si="2"/>
        <v>83.49</v>
      </c>
      <c r="J20" s="2">
        <v>10</v>
      </c>
      <c r="K20" s="29" t="b">
        <f t="shared" si="3"/>
        <v>1</v>
      </c>
      <c r="L20" t="s">
        <v>14</v>
      </c>
      <c r="M20">
        <v>4.82</v>
      </c>
      <c r="N20">
        <v>86761</v>
      </c>
      <c r="O20">
        <v>0.42</v>
      </c>
      <c r="P20">
        <v>8.3490000000000002</v>
      </c>
      <c r="Q20" t="s">
        <v>274</v>
      </c>
      <c r="R20">
        <v>61</v>
      </c>
      <c r="S20">
        <v>96</v>
      </c>
      <c r="T20">
        <v>80.14</v>
      </c>
      <c r="U20">
        <v>81.819999999999993</v>
      </c>
      <c r="V20" t="s">
        <v>274</v>
      </c>
      <c r="W20">
        <v>98</v>
      </c>
      <c r="X20">
        <v>51.39</v>
      </c>
      <c r="Y20">
        <v>52.6</v>
      </c>
      <c r="Z20" t="s">
        <v>274</v>
      </c>
    </row>
    <row r="21" spans="9:26" x14ac:dyDescent="0.25">
      <c r="I21" s="14">
        <f t="shared" si="2"/>
        <v>73.316666666666663</v>
      </c>
      <c r="J21" s="2">
        <v>18</v>
      </c>
      <c r="K21" s="29" t="b">
        <f t="shared" si="3"/>
        <v>0</v>
      </c>
      <c r="L21" t="s">
        <v>15</v>
      </c>
      <c r="M21">
        <v>4.84</v>
      </c>
      <c r="N21">
        <v>44754</v>
      </c>
      <c r="O21">
        <v>0.22</v>
      </c>
      <c r="P21">
        <v>13.196999999999999</v>
      </c>
      <c r="Q21" t="s">
        <v>274</v>
      </c>
      <c r="R21">
        <v>43</v>
      </c>
      <c r="S21">
        <v>72</v>
      </c>
      <c r="T21">
        <v>28.44</v>
      </c>
      <c r="U21">
        <v>24.59</v>
      </c>
      <c r="V21" t="s">
        <v>274</v>
      </c>
      <c r="W21">
        <v>57</v>
      </c>
      <c r="X21">
        <v>7.2</v>
      </c>
      <c r="Y21">
        <v>6.83</v>
      </c>
      <c r="Z21" t="s">
        <v>274</v>
      </c>
    </row>
    <row r="22" spans="9:26" x14ac:dyDescent="0.25">
      <c r="I22" s="14">
        <f t="shared" si="2"/>
        <v>80.17</v>
      </c>
      <c r="J22" s="2">
        <v>10</v>
      </c>
      <c r="K22" s="29" t="b">
        <f t="shared" si="3"/>
        <v>1</v>
      </c>
      <c r="L22" t="s">
        <v>16</v>
      </c>
      <c r="M22">
        <v>4.93</v>
      </c>
      <c r="N22">
        <v>37393</v>
      </c>
      <c r="O22">
        <v>0.18</v>
      </c>
      <c r="P22">
        <v>8.0169999999999995</v>
      </c>
      <c r="Q22" t="s">
        <v>274</v>
      </c>
      <c r="R22">
        <v>55</v>
      </c>
      <c r="S22">
        <v>85</v>
      </c>
      <c r="T22">
        <v>16.75</v>
      </c>
      <c r="U22">
        <v>16.36</v>
      </c>
      <c r="V22" t="s">
        <v>274</v>
      </c>
      <c r="W22" t="s">
        <v>216</v>
      </c>
      <c r="X22" t="s">
        <v>216</v>
      </c>
      <c r="Y22" t="s">
        <v>216</v>
      </c>
      <c r="Z22" t="s">
        <v>216</v>
      </c>
    </row>
    <row r="23" spans="9:26" x14ac:dyDescent="0.25">
      <c r="I23" s="14">
        <f t="shared" si="2"/>
        <v>77.279999999999987</v>
      </c>
      <c r="J23" s="2">
        <v>10</v>
      </c>
      <c r="K23" s="29" t="b">
        <f t="shared" si="3"/>
        <v>0</v>
      </c>
      <c r="L23" t="s">
        <v>254</v>
      </c>
      <c r="M23">
        <v>5.0599999999999996</v>
      </c>
      <c r="N23">
        <v>27992</v>
      </c>
      <c r="O23">
        <v>0.14000000000000001</v>
      </c>
      <c r="P23">
        <v>7.7279999999999998</v>
      </c>
      <c r="Q23" t="s">
        <v>274</v>
      </c>
      <c r="R23">
        <v>67</v>
      </c>
      <c r="S23">
        <v>52</v>
      </c>
      <c r="T23">
        <v>30.53</v>
      </c>
      <c r="U23">
        <v>32.11</v>
      </c>
      <c r="V23" t="s">
        <v>274</v>
      </c>
      <c r="W23">
        <v>40</v>
      </c>
      <c r="X23">
        <v>35.299999999999997</v>
      </c>
      <c r="Y23">
        <v>39.6</v>
      </c>
      <c r="Z23" t="s">
        <v>274</v>
      </c>
    </row>
    <row r="24" spans="9:26" x14ac:dyDescent="0.25">
      <c r="I24" s="14">
        <f t="shared" si="2"/>
        <v>87.16</v>
      </c>
      <c r="J24" s="2">
        <v>10</v>
      </c>
      <c r="K24" s="29" t="b">
        <f t="shared" si="3"/>
        <v>1</v>
      </c>
      <c r="L24" t="s">
        <v>17</v>
      </c>
      <c r="M24">
        <v>5.07</v>
      </c>
      <c r="N24">
        <v>56959</v>
      </c>
      <c r="O24">
        <v>0.28000000000000003</v>
      </c>
      <c r="P24">
        <v>8.7159999999999993</v>
      </c>
      <c r="Q24" t="s">
        <v>274</v>
      </c>
      <c r="R24">
        <v>49</v>
      </c>
      <c r="S24">
        <v>130</v>
      </c>
      <c r="T24">
        <v>82.37</v>
      </c>
      <c r="U24">
        <v>84.54</v>
      </c>
      <c r="V24" t="s">
        <v>274</v>
      </c>
      <c r="W24">
        <v>128</v>
      </c>
      <c r="X24">
        <v>64.27</v>
      </c>
      <c r="Y24">
        <v>64.88</v>
      </c>
      <c r="Z24" t="s">
        <v>274</v>
      </c>
    </row>
    <row r="25" spans="9:26" x14ac:dyDescent="0.25">
      <c r="I25" s="14">
        <f t="shared" si="2"/>
        <v>75.849999999999994</v>
      </c>
      <c r="J25" s="2">
        <v>10</v>
      </c>
      <c r="K25" s="29" t="b">
        <f t="shared" si="3"/>
        <v>0</v>
      </c>
      <c r="L25" t="s">
        <v>18</v>
      </c>
      <c r="M25">
        <v>5.08</v>
      </c>
      <c r="N25">
        <v>21282</v>
      </c>
      <c r="O25">
        <v>0.1</v>
      </c>
      <c r="P25">
        <v>7.585</v>
      </c>
      <c r="Q25" t="s">
        <v>274</v>
      </c>
      <c r="R25">
        <v>42</v>
      </c>
      <c r="S25">
        <v>72</v>
      </c>
      <c r="T25">
        <v>42.66</v>
      </c>
      <c r="U25">
        <v>36.85</v>
      </c>
      <c r="V25" t="s">
        <v>274</v>
      </c>
      <c r="W25">
        <v>71</v>
      </c>
      <c r="X25">
        <v>40.380000000000003</v>
      </c>
      <c r="Y25">
        <v>38.46</v>
      </c>
      <c r="Z25" t="s">
        <v>274</v>
      </c>
    </row>
    <row r="26" spans="9:26" x14ac:dyDescent="0.25">
      <c r="I26" s="14">
        <f t="shared" si="2"/>
        <v>92.19</v>
      </c>
      <c r="J26" s="2">
        <v>10</v>
      </c>
      <c r="K26" s="29" t="b">
        <f t="shared" si="3"/>
        <v>1</v>
      </c>
      <c r="L26" t="s">
        <v>19</v>
      </c>
      <c r="M26">
        <v>5.2</v>
      </c>
      <c r="N26">
        <v>100095</v>
      </c>
      <c r="O26">
        <v>0.48</v>
      </c>
      <c r="P26">
        <v>9.2189999999999994</v>
      </c>
      <c r="Q26" t="s">
        <v>274</v>
      </c>
      <c r="R26">
        <v>83</v>
      </c>
      <c r="S26">
        <v>85</v>
      </c>
      <c r="T26">
        <v>63.95</v>
      </c>
      <c r="U26">
        <v>65.42</v>
      </c>
      <c r="V26" t="s">
        <v>274</v>
      </c>
      <c r="W26">
        <v>47</v>
      </c>
      <c r="X26">
        <v>17.3</v>
      </c>
      <c r="Y26">
        <v>17.559999999999999</v>
      </c>
      <c r="Z26" t="s">
        <v>274</v>
      </c>
    </row>
    <row r="27" spans="9:26" x14ac:dyDescent="0.25">
      <c r="I27" s="14">
        <f t="shared" si="2"/>
        <v>77.149999999999991</v>
      </c>
      <c r="J27" s="2">
        <v>10</v>
      </c>
      <c r="K27" s="29" t="b">
        <f t="shared" si="3"/>
        <v>0</v>
      </c>
      <c r="L27" t="s">
        <v>20</v>
      </c>
      <c r="M27">
        <v>5.34</v>
      </c>
      <c r="N27">
        <v>57430</v>
      </c>
      <c r="O27">
        <v>0.28000000000000003</v>
      </c>
      <c r="P27">
        <v>7.7149999999999999</v>
      </c>
      <c r="Q27" t="s">
        <v>274</v>
      </c>
      <c r="R27">
        <v>97</v>
      </c>
      <c r="S27">
        <v>99</v>
      </c>
      <c r="T27">
        <v>63.95</v>
      </c>
      <c r="U27">
        <v>63.71</v>
      </c>
      <c r="V27" t="s">
        <v>274</v>
      </c>
      <c r="W27">
        <v>61</v>
      </c>
      <c r="X27">
        <v>48.19</v>
      </c>
      <c r="Y27">
        <v>48.31</v>
      </c>
      <c r="Z27" t="s">
        <v>274</v>
      </c>
    </row>
    <row r="28" spans="9:26" x14ac:dyDescent="0.25">
      <c r="I28" s="14">
        <f t="shared" si="2"/>
        <v>102.325</v>
      </c>
      <c r="J28" s="2">
        <v>20</v>
      </c>
      <c r="K28" s="29" t="b">
        <f t="shared" si="3"/>
        <v>1</v>
      </c>
      <c r="L28" t="s">
        <v>95</v>
      </c>
      <c r="M28">
        <v>5.36</v>
      </c>
      <c r="N28">
        <v>117854</v>
      </c>
      <c r="O28">
        <v>0.56999999999999995</v>
      </c>
      <c r="P28">
        <v>20.465</v>
      </c>
      <c r="Q28" t="s">
        <v>274</v>
      </c>
      <c r="R28">
        <v>113</v>
      </c>
      <c r="S28">
        <v>111</v>
      </c>
      <c r="T28">
        <v>104.17</v>
      </c>
      <c r="U28">
        <v>103.4</v>
      </c>
      <c r="V28" t="s">
        <v>274</v>
      </c>
      <c r="W28" t="s">
        <v>216</v>
      </c>
      <c r="X28" t="s">
        <v>216</v>
      </c>
      <c r="Y28" t="s">
        <v>216</v>
      </c>
      <c r="Z28" t="s">
        <v>216</v>
      </c>
    </row>
    <row r="29" spans="9:26" x14ac:dyDescent="0.25">
      <c r="I29" s="14">
        <f t="shared" si="2"/>
        <v>100</v>
      </c>
      <c r="J29" s="2">
        <v>20</v>
      </c>
      <c r="K29" s="29" t="b">
        <f t="shared" si="3"/>
        <v>1</v>
      </c>
      <c r="L29" t="s">
        <v>96</v>
      </c>
      <c r="M29">
        <v>5.42</v>
      </c>
      <c r="N29">
        <v>246250</v>
      </c>
      <c r="O29">
        <v>1.19</v>
      </c>
      <c r="P29">
        <v>20</v>
      </c>
      <c r="Q29" t="s">
        <v>274</v>
      </c>
      <c r="R29">
        <v>168</v>
      </c>
      <c r="S29">
        <v>99</v>
      </c>
      <c r="T29">
        <v>48.98</v>
      </c>
      <c r="U29">
        <v>47.82</v>
      </c>
      <c r="V29" t="s">
        <v>274</v>
      </c>
      <c r="W29" t="s">
        <v>216</v>
      </c>
      <c r="X29" t="s">
        <v>216</v>
      </c>
      <c r="Y29" t="s">
        <v>216</v>
      </c>
      <c r="Z29" t="s">
        <v>216</v>
      </c>
    </row>
    <row r="30" spans="9:26" x14ac:dyDescent="0.25">
      <c r="I30" s="14">
        <f t="shared" si="2"/>
        <v>82.33</v>
      </c>
      <c r="J30" s="2">
        <v>10</v>
      </c>
      <c r="K30" s="29" t="b">
        <f t="shared" si="3"/>
        <v>1</v>
      </c>
      <c r="L30" t="s">
        <v>21</v>
      </c>
      <c r="M30">
        <v>5.48</v>
      </c>
      <c r="N30">
        <v>92653</v>
      </c>
      <c r="O30">
        <v>0.45</v>
      </c>
      <c r="P30">
        <v>8.2330000000000005</v>
      </c>
      <c r="Q30" t="s">
        <v>274</v>
      </c>
      <c r="R30">
        <v>56</v>
      </c>
      <c r="S30">
        <v>41</v>
      </c>
      <c r="T30">
        <v>59.56</v>
      </c>
      <c r="U30">
        <v>59.2</v>
      </c>
      <c r="V30" t="s">
        <v>274</v>
      </c>
      <c r="W30">
        <v>43</v>
      </c>
      <c r="X30">
        <v>26.98</v>
      </c>
      <c r="Y30">
        <v>27.63</v>
      </c>
      <c r="Z30" t="s">
        <v>274</v>
      </c>
    </row>
    <row r="31" spans="9:26" x14ac:dyDescent="0.25">
      <c r="I31" s="14">
        <f t="shared" si="2"/>
        <v>78.83</v>
      </c>
      <c r="J31" s="2">
        <v>10</v>
      </c>
      <c r="K31" s="29" t="b">
        <f t="shared" si="3"/>
        <v>0</v>
      </c>
      <c r="L31" t="s">
        <v>255</v>
      </c>
      <c r="M31">
        <v>5.49</v>
      </c>
      <c r="N31">
        <v>45159</v>
      </c>
      <c r="O31">
        <v>0.22</v>
      </c>
      <c r="P31">
        <v>7.883</v>
      </c>
      <c r="Q31" t="s">
        <v>274</v>
      </c>
      <c r="R31">
        <v>119</v>
      </c>
      <c r="S31">
        <v>121</v>
      </c>
      <c r="T31">
        <v>31.25</v>
      </c>
      <c r="U31">
        <v>32.31</v>
      </c>
      <c r="V31" t="s">
        <v>274</v>
      </c>
      <c r="W31" t="s">
        <v>216</v>
      </c>
      <c r="X31" t="s">
        <v>216</v>
      </c>
      <c r="Y31" t="s">
        <v>216</v>
      </c>
      <c r="Z31" t="s">
        <v>216</v>
      </c>
    </row>
    <row r="32" spans="9:26" x14ac:dyDescent="0.25">
      <c r="I32" s="14">
        <f t="shared" si="2"/>
        <v>85.53</v>
      </c>
      <c r="J32" s="2">
        <v>10</v>
      </c>
      <c r="K32" s="29" t="b">
        <f t="shared" si="3"/>
        <v>1</v>
      </c>
      <c r="L32" t="s">
        <v>22</v>
      </c>
      <c r="M32">
        <v>5.51</v>
      </c>
      <c r="N32">
        <v>66854</v>
      </c>
      <c r="O32">
        <v>0.32</v>
      </c>
      <c r="P32">
        <v>8.5530000000000008</v>
      </c>
      <c r="Q32" t="s">
        <v>274</v>
      </c>
      <c r="R32">
        <v>75</v>
      </c>
      <c r="S32">
        <v>77</v>
      </c>
      <c r="T32">
        <v>31.46</v>
      </c>
      <c r="U32">
        <v>31.35</v>
      </c>
      <c r="V32" t="s">
        <v>274</v>
      </c>
      <c r="W32">
        <v>110</v>
      </c>
      <c r="X32">
        <v>41.64</v>
      </c>
      <c r="Y32">
        <v>42.46</v>
      </c>
      <c r="Z32" t="s">
        <v>274</v>
      </c>
    </row>
    <row r="33" spans="9:26" x14ac:dyDescent="0.25">
      <c r="I33" s="14">
        <f t="shared" si="2"/>
        <v>80.749999999999986</v>
      </c>
      <c r="J33" s="2">
        <v>10</v>
      </c>
      <c r="K33" s="29" t="b">
        <f t="shared" si="3"/>
        <v>1</v>
      </c>
      <c r="L33" t="s">
        <v>23</v>
      </c>
      <c r="M33">
        <v>5.7</v>
      </c>
      <c r="N33">
        <v>257328</v>
      </c>
      <c r="O33">
        <v>1.24</v>
      </c>
      <c r="P33">
        <v>8.0749999999999993</v>
      </c>
      <c r="Q33" t="s">
        <v>274</v>
      </c>
      <c r="R33">
        <v>78</v>
      </c>
      <c r="S33">
        <v>77</v>
      </c>
      <c r="T33">
        <v>24.33</v>
      </c>
      <c r="U33">
        <v>24.63</v>
      </c>
      <c r="V33" t="s">
        <v>274</v>
      </c>
      <c r="W33">
        <v>52</v>
      </c>
      <c r="X33">
        <v>14.88</v>
      </c>
      <c r="Y33">
        <v>15.28</v>
      </c>
      <c r="Z33" t="s">
        <v>274</v>
      </c>
    </row>
    <row r="34" spans="9:26" x14ac:dyDescent="0.25">
      <c r="I34" s="14">
        <f t="shared" si="2"/>
        <v>79.989999999999995</v>
      </c>
      <c r="J34" s="2">
        <v>10</v>
      </c>
      <c r="K34" s="29" t="b">
        <f t="shared" si="3"/>
        <v>0</v>
      </c>
      <c r="L34" t="s">
        <v>24</v>
      </c>
      <c r="M34">
        <v>5.77</v>
      </c>
      <c r="N34">
        <v>65861</v>
      </c>
      <c r="O34">
        <v>0.32</v>
      </c>
      <c r="P34">
        <v>7.9989999999999997</v>
      </c>
      <c r="Q34" t="s">
        <v>274</v>
      </c>
      <c r="R34">
        <v>62</v>
      </c>
      <c r="S34">
        <v>64</v>
      </c>
      <c r="T34">
        <v>31.81</v>
      </c>
      <c r="U34">
        <v>32.130000000000003</v>
      </c>
      <c r="V34" t="s">
        <v>274</v>
      </c>
      <c r="W34">
        <v>49</v>
      </c>
      <c r="X34">
        <v>32.619999999999997</v>
      </c>
      <c r="Y34">
        <v>33.69</v>
      </c>
      <c r="Z34" t="s">
        <v>274</v>
      </c>
    </row>
    <row r="35" spans="9:26" x14ac:dyDescent="0.25">
      <c r="I35" s="14">
        <f t="shared" si="2"/>
        <v>100</v>
      </c>
      <c r="J35" s="2">
        <v>20</v>
      </c>
      <c r="K35" s="29" t="b">
        <f t="shared" si="3"/>
        <v>1</v>
      </c>
      <c r="L35" t="s">
        <v>97</v>
      </c>
      <c r="M35">
        <v>6.17</v>
      </c>
      <c r="N35">
        <v>386577</v>
      </c>
      <c r="O35">
        <v>1.87</v>
      </c>
      <c r="P35">
        <v>20</v>
      </c>
      <c r="Q35" t="s">
        <v>274</v>
      </c>
      <c r="R35">
        <v>114</v>
      </c>
      <c r="S35">
        <v>88</v>
      </c>
      <c r="T35">
        <v>18.420000000000002</v>
      </c>
      <c r="U35">
        <v>18.09</v>
      </c>
      <c r="V35" t="s">
        <v>274</v>
      </c>
      <c r="W35">
        <v>63</v>
      </c>
      <c r="X35">
        <v>18.27</v>
      </c>
      <c r="Y35">
        <v>17.96</v>
      </c>
      <c r="Z35" t="s">
        <v>274</v>
      </c>
    </row>
    <row r="36" spans="9:26" x14ac:dyDescent="0.25">
      <c r="I36" s="14">
        <f t="shared" si="2"/>
        <v>85.39</v>
      </c>
      <c r="J36" s="2">
        <v>10</v>
      </c>
      <c r="K36" s="29" t="b">
        <f t="shared" si="3"/>
        <v>1</v>
      </c>
      <c r="L36" t="s">
        <v>25</v>
      </c>
      <c r="M36">
        <v>6.38</v>
      </c>
      <c r="N36">
        <v>67619</v>
      </c>
      <c r="O36">
        <v>0.33</v>
      </c>
      <c r="P36">
        <v>8.5389999999999997</v>
      </c>
      <c r="Q36" t="s">
        <v>274</v>
      </c>
      <c r="R36">
        <v>130</v>
      </c>
      <c r="S36">
        <v>132</v>
      </c>
      <c r="T36">
        <v>96.07</v>
      </c>
      <c r="U36">
        <v>94.94</v>
      </c>
      <c r="V36" t="s">
        <v>274</v>
      </c>
      <c r="W36">
        <v>95</v>
      </c>
      <c r="X36">
        <v>97.35</v>
      </c>
      <c r="Y36">
        <v>93.11</v>
      </c>
      <c r="Z36" t="s">
        <v>274</v>
      </c>
    </row>
    <row r="37" spans="9:26" x14ac:dyDescent="0.25">
      <c r="I37" s="14">
        <f t="shared" si="2"/>
        <v>82.100000000000009</v>
      </c>
      <c r="J37" s="2">
        <v>10</v>
      </c>
      <c r="K37" s="29" t="b">
        <f t="shared" si="3"/>
        <v>1</v>
      </c>
      <c r="L37" t="s">
        <v>26</v>
      </c>
      <c r="M37">
        <v>6.64</v>
      </c>
      <c r="N37">
        <v>64057</v>
      </c>
      <c r="O37">
        <v>0.31</v>
      </c>
      <c r="P37">
        <v>8.2100000000000009</v>
      </c>
      <c r="Q37" t="s">
        <v>274</v>
      </c>
      <c r="R37">
        <v>63</v>
      </c>
      <c r="S37">
        <v>62</v>
      </c>
      <c r="T37">
        <v>69.44</v>
      </c>
      <c r="U37">
        <v>69.97</v>
      </c>
      <c r="V37" t="s">
        <v>274</v>
      </c>
      <c r="W37">
        <v>41</v>
      </c>
      <c r="X37">
        <v>41.97</v>
      </c>
      <c r="Y37">
        <v>41.98</v>
      </c>
      <c r="Z37" t="s">
        <v>274</v>
      </c>
    </row>
    <row r="38" spans="9:26" x14ac:dyDescent="0.25">
      <c r="I38" s="14">
        <f t="shared" si="2"/>
        <v>92.5</v>
      </c>
      <c r="J38" s="2">
        <v>10</v>
      </c>
      <c r="K38" s="29" t="b">
        <f t="shared" si="3"/>
        <v>1</v>
      </c>
      <c r="L38" t="s">
        <v>256</v>
      </c>
      <c r="M38">
        <v>6.72</v>
      </c>
      <c r="N38">
        <v>46787</v>
      </c>
      <c r="O38">
        <v>0.23</v>
      </c>
      <c r="P38">
        <v>9.25</v>
      </c>
      <c r="Q38" t="s">
        <v>274</v>
      </c>
      <c r="R38">
        <v>174</v>
      </c>
      <c r="S38">
        <v>93</v>
      </c>
      <c r="T38">
        <v>91.77</v>
      </c>
      <c r="U38">
        <v>87.93</v>
      </c>
      <c r="V38" t="s">
        <v>274</v>
      </c>
      <c r="W38">
        <v>95</v>
      </c>
      <c r="X38">
        <v>78.67</v>
      </c>
      <c r="Y38">
        <v>74.709999999999994</v>
      </c>
      <c r="Z38" t="s">
        <v>274</v>
      </c>
    </row>
    <row r="39" spans="9:26" x14ac:dyDescent="0.25">
      <c r="I39" s="14">
        <f t="shared" si="2"/>
        <v>71.2</v>
      </c>
      <c r="J39" s="2">
        <v>10</v>
      </c>
      <c r="K39" s="29" t="b">
        <f t="shared" si="3"/>
        <v>0</v>
      </c>
      <c r="L39" t="s">
        <v>257</v>
      </c>
      <c r="M39">
        <v>6.74</v>
      </c>
      <c r="N39">
        <v>33008</v>
      </c>
      <c r="O39">
        <v>0.16</v>
      </c>
      <c r="P39">
        <v>7.12</v>
      </c>
      <c r="Q39" t="s">
        <v>274</v>
      </c>
      <c r="R39">
        <v>41</v>
      </c>
      <c r="S39">
        <v>69</v>
      </c>
      <c r="T39">
        <v>88.3</v>
      </c>
      <c r="U39">
        <v>89.39</v>
      </c>
      <c r="V39" t="s">
        <v>274</v>
      </c>
      <c r="W39">
        <v>39</v>
      </c>
      <c r="X39">
        <v>41.9</v>
      </c>
      <c r="Y39">
        <v>43.1</v>
      </c>
      <c r="Z39" t="s">
        <v>274</v>
      </c>
    </row>
    <row r="40" spans="9:26" x14ac:dyDescent="0.25">
      <c r="I40" s="14">
        <f t="shared" si="2"/>
        <v>82.01</v>
      </c>
      <c r="J40" s="2">
        <v>10</v>
      </c>
      <c r="K40" s="29" t="b">
        <f t="shared" si="3"/>
        <v>1</v>
      </c>
      <c r="L40" t="s">
        <v>27</v>
      </c>
      <c r="M40">
        <v>6.92</v>
      </c>
      <c r="N40">
        <v>66681</v>
      </c>
      <c r="O40">
        <v>0.32</v>
      </c>
      <c r="P40">
        <v>8.2010000000000005</v>
      </c>
      <c r="Q40" t="s">
        <v>274</v>
      </c>
      <c r="R40">
        <v>83</v>
      </c>
      <c r="S40">
        <v>85</v>
      </c>
      <c r="T40">
        <v>62.95</v>
      </c>
      <c r="U40">
        <v>63</v>
      </c>
      <c r="V40" t="s">
        <v>274</v>
      </c>
      <c r="W40">
        <v>47</v>
      </c>
      <c r="X40">
        <v>15.49</v>
      </c>
      <c r="Y40">
        <v>15.27</v>
      </c>
      <c r="Z40" t="s">
        <v>274</v>
      </c>
    </row>
    <row r="41" spans="9:26" x14ac:dyDescent="0.25">
      <c r="I41" s="14">
        <f t="shared" si="2"/>
        <v>67.77</v>
      </c>
      <c r="J41" s="2">
        <v>10</v>
      </c>
      <c r="K41" s="29" t="b">
        <f t="shared" si="3"/>
        <v>0</v>
      </c>
      <c r="L41" t="s">
        <v>28</v>
      </c>
      <c r="M41">
        <v>7.14</v>
      </c>
      <c r="N41">
        <v>9267</v>
      </c>
      <c r="O41">
        <v>0.04</v>
      </c>
      <c r="P41">
        <v>6.7770000000000001</v>
      </c>
      <c r="Q41" t="s">
        <v>274</v>
      </c>
      <c r="R41">
        <v>43</v>
      </c>
      <c r="S41">
        <v>41</v>
      </c>
      <c r="T41">
        <v>87.28</v>
      </c>
      <c r="U41">
        <v>80.86</v>
      </c>
      <c r="V41" t="s">
        <v>274</v>
      </c>
      <c r="W41">
        <v>39</v>
      </c>
      <c r="X41">
        <v>28.76</v>
      </c>
      <c r="Y41">
        <v>25.81</v>
      </c>
      <c r="Z41" t="s">
        <v>274</v>
      </c>
    </row>
    <row r="42" spans="9:26" x14ac:dyDescent="0.25">
      <c r="I42" s="14">
        <f t="shared" si="2"/>
        <v>78.2</v>
      </c>
      <c r="J42" s="2">
        <v>10</v>
      </c>
      <c r="K42" s="29" t="b">
        <f t="shared" si="3"/>
        <v>0</v>
      </c>
      <c r="L42" t="s">
        <v>29</v>
      </c>
      <c r="M42">
        <v>7.36</v>
      </c>
      <c r="N42">
        <v>63846</v>
      </c>
      <c r="O42">
        <v>0.31</v>
      </c>
      <c r="P42">
        <v>7.82</v>
      </c>
      <c r="Q42" t="s">
        <v>274</v>
      </c>
      <c r="R42">
        <v>75</v>
      </c>
      <c r="S42">
        <v>39</v>
      </c>
      <c r="T42">
        <v>39.82</v>
      </c>
      <c r="U42">
        <v>40.54</v>
      </c>
      <c r="V42" t="s">
        <v>274</v>
      </c>
      <c r="W42">
        <v>77</v>
      </c>
      <c r="X42">
        <v>31.39</v>
      </c>
      <c r="Y42">
        <v>31.09</v>
      </c>
      <c r="Z42" t="s">
        <v>274</v>
      </c>
    </row>
    <row r="43" spans="9:26" x14ac:dyDescent="0.25">
      <c r="I43" s="14">
        <f t="shared" si="2"/>
        <v>65.75555555555556</v>
      </c>
      <c r="J43" s="2">
        <v>18</v>
      </c>
      <c r="K43" s="29" t="b">
        <f t="shared" si="3"/>
        <v>0</v>
      </c>
      <c r="L43" t="s">
        <v>258</v>
      </c>
      <c r="M43">
        <v>7.52</v>
      </c>
      <c r="N43">
        <v>97615</v>
      </c>
      <c r="O43">
        <v>0.47</v>
      </c>
      <c r="P43">
        <v>11.836</v>
      </c>
      <c r="Q43" t="s">
        <v>274</v>
      </c>
      <c r="R43">
        <v>43</v>
      </c>
      <c r="S43">
        <v>58</v>
      </c>
      <c r="T43">
        <v>39.86</v>
      </c>
      <c r="U43">
        <v>40.06</v>
      </c>
      <c r="V43" t="s">
        <v>274</v>
      </c>
      <c r="W43">
        <v>41</v>
      </c>
      <c r="X43">
        <v>22.34</v>
      </c>
      <c r="Y43">
        <v>22.98</v>
      </c>
      <c r="Z43" t="s">
        <v>274</v>
      </c>
    </row>
    <row r="44" spans="9:26" x14ac:dyDescent="0.25">
      <c r="I44" s="14">
        <f t="shared" si="2"/>
        <v>95.974999999999994</v>
      </c>
      <c r="J44" s="2">
        <v>20</v>
      </c>
      <c r="K44" s="29" t="b">
        <f t="shared" si="3"/>
        <v>1</v>
      </c>
      <c r="L44" t="s">
        <v>98</v>
      </c>
      <c r="M44">
        <v>7.6</v>
      </c>
      <c r="N44">
        <v>525790</v>
      </c>
      <c r="O44">
        <v>2.54</v>
      </c>
      <c r="P44">
        <v>19.195</v>
      </c>
      <c r="Q44" t="s">
        <v>274</v>
      </c>
      <c r="R44">
        <v>98</v>
      </c>
      <c r="S44">
        <v>100</v>
      </c>
      <c r="T44">
        <v>62</v>
      </c>
      <c r="U44">
        <v>64.06</v>
      </c>
      <c r="V44" t="s">
        <v>274</v>
      </c>
      <c r="W44">
        <v>70</v>
      </c>
      <c r="X44">
        <v>10.79</v>
      </c>
      <c r="Y44">
        <v>10.61</v>
      </c>
      <c r="Z44" t="s">
        <v>274</v>
      </c>
    </row>
    <row r="45" spans="9:26" x14ac:dyDescent="0.25">
      <c r="I45" s="14">
        <f t="shared" si="2"/>
        <v>80.329999999999984</v>
      </c>
      <c r="J45" s="2">
        <v>10</v>
      </c>
      <c r="K45" s="29" t="b">
        <f t="shared" si="3"/>
        <v>1</v>
      </c>
      <c r="L45" t="s">
        <v>30</v>
      </c>
      <c r="M45">
        <v>7.67</v>
      </c>
      <c r="N45">
        <v>276612</v>
      </c>
      <c r="O45">
        <v>1.34</v>
      </c>
      <c r="P45">
        <v>8.0329999999999995</v>
      </c>
      <c r="Q45" t="s">
        <v>274</v>
      </c>
      <c r="R45">
        <v>91</v>
      </c>
      <c r="S45">
        <v>92</v>
      </c>
      <c r="T45">
        <v>55.73</v>
      </c>
      <c r="U45">
        <v>55.6</v>
      </c>
      <c r="V45" t="s">
        <v>274</v>
      </c>
      <c r="W45">
        <v>65</v>
      </c>
      <c r="X45">
        <v>11.33</v>
      </c>
      <c r="Y45">
        <v>11.42</v>
      </c>
      <c r="Z45" t="s">
        <v>274</v>
      </c>
    </row>
    <row r="46" spans="9:26" x14ac:dyDescent="0.25">
      <c r="I46" s="14">
        <f t="shared" si="2"/>
        <v>77.010000000000005</v>
      </c>
      <c r="J46" s="2">
        <v>10</v>
      </c>
      <c r="K46" s="29" t="b">
        <f t="shared" si="3"/>
        <v>0</v>
      </c>
      <c r="L46" t="s">
        <v>31</v>
      </c>
      <c r="M46">
        <v>7.92</v>
      </c>
      <c r="N46">
        <v>46446</v>
      </c>
      <c r="O46">
        <v>0.22</v>
      </c>
      <c r="P46">
        <v>7.7009999999999996</v>
      </c>
      <c r="Q46" t="s">
        <v>274</v>
      </c>
      <c r="R46">
        <v>75</v>
      </c>
      <c r="S46">
        <v>39</v>
      </c>
      <c r="T46">
        <v>41.41</v>
      </c>
      <c r="U46">
        <v>39.770000000000003</v>
      </c>
      <c r="V46" t="s">
        <v>274</v>
      </c>
      <c r="W46">
        <v>77</v>
      </c>
      <c r="X46">
        <v>31.34</v>
      </c>
      <c r="Y46">
        <v>31.83</v>
      </c>
      <c r="Z46" t="s">
        <v>274</v>
      </c>
    </row>
    <row r="47" spans="9:26" x14ac:dyDescent="0.25">
      <c r="I47" s="14">
        <f t="shared" si="2"/>
        <v>80.239999999999995</v>
      </c>
      <c r="J47" s="2">
        <v>10</v>
      </c>
      <c r="K47" s="29" t="b">
        <f t="shared" si="3"/>
        <v>1</v>
      </c>
      <c r="L47" t="s">
        <v>259</v>
      </c>
      <c r="M47">
        <v>7.99</v>
      </c>
      <c r="N47">
        <v>56970</v>
      </c>
      <c r="O47">
        <v>0.28000000000000003</v>
      </c>
      <c r="P47">
        <v>8.0239999999999991</v>
      </c>
      <c r="Q47" t="s">
        <v>274</v>
      </c>
      <c r="R47">
        <v>69</v>
      </c>
      <c r="S47">
        <v>41</v>
      </c>
      <c r="T47">
        <v>61.12</v>
      </c>
      <c r="U47">
        <v>61.49</v>
      </c>
      <c r="V47" t="s">
        <v>274</v>
      </c>
      <c r="W47">
        <v>99</v>
      </c>
      <c r="X47">
        <v>24.12</v>
      </c>
      <c r="Y47">
        <v>24.4</v>
      </c>
      <c r="Z47" t="s">
        <v>274</v>
      </c>
    </row>
    <row r="48" spans="9:26" x14ac:dyDescent="0.25">
      <c r="I48" s="14">
        <f t="shared" si="2"/>
        <v>80.040000000000006</v>
      </c>
      <c r="J48" s="2">
        <v>10</v>
      </c>
      <c r="K48" s="29" t="b">
        <f t="shared" si="3"/>
        <v>1</v>
      </c>
      <c r="L48" t="s">
        <v>32</v>
      </c>
      <c r="M48">
        <v>8.1</v>
      </c>
      <c r="N48">
        <v>58253</v>
      </c>
      <c r="O48">
        <v>0.28000000000000003</v>
      </c>
      <c r="P48">
        <v>8.0039999999999996</v>
      </c>
      <c r="Q48" t="s">
        <v>274</v>
      </c>
      <c r="R48">
        <v>97</v>
      </c>
      <c r="S48">
        <v>83</v>
      </c>
      <c r="T48">
        <v>86.1</v>
      </c>
      <c r="U48">
        <v>86.41</v>
      </c>
      <c r="V48" t="s">
        <v>274</v>
      </c>
      <c r="W48">
        <v>99</v>
      </c>
      <c r="X48">
        <v>61.03</v>
      </c>
      <c r="Y48">
        <v>62.54</v>
      </c>
      <c r="Z48" t="s">
        <v>274</v>
      </c>
    </row>
    <row r="49" spans="9:26" x14ac:dyDescent="0.25">
      <c r="I49" s="14">
        <f t="shared" si="2"/>
        <v>79.36</v>
      </c>
      <c r="J49" s="2">
        <v>10</v>
      </c>
      <c r="K49" s="29" t="b">
        <f t="shared" si="3"/>
        <v>0</v>
      </c>
      <c r="L49" t="s">
        <v>33</v>
      </c>
      <c r="M49">
        <v>8.15</v>
      </c>
      <c r="N49">
        <v>94148</v>
      </c>
      <c r="O49">
        <v>0.45</v>
      </c>
      <c r="P49">
        <v>7.9359999999999999</v>
      </c>
      <c r="Q49" t="s">
        <v>274</v>
      </c>
      <c r="R49">
        <v>166</v>
      </c>
      <c r="S49">
        <v>164</v>
      </c>
      <c r="T49">
        <v>78.430000000000007</v>
      </c>
      <c r="U49">
        <v>77.930000000000007</v>
      </c>
      <c r="V49" t="s">
        <v>274</v>
      </c>
      <c r="W49">
        <v>129</v>
      </c>
      <c r="X49">
        <v>72.489999999999995</v>
      </c>
      <c r="Y49">
        <v>72.42</v>
      </c>
      <c r="Z49" t="s">
        <v>274</v>
      </c>
    </row>
    <row r="50" spans="9:26" x14ac:dyDescent="0.25">
      <c r="I50" s="14">
        <f t="shared" si="2"/>
        <v>81.839999999999989</v>
      </c>
      <c r="J50" s="2">
        <v>10</v>
      </c>
      <c r="K50" s="29" t="b">
        <f t="shared" si="3"/>
        <v>1</v>
      </c>
      <c r="L50" t="s">
        <v>34</v>
      </c>
      <c r="M50">
        <v>8.24</v>
      </c>
      <c r="N50">
        <v>93563</v>
      </c>
      <c r="O50">
        <v>0.45</v>
      </c>
      <c r="P50">
        <v>8.1839999999999993</v>
      </c>
      <c r="Q50" t="s">
        <v>274</v>
      </c>
      <c r="R50">
        <v>76</v>
      </c>
      <c r="S50">
        <v>41</v>
      </c>
      <c r="T50">
        <v>62.02</v>
      </c>
      <c r="U50">
        <v>61.34</v>
      </c>
      <c r="V50" t="s">
        <v>274</v>
      </c>
      <c r="W50">
        <v>78</v>
      </c>
      <c r="X50">
        <v>32.22</v>
      </c>
      <c r="Y50">
        <v>32.08</v>
      </c>
      <c r="Z50" t="s">
        <v>274</v>
      </c>
    </row>
    <row r="51" spans="9:26" x14ac:dyDescent="0.25">
      <c r="I51" s="14">
        <f t="shared" si="2"/>
        <v>65.677777777777763</v>
      </c>
      <c r="J51" s="2">
        <v>18</v>
      </c>
      <c r="K51" s="29" t="b">
        <f t="shared" si="3"/>
        <v>0</v>
      </c>
      <c r="L51" t="s">
        <v>35</v>
      </c>
      <c r="M51">
        <v>8.31</v>
      </c>
      <c r="N51">
        <v>64170</v>
      </c>
      <c r="O51">
        <v>0.31</v>
      </c>
      <c r="P51">
        <v>11.821999999999999</v>
      </c>
      <c r="Q51" t="s">
        <v>274</v>
      </c>
      <c r="R51">
        <v>43</v>
      </c>
      <c r="S51">
        <v>58</v>
      </c>
      <c r="T51">
        <v>55.88</v>
      </c>
      <c r="U51">
        <v>55.49</v>
      </c>
      <c r="V51" t="s">
        <v>274</v>
      </c>
      <c r="W51">
        <v>57</v>
      </c>
      <c r="X51">
        <v>19.46</v>
      </c>
      <c r="Y51">
        <v>18.760000000000002</v>
      </c>
      <c r="Z51" t="s">
        <v>274</v>
      </c>
    </row>
    <row r="52" spans="9:26" x14ac:dyDescent="0.25">
      <c r="I52" s="14">
        <f t="shared" si="2"/>
        <v>75.36</v>
      </c>
      <c r="J52" s="2">
        <v>10</v>
      </c>
      <c r="K52" s="29" t="b">
        <f t="shared" si="3"/>
        <v>0</v>
      </c>
      <c r="L52" t="s">
        <v>36</v>
      </c>
      <c r="M52">
        <v>8.42</v>
      </c>
      <c r="N52">
        <v>51587</v>
      </c>
      <c r="O52">
        <v>0.25</v>
      </c>
      <c r="P52">
        <v>7.5359999999999996</v>
      </c>
      <c r="Q52" t="s">
        <v>274</v>
      </c>
      <c r="R52">
        <v>129</v>
      </c>
      <c r="S52">
        <v>127</v>
      </c>
      <c r="T52">
        <v>77.94</v>
      </c>
      <c r="U52">
        <v>76.400000000000006</v>
      </c>
      <c r="V52" t="s">
        <v>274</v>
      </c>
      <c r="W52">
        <v>131</v>
      </c>
      <c r="X52">
        <v>24.25</v>
      </c>
      <c r="Y52">
        <v>24.05</v>
      </c>
      <c r="Z52" t="s">
        <v>274</v>
      </c>
    </row>
    <row r="53" spans="9:26" x14ac:dyDescent="0.25">
      <c r="I53" s="14">
        <f t="shared" si="2"/>
        <v>82.19</v>
      </c>
      <c r="J53" s="2">
        <v>10</v>
      </c>
      <c r="K53" s="29" t="b">
        <f t="shared" si="3"/>
        <v>1</v>
      </c>
      <c r="L53" t="s">
        <v>37</v>
      </c>
      <c r="M53">
        <v>8.51</v>
      </c>
      <c r="N53">
        <v>53803</v>
      </c>
      <c r="O53">
        <v>0.26</v>
      </c>
      <c r="P53">
        <v>8.2189999999999994</v>
      </c>
      <c r="Q53" t="s">
        <v>274</v>
      </c>
      <c r="R53">
        <v>107</v>
      </c>
      <c r="S53">
        <v>109</v>
      </c>
      <c r="T53">
        <v>94.8</v>
      </c>
      <c r="U53">
        <v>96.23</v>
      </c>
      <c r="V53" t="s">
        <v>274</v>
      </c>
      <c r="W53">
        <v>93</v>
      </c>
      <c r="X53">
        <v>4.53</v>
      </c>
      <c r="Y53">
        <v>4.32</v>
      </c>
      <c r="Z53" t="s">
        <v>274</v>
      </c>
    </row>
    <row r="54" spans="9:26" x14ac:dyDescent="0.25">
      <c r="I54" s="14">
        <f t="shared" si="2"/>
        <v>100</v>
      </c>
      <c r="J54" s="2">
        <v>20</v>
      </c>
      <c r="K54" s="29" t="b">
        <f t="shared" si="3"/>
        <v>1</v>
      </c>
      <c r="L54" t="s">
        <v>99</v>
      </c>
      <c r="M54">
        <v>8.91</v>
      </c>
      <c r="N54">
        <v>390416</v>
      </c>
      <c r="O54">
        <v>1.89</v>
      </c>
      <c r="P54">
        <v>20</v>
      </c>
      <c r="Q54" t="s">
        <v>274</v>
      </c>
      <c r="R54">
        <v>117</v>
      </c>
      <c r="S54">
        <v>82</v>
      </c>
      <c r="T54">
        <v>58.94</v>
      </c>
      <c r="U54">
        <v>55.51</v>
      </c>
      <c r="V54" t="s">
        <v>274</v>
      </c>
      <c r="W54">
        <v>52</v>
      </c>
      <c r="X54">
        <v>13.5</v>
      </c>
      <c r="Y54">
        <v>13.47</v>
      </c>
      <c r="Z54" t="s">
        <v>274</v>
      </c>
    </row>
    <row r="55" spans="9:26" x14ac:dyDescent="0.25">
      <c r="I55" s="14">
        <f t="shared" si="2"/>
        <v>82.240000000000009</v>
      </c>
      <c r="J55" s="2">
        <v>10</v>
      </c>
      <c r="K55" s="29" t="b">
        <f t="shared" si="3"/>
        <v>1</v>
      </c>
      <c r="L55" t="s">
        <v>38</v>
      </c>
      <c r="M55">
        <v>8.93</v>
      </c>
      <c r="N55">
        <v>181656</v>
      </c>
      <c r="O55">
        <v>0.88</v>
      </c>
      <c r="P55">
        <v>8.2240000000000002</v>
      </c>
      <c r="Q55" t="s">
        <v>274</v>
      </c>
      <c r="R55">
        <v>112</v>
      </c>
      <c r="S55">
        <v>77</v>
      </c>
      <c r="T55">
        <v>62.04</v>
      </c>
      <c r="U55">
        <v>61.38</v>
      </c>
      <c r="V55" t="s">
        <v>274</v>
      </c>
      <c r="W55">
        <v>114</v>
      </c>
      <c r="X55">
        <v>31.57</v>
      </c>
      <c r="Y55">
        <v>31.97</v>
      </c>
      <c r="Z55" t="s">
        <v>274</v>
      </c>
    </row>
    <row r="56" spans="9:26" x14ac:dyDescent="0.25">
      <c r="I56" s="14">
        <f t="shared" si="2"/>
        <v>80.589999999999989</v>
      </c>
      <c r="J56" s="2">
        <v>10</v>
      </c>
      <c r="K56" s="29" t="b">
        <f t="shared" si="3"/>
        <v>1</v>
      </c>
      <c r="L56" t="s">
        <v>39</v>
      </c>
      <c r="M56">
        <v>9.01</v>
      </c>
      <c r="N56">
        <v>46316</v>
      </c>
      <c r="O56">
        <v>0.22</v>
      </c>
      <c r="P56">
        <v>8.0589999999999993</v>
      </c>
      <c r="Q56" t="s">
        <v>274</v>
      </c>
      <c r="R56">
        <v>131</v>
      </c>
      <c r="S56">
        <v>133</v>
      </c>
      <c r="T56">
        <v>95.48</v>
      </c>
      <c r="U56">
        <v>95.99</v>
      </c>
      <c r="V56" t="s">
        <v>274</v>
      </c>
      <c r="W56">
        <v>117</v>
      </c>
      <c r="X56">
        <v>79</v>
      </c>
      <c r="Y56">
        <v>78.510000000000005</v>
      </c>
      <c r="Z56" t="s">
        <v>274</v>
      </c>
    </row>
    <row r="57" spans="9:26" x14ac:dyDescent="0.25">
      <c r="I57" s="14">
        <f t="shared" si="2"/>
        <v>88.36</v>
      </c>
      <c r="J57" s="2">
        <v>10</v>
      </c>
      <c r="K57" s="29" t="b">
        <f t="shared" si="3"/>
        <v>1</v>
      </c>
      <c r="L57" t="s">
        <v>40</v>
      </c>
      <c r="M57">
        <v>9.02</v>
      </c>
      <c r="N57">
        <v>291883</v>
      </c>
      <c r="O57">
        <v>1.41</v>
      </c>
      <c r="P57">
        <v>8.8360000000000003</v>
      </c>
      <c r="Q57" t="s">
        <v>274</v>
      </c>
      <c r="R57">
        <v>91</v>
      </c>
      <c r="S57">
        <v>106</v>
      </c>
      <c r="T57">
        <v>35.700000000000003</v>
      </c>
      <c r="U57">
        <v>34.979999999999997</v>
      </c>
      <c r="V57" t="s">
        <v>274</v>
      </c>
      <c r="W57">
        <v>51</v>
      </c>
      <c r="X57">
        <v>8.99</v>
      </c>
      <c r="Y57">
        <v>8.64</v>
      </c>
      <c r="Z57" t="s">
        <v>274</v>
      </c>
    </row>
    <row r="58" spans="9:26" x14ac:dyDescent="0.25">
      <c r="I58" s="14">
        <f t="shared" si="2"/>
        <v>79.509999999999991</v>
      </c>
      <c r="J58" s="2">
        <v>10</v>
      </c>
      <c r="K58" s="29" t="b">
        <f t="shared" si="3"/>
        <v>0</v>
      </c>
      <c r="L58" t="s">
        <v>41</v>
      </c>
      <c r="M58">
        <v>9.1300000000000008</v>
      </c>
      <c r="N58">
        <v>502273</v>
      </c>
      <c r="O58">
        <v>2.4300000000000002</v>
      </c>
      <c r="P58">
        <v>7.9509999999999996</v>
      </c>
      <c r="Q58" t="s">
        <v>274</v>
      </c>
      <c r="R58">
        <v>91</v>
      </c>
      <c r="S58">
        <v>106</v>
      </c>
      <c r="T58">
        <v>50.83</v>
      </c>
      <c r="U58">
        <v>51.29</v>
      </c>
      <c r="V58" t="s">
        <v>274</v>
      </c>
      <c r="W58">
        <v>105</v>
      </c>
      <c r="X58">
        <v>21.8</v>
      </c>
      <c r="Y58">
        <v>21.78</v>
      </c>
      <c r="Z58" t="s">
        <v>274</v>
      </c>
    </row>
    <row r="59" spans="9:26" x14ac:dyDescent="0.25">
      <c r="I59" s="14">
        <f t="shared" si="2"/>
        <v>87.79</v>
      </c>
      <c r="J59" s="2">
        <v>10</v>
      </c>
      <c r="K59" s="29" t="b">
        <f t="shared" si="3"/>
        <v>1</v>
      </c>
      <c r="L59" t="s">
        <v>42</v>
      </c>
      <c r="M59">
        <v>9.43</v>
      </c>
      <c r="N59">
        <v>262964</v>
      </c>
      <c r="O59">
        <v>1.27</v>
      </c>
      <c r="P59">
        <v>8.7789999999999999</v>
      </c>
      <c r="Q59" t="s">
        <v>274</v>
      </c>
      <c r="R59">
        <v>91</v>
      </c>
      <c r="S59">
        <v>106</v>
      </c>
      <c r="T59">
        <v>50.02</v>
      </c>
      <c r="U59">
        <v>49.71</v>
      </c>
      <c r="V59" t="s">
        <v>274</v>
      </c>
      <c r="W59">
        <v>105</v>
      </c>
      <c r="X59">
        <v>25.86</v>
      </c>
      <c r="Y59">
        <v>25.24</v>
      </c>
      <c r="Z59" t="s">
        <v>274</v>
      </c>
    </row>
    <row r="60" spans="9:26" x14ac:dyDescent="0.25">
      <c r="I60" s="14">
        <f t="shared" si="2"/>
        <v>84.48</v>
      </c>
      <c r="J60" s="2">
        <v>10</v>
      </c>
      <c r="K60" s="29" t="b">
        <f t="shared" si="3"/>
        <v>1</v>
      </c>
      <c r="L60" t="s">
        <v>43</v>
      </c>
      <c r="M60">
        <v>9.44</v>
      </c>
      <c r="N60">
        <v>214173</v>
      </c>
      <c r="O60">
        <v>1.03</v>
      </c>
      <c r="P60">
        <v>8.4480000000000004</v>
      </c>
      <c r="Q60" t="s">
        <v>274</v>
      </c>
      <c r="R60">
        <v>104</v>
      </c>
      <c r="S60">
        <v>78</v>
      </c>
      <c r="T60">
        <v>53.26</v>
      </c>
      <c r="U60">
        <v>52.74</v>
      </c>
      <c r="V60" t="s">
        <v>274</v>
      </c>
      <c r="W60">
        <v>103</v>
      </c>
      <c r="X60">
        <v>54.16</v>
      </c>
      <c r="Y60">
        <v>54.72</v>
      </c>
      <c r="Z60" t="s">
        <v>274</v>
      </c>
    </row>
    <row r="61" spans="9:26" x14ac:dyDescent="0.25">
      <c r="I61" s="14">
        <f t="shared" si="2"/>
        <v>77.929999999999993</v>
      </c>
      <c r="J61" s="2">
        <v>10</v>
      </c>
      <c r="K61" s="29" t="b">
        <f t="shared" si="3"/>
        <v>0</v>
      </c>
      <c r="L61" t="s">
        <v>44</v>
      </c>
      <c r="M61">
        <v>9.57</v>
      </c>
      <c r="N61">
        <v>35789</v>
      </c>
      <c r="O61">
        <v>0.17</v>
      </c>
      <c r="P61">
        <v>7.7930000000000001</v>
      </c>
      <c r="Q61" t="s">
        <v>274</v>
      </c>
      <c r="R61">
        <v>173</v>
      </c>
      <c r="S61">
        <v>171</v>
      </c>
      <c r="T61">
        <v>51.73</v>
      </c>
      <c r="U61">
        <v>50.43</v>
      </c>
      <c r="V61" t="s">
        <v>274</v>
      </c>
      <c r="W61">
        <v>175</v>
      </c>
      <c r="X61">
        <v>48.95</v>
      </c>
      <c r="Y61">
        <v>47.65</v>
      </c>
      <c r="Z61" t="s">
        <v>274</v>
      </c>
    </row>
    <row r="62" spans="9:26" x14ac:dyDescent="0.25">
      <c r="I62" s="14">
        <f t="shared" si="2"/>
        <v>79.14</v>
      </c>
      <c r="J62" s="2">
        <v>10</v>
      </c>
      <c r="K62" s="29" t="b">
        <f t="shared" si="3"/>
        <v>0</v>
      </c>
      <c r="L62" t="s">
        <v>260</v>
      </c>
      <c r="M62">
        <v>9.7100000000000009</v>
      </c>
      <c r="N62">
        <v>291085</v>
      </c>
      <c r="O62">
        <v>1.41</v>
      </c>
      <c r="P62">
        <v>7.9139999999999997</v>
      </c>
      <c r="Q62" t="s">
        <v>274</v>
      </c>
      <c r="R62">
        <v>105</v>
      </c>
      <c r="S62">
        <v>120</v>
      </c>
      <c r="T62">
        <v>29.67</v>
      </c>
      <c r="U62">
        <v>29.81</v>
      </c>
      <c r="V62" t="s">
        <v>274</v>
      </c>
      <c r="W62">
        <v>79</v>
      </c>
      <c r="X62">
        <v>15.83</v>
      </c>
      <c r="Y62">
        <v>15.46</v>
      </c>
      <c r="Z62" t="s">
        <v>274</v>
      </c>
    </row>
    <row r="63" spans="9:26" x14ac:dyDescent="0.25">
      <c r="I63" s="14">
        <f t="shared" si="2"/>
        <v>97.16</v>
      </c>
      <c r="J63" s="2">
        <v>20</v>
      </c>
      <c r="K63" s="29" t="b">
        <f t="shared" si="3"/>
        <v>1</v>
      </c>
      <c r="L63" t="s">
        <v>100</v>
      </c>
      <c r="M63">
        <v>9.84</v>
      </c>
      <c r="N63">
        <v>207221</v>
      </c>
      <c r="O63">
        <v>1</v>
      </c>
      <c r="P63">
        <v>19.431999999999999</v>
      </c>
      <c r="Q63" t="s">
        <v>274</v>
      </c>
      <c r="R63">
        <v>95</v>
      </c>
      <c r="S63">
        <v>174</v>
      </c>
      <c r="T63">
        <v>77.349999999999994</v>
      </c>
      <c r="U63">
        <v>77.23</v>
      </c>
      <c r="V63" t="s">
        <v>274</v>
      </c>
      <c r="W63">
        <v>176</v>
      </c>
      <c r="X63">
        <v>75.23</v>
      </c>
      <c r="Y63">
        <v>74.61</v>
      </c>
      <c r="Z63" t="s">
        <v>274</v>
      </c>
    </row>
    <row r="64" spans="9:26" x14ac:dyDescent="0.25">
      <c r="I64" s="14">
        <f t="shared" si="2"/>
        <v>78.77</v>
      </c>
      <c r="J64" s="2">
        <v>10</v>
      </c>
      <c r="K64" s="29" t="b">
        <f t="shared" si="3"/>
        <v>0</v>
      </c>
      <c r="L64" t="s">
        <v>45</v>
      </c>
      <c r="M64">
        <v>9.93</v>
      </c>
      <c r="N64">
        <v>128616</v>
      </c>
      <c r="O64">
        <v>0.62</v>
      </c>
      <c r="P64">
        <v>7.8769999999999998</v>
      </c>
      <c r="Q64" t="s">
        <v>274</v>
      </c>
      <c r="R64">
        <v>77</v>
      </c>
      <c r="S64">
        <v>156</v>
      </c>
      <c r="T64">
        <v>64.2</v>
      </c>
      <c r="U64">
        <v>65.599999999999994</v>
      </c>
      <c r="V64" t="s">
        <v>274</v>
      </c>
      <c r="W64">
        <v>158</v>
      </c>
      <c r="X64">
        <v>60.88</v>
      </c>
      <c r="Y64">
        <v>63.7</v>
      </c>
      <c r="Z64" t="s">
        <v>274</v>
      </c>
    </row>
    <row r="65" spans="9:26" x14ac:dyDescent="0.25">
      <c r="I65" s="14">
        <f t="shared" si="2"/>
        <v>76.28</v>
      </c>
      <c r="J65" s="2">
        <v>10</v>
      </c>
      <c r="K65" s="29" t="b">
        <f t="shared" si="3"/>
        <v>0</v>
      </c>
      <c r="L65" t="s">
        <v>46</v>
      </c>
      <c r="M65">
        <v>9.9499999999999993</v>
      </c>
      <c r="N65">
        <v>71128</v>
      </c>
      <c r="O65">
        <v>0.34</v>
      </c>
      <c r="P65">
        <v>7.6280000000000001</v>
      </c>
      <c r="Q65" t="s">
        <v>274</v>
      </c>
      <c r="R65">
        <v>83</v>
      </c>
      <c r="S65">
        <v>85</v>
      </c>
      <c r="T65">
        <v>64.650000000000006</v>
      </c>
      <c r="U65">
        <v>63.89</v>
      </c>
      <c r="V65" t="s">
        <v>274</v>
      </c>
      <c r="W65">
        <v>95</v>
      </c>
      <c r="X65">
        <v>12.92</v>
      </c>
      <c r="Y65">
        <v>13.47</v>
      </c>
      <c r="Z65" t="s">
        <v>274</v>
      </c>
    </row>
    <row r="66" spans="9:26" x14ac:dyDescent="0.25">
      <c r="I66" s="14">
        <f t="shared" si="2"/>
        <v>73.27</v>
      </c>
      <c r="J66" s="2">
        <v>10</v>
      </c>
      <c r="K66" s="29" t="b">
        <f t="shared" si="3"/>
        <v>0</v>
      </c>
      <c r="L66" t="s">
        <v>47</v>
      </c>
      <c r="M66">
        <v>9.98</v>
      </c>
      <c r="N66">
        <v>26889</v>
      </c>
      <c r="O66">
        <v>0.13</v>
      </c>
      <c r="P66">
        <v>7.327</v>
      </c>
      <c r="Q66" t="s">
        <v>274</v>
      </c>
      <c r="R66">
        <v>77</v>
      </c>
      <c r="S66">
        <v>110</v>
      </c>
      <c r="T66">
        <v>77.349999999999994</v>
      </c>
      <c r="U66">
        <v>79.849999999999994</v>
      </c>
      <c r="V66" t="s">
        <v>274</v>
      </c>
      <c r="W66">
        <v>61</v>
      </c>
      <c r="X66">
        <v>59.19</v>
      </c>
      <c r="Y66">
        <v>59.05</v>
      </c>
      <c r="Z66" t="s">
        <v>274</v>
      </c>
    </row>
    <row r="67" spans="9:26" x14ac:dyDescent="0.25">
      <c r="I67" s="14">
        <f t="shared" si="2"/>
        <v>69.95</v>
      </c>
      <c r="J67" s="2">
        <v>10</v>
      </c>
      <c r="K67" s="29" t="b">
        <f t="shared" si="3"/>
        <v>0</v>
      </c>
      <c r="L67" t="s">
        <v>48</v>
      </c>
      <c r="M67">
        <v>9.98</v>
      </c>
      <c r="N67">
        <v>77715</v>
      </c>
      <c r="O67">
        <v>0.38</v>
      </c>
      <c r="P67">
        <v>6.9950000000000001</v>
      </c>
      <c r="Q67" t="s">
        <v>274</v>
      </c>
      <c r="R67">
        <v>75</v>
      </c>
      <c r="S67">
        <v>53</v>
      </c>
      <c r="T67">
        <v>19.71</v>
      </c>
      <c r="U67">
        <v>18.149999999999999</v>
      </c>
      <c r="V67" t="s">
        <v>274</v>
      </c>
      <c r="W67">
        <v>89</v>
      </c>
      <c r="X67">
        <v>9.73</v>
      </c>
      <c r="Y67">
        <v>9.08</v>
      </c>
      <c r="Z67" t="s">
        <v>274</v>
      </c>
    </row>
    <row r="68" spans="9:26" x14ac:dyDescent="0.25">
      <c r="I68" s="14">
        <f t="shared" si="2"/>
        <v>83.47</v>
      </c>
      <c r="J68" s="2">
        <v>10</v>
      </c>
      <c r="K68" s="29" t="b">
        <f t="shared" si="3"/>
        <v>1</v>
      </c>
      <c r="L68" t="s">
        <v>49</v>
      </c>
      <c r="M68">
        <v>10.02</v>
      </c>
      <c r="N68">
        <v>357192</v>
      </c>
      <c r="O68">
        <v>1.73</v>
      </c>
      <c r="P68">
        <v>8.3469999999999995</v>
      </c>
      <c r="Q68" t="s">
        <v>274</v>
      </c>
      <c r="R68">
        <v>91</v>
      </c>
      <c r="S68">
        <v>120</v>
      </c>
      <c r="T68">
        <v>26.51</v>
      </c>
      <c r="U68">
        <v>25.95</v>
      </c>
      <c r="V68" t="s">
        <v>274</v>
      </c>
      <c r="W68">
        <v>65</v>
      </c>
      <c r="X68">
        <v>9.84</v>
      </c>
      <c r="Y68">
        <v>9.83</v>
      </c>
      <c r="Z68" t="s">
        <v>274</v>
      </c>
    </row>
    <row r="69" spans="9:26" x14ac:dyDescent="0.25">
      <c r="I69" s="14">
        <f t="shared" ref="I69:I88" si="4">P69/J69*100</f>
        <v>82.72</v>
      </c>
      <c r="J69" s="2">
        <v>10</v>
      </c>
      <c r="K69" s="29" t="b">
        <f t="shared" ref="K69:K88" si="5">AND(P69&gt;J69*0.8,P69&lt;J69*1.2)</f>
        <v>1</v>
      </c>
      <c r="L69" t="s">
        <v>50</v>
      </c>
      <c r="M69">
        <v>10.07</v>
      </c>
      <c r="N69">
        <v>217516</v>
      </c>
      <c r="O69">
        <v>1.05</v>
      </c>
      <c r="P69">
        <v>8.2720000000000002</v>
      </c>
      <c r="Q69" t="s">
        <v>274</v>
      </c>
      <c r="R69">
        <v>91</v>
      </c>
      <c r="S69">
        <v>126</v>
      </c>
      <c r="T69">
        <v>35.909999999999997</v>
      </c>
      <c r="U69">
        <v>37.42</v>
      </c>
      <c r="V69" t="s">
        <v>274</v>
      </c>
      <c r="W69">
        <v>89</v>
      </c>
      <c r="X69">
        <v>17.14</v>
      </c>
      <c r="Y69">
        <v>17.559999999999999</v>
      </c>
      <c r="Z69" t="s">
        <v>274</v>
      </c>
    </row>
    <row r="70" spans="9:26" x14ac:dyDescent="0.25">
      <c r="I70" s="14">
        <f t="shared" si="4"/>
        <v>78.94</v>
      </c>
      <c r="J70" s="2">
        <v>10</v>
      </c>
      <c r="K70" s="29" t="b">
        <f t="shared" si="5"/>
        <v>0</v>
      </c>
      <c r="L70" t="s">
        <v>52</v>
      </c>
      <c r="M70">
        <v>10.15</v>
      </c>
      <c r="N70">
        <v>276768</v>
      </c>
      <c r="O70">
        <v>1.34</v>
      </c>
      <c r="P70">
        <v>7.8940000000000001</v>
      </c>
      <c r="Q70" t="s">
        <v>274</v>
      </c>
      <c r="R70">
        <v>105</v>
      </c>
      <c r="S70">
        <v>120</v>
      </c>
      <c r="T70">
        <v>49.52</v>
      </c>
      <c r="U70">
        <v>49.62</v>
      </c>
      <c r="V70" t="s">
        <v>274</v>
      </c>
      <c r="W70">
        <v>119</v>
      </c>
      <c r="X70">
        <v>11.62</v>
      </c>
      <c r="Y70">
        <v>11.57</v>
      </c>
      <c r="Z70" t="s">
        <v>274</v>
      </c>
    </row>
    <row r="71" spans="9:26" x14ac:dyDescent="0.25">
      <c r="I71" s="14">
        <f t="shared" si="4"/>
        <v>86.5</v>
      </c>
      <c r="J71" s="2">
        <v>10</v>
      </c>
      <c r="K71" s="29" t="b">
        <f t="shared" si="5"/>
        <v>1</v>
      </c>
      <c r="L71" t="s">
        <v>51</v>
      </c>
      <c r="M71">
        <v>10.16</v>
      </c>
      <c r="N71">
        <v>263774</v>
      </c>
      <c r="O71">
        <v>1.27</v>
      </c>
      <c r="P71">
        <v>8.65</v>
      </c>
      <c r="Q71" t="s">
        <v>274</v>
      </c>
      <c r="R71">
        <v>91</v>
      </c>
      <c r="S71">
        <v>126</v>
      </c>
      <c r="T71">
        <v>32.83</v>
      </c>
      <c r="U71">
        <v>33.14</v>
      </c>
      <c r="V71" t="s">
        <v>274</v>
      </c>
      <c r="W71">
        <v>89</v>
      </c>
      <c r="X71">
        <v>11.29</v>
      </c>
      <c r="Y71">
        <v>11.16</v>
      </c>
      <c r="Z71" t="s">
        <v>274</v>
      </c>
    </row>
    <row r="72" spans="9:26" x14ac:dyDescent="0.25">
      <c r="I72" s="14">
        <f t="shared" si="4"/>
        <v>80.540000000000006</v>
      </c>
      <c r="J72" s="2">
        <v>10</v>
      </c>
      <c r="K72" s="29" t="b">
        <f t="shared" si="5"/>
        <v>1</v>
      </c>
      <c r="L72" t="s">
        <v>53</v>
      </c>
      <c r="M72">
        <v>10.37</v>
      </c>
      <c r="N72">
        <v>245597</v>
      </c>
      <c r="O72">
        <v>1.19</v>
      </c>
      <c r="P72">
        <v>8.0540000000000003</v>
      </c>
      <c r="Q72" t="s">
        <v>274</v>
      </c>
      <c r="R72">
        <v>119</v>
      </c>
      <c r="S72">
        <v>91</v>
      </c>
      <c r="T72">
        <v>66.88</v>
      </c>
      <c r="U72">
        <v>64.19</v>
      </c>
      <c r="V72" t="s">
        <v>274</v>
      </c>
      <c r="W72">
        <v>134</v>
      </c>
      <c r="X72">
        <v>24.28</v>
      </c>
      <c r="Y72">
        <v>24.39</v>
      </c>
      <c r="Z72" t="s">
        <v>274</v>
      </c>
    </row>
    <row r="73" spans="9:26" x14ac:dyDescent="0.25">
      <c r="I73" s="14">
        <f t="shared" si="4"/>
        <v>93.21</v>
      </c>
      <c r="J73" s="2">
        <v>10</v>
      </c>
      <c r="K73" s="29" t="b">
        <f t="shared" si="5"/>
        <v>1</v>
      </c>
      <c r="L73" t="s">
        <v>54</v>
      </c>
      <c r="M73">
        <v>10.39</v>
      </c>
      <c r="N73">
        <v>17745</v>
      </c>
      <c r="O73">
        <v>0.09</v>
      </c>
      <c r="P73">
        <v>9.3209999999999997</v>
      </c>
      <c r="Q73" t="s">
        <v>274</v>
      </c>
      <c r="R73">
        <v>167</v>
      </c>
      <c r="S73">
        <v>130</v>
      </c>
      <c r="T73">
        <v>65.819999999999993</v>
      </c>
      <c r="U73">
        <v>64.150000000000006</v>
      </c>
      <c r="V73" t="s">
        <v>274</v>
      </c>
      <c r="W73">
        <v>132</v>
      </c>
      <c r="X73">
        <v>73.17</v>
      </c>
      <c r="Y73">
        <v>68.2</v>
      </c>
      <c r="Z73" t="s">
        <v>274</v>
      </c>
    </row>
    <row r="74" spans="9:26" x14ac:dyDescent="0.25">
      <c r="I74" s="14">
        <f t="shared" si="4"/>
        <v>82.47</v>
      </c>
      <c r="J74" s="2">
        <v>10</v>
      </c>
      <c r="K74" s="29" t="b">
        <f t="shared" si="5"/>
        <v>1</v>
      </c>
      <c r="L74" t="s">
        <v>55</v>
      </c>
      <c r="M74">
        <v>10.41</v>
      </c>
      <c r="N74">
        <v>280565</v>
      </c>
      <c r="O74">
        <v>1.36</v>
      </c>
      <c r="P74">
        <v>8.2469999999999999</v>
      </c>
      <c r="Q74" t="s">
        <v>274</v>
      </c>
      <c r="R74">
        <v>105</v>
      </c>
      <c r="S74">
        <v>120</v>
      </c>
      <c r="T74">
        <v>47</v>
      </c>
      <c r="U74">
        <v>48.12</v>
      </c>
      <c r="V74" t="s">
        <v>274</v>
      </c>
      <c r="W74">
        <v>77</v>
      </c>
      <c r="X74">
        <v>11.06</v>
      </c>
      <c r="Y74">
        <v>10.72</v>
      </c>
      <c r="Z74" t="s">
        <v>274</v>
      </c>
    </row>
    <row r="75" spans="9:26" x14ac:dyDescent="0.25">
      <c r="I75" s="14">
        <f t="shared" si="4"/>
        <v>81.039999999999992</v>
      </c>
      <c r="J75" s="2">
        <v>10</v>
      </c>
      <c r="K75" s="29" t="b">
        <f t="shared" si="5"/>
        <v>1</v>
      </c>
      <c r="L75" t="s">
        <v>56</v>
      </c>
      <c r="M75">
        <v>10.53</v>
      </c>
      <c r="N75">
        <v>331318</v>
      </c>
      <c r="O75">
        <v>1.6</v>
      </c>
      <c r="P75">
        <v>8.1039999999999992</v>
      </c>
      <c r="Q75" t="s">
        <v>274</v>
      </c>
      <c r="R75">
        <v>105</v>
      </c>
      <c r="S75">
        <v>134</v>
      </c>
      <c r="T75">
        <v>21.16</v>
      </c>
      <c r="U75">
        <v>21.38</v>
      </c>
      <c r="V75" t="s">
        <v>274</v>
      </c>
      <c r="W75">
        <v>91</v>
      </c>
      <c r="X75">
        <v>14.82</v>
      </c>
      <c r="Y75">
        <v>14.82</v>
      </c>
      <c r="Z75" t="s">
        <v>274</v>
      </c>
    </row>
    <row r="76" spans="9:26" x14ac:dyDescent="0.25">
      <c r="I76" s="14">
        <f t="shared" si="4"/>
        <v>84.54</v>
      </c>
      <c r="J76" s="2">
        <v>10</v>
      </c>
      <c r="K76" s="29" t="b">
        <f t="shared" si="5"/>
        <v>1</v>
      </c>
      <c r="L76" t="s">
        <v>57</v>
      </c>
      <c r="M76">
        <v>10.61</v>
      </c>
      <c r="N76">
        <v>158386</v>
      </c>
      <c r="O76">
        <v>0.77</v>
      </c>
      <c r="P76">
        <v>8.4540000000000006</v>
      </c>
      <c r="Q76" t="s">
        <v>274</v>
      </c>
      <c r="R76">
        <v>146</v>
      </c>
      <c r="S76">
        <v>148</v>
      </c>
      <c r="T76">
        <v>63.78</v>
      </c>
      <c r="U76">
        <v>62.6</v>
      </c>
      <c r="V76" t="s">
        <v>274</v>
      </c>
      <c r="W76">
        <v>111</v>
      </c>
      <c r="X76">
        <v>42.28</v>
      </c>
      <c r="Y76">
        <v>41.59</v>
      </c>
      <c r="Z76" t="s">
        <v>274</v>
      </c>
    </row>
    <row r="77" spans="9:26" x14ac:dyDescent="0.25">
      <c r="I77" s="14">
        <f t="shared" si="4"/>
        <v>80.87</v>
      </c>
      <c r="J77" s="2">
        <v>10</v>
      </c>
      <c r="K77" s="29" t="b">
        <f t="shared" si="5"/>
        <v>1</v>
      </c>
      <c r="L77" t="s">
        <v>261</v>
      </c>
      <c r="M77">
        <v>10.63</v>
      </c>
      <c r="N77">
        <v>270514</v>
      </c>
      <c r="O77">
        <v>1.31</v>
      </c>
      <c r="P77">
        <v>8.0869999999999997</v>
      </c>
      <c r="Q77" t="s">
        <v>274</v>
      </c>
      <c r="R77">
        <v>119</v>
      </c>
      <c r="S77">
        <v>91</v>
      </c>
      <c r="T77">
        <v>27.27</v>
      </c>
      <c r="U77">
        <v>27.37</v>
      </c>
      <c r="V77" t="s">
        <v>274</v>
      </c>
      <c r="W77">
        <v>134</v>
      </c>
      <c r="X77">
        <v>29.5</v>
      </c>
      <c r="Y77">
        <v>30.3</v>
      </c>
      <c r="Z77" t="s">
        <v>274</v>
      </c>
    </row>
    <row r="78" spans="9:26" x14ac:dyDescent="0.25">
      <c r="I78" s="14">
        <f t="shared" si="4"/>
        <v>100</v>
      </c>
      <c r="J78" s="2">
        <v>20</v>
      </c>
      <c r="K78" s="29" t="b">
        <f t="shared" si="5"/>
        <v>1</v>
      </c>
      <c r="L78" t="s">
        <v>101</v>
      </c>
      <c r="M78">
        <v>10.66</v>
      </c>
      <c r="N78">
        <v>230139</v>
      </c>
      <c r="O78">
        <v>1.1100000000000001</v>
      </c>
      <c r="P78">
        <v>20</v>
      </c>
      <c r="Q78" t="s">
        <v>274</v>
      </c>
      <c r="R78">
        <v>152</v>
      </c>
      <c r="S78">
        <v>115</v>
      </c>
      <c r="T78">
        <v>52.82</v>
      </c>
      <c r="U78">
        <v>53.35</v>
      </c>
      <c r="V78" t="s">
        <v>274</v>
      </c>
      <c r="W78" t="s">
        <v>216</v>
      </c>
      <c r="X78" t="s">
        <v>216</v>
      </c>
      <c r="Y78" t="s">
        <v>216</v>
      </c>
      <c r="Z78" t="s">
        <v>216</v>
      </c>
    </row>
    <row r="79" spans="9:26" x14ac:dyDescent="0.25">
      <c r="I79" s="14">
        <f t="shared" si="4"/>
        <v>88.02</v>
      </c>
      <c r="J79" s="2">
        <v>10</v>
      </c>
      <c r="K79" s="29" t="b">
        <f t="shared" si="5"/>
        <v>1</v>
      </c>
      <c r="L79" t="s">
        <v>58</v>
      </c>
      <c r="M79">
        <v>10.68</v>
      </c>
      <c r="N79">
        <v>165203</v>
      </c>
      <c r="O79">
        <v>0.8</v>
      </c>
      <c r="P79">
        <v>8.8019999999999996</v>
      </c>
      <c r="Q79" t="s">
        <v>274</v>
      </c>
      <c r="R79">
        <v>146</v>
      </c>
      <c r="S79">
        <v>148</v>
      </c>
      <c r="T79">
        <v>62.86</v>
      </c>
      <c r="U79">
        <v>63.13</v>
      </c>
      <c r="V79" t="s">
        <v>274</v>
      </c>
      <c r="W79">
        <v>111</v>
      </c>
      <c r="X79">
        <v>42.75</v>
      </c>
      <c r="Y79">
        <v>42.61</v>
      </c>
      <c r="Z79" t="s">
        <v>274</v>
      </c>
    </row>
    <row r="80" spans="9:26" x14ac:dyDescent="0.25">
      <c r="I80" s="14">
        <f t="shared" si="4"/>
        <v>73.53</v>
      </c>
      <c r="J80" s="2">
        <v>10</v>
      </c>
      <c r="K80" s="29" t="b">
        <f t="shared" si="5"/>
        <v>0</v>
      </c>
      <c r="L80" t="s">
        <v>60</v>
      </c>
      <c r="M80">
        <v>10.91</v>
      </c>
      <c r="N80">
        <v>245206</v>
      </c>
      <c r="O80">
        <v>1.18</v>
      </c>
      <c r="P80">
        <v>7.3529999999999998</v>
      </c>
      <c r="Q80" t="s">
        <v>274</v>
      </c>
      <c r="R80">
        <v>91</v>
      </c>
      <c r="S80">
        <v>92</v>
      </c>
      <c r="T80">
        <v>52.73</v>
      </c>
      <c r="U80">
        <v>51.82</v>
      </c>
      <c r="V80" t="s">
        <v>274</v>
      </c>
      <c r="W80">
        <v>134</v>
      </c>
      <c r="X80">
        <v>28.18</v>
      </c>
      <c r="Y80">
        <v>28.95</v>
      </c>
      <c r="Z80" t="s">
        <v>274</v>
      </c>
    </row>
    <row r="81" spans="9:26" x14ac:dyDescent="0.25">
      <c r="I81" s="14">
        <f t="shared" si="4"/>
        <v>84.97</v>
      </c>
      <c r="J81" s="2">
        <v>10</v>
      </c>
      <c r="K81" s="29" t="b">
        <f t="shared" si="5"/>
        <v>1</v>
      </c>
      <c r="L81" t="s">
        <v>59</v>
      </c>
      <c r="M81">
        <v>10.92</v>
      </c>
      <c r="N81">
        <v>163911</v>
      </c>
      <c r="O81">
        <v>0.79</v>
      </c>
      <c r="P81">
        <v>8.4969999999999999</v>
      </c>
      <c r="Q81" t="s">
        <v>274</v>
      </c>
      <c r="R81">
        <v>146</v>
      </c>
      <c r="S81">
        <v>148</v>
      </c>
      <c r="T81">
        <v>64.22</v>
      </c>
      <c r="U81">
        <v>62.8</v>
      </c>
      <c r="V81" t="s">
        <v>274</v>
      </c>
      <c r="W81">
        <v>111</v>
      </c>
      <c r="X81">
        <v>43.87</v>
      </c>
      <c r="Y81">
        <v>42.01</v>
      </c>
      <c r="Z81" t="s">
        <v>274</v>
      </c>
    </row>
    <row r="82" spans="9:26" x14ac:dyDescent="0.25">
      <c r="I82" s="14">
        <f t="shared" si="4"/>
        <v>79.149999999999991</v>
      </c>
      <c r="J82" s="2">
        <v>10</v>
      </c>
      <c r="K82" s="29" t="b">
        <f t="shared" si="5"/>
        <v>0</v>
      </c>
      <c r="L82" t="s">
        <v>61</v>
      </c>
      <c r="M82">
        <v>11.1</v>
      </c>
      <c r="N82">
        <v>30209</v>
      </c>
      <c r="O82">
        <v>0.15</v>
      </c>
      <c r="P82">
        <v>7.915</v>
      </c>
      <c r="Q82" t="s">
        <v>274</v>
      </c>
      <c r="R82">
        <v>117</v>
      </c>
      <c r="S82">
        <v>119</v>
      </c>
      <c r="T82">
        <v>97.1</v>
      </c>
      <c r="U82">
        <v>96.41</v>
      </c>
      <c r="V82" t="s">
        <v>274</v>
      </c>
      <c r="W82">
        <v>201</v>
      </c>
      <c r="X82">
        <v>88.55</v>
      </c>
      <c r="Y82">
        <v>86.64</v>
      </c>
      <c r="Z82" t="s">
        <v>274</v>
      </c>
    </row>
    <row r="83" spans="9:26" x14ac:dyDescent="0.25">
      <c r="I83" s="14">
        <f t="shared" si="4"/>
        <v>75.73</v>
      </c>
      <c r="J83" s="2">
        <v>10</v>
      </c>
      <c r="K83" s="29" t="b">
        <f t="shared" si="5"/>
        <v>0</v>
      </c>
      <c r="L83" t="s">
        <v>62</v>
      </c>
      <c r="M83">
        <v>11.45</v>
      </c>
      <c r="N83">
        <v>15004</v>
      </c>
      <c r="O83">
        <v>7.0000000000000007E-2</v>
      </c>
      <c r="P83">
        <v>7.5730000000000004</v>
      </c>
      <c r="Q83" t="s">
        <v>274</v>
      </c>
      <c r="R83">
        <v>157</v>
      </c>
      <c r="S83">
        <v>155</v>
      </c>
      <c r="T83">
        <v>76.87</v>
      </c>
      <c r="U83">
        <v>75.77</v>
      </c>
      <c r="V83" t="s">
        <v>274</v>
      </c>
      <c r="W83">
        <v>75</v>
      </c>
      <c r="X83">
        <v>85.26</v>
      </c>
      <c r="Y83">
        <v>83.58</v>
      </c>
      <c r="Z83" t="s">
        <v>274</v>
      </c>
    </row>
    <row r="84" spans="9:26" x14ac:dyDescent="0.25">
      <c r="I84" s="14">
        <f t="shared" si="4"/>
        <v>64.7</v>
      </c>
      <c r="J84" s="2">
        <v>10</v>
      </c>
      <c r="K84" s="29" t="b">
        <f t="shared" si="5"/>
        <v>0</v>
      </c>
      <c r="L84" t="s">
        <v>63</v>
      </c>
      <c r="M84">
        <v>11.57</v>
      </c>
      <c r="N84">
        <v>3486</v>
      </c>
      <c r="O84">
        <v>0.02</v>
      </c>
      <c r="P84">
        <v>6.47</v>
      </c>
      <c r="Q84" t="s">
        <v>274</v>
      </c>
      <c r="R84">
        <v>77</v>
      </c>
      <c r="S84">
        <v>51</v>
      </c>
      <c r="T84">
        <v>45.42</v>
      </c>
      <c r="U84">
        <v>48.9</v>
      </c>
      <c r="V84" t="s">
        <v>274</v>
      </c>
      <c r="W84">
        <v>123</v>
      </c>
      <c r="X84">
        <v>45.76</v>
      </c>
      <c r="Y84">
        <v>52.45</v>
      </c>
      <c r="Z84" t="s">
        <v>274</v>
      </c>
    </row>
    <row r="85" spans="9:26" x14ac:dyDescent="0.25">
      <c r="I85" s="14">
        <f t="shared" si="4"/>
        <v>79.61</v>
      </c>
      <c r="J85" s="2">
        <v>10</v>
      </c>
      <c r="K85" s="29" t="b">
        <f t="shared" si="5"/>
        <v>0</v>
      </c>
      <c r="L85" t="s">
        <v>64</v>
      </c>
      <c r="M85">
        <v>11.97</v>
      </c>
      <c r="N85">
        <v>103067</v>
      </c>
      <c r="O85">
        <v>0.5</v>
      </c>
      <c r="P85">
        <v>7.9610000000000003</v>
      </c>
      <c r="Q85" t="s">
        <v>274</v>
      </c>
      <c r="R85">
        <v>180</v>
      </c>
      <c r="S85">
        <v>182</v>
      </c>
      <c r="T85">
        <v>96.02</v>
      </c>
      <c r="U85">
        <v>97.11</v>
      </c>
      <c r="V85" t="s">
        <v>274</v>
      </c>
      <c r="W85">
        <v>145</v>
      </c>
      <c r="X85">
        <v>32.33</v>
      </c>
      <c r="Y85">
        <v>31.96</v>
      </c>
      <c r="Z85" t="s">
        <v>274</v>
      </c>
    </row>
    <row r="86" spans="9:26" x14ac:dyDescent="0.25">
      <c r="I86" s="14">
        <f t="shared" si="4"/>
        <v>70.09</v>
      </c>
      <c r="J86" s="2">
        <v>10</v>
      </c>
      <c r="K86" s="29" t="b">
        <f t="shared" si="5"/>
        <v>0</v>
      </c>
      <c r="L86" t="s">
        <v>65</v>
      </c>
      <c r="M86">
        <v>12.06</v>
      </c>
      <c r="N86">
        <v>42234</v>
      </c>
      <c r="O86">
        <v>0.2</v>
      </c>
      <c r="P86">
        <v>7.0090000000000003</v>
      </c>
      <c r="Q86" t="s">
        <v>274</v>
      </c>
      <c r="R86">
        <v>225</v>
      </c>
      <c r="S86">
        <v>227</v>
      </c>
      <c r="T86">
        <v>63.52</v>
      </c>
      <c r="U86">
        <v>65.92</v>
      </c>
      <c r="V86" t="s">
        <v>274</v>
      </c>
      <c r="W86">
        <v>223</v>
      </c>
      <c r="X86">
        <v>64.42</v>
      </c>
      <c r="Y86">
        <v>63.04</v>
      </c>
      <c r="Z86" t="s">
        <v>274</v>
      </c>
    </row>
    <row r="87" spans="9:26" x14ac:dyDescent="0.25">
      <c r="I87" s="14">
        <f t="shared" si="4"/>
        <v>80.950000000000017</v>
      </c>
      <c r="J87" s="2">
        <v>10</v>
      </c>
      <c r="K87" s="29" t="b">
        <f t="shared" si="5"/>
        <v>1</v>
      </c>
      <c r="L87" t="s">
        <v>66</v>
      </c>
      <c r="M87">
        <v>12.15</v>
      </c>
      <c r="N87">
        <v>275927</v>
      </c>
      <c r="O87">
        <v>1.33</v>
      </c>
      <c r="P87">
        <v>8.0950000000000006</v>
      </c>
      <c r="Q87" t="s">
        <v>274</v>
      </c>
      <c r="R87">
        <v>128</v>
      </c>
      <c r="S87">
        <v>127</v>
      </c>
      <c r="T87">
        <v>12.82</v>
      </c>
      <c r="U87">
        <v>12.59</v>
      </c>
      <c r="V87" t="s">
        <v>274</v>
      </c>
      <c r="W87">
        <v>129</v>
      </c>
      <c r="X87">
        <v>10.56</v>
      </c>
      <c r="Y87">
        <v>10.15</v>
      </c>
      <c r="Z87" t="s">
        <v>274</v>
      </c>
    </row>
    <row r="88" spans="9:26" x14ac:dyDescent="0.25">
      <c r="I88" s="14">
        <f t="shared" si="4"/>
        <v>71.28</v>
      </c>
      <c r="J88" s="2">
        <v>10</v>
      </c>
      <c r="K88" s="29" t="b">
        <f t="shared" si="5"/>
        <v>0</v>
      </c>
      <c r="L88" t="s">
        <v>67</v>
      </c>
      <c r="M88">
        <v>12.29</v>
      </c>
      <c r="N88">
        <v>102724</v>
      </c>
      <c r="O88">
        <v>0.5</v>
      </c>
      <c r="P88">
        <v>7.1280000000000001</v>
      </c>
      <c r="Q88" t="s">
        <v>274</v>
      </c>
      <c r="R88">
        <v>180</v>
      </c>
      <c r="S88">
        <v>182</v>
      </c>
      <c r="T88">
        <v>95.7</v>
      </c>
      <c r="U88">
        <v>96.55</v>
      </c>
      <c r="V88" t="s">
        <v>274</v>
      </c>
      <c r="W88">
        <v>145</v>
      </c>
      <c r="X88">
        <v>34.15</v>
      </c>
      <c r="Y88">
        <v>33.869999999999997</v>
      </c>
      <c r="Z88" t="s">
        <v>274</v>
      </c>
    </row>
  </sheetData>
  <conditionalFormatting sqref="I4:I88">
    <cfRule type="cellIs" dxfId="12" priority="1" operator="greaterThan">
      <formula>120</formula>
    </cfRule>
    <cfRule type="cellIs" dxfId="11" priority="3" operator="lessThan">
      <formula>80</formula>
    </cfRule>
  </conditionalFormatting>
  <conditionalFormatting sqref="F3:G6 K4:K88">
    <cfRule type="cellIs" dxfId="1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88"/>
  <sheetViews>
    <sheetView topLeftCell="A58" workbookViewId="0">
      <selection activeCell="L28" sqref="L28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220</v>
      </c>
      <c r="N1" t="s">
        <v>221</v>
      </c>
      <c r="O1" t="s">
        <v>222</v>
      </c>
      <c r="P1" t="s">
        <v>74</v>
      </c>
      <c r="Q1" t="s">
        <v>223</v>
      </c>
      <c r="R1" t="s">
        <v>224</v>
      </c>
      <c r="S1" t="s">
        <v>225</v>
      </c>
      <c r="T1" t="s">
        <v>226</v>
      </c>
      <c r="U1" t="s">
        <v>226</v>
      </c>
      <c r="V1" t="s">
        <v>226</v>
      </c>
      <c r="W1" t="s">
        <v>227</v>
      </c>
      <c r="X1" t="s">
        <v>228</v>
      </c>
      <c r="Y1" t="s">
        <v>228</v>
      </c>
      <c r="Z1" t="s">
        <v>228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M2" t="s">
        <v>71</v>
      </c>
      <c r="N2" t="s">
        <v>229</v>
      </c>
      <c r="O2" t="s">
        <v>72</v>
      </c>
      <c r="P2" t="s">
        <v>69</v>
      </c>
      <c r="Q2" t="s">
        <v>230</v>
      </c>
      <c r="R2" t="s">
        <v>231</v>
      </c>
      <c r="S2" t="s">
        <v>231</v>
      </c>
      <c r="T2" t="s">
        <v>232</v>
      </c>
      <c r="U2" t="s">
        <v>233</v>
      </c>
      <c r="V2" t="s">
        <v>234</v>
      </c>
      <c r="W2" t="s">
        <v>231</v>
      </c>
      <c r="X2" t="s">
        <v>232</v>
      </c>
      <c r="Y2" t="s">
        <v>233</v>
      </c>
      <c r="Z2" t="s">
        <v>234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245625</v>
      </c>
      <c r="D3">
        <v>5.43</v>
      </c>
      <c r="E3">
        <v>229548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384052</v>
      </c>
      <c r="D4">
        <v>6.18</v>
      </c>
      <c r="E4">
        <v>368257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P4/J4*100</f>
        <v>96.25</v>
      </c>
      <c r="J4" s="2">
        <v>10</v>
      </c>
      <c r="K4" s="29" t="b">
        <f>AND(P4&gt;J4*0.8,P4&lt;J4*1.2)</f>
        <v>1</v>
      </c>
      <c r="L4" t="s">
        <v>1</v>
      </c>
      <c r="M4">
        <v>1.47</v>
      </c>
      <c r="N4">
        <v>22482</v>
      </c>
      <c r="O4">
        <v>0.11</v>
      </c>
      <c r="P4">
        <v>9.625</v>
      </c>
      <c r="Q4" t="s">
        <v>274</v>
      </c>
      <c r="R4">
        <v>50</v>
      </c>
      <c r="S4">
        <v>52</v>
      </c>
      <c r="T4">
        <v>32.869999999999997</v>
      </c>
      <c r="U4">
        <v>33.01</v>
      </c>
      <c r="V4" t="s">
        <v>274</v>
      </c>
      <c r="W4">
        <v>49</v>
      </c>
      <c r="X4">
        <v>9.8699999999999992</v>
      </c>
      <c r="Y4">
        <v>8.42</v>
      </c>
      <c r="Z4" t="s">
        <v>274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367848</v>
      </c>
      <c r="D5">
        <v>8.92</v>
      </c>
      <c r="E5">
        <v>355665</v>
      </c>
      <c r="F5" s="1" t="b">
        <f t="shared" si="0"/>
        <v>1</v>
      </c>
      <c r="G5" s="1" t="b">
        <f t="shared" si="1"/>
        <v>1</v>
      </c>
      <c r="I5" s="14">
        <f t="shared" ref="I5:I68" si="2">P5/J5*100</f>
        <v>95.690000000000012</v>
      </c>
      <c r="J5" s="2">
        <v>10</v>
      </c>
      <c r="K5" s="29" t="b">
        <f t="shared" ref="K5:K68" si="3">AND(P5&gt;J5*0.8,P5&lt;J5*1.2)</f>
        <v>1</v>
      </c>
      <c r="L5" t="s">
        <v>252</v>
      </c>
      <c r="M5">
        <v>1.57</v>
      </c>
      <c r="N5">
        <v>44703</v>
      </c>
      <c r="O5">
        <v>0.21</v>
      </c>
      <c r="P5">
        <v>9.5690000000000008</v>
      </c>
      <c r="Q5" t="s">
        <v>274</v>
      </c>
      <c r="R5">
        <v>62</v>
      </c>
      <c r="S5">
        <v>64</v>
      </c>
      <c r="T5">
        <v>31.53</v>
      </c>
      <c r="U5">
        <v>31.69</v>
      </c>
      <c r="V5" t="s">
        <v>274</v>
      </c>
      <c r="W5">
        <v>61</v>
      </c>
      <c r="X5">
        <v>7.81</v>
      </c>
      <c r="Y5">
        <v>7.66</v>
      </c>
      <c r="Z5" t="s">
        <v>274</v>
      </c>
    </row>
    <row r="6" spans="1:26" x14ac:dyDescent="0.25">
      <c r="A6" t="str">
        <f>L78</f>
        <v>1,4-Dichlorobenzene-d4 [IS4]</v>
      </c>
      <c r="B6">
        <f>M78</f>
        <v>10.66</v>
      </c>
      <c r="C6">
        <f>N78</f>
        <v>220342</v>
      </c>
      <c r="D6">
        <v>10.67</v>
      </c>
      <c r="E6">
        <v>204454</v>
      </c>
      <c r="F6" s="1" t="b">
        <f t="shared" si="0"/>
        <v>1</v>
      </c>
      <c r="G6" s="1" t="b">
        <f t="shared" si="1"/>
        <v>1</v>
      </c>
      <c r="I6" s="14">
        <f t="shared" si="2"/>
        <v>99.47</v>
      </c>
      <c r="J6" s="2">
        <v>10</v>
      </c>
      <c r="K6" s="29" t="b">
        <f t="shared" si="3"/>
        <v>1</v>
      </c>
      <c r="L6" t="s">
        <v>2</v>
      </c>
      <c r="M6">
        <v>1.84</v>
      </c>
      <c r="N6">
        <v>62097</v>
      </c>
      <c r="O6">
        <v>0.28999999999999998</v>
      </c>
      <c r="P6">
        <v>9.9469999999999992</v>
      </c>
      <c r="Q6" t="s">
        <v>274</v>
      </c>
      <c r="R6">
        <v>94</v>
      </c>
      <c r="S6">
        <v>96</v>
      </c>
      <c r="T6">
        <v>97.36</v>
      </c>
      <c r="U6">
        <v>92.27</v>
      </c>
      <c r="V6" t="s">
        <v>274</v>
      </c>
      <c r="W6">
        <v>93</v>
      </c>
      <c r="X6">
        <v>20.34</v>
      </c>
      <c r="Y6">
        <v>19.68</v>
      </c>
      <c r="Z6" t="s">
        <v>274</v>
      </c>
    </row>
    <row r="7" spans="1:26" x14ac:dyDescent="0.25">
      <c r="I7" s="14">
        <f t="shared" si="2"/>
        <v>99.179999999999993</v>
      </c>
      <c r="J7" s="2">
        <v>10</v>
      </c>
      <c r="K7" s="29" t="b">
        <f t="shared" si="3"/>
        <v>1</v>
      </c>
      <c r="L7" t="s">
        <v>3</v>
      </c>
      <c r="M7">
        <v>1.96</v>
      </c>
      <c r="N7">
        <v>41317</v>
      </c>
      <c r="O7">
        <v>0.2</v>
      </c>
      <c r="P7">
        <v>9.9179999999999993</v>
      </c>
      <c r="Q7" t="s">
        <v>274</v>
      </c>
      <c r="R7">
        <v>64</v>
      </c>
      <c r="S7">
        <v>66</v>
      </c>
      <c r="T7">
        <v>32.119999999999997</v>
      </c>
      <c r="U7">
        <v>32.5</v>
      </c>
      <c r="V7" t="s">
        <v>274</v>
      </c>
      <c r="W7">
        <v>49</v>
      </c>
      <c r="X7">
        <v>23.08</v>
      </c>
      <c r="Y7">
        <v>22.98</v>
      </c>
      <c r="Z7" t="s">
        <v>274</v>
      </c>
    </row>
    <row r="8" spans="1:26" x14ac:dyDescent="0.25">
      <c r="I8" s="14">
        <f t="shared" si="2"/>
        <v>88.73</v>
      </c>
      <c r="J8" s="2">
        <v>10</v>
      </c>
      <c r="K8" s="29" t="b">
        <f t="shared" si="3"/>
        <v>1</v>
      </c>
      <c r="L8" t="s">
        <v>4</v>
      </c>
      <c r="M8">
        <v>2.2000000000000002</v>
      </c>
      <c r="N8">
        <v>62087</v>
      </c>
      <c r="O8">
        <v>0.28999999999999998</v>
      </c>
      <c r="P8">
        <v>8.8729999999999993</v>
      </c>
      <c r="Q8" t="s">
        <v>274</v>
      </c>
      <c r="R8">
        <v>101</v>
      </c>
      <c r="S8">
        <v>103</v>
      </c>
      <c r="T8">
        <v>64.84</v>
      </c>
      <c r="U8">
        <v>65.44</v>
      </c>
      <c r="V8" t="s">
        <v>274</v>
      </c>
      <c r="W8">
        <v>105</v>
      </c>
      <c r="X8">
        <v>10.5</v>
      </c>
      <c r="Y8">
        <v>10.58</v>
      </c>
      <c r="Z8" t="s">
        <v>274</v>
      </c>
    </row>
    <row r="9" spans="1:26" x14ac:dyDescent="0.25">
      <c r="A9" s="4" t="s">
        <v>76</v>
      </c>
      <c r="B9">
        <f>85-4</f>
        <v>81</v>
      </c>
      <c r="I9" s="14">
        <f t="shared" si="2"/>
        <v>87.449999999999989</v>
      </c>
      <c r="J9" s="2">
        <v>10</v>
      </c>
      <c r="K9" s="29" t="b">
        <f t="shared" si="3"/>
        <v>1</v>
      </c>
      <c r="L9" t="s">
        <v>5</v>
      </c>
      <c r="M9">
        <v>2.5</v>
      </c>
      <c r="N9">
        <v>56789</v>
      </c>
      <c r="O9">
        <v>0.27</v>
      </c>
      <c r="P9">
        <v>8.7449999999999992</v>
      </c>
      <c r="Q9" t="s">
        <v>274</v>
      </c>
      <c r="R9">
        <v>59</v>
      </c>
      <c r="S9">
        <v>74</v>
      </c>
      <c r="T9">
        <v>75.459999999999994</v>
      </c>
      <c r="U9">
        <v>76.150000000000006</v>
      </c>
      <c r="V9" t="s">
        <v>274</v>
      </c>
      <c r="W9">
        <v>45</v>
      </c>
      <c r="X9">
        <v>72.36</v>
      </c>
      <c r="Y9">
        <v>73.900000000000006</v>
      </c>
      <c r="Z9" t="s">
        <v>274</v>
      </c>
    </row>
    <row r="10" spans="1:26" x14ac:dyDescent="0.25">
      <c r="A10" s="1" t="s">
        <v>77</v>
      </c>
      <c r="B10" s="1">
        <f>COUNTIF(K4:K88,"FALSE")</f>
        <v>16</v>
      </c>
      <c r="I10" s="14">
        <f t="shared" si="2"/>
        <v>88.36</v>
      </c>
      <c r="J10" s="2">
        <v>10</v>
      </c>
      <c r="K10" s="29" t="b">
        <f t="shared" si="3"/>
        <v>1</v>
      </c>
      <c r="L10" t="s">
        <v>6</v>
      </c>
      <c r="M10">
        <v>2.74</v>
      </c>
      <c r="N10">
        <v>71657</v>
      </c>
      <c r="O10">
        <v>0.34</v>
      </c>
      <c r="P10">
        <v>8.8360000000000003</v>
      </c>
      <c r="Q10" t="s">
        <v>274</v>
      </c>
      <c r="R10">
        <v>61</v>
      </c>
      <c r="S10">
        <v>96</v>
      </c>
      <c r="T10">
        <v>72.45</v>
      </c>
      <c r="U10">
        <v>74.650000000000006</v>
      </c>
      <c r="V10" t="s">
        <v>274</v>
      </c>
      <c r="W10">
        <v>98</v>
      </c>
      <c r="X10">
        <v>46.37</v>
      </c>
      <c r="Y10">
        <v>48.33</v>
      </c>
      <c r="Z10" t="s">
        <v>274</v>
      </c>
    </row>
    <row r="11" spans="1:26" x14ac:dyDescent="0.25">
      <c r="I11" s="14">
        <f t="shared" si="2"/>
        <v>76.655555555555551</v>
      </c>
      <c r="J11" s="2">
        <v>18</v>
      </c>
      <c r="K11" s="29" t="b">
        <f t="shared" si="3"/>
        <v>0</v>
      </c>
      <c r="L11" t="s">
        <v>7</v>
      </c>
      <c r="M11">
        <v>2.83</v>
      </c>
      <c r="N11">
        <v>29751</v>
      </c>
      <c r="O11">
        <v>0.14000000000000001</v>
      </c>
      <c r="P11">
        <v>13.798</v>
      </c>
      <c r="Q11" t="s">
        <v>274</v>
      </c>
      <c r="R11">
        <v>43</v>
      </c>
      <c r="S11">
        <v>58</v>
      </c>
      <c r="T11">
        <v>40</v>
      </c>
      <c r="U11">
        <v>33.79</v>
      </c>
      <c r="V11" t="s">
        <v>274</v>
      </c>
      <c r="W11" t="s">
        <v>216</v>
      </c>
      <c r="X11" t="s">
        <v>216</v>
      </c>
      <c r="Y11" t="s">
        <v>216</v>
      </c>
      <c r="Z11" t="s">
        <v>216</v>
      </c>
    </row>
    <row r="12" spans="1:26" x14ac:dyDescent="0.25">
      <c r="I12" s="14">
        <f t="shared" si="2"/>
        <v>92.829999999999984</v>
      </c>
      <c r="J12" s="2">
        <v>10</v>
      </c>
      <c r="K12" s="29" t="b">
        <f t="shared" si="3"/>
        <v>1</v>
      </c>
      <c r="L12" t="s">
        <v>8</v>
      </c>
      <c r="M12">
        <v>2.89</v>
      </c>
      <c r="N12">
        <v>72415</v>
      </c>
      <c r="O12">
        <v>0.34</v>
      </c>
      <c r="P12">
        <v>9.2829999999999995</v>
      </c>
      <c r="Q12" t="s">
        <v>274</v>
      </c>
      <c r="R12">
        <v>142</v>
      </c>
      <c r="S12">
        <v>127</v>
      </c>
      <c r="T12">
        <v>31</v>
      </c>
      <c r="U12">
        <v>30.39</v>
      </c>
      <c r="V12" t="s">
        <v>274</v>
      </c>
      <c r="W12">
        <v>141</v>
      </c>
      <c r="X12">
        <v>13.37</v>
      </c>
      <c r="Y12">
        <v>13.26</v>
      </c>
      <c r="Z12" t="s">
        <v>274</v>
      </c>
    </row>
    <row r="13" spans="1:26" x14ac:dyDescent="0.25">
      <c r="I13" s="14">
        <f t="shared" si="2"/>
        <v>92.289999999999992</v>
      </c>
      <c r="J13" s="2">
        <v>10</v>
      </c>
      <c r="K13" s="29" t="b">
        <f t="shared" si="3"/>
        <v>1</v>
      </c>
      <c r="L13" t="s">
        <v>9</v>
      </c>
      <c r="M13">
        <v>2.96</v>
      </c>
      <c r="N13">
        <v>178029</v>
      </c>
      <c r="O13">
        <v>0.84</v>
      </c>
      <c r="P13">
        <v>9.2289999999999992</v>
      </c>
      <c r="Q13" t="s">
        <v>274</v>
      </c>
      <c r="R13">
        <v>76</v>
      </c>
      <c r="S13">
        <v>78</v>
      </c>
      <c r="T13">
        <v>8.9600000000000009</v>
      </c>
      <c r="U13">
        <v>8.94</v>
      </c>
      <c r="V13" t="s">
        <v>274</v>
      </c>
      <c r="W13" t="s">
        <v>216</v>
      </c>
      <c r="X13" t="s">
        <v>216</v>
      </c>
      <c r="Y13" t="s">
        <v>216</v>
      </c>
      <c r="Z13" t="s">
        <v>216</v>
      </c>
    </row>
    <row r="14" spans="1:26" x14ac:dyDescent="0.25">
      <c r="I14" s="14">
        <f t="shared" si="2"/>
        <v>89.08</v>
      </c>
      <c r="J14" s="2">
        <v>10</v>
      </c>
      <c r="K14" s="29" t="b">
        <f t="shared" si="3"/>
        <v>1</v>
      </c>
      <c r="L14" t="s">
        <v>10</v>
      </c>
      <c r="M14">
        <v>3.2</v>
      </c>
      <c r="N14">
        <v>85939</v>
      </c>
      <c r="O14">
        <v>0.41</v>
      </c>
      <c r="P14">
        <v>8.9079999999999995</v>
      </c>
      <c r="Q14" t="s">
        <v>274</v>
      </c>
      <c r="R14">
        <v>41</v>
      </c>
      <c r="S14">
        <v>39</v>
      </c>
      <c r="T14">
        <v>52.2</v>
      </c>
      <c r="U14">
        <v>50.88</v>
      </c>
      <c r="V14" t="s">
        <v>274</v>
      </c>
      <c r="W14">
        <v>76</v>
      </c>
      <c r="X14">
        <v>36.97</v>
      </c>
      <c r="Y14">
        <v>37.19</v>
      </c>
      <c r="Z14" t="s">
        <v>274</v>
      </c>
    </row>
    <row r="15" spans="1:26" x14ac:dyDescent="0.25">
      <c r="I15" s="14">
        <f t="shared" si="2"/>
        <v>98.75</v>
      </c>
      <c r="J15" s="2">
        <v>10</v>
      </c>
      <c r="K15" s="29" t="b">
        <f t="shared" si="3"/>
        <v>1</v>
      </c>
      <c r="L15" t="s">
        <v>215</v>
      </c>
      <c r="M15">
        <v>3.36</v>
      </c>
      <c r="N15">
        <v>90776</v>
      </c>
      <c r="O15">
        <v>0.43</v>
      </c>
      <c r="P15">
        <v>9.875</v>
      </c>
      <c r="Q15" t="s">
        <v>274</v>
      </c>
      <c r="R15">
        <v>49</v>
      </c>
      <c r="S15">
        <v>84</v>
      </c>
      <c r="T15">
        <v>87.31</v>
      </c>
      <c r="U15">
        <v>88.36</v>
      </c>
      <c r="V15" t="s">
        <v>274</v>
      </c>
      <c r="W15">
        <v>86</v>
      </c>
      <c r="X15">
        <v>55.97</v>
      </c>
      <c r="Y15">
        <v>56.85</v>
      </c>
      <c r="Z15" t="s">
        <v>274</v>
      </c>
    </row>
    <row r="16" spans="1:26" x14ac:dyDescent="0.25">
      <c r="I16" s="14">
        <f t="shared" si="2"/>
        <v>86.95</v>
      </c>
      <c r="J16" s="2">
        <v>10</v>
      </c>
      <c r="K16" s="29" t="b">
        <f t="shared" si="3"/>
        <v>1</v>
      </c>
      <c r="L16" t="s">
        <v>11</v>
      </c>
      <c r="M16">
        <v>3.68</v>
      </c>
      <c r="N16">
        <v>82142</v>
      </c>
      <c r="O16">
        <v>0.39</v>
      </c>
      <c r="P16">
        <v>8.6950000000000003</v>
      </c>
      <c r="Q16" t="s">
        <v>274</v>
      </c>
      <c r="R16">
        <v>61</v>
      </c>
      <c r="S16">
        <v>96</v>
      </c>
      <c r="T16">
        <v>75.67</v>
      </c>
      <c r="U16">
        <v>76.08</v>
      </c>
      <c r="V16" t="s">
        <v>274</v>
      </c>
      <c r="W16">
        <v>98</v>
      </c>
      <c r="X16">
        <v>47.1</v>
      </c>
      <c r="Y16">
        <v>48.95</v>
      </c>
      <c r="Z16" t="s">
        <v>274</v>
      </c>
    </row>
    <row r="17" spans="9:26" x14ac:dyDescent="0.25">
      <c r="I17" s="14">
        <f t="shared" si="2"/>
        <v>72.66</v>
      </c>
      <c r="J17" s="2">
        <v>10</v>
      </c>
      <c r="K17" s="29" t="b">
        <f t="shared" si="3"/>
        <v>0</v>
      </c>
      <c r="L17" t="s">
        <v>253</v>
      </c>
      <c r="M17">
        <v>3.69</v>
      </c>
      <c r="N17">
        <v>135490</v>
      </c>
      <c r="O17">
        <v>0.64</v>
      </c>
      <c r="P17">
        <v>7.266</v>
      </c>
      <c r="Q17" t="s">
        <v>274</v>
      </c>
      <c r="R17">
        <v>73</v>
      </c>
      <c r="S17">
        <v>41</v>
      </c>
      <c r="T17">
        <v>33.25</v>
      </c>
      <c r="U17">
        <v>32.26</v>
      </c>
      <c r="V17" t="s">
        <v>274</v>
      </c>
      <c r="W17">
        <v>57</v>
      </c>
      <c r="X17">
        <v>23.18</v>
      </c>
      <c r="Y17">
        <v>23.35</v>
      </c>
      <c r="Z17" t="s">
        <v>274</v>
      </c>
    </row>
    <row r="18" spans="9:26" x14ac:dyDescent="0.25">
      <c r="I18" s="14">
        <f t="shared" si="2"/>
        <v>92.029999999999987</v>
      </c>
      <c r="J18" s="2">
        <v>10</v>
      </c>
      <c r="K18" s="29" t="b">
        <f t="shared" si="3"/>
        <v>1</v>
      </c>
      <c r="L18" t="s">
        <v>12</v>
      </c>
      <c r="M18">
        <v>4.1900000000000004</v>
      </c>
      <c r="N18">
        <v>108264</v>
      </c>
      <c r="O18">
        <v>0.51</v>
      </c>
      <c r="P18">
        <v>9.2029999999999994</v>
      </c>
      <c r="Q18" t="s">
        <v>274</v>
      </c>
      <c r="R18">
        <v>63</v>
      </c>
      <c r="S18">
        <v>65</v>
      </c>
      <c r="T18">
        <v>31.98</v>
      </c>
      <c r="U18">
        <v>32.68</v>
      </c>
      <c r="V18" t="s">
        <v>274</v>
      </c>
      <c r="W18">
        <v>83</v>
      </c>
      <c r="X18">
        <v>12.43</v>
      </c>
      <c r="Y18">
        <v>12.52</v>
      </c>
      <c r="Z18" t="s">
        <v>274</v>
      </c>
    </row>
    <row r="19" spans="9:26" x14ac:dyDescent="0.25">
      <c r="I19" s="14">
        <f t="shared" si="2"/>
        <v>78.97999999999999</v>
      </c>
      <c r="J19" s="2">
        <v>10</v>
      </c>
      <c r="K19" s="29" t="b">
        <f t="shared" si="3"/>
        <v>0</v>
      </c>
      <c r="L19" t="s">
        <v>13</v>
      </c>
      <c r="M19">
        <v>4.82</v>
      </c>
      <c r="N19">
        <v>44254</v>
      </c>
      <c r="O19">
        <v>0.21</v>
      </c>
      <c r="P19">
        <v>7.8979999999999997</v>
      </c>
      <c r="Q19" t="s">
        <v>274</v>
      </c>
      <c r="R19">
        <v>77</v>
      </c>
      <c r="S19">
        <v>41</v>
      </c>
      <c r="T19">
        <v>101.06</v>
      </c>
      <c r="U19">
        <v>98.7</v>
      </c>
      <c r="V19" t="s">
        <v>274</v>
      </c>
      <c r="W19">
        <v>79</v>
      </c>
      <c r="X19">
        <v>32.22</v>
      </c>
      <c r="Y19">
        <v>31.74</v>
      </c>
      <c r="Z19" t="s">
        <v>274</v>
      </c>
    </row>
    <row r="20" spans="9:26" x14ac:dyDescent="0.25">
      <c r="I20" s="14">
        <f t="shared" si="2"/>
        <v>91.4</v>
      </c>
      <c r="J20" s="2">
        <v>10</v>
      </c>
      <c r="K20" s="29" t="b">
        <f t="shared" si="3"/>
        <v>1</v>
      </c>
      <c r="L20" t="s">
        <v>14</v>
      </c>
      <c r="M20">
        <v>4.82</v>
      </c>
      <c r="N20">
        <v>94953</v>
      </c>
      <c r="O20">
        <v>0.45</v>
      </c>
      <c r="P20">
        <v>9.14</v>
      </c>
      <c r="Q20" t="s">
        <v>274</v>
      </c>
      <c r="R20">
        <v>61</v>
      </c>
      <c r="S20">
        <v>96</v>
      </c>
      <c r="T20">
        <v>80.14</v>
      </c>
      <c r="U20">
        <v>79.349999999999994</v>
      </c>
      <c r="V20" t="s">
        <v>274</v>
      </c>
      <c r="W20">
        <v>98</v>
      </c>
      <c r="X20">
        <v>51.39</v>
      </c>
      <c r="Y20">
        <v>50.92</v>
      </c>
      <c r="Z20" t="s">
        <v>274</v>
      </c>
    </row>
    <row r="21" spans="9:26" x14ac:dyDescent="0.25">
      <c r="I21" s="14">
        <f t="shared" si="2"/>
        <v>75.005555555555546</v>
      </c>
      <c r="J21" s="2">
        <v>18</v>
      </c>
      <c r="K21" s="29" t="b">
        <f t="shared" si="3"/>
        <v>0</v>
      </c>
      <c r="L21" t="s">
        <v>15</v>
      </c>
      <c r="M21">
        <v>4.84</v>
      </c>
      <c r="N21">
        <v>45797</v>
      </c>
      <c r="O21">
        <v>0.22</v>
      </c>
      <c r="P21">
        <v>13.500999999999999</v>
      </c>
      <c r="Q21" t="s">
        <v>274</v>
      </c>
      <c r="R21">
        <v>43</v>
      </c>
      <c r="S21">
        <v>72</v>
      </c>
      <c r="T21">
        <v>28.44</v>
      </c>
      <c r="U21">
        <v>25.33</v>
      </c>
      <c r="V21" t="s">
        <v>274</v>
      </c>
      <c r="W21">
        <v>57</v>
      </c>
      <c r="X21">
        <v>7.2</v>
      </c>
      <c r="Y21">
        <v>7.67</v>
      </c>
      <c r="Z21" t="s">
        <v>274</v>
      </c>
    </row>
    <row r="22" spans="9:26" x14ac:dyDescent="0.25">
      <c r="I22" s="14">
        <f t="shared" si="2"/>
        <v>84.59</v>
      </c>
      <c r="J22" s="2">
        <v>10</v>
      </c>
      <c r="K22" s="29" t="b">
        <f t="shared" si="3"/>
        <v>1</v>
      </c>
      <c r="L22" t="s">
        <v>16</v>
      </c>
      <c r="M22">
        <v>4.9400000000000004</v>
      </c>
      <c r="N22">
        <v>39508</v>
      </c>
      <c r="O22">
        <v>0.19</v>
      </c>
      <c r="P22">
        <v>8.4589999999999996</v>
      </c>
      <c r="Q22" t="s">
        <v>274</v>
      </c>
      <c r="R22">
        <v>55</v>
      </c>
      <c r="S22">
        <v>85</v>
      </c>
      <c r="T22">
        <v>16.75</v>
      </c>
      <c r="U22">
        <v>16.8</v>
      </c>
      <c r="V22" t="s">
        <v>274</v>
      </c>
      <c r="W22" t="s">
        <v>216</v>
      </c>
      <c r="X22" t="s">
        <v>216</v>
      </c>
      <c r="Y22" t="s">
        <v>216</v>
      </c>
      <c r="Z22" t="s">
        <v>216</v>
      </c>
    </row>
    <row r="23" spans="9:26" x14ac:dyDescent="0.25">
      <c r="I23" s="14">
        <f t="shared" si="2"/>
        <v>78.17</v>
      </c>
      <c r="J23" s="2">
        <v>10</v>
      </c>
      <c r="K23" s="29" t="b">
        <f t="shared" si="3"/>
        <v>0</v>
      </c>
      <c r="L23" t="s">
        <v>254</v>
      </c>
      <c r="M23">
        <v>5.0599999999999996</v>
      </c>
      <c r="N23">
        <v>28271</v>
      </c>
      <c r="O23">
        <v>0.13</v>
      </c>
      <c r="P23">
        <v>7.8170000000000002</v>
      </c>
      <c r="Q23" t="s">
        <v>274</v>
      </c>
      <c r="R23">
        <v>67</v>
      </c>
      <c r="S23">
        <v>52</v>
      </c>
      <c r="T23">
        <v>30.53</v>
      </c>
      <c r="U23">
        <v>32.950000000000003</v>
      </c>
      <c r="V23" t="s">
        <v>274</v>
      </c>
      <c r="W23">
        <v>40</v>
      </c>
      <c r="X23">
        <v>35.299999999999997</v>
      </c>
      <c r="Y23">
        <v>39.46</v>
      </c>
      <c r="Z23" t="s">
        <v>274</v>
      </c>
    </row>
    <row r="24" spans="9:26" x14ac:dyDescent="0.25">
      <c r="I24" s="14">
        <f t="shared" si="2"/>
        <v>89.55</v>
      </c>
      <c r="J24" s="2">
        <v>10</v>
      </c>
      <c r="K24" s="29" t="b">
        <f t="shared" si="3"/>
        <v>1</v>
      </c>
      <c r="L24" t="s">
        <v>17</v>
      </c>
      <c r="M24">
        <v>5.07</v>
      </c>
      <c r="N24">
        <v>58420</v>
      </c>
      <c r="O24">
        <v>0.28000000000000003</v>
      </c>
      <c r="P24">
        <v>8.9550000000000001</v>
      </c>
      <c r="Q24" t="s">
        <v>274</v>
      </c>
      <c r="R24">
        <v>49</v>
      </c>
      <c r="S24">
        <v>130</v>
      </c>
      <c r="T24">
        <v>82.37</v>
      </c>
      <c r="U24">
        <v>84.66</v>
      </c>
      <c r="V24" t="s">
        <v>274</v>
      </c>
      <c r="W24">
        <v>128</v>
      </c>
      <c r="X24">
        <v>64.27</v>
      </c>
      <c r="Y24">
        <v>66.56</v>
      </c>
      <c r="Z24" t="s">
        <v>274</v>
      </c>
    </row>
    <row r="25" spans="9:26" x14ac:dyDescent="0.25">
      <c r="I25" s="14">
        <f t="shared" si="2"/>
        <v>73.330000000000013</v>
      </c>
      <c r="J25" s="2">
        <v>10</v>
      </c>
      <c r="K25" s="29" t="b">
        <f t="shared" si="3"/>
        <v>0</v>
      </c>
      <c r="L25" t="s">
        <v>18</v>
      </c>
      <c r="M25">
        <v>5.08</v>
      </c>
      <c r="N25">
        <v>20464</v>
      </c>
      <c r="O25">
        <v>0.1</v>
      </c>
      <c r="P25">
        <v>7.3330000000000002</v>
      </c>
      <c r="Q25" t="s">
        <v>274</v>
      </c>
      <c r="R25">
        <v>42</v>
      </c>
      <c r="S25">
        <v>72</v>
      </c>
      <c r="T25">
        <v>42.66</v>
      </c>
      <c r="U25">
        <v>41.12</v>
      </c>
      <c r="V25" t="s">
        <v>274</v>
      </c>
      <c r="W25">
        <v>71</v>
      </c>
      <c r="X25">
        <v>40.380000000000003</v>
      </c>
      <c r="Y25">
        <v>41.47</v>
      </c>
      <c r="Z25" t="s">
        <v>274</v>
      </c>
    </row>
    <row r="26" spans="9:26" x14ac:dyDescent="0.25">
      <c r="I26" s="14">
        <f t="shared" si="2"/>
        <v>97.2</v>
      </c>
      <c r="J26" s="2">
        <v>10</v>
      </c>
      <c r="K26" s="29" t="b">
        <f t="shared" si="3"/>
        <v>1</v>
      </c>
      <c r="L26" t="s">
        <v>19</v>
      </c>
      <c r="M26">
        <v>5.2</v>
      </c>
      <c r="N26">
        <v>105272</v>
      </c>
      <c r="O26">
        <v>0.5</v>
      </c>
      <c r="P26">
        <v>9.7200000000000006</v>
      </c>
      <c r="Q26" t="s">
        <v>274</v>
      </c>
      <c r="R26">
        <v>83</v>
      </c>
      <c r="S26">
        <v>85</v>
      </c>
      <c r="T26">
        <v>63.95</v>
      </c>
      <c r="U26">
        <v>64.73</v>
      </c>
      <c r="V26" t="s">
        <v>274</v>
      </c>
      <c r="W26">
        <v>47</v>
      </c>
      <c r="X26">
        <v>17.3</v>
      </c>
      <c r="Y26">
        <v>17.940000000000001</v>
      </c>
      <c r="Z26" t="s">
        <v>274</v>
      </c>
    </row>
    <row r="27" spans="9:26" x14ac:dyDescent="0.25">
      <c r="I27" s="14">
        <f t="shared" si="2"/>
        <v>87.16</v>
      </c>
      <c r="J27" s="2">
        <v>10</v>
      </c>
      <c r="K27" s="29" t="b">
        <f t="shared" si="3"/>
        <v>1</v>
      </c>
      <c r="L27" t="s">
        <v>20</v>
      </c>
      <c r="M27">
        <v>5.34</v>
      </c>
      <c r="N27">
        <v>61133</v>
      </c>
      <c r="O27">
        <v>0.28999999999999998</v>
      </c>
      <c r="P27">
        <v>8.7159999999999993</v>
      </c>
      <c r="Q27" t="s">
        <v>274</v>
      </c>
      <c r="R27">
        <v>97</v>
      </c>
      <c r="S27">
        <v>99</v>
      </c>
      <c r="T27">
        <v>63.95</v>
      </c>
      <c r="U27">
        <v>64.14</v>
      </c>
      <c r="V27" t="s">
        <v>274</v>
      </c>
      <c r="W27">
        <v>61</v>
      </c>
      <c r="X27">
        <v>48.19</v>
      </c>
      <c r="Y27">
        <v>47</v>
      </c>
      <c r="Z27" t="s">
        <v>274</v>
      </c>
    </row>
    <row r="28" spans="9:26" x14ac:dyDescent="0.25">
      <c r="I28" s="14">
        <f t="shared" si="2"/>
        <v>103.41499999999999</v>
      </c>
      <c r="J28" s="2">
        <v>20</v>
      </c>
      <c r="K28" s="29" t="b">
        <f t="shared" si="3"/>
        <v>1</v>
      </c>
      <c r="L28" t="s">
        <v>95</v>
      </c>
      <c r="M28">
        <v>5.36</v>
      </c>
      <c r="N28">
        <v>118803</v>
      </c>
      <c r="O28">
        <v>0.56000000000000005</v>
      </c>
      <c r="P28">
        <v>20.683</v>
      </c>
      <c r="Q28" t="s">
        <v>274</v>
      </c>
      <c r="R28">
        <v>113</v>
      </c>
      <c r="S28">
        <v>111</v>
      </c>
      <c r="T28">
        <v>104.17</v>
      </c>
      <c r="U28">
        <v>103.45</v>
      </c>
      <c r="V28" t="s">
        <v>274</v>
      </c>
      <c r="W28" t="s">
        <v>216</v>
      </c>
      <c r="X28" t="s">
        <v>216</v>
      </c>
      <c r="Y28" t="s">
        <v>216</v>
      </c>
      <c r="Z28" t="s">
        <v>216</v>
      </c>
    </row>
    <row r="29" spans="9:26" x14ac:dyDescent="0.25">
      <c r="I29" s="14">
        <f t="shared" si="2"/>
        <v>100</v>
      </c>
      <c r="J29" s="2">
        <v>20</v>
      </c>
      <c r="K29" s="29" t="b">
        <f t="shared" si="3"/>
        <v>1</v>
      </c>
      <c r="L29" t="s">
        <v>96</v>
      </c>
      <c r="M29">
        <v>5.42</v>
      </c>
      <c r="N29">
        <v>245625</v>
      </c>
      <c r="O29">
        <v>1.17</v>
      </c>
      <c r="P29">
        <v>20</v>
      </c>
      <c r="Q29" t="s">
        <v>274</v>
      </c>
      <c r="R29">
        <v>168</v>
      </c>
      <c r="S29">
        <v>99</v>
      </c>
      <c r="T29">
        <v>48.98</v>
      </c>
      <c r="U29">
        <v>47.75</v>
      </c>
      <c r="V29" t="s">
        <v>274</v>
      </c>
      <c r="W29" t="s">
        <v>216</v>
      </c>
      <c r="X29" t="s">
        <v>216</v>
      </c>
      <c r="Y29" t="s">
        <v>216</v>
      </c>
      <c r="Z29" t="s">
        <v>216</v>
      </c>
    </row>
    <row r="30" spans="9:26" x14ac:dyDescent="0.25">
      <c r="I30" s="14">
        <f t="shared" si="2"/>
        <v>85.980000000000018</v>
      </c>
      <c r="J30" s="2">
        <v>10</v>
      </c>
      <c r="K30" s="29" t="b">
        <f t="shared" si="3"/>
        <v>1</v>
      </c>
      <c r="L30" t="s">
        <v>21</v>
      </c>
      <c r="M30">
        <v>5.48</v>
      </c>
      <c r="N30">
        <v>96189</v>
      </c>
      <c r="O30">
        <v>0.46</v>
      </c>
      <c r="P30">
        <v>8.5980000000000008</v>
      </c>
      <c r="Q30" t="s">
        <v>274</v>
      </c>
      <c r="R30">
        <v>56</v>
      </c>
      <c r="S30">
        <v>41</v>
      </c>
      <c r="T30">
        <v>59.56</v>
      </c>
      <c r="U30">
        <v>58.98</v>
      </c>
      <c r="V30" t="s">
        <v>274</v>
      </c>
      <c r="W30">
        <v>43</v>
      </c>
      <c r="X30">
        <v>26.98</v>
      </c>
      <c r="Y30">
        <v>26.64</v>
      </c>
      <c r="Z30" t="s">
        <v>274</v>
      </c>
    </row>
    <row r="31" spans="9:26" x14ac:dyDescent="0.25">
      <c r="I31" s="14">
        <f t="shared" si="2"/>
        <v>82.66</v>
      </c>
      <c r="J31" s="2">
        <v>10</v>
      </c>
      <c r="K31" s="29" t="b">
        <f t="shared" si="3"/>
        <v>1</v>
      </c>
      <c r="L31" t="s">
        <v>255</v>
      </c>
      <c r="M31">
        <v>5.49</v>
      </c>
      <c r="N31">
        <v>47356</v>
      </c>
      <c r="O31">
        <v>0.22</v>
      </c>
      <c r="P31">
        <v>8.266</v>
      </c>
      <c r="Q31" t="s">
        <v>274</v>
      </c>
      <c r="R31">
        <v>119</v>
      </c>
      <c r="S31">
        <v>121</v>
      </c>
      <c r="T31">
        <v>31.25</v>
      </c>
      <c r="U31">
        <v>32.17</v>
      </c>
      <c r="V31" t="s">
        <v>274</v>
      </c>
      <c r="W31" t="s">
        <v>216</v>
      </c>
      <c r="X31" t="s">
        <v>216</v>
      </c>
      <c r="Y31" t="s">
        <v>216</v>
      </c>
      <c r="Z31" t="s">
        <v>216</v>
      </c>
    </row>
    <row r="32" spans="9:26" x14ac:dyDescent="0.25">
      <c r="I32" s="14">
        <f t="shared" si="2"/>
        <v>89.14</v>
      </c>
      <c r="J32" s="2">
        <v>10</v>
      </c>
      <c r="K32" s="29" t="b">
        <f t="shared" si="3"/>
        <v>1</v>
      </c>
      <c r="L32" t="s">
        <v>22</v>
      </c>
      <c r="M32">
        <v>5.51</v>
      </c>
      <c r="N32">
        <v>69224</v>
      </c>
      <c r="O32">
        <v>0.33</v>
      </c>
      <c r="P32">
        <v>8.9139999999999997</v>
      </c>
      <c r="Q32" t="s">
        <v>274</v>
      </c>
      <c r="R32">
        <v>75</v>
      </c>
      <c r="S32">
        <v>77</v>
      </c>
      <c r="T32">
        <v>31.46</v>
      </c>
      <c r="U32">
        <v>31.52</v>
      </c>
      <c r="V32" t="s">
        <v>274</v>
      </c>
      <c r="W32">
        <v>110</v>
      </c>
      <c r="X32">
        <v>41.64</v>
      </c>
      <c r="Y32">
        <v>41.34</v>
      </c>
      <c r="Z32" t="s">
        <v>274</v>
      </c>
    </row>
    <row r="33" spans="9:26" x14ac:dyDescent="0.25">
      <c r="I33" s="14">
        <f t="shared" si="2"/>
        <v>89.56</v>
      </c>
      <c r="J33" s="2">
        <v>10</v>
      </c>
      <c r="K33" s="29" t="b">
        <f t="shared" si="3"/>
        <v>1</v>
      </c>
      <c r="L33" t="s">
        <v>23</v>
      </c>
      <c r="M33">
        <v>5.7</v>
      </c>
      <c r="N33">
        <v>268899</v>
      </c>
      <c r="O33">
        <v>1.28</v>
      </c>
      <c r="P33">
        <v>8.9559999999999995</v>
      </c>
      <c r="Q33" t="s">
        <v>274</v>
      </c>
      <c r="R33">
        <v>78</v>
      </c>
      <c r="S33">
        <v>77</v>
      </c>
      <c r="T33">
        <v>24.33</v>
      </c>
      <c r="U33">
        <v>23.94</v>
      </c>
      <c r="V33" t="s">
        <v>274</v>
      </c>
      <c r="W33">
        <v>52</v>
      </c>
      <c r="X33">
        <v>14.88</v>
      </c>
      <c r="Y33">
        <v>14.56</v>
      </c>
      <c r="Z33" t="s">
        <v>274</v>
      </c>
    </row>
    <row r="34" spans="9:26" x14ac:dyDescent="0.25">
      <c r="I34" s="14">
        <f t="shared" si="2"/>
        <v>88.610000000000014</v>
      </c>
      <c r="J34" s="2">
        <v>10</v>
      </c>
      <c r="K34" s="29" t="b">
        <f t="shared" si="3"/>
        <v>1</v>
      </c>
      <c r="L34" t="s">
        <v>24</v>
      </c>
      <c r="M34">
        <v>5.77</v>
      </c>
      <c r="N34">
        <v>68899</v>
      </c>
      <c r="O34">
        <v>0.33</v>
      </c>
      <c r="P34">
        <v>8.8610000000000007</v>
      </c>
      <c r="Q34" t="s">
        <v>274</v>
      </c>
      <c r="R34">
        <v>62</v>
      </c>
      <c r="S34">
        <v>64</v>
      </c>
      <c r="T34">
        <v>31.81</v>
      </c>
      <c r="U34">
        <v>31.6</v>
      </c>
      <c r="V34" t="s">
        <v>274</v>
      </c>
      <c r="W34">
        <v>49</v>
      </c>
      <c r="X34">
        <v>32.619999999999997</v>
      </c>
      <c r="Y34">
        <v>31.78</v>
      </c>
      <c r="Z34" t="s">
        <v>274</v>
      </c>
    </row>
    <row r="35" spans="9:26" x14ac:dyDescent="0.25">
      <c r="I35" s="14">
        <f t="shared" si="2"/>
        <v>100</v>
      </c>
      <c r="J35" s="2">
        <v>20</v>
      </c>
      <c r="K35" s="29" t="b">
        <f t="shared" si="3"/>
        <v>1</v>
      </c>
      <c r="L35" t="s">
        <v>97</v>
      </c>
      <c r="M35">
        <v>6.17</v>
      </c>
      <c r="N35">
        <v>384052</v>
      </c>
      <c r="O35">
        <v>1.82</v>
      </c>
      <c r="P35">
        <v>20</v>
      </c>
      <c r="Q35" t="s">
        <v>274</v>
      </c>
      <c r="R35">
        <v>114</v>
      </c>
      <c r="S35">
        <v>88</v>
      </c>
      <c r="T35">
        <v>18.420000000000002</v>
      </c>
      <c r="U35">
        <v>18.190000000000001</v>
      </c>
      <c r="V35" t="s">
        <v>274</v>
      </c>
      <c r="W35">
        <v>63</v>
      </c>
      <c r="X35">
        <v>18.27</v>
      </c>
      <c r="Y35">
        <v>17.68</v>
      </c>
      <c r="Z35" t="s">
        <v>274</v>
      </c>
    </row>
    <row r="36" spans="9:26" x14ac:dyDescent="0.25">
      <c r="I36" s="14">
        <f t="shared" si="2"/>
        <v>92.829999999999984</v>
      </c>
      <c r="J36" s="2">
        <v>10</v>
      </c>
      <c r="K36" s="29" t="b">
        <f t="shared" si="3"/>
        <v>1</v>
      </c>
      <c r="L36" t="s">
        <v>25</v>
      </c>
      <c r="M36">
        <v>6.38</v>
      </c>
      <c r="N36">
        <v>69258</v>
      </c>
      <c r="O36">
        <v>0.33</v>
      </c>
      <c r="P36">
        <v>9.2829999999999995</v>
      </c>
      <c r="Q36" t="s">
        <v>274</v>
      </c>
      <c r="R36">
        <v>130</v>
      </c>
      <c r="S36">
        <v>132</v>
      </c>
      <c r="T36">
        <v>96.07</v>
      </c>
      <c r="U36">
        <v>97.26</v>
      </c>
      <c r="V36" t="s">
        <v>274</v>
      </c>
      <c r="W36">
        <v>95</v>
      </c>
      <c r="X36">
        <v>97.35</v>
      </c>
      <c r="Y36">
        <v>94.2</v>
      </c>
      <c r="Z36" t="s">
        <v>274</v>
      </c>
    </row>
    <row r="37" spans="9:26" x14ac:dyDescent="0.25">
      <c r="I37" s="14">
        <f t="shared" si="2"/>
        <v>85.16</v>
      </c>
      <c r="J37" s="2">
        <v>10</v>
      </c>
      <c r="K37" s="29" t="b">
        <f t="shared" si="3"/>
        <v>1</v>
      </c>
      <c r="L37" t="s">
        <v>26</v>
      </c>
      <c r="M37">
        <v>6.64</v>
      </c>
      <c r="N37">
        <v>62602</v>
      </c>
      <c r="O37">
        <v>0.3</v>
      </c>
      <c r="P37">
        <v>8.516</v>
      </c>
      <c r="Q37" t="s">
        <v>274</v>
      </c>
      <c r="R37">
        <v>63</v>
      </c>
      <c r="S37">
        <v>62</v>
      </c>
      <c r="T37">
        <v>69.44</v>
      </c>
      <c r="U37">
        <v>70.099999999999994</v>
      </c>
      <c r="V37" t="s">
        <v>274</v>
      </c>
      <c r="W37">
        <v>41</v>
      </c>
      <c r="X37">
        <v>41.97</v>
      </c>
      <c r="Y37">
        <v>41.45</v>
      </c>
      <c r="Z37" t="s">
        <v>274</v>
      </c>
    </row>
    <row r="38" spans="9:26" x14ac:dyDescent="0.25">
      <c r="I38" s="14">
        <f t="shared" si="2"/>
        <v>98.469999999999985</v>
      </c>
      <c r="J38" s="2">
        <v>10</v>
      </c>
      <c r="K38" s="29" t="b">
        <f t="shared" si="3"/>
        <v>1</v>
      </c>
      <c r="L38" t="s">
        <v>256</v>
      </c>
      <c r="M38">
        <v>6.72</v>
      </c>
      <c r="N38">
        <v>46928</v>
      </c>
      <c r="O38">
        <v>0.22</v>
      </c>
      <c r="P38">
        <v>9.8469999999999995</v>
      </c>
      <c r="Q38" t="s">
        <v>274</v>
      </c>
      <c r="R38">
        <v>174</v>
      </c>
      <c r="S38">
        <v>93</v>
      </c>
      <c r="T38">
        <v>91.77</v>
      </c>
      <c r="U38">
        <v>85.76</v>
      </c>
      <c r="V38" t="s">
        <v>274</v>
      </c>
      <c r="W38">
        <v>95</v>
      </c>
      <c r="X38">
        <v>78.67</v>
      </c>
      <c r="Y38">
        <v>73.37</v>
      </c>
      <c r="Z38" t="s">
        <v>274</v>
      </c>
    </row>
    <row r="39" spans="9:26" x14ac:dyDescent="0.25">
      <c r="I39" s="14">
        <f t="shared" si="2"/>
        <v>75.47</v>
      </c>
      <c r="J39" s="2">
        <v>10</v>
      </c>
      <c r="K39" s="29" t="b">
        <f t="shared" si="3"/>
        <v>0</v>
      </c>
      <c r="L39" t="s">
        <v>257</v>
      </c>
      <c r="M39">
        <v>6.74</v>
      </c>
      <c r="N39">
        <v>33192</v>
      </c>
      <c r="O39">
        <v>0.16</v>
      </c>
      <c r="P39">
        <v>7.5469999999999997</v>
      </c>
      <c r="Q39" t="s">
        <v>274</v>
      </c>
      <c r="R39">
        <v>41</v>
      </c>
      <c r="S39">
        <v>69</v>
      </c>
      <c r="T39">
        <v>88.3</v>
      </c>
      <c r="U39">
        <v>89.59</v>
      </c>
      <c r="V39" t="s">
        <v>274</v>
      </c>
      <c r="W39">
        <v>39</v>
      </c>
      <c r="X39">
        <v>41.9</v>
      </c>
      <c r="Y39">
        <v>41.53</v>
      </c>
      <c r="Z39" t="s">
        <v>274</v>
      </c>
    </row>
    <row r="40" spans="9:26" x14ac:dyDescent="0.25">
      <c r="I40" s="14">
        <f t="shared" si="2"/>
        <v>85.77</v>
      </c>
      <c r="J40" s="2">
        <v>10</v>
      </c>
      <c r="K40" s="29" t="b">
        <f t="shared" si="3"/>
        <v>1</v>
      </c>
      <c r="L40" t="s">
        <v>27</v>
      </c>
      <c r="M40">
        <v>6.92</v>
      </c>
      <c r="N40">
        <v>65707</v>
      </c>
      <c r="O40">
        <v>0.31</v>
      </c>
      <c r="P40">
        <v>8.577</v>
      </c>
      <c r="Q40" t="s">
        <v>274</v>
      </c>
      <c r="R40">
        <v>83</v>
      </c>
      <c r="S40">
        <v>85</v>
      </c>
      <c r="T40">
        <v>62.95</v>
      </c>
      <c r="U40">
        <v>64.97</v>
      </c>
      <c r="V40" t="s">
        <v>274</v>
      </c>
      <c r="W40">
        <v>47</v>
      </c>
      <c r="X40">
        <v>15.49</v>
      </c>
      <c r="Y40">
        <v>15.54</v>
      </c>
      <c r="Z40" t="s">
        <v>274</v>
      </c>
    </row>
    <row r="41" spans="9:26" x14ac:dyDescent="0.25">
      <c r="I41" s="14">
        <f t="shared" si="2"/>
        <v>67.55</v>
      </c>
      <c r="J41" s="2">
        <v>10</v>
      </c>
      <c r="K41" s="29" t="b">
        <f t="shared" si="3"/>
        <v>0</v>
      </c>
      <c r="L41" t="s">
        <v>28</v>
      </c>
      <c r="M41">
        <v>7.15</v>
      </c>
      <c r="N41">
        <v>8704</v>
      </c>
      <c r="O41">
        <v>0.04</v>
      </c>
      <c r="P41">
        <v>6.7549999999999999</v>
      </c>
      <c r="Q41" t="s">
        <v>274</v>
      </c>
      <c r="R41">
        <v>43</v>
      </c>
      <c r="S41">
        <v>41</v>
      </c>
      <c r="T41">
        <v>87.28</v>
      </c>
      <c r="U41">
        <v>87.72</v>
      </c>
      <c r="V41" t="s">
        <v>274</v>
      </c>
      <c r="W41">
        <v>39</v>
      </c>
      <c r="X41">
        <v>28.76</v>
      </c>
      <c r="Y41">
        <v>26.37</v>
      </c>
      <c r="Z41" t="s">
        <v>274</v>
      </c>
    </row>
    <row r="42" spans="9:26" x14ac:dyDescent="0.25">
      <c r="I42" s="14">
        <f t="shared" si="2"/>
        <v>87.63</v>
      </c>
      <c r="J42" s="2">
        <v>10</v>
      </c>
      <c r="K42" s="29" t="b">
        <f t="shared" si="3"/>
        <v>1</v>
      </c>
      <c r="L42" t="s">
        <v>29</v>
      </c>
      <c r="M42">
        <v>7.36</v>
      </c>
      <c r="N42">
        <v>67972</v>
      </c>
      <c r="O42">
        <v>0.32</v>
      </c>
      <c r="P42">
        <v>8.7629999999999999</v>
      </c>
      <c r="Q42" t="s">
        <v>274</v>
      </c>
      <c r="R42">
        <v>75</v>
      </c>
      <c r="S42">
        <v>39</v>
      </c>
      <c r="T42">
        <v>39.82</v>
      </c>
      <c r="U42">
        <v>39.29</v>
      </c>
      <c r="V42" t="s">
        <v>274</v>
      </c>
      <c r="W42">
        <v>77</v>
      </c>
      <c r="X42">
        <v>31.39</v>
      </c>
      <c r="Y42">
        <v>31.52</v>
      </c>
      <c r="Z42" t="s">
        <v>274</v>
      </c>
    </row>
    <row r="43" spans="9:26" x14ac:dyDescent="0.25">
      <c r="I43" s="14">
        <f t="shared" si="2"/>
        <v>67.066666666666663</v>
      </c>
      <c r="J43" s="2">
        <v>18</v>
      </c>
      <c r="K43" s="29" t="b">
        <f t="shared" si="3"/>
        <v>0</v>
      </c>
      <c r="L43" t="s">
        <v>258</v>
      </c>
      <c r="M43">
        <v>7.52</v>
      </c>
      <c r="N43">
        <v>93801</v>
      </c>
      <c r="O43">
        <v>0.44</v>
      </c>
      <c r="P43">
        <v>12.071999999999999</v>
      </c>
      <c r="Q43" t="s">
        <v>274</v>
      </c>
      <c r="R43">
        <v>43</v>
      </c>
      <c r="S43">
        <v>58</v>
      </c>
      <c r="T43">
        <v>39.86</v>
      </c>
      <c r="U43">
        <v>40.22</v>
      </c>
      <c r="V43" t="s">
        <v>274</v>
      </c>
      <c r="W43">
        <v>41</v>
      </c>
      <c r="X43">
        <v>22.34</v>
      </c>
      <c r="Y43">
        <v>21.63</v>
      </c>
      <c r="Z43" t="s">
        <v>274</v>
      </c>
    </row>
    <row r="44" spans="9:26" x14ac:dyDescent="0.25">
      <c r="I44" s="14">
        <f t="shared" si="2"/>
        <v>98.105000000000004</v>
      </c>
      <c r="J44" s="2">
        <v>20</v>
      </c>
      <c r="K44" s="29" t="b">
        <f t="shared" si="3"/>
        <v>1</v>
      </c>
      <c r="L44" t="s">
        <v>98</v>
      </c>
      <c r="M44">
        <v>7.61</v>
      </c>
      <c r="N44">
        <v>506391</v>
      </c>
      <c r="O44">
        <v>2.4</v>
      </c>
      <c r="P44">
        <v>19.620999999999999</v>
      </c>
      <c r="Q44" t="s">
        <v>274</v>
      </c>
      <c r="R44">
        <v>98</v>
      </c>
      <c r="S44">
        <v>100</v>
      </c>
      <c r="T44">
        <v>62</v>
      </c>
      <c r="U44">
        <v>64.14</v>
      </c>
      <c r="V44" t="s">
        <v>274</v>
      </c>
      <c r="W44">
        <v>70</v>
      </c>
      <c r="X44">
        <v>10.79</v>
      </c>
      <c r="Y44">
        <v>10.62</v>
      </c>
      <c r="Z44" t="s">
        <v>274</v>
      </c>
    </row>
    <row r="45" spans="9:26" x14ac:dyDescent="0.25">
      <c r="I45" s="14">
        <f t="shared" si="2"/>
        <v>85.61</v>
      </c>
      <c r="J45" s="2">
        <v>10</v>
      </c>
      <c r="K45" s="29" t="b">
        <f t="shared" si="3"/>
        <v>1</v>
      </c>
      <c r="L45" t="s">
        <v>30</v>
      </c>
      <c r="M45">
        <v>7.67</v>
      </c>
      <c r="N45">
        <v>277753</v>
      </c>
      <c r="O45">
        <v>1.32</v>
      </c>
      <c r="P45">
        <v>8.5609999999999999</v>
      </c>
      <c r="Q45" t="s">
        <v>274</v>
      </c>
      <c r="R45">
        <v>91</v>
      </c>
      <c r="S45">
        <v>92</v>
      </c>
      <c r="T45">
        <v>55.73</v>
      </c>
      <c r="U45">
        <v>56.84</v>
      </c>
      <c r="V45" t="s">
        <v>274</v>
      </c>
      <c r="W45">
        <v>65</v>
      </c>
      <c r="X45">
        <v>11.33</v>
      </c>
      <c r="Y45">
        <v>11.11</v>
      </c>
      <c r="Z45" t="s">
        <v>274</v>
      </c>
    </row>
    <row r="46" spans="9:26" x14ac:dyDescent="0.25">
      <c r="I46" s="14">
        <f t="shared" si="2"/>
        <v>84.64</v>
      </c>
      <c r="J46" s="2">
        <v>10</v>
      </c>
      <c r="K46" s="29" t="b">
        <f t="shared" si="3"/>
        <v>1</v>
      </c>
      <c r="L46" t="s">
        <v>31</v>
      </c>
      <c r="M46">
        <v>7.93</v>
      </c>
      <c r="N46">
        <v>48469</v>
      </c>
      <c r="O46">
        <v>0.23</v>
      </c>
      <c r="P46">
        <v>8.4640000000000004</v>
      </c>
      <c r="Q46" t="s">
        <v>274</v>
      </c>
      <c r="R46">
        <v>75</v>
      </c>
      <c r="S46">
        <v>39</v>
      </c>
      <c r="T46">
        <v>41.41</v>
      </c>
      <c r="U46">
        <v>40.659999999999997</v>
      </c>
      <c r="V46" t="s">
        <v>274</v>
      </c>
      <c r="W46">
        <v>77</v>
      </c>
      <c r="X46">
        <v>31.34</v>
      </c>
      <c r="Y46">
        <v>32.090000000000003</v>
      </c>
      <c r="Z46" t="s">
        <v>274</v>
      </c>
    </row>
    <row r="47" spans="9:26" x14ac:dyDescent="0.25">
      <c r="I47" s="14">
        <f t="shared" si="2"/>
        <v>82.27</v>
      </c>
      <c r="J47" s="2">
        <v>10</v>
      </c>
      <c r="K47" s="29" t="b">
        <f t="shared" si="3"/>
        <v>1</v>
      </c>
      <c r="L47" t="s">
        <v>259</v>
      </c>
      <c r="M47">
        <v>7.99</v>
      </c>
      <c r="N47">
        <v>55117</v>
      </c>
      <c r="O47">
        <v>0.26</v>
      </c>
      <c r="P47">
        <v>8.2270000000000003</v>
      </c>
      <c r="Q47" t="s">
        <v>274</v>
      </c>
      <c r="R47">
        <v>69</v>
      </c>
      <c r="S47">
        <v>41</v>
      </c>
      <c r="T47">
        <v>61.12</v>
      </c>
      <c r="U47">
        <v>62.15</v>
      </c>
      <c r="V47" t="s">
        <v>274</v>
      </c>
      <c r="W47">
        <v>99</v>
      </c>
      <c r="X47">
        <v>24.12</v>
      </c>
      <c r="Y47">
        <v>25.71</v>
      </c>
      <c r="Z47" t="s">
        <v>274</v>
      </c>
    </row>
    <row r="48" spans="9:26" x14ac:dyDescent="0.25">
      <c r="I48" s="14">
        <f t="shared" si="2"/>
        <v>82.8</v>
      </c>
      <c r="J48" s="2">
        <v>10</v>
      </c>
      <c r="K48" s="29" t="b">
        <f t="shared" si="3"/>
        <v>1</v>
      </c>
      <c r="L48" t="s">
        <v>32</v>
      </c>
      <c r="M48">
        <v>8.1</v>
      </c>
      <c r="N48">
        <v>56815</v>
      </c>
      <c r="O48">
        <v>0.27</v>
      </c>
      <c r="P48">
        <v>8.2799999999999994</v>
      </c>
      <c r="Q48" t="s">
        <v>274</v>
      </c>
      <c r="R48">
        <v>97</v>
      </c>
      <c r="S48">
        <v>83</v>
      </c>
      <c r="T48">
        <v>86.1</v>
      </c>
      <c r="U48">
        <v>87.98</v>
      </c>
      <c r="V48" t="s">
        <v>274</v>
      </c>
      <c r="W48">
        <v>99</v>
      </c>
      <c r="X48">
        <v>61.03</v>
      </c>
      <c r="Y48">
        <v>62.78</v>
      </c>
      <c r="Z48" t="s">
        <v>274</v>
      </c>
    </row>
    <row r="49" spans="9:26" x14ac:dyDescent="0.25">
      <c r="I49" s="14">
        <f t="shared" si="2"/>
        <v>85.52</v>
      </c>
      <c r="J49" s="2">
        <v>10</v>
      </c>
      <c r="K49" s="29" t="b">
        <f t="shared" si="3"/>
        <v>1</v>
      </c>
      <c r="L49" t="s">
        <v>33</v>
      </c>
      <c r="M49">
        <v>8.16</v>
      </c>
      <c r="N49">
        <v>95293</v>
      </c>
      <c r="O49">
        <v>0.45</v>
      </c>
      <c r="P49">
        <v>8.5519999999999996</v>
      </c>
      <c r="Q49" t="s">
        <v>274</v>
      </c>
      <c r="R49">
        <v>166</v>
      </c>
      <c r="S49">
        <v>164</v>
      </c>
      <c r="T49">
        <v>78.430000000000007</v>
      </c>
      <c r="U49">
        <v>78.290000000000006</v>
      </c>
      <c r="V49" t="s">
        <v>274</v>
      </c>
      <c r="W49">
        <v>129</v>
      </c>
      <c r="X49">
        <v>72.489999999999995</v>
      </c>
      <c r="Y49">
        <v>71.98</v>
      </c>
      <c r="Z49" t="s">
        <v>274</v>
      </c>
    </row>
    <row r="50" spans="9:26" x14ac:dyDescent="0.25">
      <c r="I50" s="14">
        <f t="shared" si="2"/>
        <v>82.300000000000011</v>
      </c>
      <c r="J50" s="2">
        <v>10</v>
      </c>
      <c r="K50" s="29" t="b">
        <f t="shared" si="3"/>
        <v>1</v>
      </c>
      <c r="L50" t="s">
        <v>34</v>
      </c>
      <c r="M50">
        <v>8.24</v>
      </c>
      <c r="N50">
        <v>88682</v>
      </c>
      <c r="O50">
        <v>0.42</v>
      </c>
      <c r="P50">
        <v>8.23</v>
      </c>
      <c r="Q50" t="s">
        <v>274</v>
      </c>
      <c r="R50">
        <v>76</v>
      </c>
      <c r="S50">
        <v>41</v>
      </c>
      <c r="T50">
        <v>62.02</v>
      </c>
      <c r="U50">
        <v>62.53</v>
      </c>
      <c r="V50" t="s">
        <v>274</v>
      </c>
      <c r="W50">
        <v>78</v>
      </c>
      <c r="X50">
        <v>32.22</v>
      </c>
      <c r="Y50">
        <v>32.83</v>
      </c>
      <c r="Z50" t="s">
        <v>274</v>
      </c>
    </row>
    <row r="51" spans="9:26" x14ac:dyDescent="0.25">
      <c r="I51" s="14">
        <f t="shared" si="2"/>
        <v>65.238888888888894</v>
      </c>
      <c r="J51" s="2">
        <v>18</v>
      </c>
      <c r="K51" s="29" t="b">
        <f t="shared" si="3"/>
        <v>0</v>
      </c>
      <c r="L51" t="s">
        <v>35</v>
      </c>
      <c r="M51">
        <v>8.31</v>
      </c>
      <c r="N51">
        <v>60055</v>
      </c>
      <c r="O51">
        <v>0.28000000000000003</v>
      </c>
      <c r="P51">
        <v>11.743</v>
      </c>
      <c r="Q51" t="s">
        <v>274</v>
      </c>
      <c r="R51">
        <v>43</v>
      </c>
      <c r="S51">
        <v>58</v>
      </c>
      <c r="T51">
        <v>55.88</v>
      </c>
      <c r="U51">
        <v>56.19</v>
      </c>
      <c r="V51" t="s">
        <v>274</v>
      </c>
      <c r="W51">
        <v>57</v>
      </c>
      <c r="X51">
        <v>19.46</v>
      </c>
      <c r="Y51">
        <v>19.34</v>
      </c>
      <c r="Z51" t="s">
        <v>274</v>
      </c>
    </row>
    <row r="52" spans="9:26" x14ac:dyDescent="0.25">
      <c r="I52" s="14">
        <f t="shared" si="2"/>
        <v>81.45</v>
      </c>
      <c r="J52" s="2">
        <v>10</v>
      </c>
      <c r="K52" s="29" t="b">
        <f t="shared" si="3"/>
        <v>1</v>
      </c>
      <c r="L52" t="s">
        <v>36</v>
      </c>
      <c r="M52">
        <v>8.43</v>
      </c>
      <c r="N52">
        <v>52533</v>
      </c>
      <c r="O52">
        <v>0.25</v>
      </c>
      <c r="P52">
        <v>8.1449999999999996</v>
      </c>
      <c r="Q52" t="s">
        <v>274</v>
      </c>
      <c r="R52">
        <v>129</v>
      </c>
      <c r="S52">
        <v>127</v>
      </c>
      <c r="T52">
        <v>77.94</v>
      </c>
      <c r="U52">
        <v>76.540000000000006</v>
      </c>
      <c r="V52" t="s">
        <v>274</v>
      </c>
      <c r="W52">
        <v>131</v>
      </c>
      <c r="X52">
        <v>24.25</v>
      </c>
      <c r="Y52">
        <v>23.85</v>
      </c>
      <c r="Z52" t="s">
        <v>274</v>
      </c>
    </row>
    <row r="53" spans="9:26" x14ac:dyDescent="0.25">
      <c r="I53" s="14">
        <f t="shared" si="2"/>
        <v>88.91</v>
      </c>
      <c r="J53" s="2">
        <v>10</v>
      </c>
      <c r="K53" s="29" t="b">
        <f t="shared" si="3"/>
        <v>1</v>
      </c>
      <c r="L53" t="s">
        <v>37</v>
      </c>
      <c r="M53">
        <v>8.52</v>
      </c>
      <c r="N53">
        <v>54866</v>
      </c>
      <c r="O53">
        <v>0.26</v>
      </c>
      <c r="P53">
        <v>8.891</v>
      </c>
      <c r="Q53" t="s">
        <v>274</v>
      </c>
      <c r="R53">
        <v>107</v>
      </c>
      <c r="S53">
        <v>109</v>
      </c>
      <c r="T53">
        <v>94.8</v>
      </c>
      <c r="U53">
        <v>93.37</v>
      </c>
      <c r="V53" t="s">
        <v>274</v>
      </c>
      <c r="W53">
        <v>93</v>
      </c>
      <c r="X53">
        <v>4.53</v>
      </c>
      <c r="Y53">
        <v>4.24</v>
      </c>
      <c r="Z53" t="s">
        <v>274</v>
      </c>
    </row>
    <row r="54" spans="9:26" x14ac:dyDescent="0.25">
      <c r="I54" s="14">
        <f t="shared" si="2"/>
        <v>100</v>
      </c>
      <c r="J54" s="2">
        <v>20</v>
      </c>
      <c r="K54" s="29" t="b">
        <f t="shared" si="3"/>
        <v>1</v>
      </c>
      <c r="L54" t="s">
        <v>99</v>
      </c>
      <c r="M54">
        <v>8.91</v>
      </c>
      <c r="N54">
        <v>367848</v>
      </c>
      <c r="O54">
        <v>1.75</v>
      </c>
      <c r="P54">
        <v>20</v>
      </c>
      <c r="Q54" t="s">
        <v>274</v>
      </c>
      <c r="R54">
        <v>117</v>
      </c>
      <c r="S54">
        <v>82</v>
      </c>
      <c r="T54">
        <v>58.94</v>
      </c>
      <c r="U54">
        <v>56.6</v>
      </c>
      <c r="V54" t="s">
        <v>274</v>
      </c>
      <c r="W54">
        <v>52</v>
      </c>
      <c r="X54">
        <v>13.5</v>
      </c>
      <c r="Y54">
        <v>12.86</v>
      </c>
      <c r="Z54" t="s">
        <v>274</v>
      </c>
    </row>
    <row r="55" spans="9:26" x14ac:dyDescent="0.25">
      <c r="I55" s="14">
        <f t="shared" si="2"/>
        <v>88.429999999999993</v>
      </c>
      <c r="J55" s="2">
        <v>10</v>
      </c>
      <c r="K55" s="29" t="b">
        <f t="shared" si="3"/>
        <v>1</v>
      </c>
      <c r="L55" t="s">
        <v>38</v>
      </c>
      <c r="M55">
        <v>8.93</v>
      </c>
      <c r="N55">
        <v>183847</v>
      </c>
      <c r="O55">
        <v>0.87</v>
      </c>
      <c r="P55">
        <v>8.843</v>
      </c>
      <c r="Q55" t="s">
        <v>274</v>
      </c>
      <c r="R55">
        <v>112</v>
      </c>
      <c r="S55">
        <v>77</v>
      </c>
      <c r="T55">
        <v>62.04</v>
      </c>
      <c r="U55">
        <v>60.17</v>
      </c>
      <c r="V55" t="s">
        <v>274</v>
      </c>
      <c r="W55">
        <v>114</v>
      </c>
      <c r="X55">
        <v>31.57</v>
      </c>
      <c r="Y55">
        <v>32</v>
      </c>
      <c r="Z55" t="s">
        <v>274</v>
      </c>
    </row>
    <row r="56" spans="9:26" x14ac:dyDescent="0.25">
      <c r="I56" s="14">
        <f t="shared" si="2"/>
        <v>89.84</v>
      </c>
      <c r="J56" s="2">
        <v>10</v>
      </c>
      <c r="K56" s="29" t="b">
        <f t="shared" si="3"/>
        <v>1</v>
      </c>
      <c r="L56" t="s">
        <v>39</v>
      </c>
      <c r="M56">
        <v>9.01</v>
      </c>
      <c r="N56">
        <v>49048</v>
      </c>
      <c r="O56">
        <v>0.23</v>
      </c>
      <c r="P56">
        <v>8.984</v>
      </c>
      <c r="Q56" t="s">
        <v>274</v>
      </c>
      <c r="R56">
        <v>131</v>
      </c>
      <c r="S56">
        <v>133</v>
      </c>
      <c r="T56">
        <v>95.48</v>
      </c>
      <c r="U56">
        <v>93.55</v>
      </c>
      <c r="V56" t="s">
        <v>274</v>
      </c>
      <c r="W56">
        <v>117</v>
      </c>
      <c r="X56">
        <v>79</v>
      </c>
      <c r="Y56">
        <v>77.459999999999994</v>
      </c>
      <c r="Z56" t="s">
        <v>274</v>
      </c>
    </row>
    <row r="57" spans="9:26" x14ac:dyDescent="0.25">
      <c r="I57" s="14">
        <f t="shared" si="2"/>
        <v>94.469999999999985</v>
      </c>
      <c r="J57" s="2">
        <v>10</v>
      </c>
      <c r="K57" s="29" t="b">
        <f t="shared" si="3"/>
        <v>1</v>
      </c>
      <c r="L57" t="s">
        <v>40</v>
      </c>
      <c r="M57">
        <v>9.02</v>
      </c>
      <c r="N57">
        <v>294025</v>
      </c>
      <c r="O57">
        <v>1.39</v>
      </c>
      <c r="P57">
        <v>9.4469999999999992</v>
      </c>
      <c r="Q57" t="s">
        <v>274</v>
      </c>
      <c r="R57">
        <v>91</v>
      </c>
      <c r="S57">
        <v>106</v>
      </c>
      <c r="T57">
        <v>35.700000000000003</v>
      </c>
      <c r="U57">
        <v>35.85</v>
      </c>
      <c r="V57" t="s">
        <v>274</v>
      </c>
      <c r="W57">
        <v>51</v>
      </c>
      <c r="X57">
        <v>8.99</v>
      </c>
      <c r="Y57">
        <v>8.6300000000000008</v>
      </c>
      <c r="Z57" t="s">
        <v>274</v>
      </c>
    </row>
    <row r="58" spans="9:26" x14ac:dyDescent="0.25">
      <c r="I58" s="14">
        <f t="shared" si="2"/>
        <v>86.56</v>
      </c>
      <c r="J58" s="2">
        <v>10</v>
      </c>
      <c r="K58" s="29" t="b">
        <f t="shared" si="3"/>
        <v>1</v>
      </c>
      <c r="L58" t="s">
        <v>41</v>
      </c>
      <c r="M58">
        <v>9.1300000000000008</v>
      </c>
      <c r="N58">
        <v>515940</v>
      </c>
      <c r="O58">
        <v>2.4500000000000002</v>
      </c>
      <c r="P58">
        <v>8.6560000000000006</v>
      </c>
      <c r="Q58" t="s">
        <v>274</v>
      </c>
      <c r="R58">
        <v>91</v>
      </c>
      <c r="S58">
        <v>106</v>
      </c>
      <c r="T58">
        <v>50.83</v>
      </c>
      <c r="U58">
        <v>52.74</v>
      </c>
      <c r="V58" t="s">
        <v>274</v>
      </c>
      <c r="W58">
        <v>105</v>
      </c>
      <c r="X58">
        <v>21.8</v>
      </c>
      <c r="Y58">
        <v>22.39</v>
      </c>
      <c r="Z58" t="s">
        <v>274</v>
      </c>
    </row>
    <row r="59" spans="9:26" x14ac:dyDescent="0.25">
      <c r="I59" s="14">
        <f t="shared" si="2"/>
        <v>92.759999999999991</v>
      </c>
      <c r="J59" s="2">
        <v>10</v>
      </c>
      <c r="K59" s="29" t="b">
        <f t="shared" si="3"/>
        <v>1</v>
      </c>
      <c r="L59" t="s">
        <v>42</v>
      </c>
      <c r="M59">
        <v>9.43</v>
      </c>
      <c r="N59">
        <v>261779</v>
      </c>
      <c r="O59">
        <v>1.24</v>
      </c>
      <c r="P59">
        <v>9.2759999999999998</v>
      </c>
      <c r="Q59" t="s">
        <v>274</v>
      </c>
      <c r="R59">
        <v>91</v>
      </c>
      <c r="S59">
        <v>106</v>
      </c>
      <c r="T59">
        <v>50.02</v>
      </c>
      <c r="U59">
        <v>50.62</v>
      </c>
      <c r="V59" t="s">
        <v>274</v>
      </c>
      <c r="W59">
        <v>105</v>
      </c>
      <c r="X59">
        <v>25.86</v>
      </c>
      <c r="Y59">
        <v>26.03</v>
      </c>
      <c r="Z59" t="s">
        <v>274</v>
      </c>
    </row>
    <row r="60" spans="9:26" x14ac:dyDescent="0.25">
      <c r="I60" s="14">
        <f t="shared" si="2"/>
        <v>92.2</v>
      </c>
      <c r="J60" s="2">
        <v>10</v>
      </c>
      <c r="K60" s="29" t="b">
        <f t="shared" si="3"/>
        <v>1</v>
      </c>
      <c r="L60" t="s">
        <v>43</v>
      </c>
      <c r="M60">
        <v>9.4499999999999993</v>
      </c>
      <c r="N60">
        <v>220514</v>
      </c>
      <c r="O60">
        <v>1.05</v>
      </c>
      <c r="P60">
        <v>9.2200000000000006</v>
      </c>
      <c r="Q60" t="s">
        <v>274</v>
      </c>
      <c r="R60">
        <v>104</v>
      </c>
      <c r="S60">
        <v>78</v>
      </c>
      <c r="T60">
        <v>53.26</v>
      </c>
      <c r="U60">
        <v>52.37</v>
      </c>
      <c r="V60" t="s">
        <v>274</v>
      </c>
      <c r="W60">
        <v>103</v>
      </c>
      <c r="X60">
        <v>54.16</v>
      </c>
      <c r="Y60">
        <v>54.48</v>
      </c>
      <c r="Z60" t="s">
        <v>274</v>
      </c>
    </row>
    <row r="61" spans="9:26" x14ac:dyDescent="0.25">
      <c r="I61" s="14">
        <f t="shared" si="2"/>
        <v>83.9</v>
      </c>
      <c r="J61" s="2">
        <v>10</v>
      </c>
      <c r="K61" s="29" t="b">
        <f t="shared" si="3"/>
        <v>1</v>
      </c>
      <c r="L61" t="s">
        <v>44</v>
      </c>
      <c r="M61">
        <v>9.58</v>
      </c>
      <c r="N61">
        <v>36924</v>
      </c>
      <c r="O61">
        <v>0.18</v>
      </c>
      <c r="P61">
        <v>8.39</v>
      </c>
      <c r="Q61" t="s">
        <v>274</v>
      </c>
      <c r="R61">
        <v>173</v>
      </c>
      <c r="S61">
        <v>171</v>
      </c>
      <c r="T61">
        <v>51.73</v>
      </c>
      <c r="U61">
        <v>50.55</v>
      </c>
      <c r="V61" t="s">
        <v>274</v>
      </c>
      <c r="W61">
        <v>175</v>
      </c>
      <c r="X61">
        <v>48.95</v>
      </c>
      <c r="Y61">
        <v>48.57</v>
      </c>
      <c r="Z61" t="s">
        <v>274</v>
      </c>
    </row>
    <row r="62" spans="9:26" x14ac:dyDescent="0.25">
      <c r="I62" s="14">
        <f t="shared" si="2"/>
        <v>85.64</v>
      </c>
      <c r="J62" s="2">
        <v>10</v>
      </c>
      <c r="K62" s="29" t="b">
        <f t="shared" si="3"/>
        <v>1</v>
      </c>
      <c r="L62" t="s">
        <v>260</v>
      </c>
      <c r="M62">
        <v>9.7100000000000009</v>
      </c>
      <c r="N62">
        <v>301566</v>
      </c>
      <c r="O62">
        <v>1.43</v>
      </c>
      <c r="P62">
        <v>8.5640000000000001</v>
      </c>
      <c r="Q62" t="s">
        <v>274</v>
      </c>
      <c r="R62">
        <v>105</v>
      </c>
      <c r="S62">
        <v>120</v>
      </c>
      <c r="T62">
        <v>29.67</v>
      </c>
      <c r="U62">
        <v>29.02</v>
      </c>
      <c r="V62" t="s">
        <v>274</v>
      </c>
      <c r="W62">
        <v>79</v>
      </c>
      <c r="X62">
        <v>15.83</v>
      </c>
      <c r="Y62">
        <v>14.89</v>
      </c>
      <c r="Z62" t="s">
        <v>274</v>
      </c>
    </row>
    <row r="63" spans="9:26" x14ac:dyDescent="0.25">
      <c r="I63" s="14">
        <f t="shared" si="2"/>
        <v>95.280000000000015</v>
      </c>
      <c r="J63" s="2">
        <v>20</v>
      </c>
      <c r="K63" s="29" t="b">
        <f t="shared" si="3"/>
        <v>1</v>
      </c>
      <c r="L63" t="s">
        <v>100</v>
      </c>
      <c r="M63">
        <v>9.84</v>
      </c>
      <c r="N63">
        <v>194564</v>
      </c>
      <c r="O63">
        <v>0.92</v>
      </c>
      <c r="P63">
        <v>19.056000000000001</v>
      </c>
      <c r="Q63" t="s">
        <v>274</v>
      </c>
      <c r="R63">
        <v>95</v>
      </c>
      <c r="S63">
        <v>174</v>
      </c>
      <c r="T63">
        <v>77.349999999999994</v>
      </c>
      <c r="U63">
        <v>79.03</v>
      </c>
      <c r="V63" t="s">
        <v>274</v>
      </c>
      <c r="W63">
        <v>176</v>
      </c>
      <c r="X63">
        <v>75.23</v>
      </c>
      <c r="Y63">
        <v>75.78</v>
      </c>
      <c r="Z63" t="s">
        <v>274</v>
      </c>
    </row>
    <row r="64" spans="9:26" x14ac:dyDescent="0.25">
      <c r="I64" s="14">
        <f t="shared" si="2"/>
        <v>80.650000000000006</v>
      </c>
      <c r="J64" s="2">
        <v>10</v>
      </c>
      <c r="K64" s="29" t="b">
        <f t="shared" si="3"/>
        <v>1</v>
      </c>
      <c r="L64" t="s">
        <v>45</v>
      </c>
      <c r="M64">
        <v>9.94</v>
      </c>
      <c r="N64">
        <v>126070</v>
      </c>
      <c r="O64">
        <v>0.6</v>
      </c>
      <c r="P64">
        <v>8.0649999999999995</v>
      </c>
      <c r="Q64" t="s">
        <v>274</v>
      </c>
      <c r="R64">
        <v>77</v>
      </c>
      <c r="S64">
        <v>156</v>
      </c>
      <c r="T64">
        <v>64.2</v>
      </c>
      <c r="U64">
        <v>67.37</v>
      </c>
      <c r="V64" t="s">
        <v>274</v>
      </c>
      <c r="W64">
        <v>158</v>
      </c>
      <c r="X64">
        <v>60.88</v>
      </c>
      <c r="Y64">
        <v>63.92</v>
      </c>
      <c r="Z64" t="s">
        <v>274</v>
      </c>
    </row>
    <row r="65" spans="9:26" x14ac:dyDescent="0.25">
      <c r="I65" s="14">
        <f t="shared" si="2"/>
        <v>77.77000000000001</v>
      </c>
      <c r="J65" s="2">
        <v>10</v>
      </c>
      <c r="K65" s="29" t="b">
        <f t="shared" si="3"/>
        <v>0</v>
      </c>
      <c r="L65" t="s">
        <v>46</v>
      </c>
      <c r="M65">
        <v>9.9499999999999993</v>
      </c>
      <c r="N65">
        <v>69551</v>
      </c>
      <c r="O65">
        <v>0.33</v>
      </c>
      <c r="P65">
        <v>7.7770000000000001</v>
      </c>
      <c r="Q65" t="s">
        <v>274</v>
      </c>
      <c r="R65">
        <v>83</v>
      </c>
      <c r="S65">
        <v>85</v>
      </c>
      <c r="T65">
        <v>64.650000000000006</v>
      </c>
      <c r="U65">
        <v>66.11</v>
      </c>
      <c r="V65" t="s">
        <v>274</v>
      </c>
      <c r="W65">
        <v>95</v>
      </c>
      <c r="X65">
        <v>12.92</v>
      </c>
      <c r="Y65">
        <v>13.42</v>
      </c>
      <c r="Z65" t="s">
        <v>274</v>
      </c>
    </row>
    <row r="66" spans="9:26" x14ac:dyDescent="0.25">
      <c r="I66" s="14">
        <f t="shared" si="2"/>
        <v>75.339999999999989</v>
      </c>
      <c r="J66" s="2">
        <v>10</v>
      </c>
      <c r="K66" s="29" t="b">
        <f t="shared" si="3"/>
        <v>0</v>
      </c>
      <c r="L66" t="s">
        <v>47</v>
      </c>
      <c r="M66">
        <v>9.98</v>
      </c>
      <c r="N66">
        <v>26470</v>
      </c>
      <c r="O66">
        <v>0.13</v>
      </c>
      <c r="P66">
        <v>7.5339999999999998</v>
      </c>
      <c r="Q66" t="s">
        <v>274</v>
      </c>
      <c r="R66">
        <v>77</v>
      </c>
      <c r="S66">
        <v>110</v>
      </c>
      <c r="T66">
        <v>77.349999999999994</v>
      </c>
      <c r="U66">
        <v>79.78</v>
      </c>
      <c r="V66" t="s">
        <v>274</v>
      </c>
      <c r="W66">
        <v>61</v>
      </c>
      <c r="X66">
        <v>59.19</v>
      </c>
      <c r="Y66">
        <v>57.88</v>
      </c>
      <c r="Z66" t="s">
        <v>274</v>
      </c>
    </row>
    <row r="67" spans="9:26" x14ac:dyDescent="0.25">
      <c r="I67" s="14">
        <f t="shared" si="2"/>
        <v>73.06</v>
      </c>
      <c r="J67" s="2">
        <v>10</v>
      </c>
      <c r="K67" s="29" t="b">
        <f t="shared" si="3"/>
        <v>0</v>
      </c>
      <c r="L67" t="s">
        <v>48</v>
      </c>
      <c r="M67">
        <v>9.98</v>
      </c>
      <c r="N67">
        <v>77712</v>
      </c>
      <c r="O67">
        <v>0.37</v>
      </c>
      <c r="P67">
        <v>7.306</v>
      </c>
      <c r="Q67" t="s">
        <v>274</v>
      </c>
      <c r="R67">
        <v>75</v>
      </c>
      <c r="S67">
        <v>53</v>
      </c>
      <c r="T67">
        <v>19.71</v>
      </c>
      <c r="U67">
        <v>19.87</v>
      </c>
      <c r="V67" t="s">
        <v>274</v>
      </c>
      <c r="W67">
        <v>89</v>
      </c>
      <c r="X67">
        <v>9.73</v>
      </c>
      <c r="Y67">
        <v>10.72</v>
      </c>
      <c r="Z67" t="s">
        <v>274</v>
      </c>
    </row>
    <row r="68" spans="9:26" x14ac:dyDescent="0.25">
      <c r="I68" s="14">
        <f t="shared" si="2"/>
        <v>87.5</v>
      </c>
      <c r="J68" s="2">
        <v>10</v>
      </c>
      <c r="K68" s="29" t="b">
        <f t="shared" si="3"/>
        <v>1</v>
      </c>
      <c r="L68" t="s">
        <v>49</v>
      </c>
      <c r="M68">
        <v>10.02</v>
      </c>
      <c r="N68">
        <v>358495</v>
      </c>
      <c r="O68">
        <v>1.7</v>
      </c>
      <c r="P68">
        <v>8.75</v>
      </c>
      <c r="Q68" t="s">
        <v>274</v>
      </c>
      <c r="R68">
        <v>91</v>
      </c>
      <c r="S68">
        <v>120</v>
      </c>
      <c r="T68">
        <v>26.51</v>
      </c>
      <c r="U68">
        <v>26.28</v>
      </c>
      <c r="V68" t="s">
        <v>274</v>
      </c>
      <c r="W68">
        <v>65</v>
      </c>
      <c r="X68">
        <v>9.84</v>
      </c>
      <c r="Y68">
        <v>9.52</v>
      </c>
      <c r="Z68" t="s">
        <v>274</v>
      </c>
    </row>
    <row r="69" spans="9:26" x14ac:dyDescent="0.25">
      <c r="I69" s="14">
        <f t="shared" ref="I69:I88" si="4">P69/J69*100</f>
        <v>88.059999999999988</v>
      </c>
      <c r="J69" s="2">
        <v>10</v>
      </c>
      <c r="K69" s="29" t="b">
        <f t="shared" ref="K69:K88" si="5">AND(P69&gt;J69*0.8,P69&lt;J69*1.2)</f>
        <v>1</v>
      </c>
      <c r="L69" t="s">
        <v>50</v>
      </c>
      <c r="M69">
        <v>10.08</v>
      </c>
      <c r="N69">
        <v>221691</v>
      </c>
      <c r="O69">
        <v>1.05</v>
      </c>
      <c r="P69">
        <v>8.8059999999999992</v>
      </c>
      <c r="Q69" t="s">
        <v>274</v>
      </c>
      <c r="R69">
        <v>91</v>
      </c>
      <c r="S69">
        <v>126</v>
      </c>
      <c r="T69">
        <v>35.909999999999997</v>
      </c>
      <c r="U69">
        <v>37.51</v>
      </c>
      <c r="V69" t="s">
        <v>274</v>
      </c>
      <c r="W69">
        <v>89</v>
      </c>
      <c r="X69">
        <v>17.14</v>
      </c>
      <c r="Y69">
        <v>17.03</v>
      </c>
      <c r="Z69" t="s">
        <v>274</v>
      </c>
    </row>
    <row r="70" spans="9:26" x14ac:dyDescent="0.25">
      <c r="I70" s="14">
        <f t="shared" si="4"/>
        <v>85.18</v>
      </c>
      <c r="J70" s="2">
        <v>10</v>
      </c>
      <c r="K70" s="29" t="b">
        <f t="shared" si="5"/>
        <v>1</v>
      </c>
      <c r="L70" t="s">
        <v>52</v>
      </c>
      <c r="M70">
        <v>10.15</v>
      </c>
      <c r="N70">
        <v>285946</v>
      </c>
      <c r="O70">
        <v>1.36</v>
      </c>
      <c r="P70">
        <v>8.5180000000000007</v>
      </c>
      <c r="Q70" t="s">
        <v>274</v>
      </c>
      <c r="R70">
        <v>105</v>
      </c>
      <c r="S70">
        <v>120</v>
      </c>
      <c r="T70">
        <v>49.52</v>
      </c>
      <c r="U70">
        <v>48.73</v>
      </c>
      <c r="V70" t="s">
        <v>274</v>
      </c>
      <c r="W70">
        <v>119</v>
      </c>
      <c r="X70">
        <v>11.62</v>
      </c>
      <c r="Y70">
        <v>11.73</v>
      </c>
      <c r="Z70" t="s">
        <v>274</v>
      </c>
    </row>
    <row r="71" spans="9:26" x14ac:dyDescent="0.25">
      <c r="I71" s="14">
        <f t="shared" si="4"/>
        <v>92.360000000000014</v>
      </c>
      <c r="J71" s="2">
        <v>10</v>
      </c>
      <c r="K71" s="29" t="b">
        <f t="shared" si="5"/>
        <v>1</v>
      </c>
      <c r="L71" t="s">
        <v>51</v>
      </c>
      <c r="M71">
        <v>10.17</v>
      </c>
      <c r="N71">
        <v>269653</v>
      </c>
      <c r="O71">
        <v>1.28</v>
      </c>
      <c r="P71">
        <v>9.2360000000000007</v>
      </c>
      <c r="Q71" t="s">
        <v>274</v>
      </c>
      <c r="R71">
        <v>91</v>
      </c>
      <c r="S71">
        <v>126</v>
      </c>
      <c r="T71">
        <v>32.83</v>
      </c>
      <c r="U71">
        <v>33</v>
      </c>
      <c r="V71" t="s">
        <v>274</v>
      </c>
      <c r="W71">
        <v>89</v>
      </c>
      <c r="X71">
        <v>11.29</v>
      </c>
      <c r="Y71">
        <v>10.78</v>
      </c>
      <c r="Z71" t="s">
        <v>274</v>
      </c>
    </row>
    <row r="72" spans="9:26" x14ac:dyDescent="0.25">
      <c r="I72" s="14">
        <f t="shared" si="4"/>
        <v>83.87</v>
      </c>
      <c r="J72" s="2">
        <v>10</v>
      </c>
      <c r="K72" s="29" t="b">
        <f t="shared" si="5"/>
        <v>1</v>
      </c>
      <c r="L72" t="s">
        <v>53</v>
      </c>
      <c r="M72">
        <v>10.37</v>
      </c>
      <c r="N72">
        <v>245288</v>
      </c>
      <c r="O72">
        <v>1.1599999999999999</v>
      </c>
      <c r="P72">
        <v>8.3870000000000005</v>
      </c>
      <c r="Q72" t="s">
        <v>274</v>
      </c>
      <c r="R72">
        <v>119</v>
      </c>
      <c r="S72">
        <v>91</v>
      </c>
      <c r="T72">
        <v>66.88</v>
      </c>
      <c r="U72">
        <v>63.77</v>
      </c>
      <c r="V72" t="s">
        <v>274</v>
      </c>
      <c r="W72">
        <v>134</v>
      </c>
      <c r="X72">
        <v>24.28</v>
      </c>
      <c r="Y72">
        <v>24.68</v>
      </c>
      <c r="Z72" t="s">
        <v>274</v>
      </c>
    </row>
    <row r="73" spans="9:26" x14ac:dyDescent="0.25">
      <c r="I73" s="14">
        <f t="shared" si="4"/>
        <v>101.66</v>
      </c>
      <c r="J73" s="2">
        <v>10</v>
      </c>
      <c r="K73" s="29" t="b">
        <f t="shared" si="5"/>
        <v>1</v>
      </c>
      <c r="L73" t="s">
        <v>54</v>
      </c>
      <c r="M73">
        <v>10.39</v>
      </c>
      <c r="N73">
        <v>19049</v>
      </c>
      <c r="O73">
        <v>0.09</v>
      </c>
      <c r="P73">
        <v>10.166</v>
      </c>
      <c r="Q73" t="s">
        <v>274</v>
      </c>
      <c r="R73">
        <v>167</v>
      </c>
      <c r="S73">
        <v>130</v>
      </c>
      <c r="T73">
        <v>65.819999999999993</v>
      </c>
      <c r="U73">
        <v>61.14</v>
      </c>
      <c r="V73" t="s">
        <v>274</v>
      </c>
      <c r="W73">
        <v>132</v>
      </c>
      <c r="X73">
        <v>73.17</v>
      </c>
      <c r="Y73">
        <v>64.23</v>
      </c>
      <c r="Z73" t="s">
        <v>274</v>
      </c>
    </row>
    <row r="74" spans="9:26" x14ac:dyDescent="0.25">
      <c r="I74" s="14">
        <f t="shared" si="4"/>
        <v>88.94</v>
      </c>
      <c r="J74" s="2">
        <v>10</v>
      </c>
      <c r="K74" s="29" t="b">
        <f t="shared" si="5"/>
        <v>1</v>
      </c>
      <c r="L74" t="s">
        <v>55</v>
      </c>
      <c r="M74">
        <v>10.42</v>
      </c>
      <c r="N74">
        <v>289664</v>
      </c>
      <c r="O74">
        <v>1.37</v>
      </c>
      <c r="P74">
        <v>8.8940000000000001</v>
      </c>
      <c r="Q74" t="s">
        <v>274</v>
      </c>
      <c r="R74">
        <v>105</v>
      </c>
      <c r="S74">
        <v>120</v>
      </c>
      <c r="T74">
        <v>47</v>
      </c>
      <c r="U74">
        <v>47.35</v>
      </c>
      <c r="V74" t="s">
        <v>274</v>
      </c>
      <c r="W74">
        <v>77</v>
      </c>
      <c r="X74">
        <v>11.06</v>
      </c>
      <c r="Y74">
        <v>10.37</v>
      </c>
      <c r="Z74" t="s">
        <v>274</v>
      </c>
    </row>
    <row r="75" spans="9:26" x14ac:dyDescent="0.25">
      <c r="I75" s="14">
        <f t="shared" si="4"/>
        <v>86.910000000000011</v>
      </c>
      <c r="J75" s="2">
        <v>10</v>
      </c>
      <c r="K75" s="29" t="b">
        <f t="shared" si="5"/>
        <v>1</v>
      </c>
      <c r="L75" t="s">
        <v>56</v>
      </c>
      <c r="M75">
        <v>10.53</v>
      </c>
      <c r="N75">
        <v>340161</v>
      </c>
      <c r="O75">
        <v>1.61</v>
      </c>
      <c r="P75">
        <v>8.6910000000000007</v>
      </c>
      <c r="Q75" t="s">
        <v>274</v>
      </c>
      <c r="R75">
        <v>105</v>
      </c>
      <c r="S75">
        <v>134</v>
      </c>
      <c r="T75">
        <v>21.16</v>
      </c>
      <c r="U75">
        <v>21.66</v>
      </c>
      <c r="V75" t="s">
        <v>274</v>
      </c>
      <c r="W75">
        <v>91</v>
      </c>
      <c r="X75">
        <v>14.82</v>
      </c>
      <c r="Y75">
        <v>14.67</v>
      </c>
      <c r="Z75" t="s">
        <v>274</v>
      </c>
    </row>
    <row r="76" spans="9:26" x14ac:dyDescent="0.25">
      <c r="I76" s="14">
        <f t="shared" si="4"/>
        <v>91.289999999999992</v>
      </c>
      <c r="J76" s="2">
        <v>10</v>
      </c>
      <c r="K76" s="29" t="b">
        <f t="shared" si="5"/>
        <v>1</v>
      </c>
      <c r="L76" t="s">
        <v>57</v>
      </c>
      <c r="M76">
        <v>10.61</v>
      </c>
      <c r="N76">
        <v>163745</v>
      </c>
      <c r="O76">
        <v>0.78</v>
      </c>
      <c r="P76">
        <v>9.1289999999999996</v>
      </c>
      <c r="Q76" t="s">
        <v>274</v>
      </c>
      <c r="R76">
        <v>146</v>
      </c>
      <c r="S76">
        <v>148</v>
      </c>
      <c r="T76">
        <v>63.78</v>
      </c>
      <c r="U76">
        <v>62.72</v>
      </c>
      <c r="V76" t="s">
        <v>274</v>
      </c>
      <c r="W76">
        <v>111</v>
      </c>
      <c r="X76">
        <v>42.28</v>
      </c>
      <c r="Y76">
        <v>41.35</v>
      </c>
      <c r="Z76" t="s">
        <v>274</v>
      </c>
    </row>
    <row r="77" spans="9:26" x14ac:dyDescent="0.25">
      <c r="I77" s="14">
        <f t="shared" si="4"/>
        <v>92.449999999999989</v>
      </c>
      <c r="J77" s="2">
        <v>10</v>
      </c>
      <c r="K77" s="29" t="b">
        <f t="shared" si="5"/>
        <v>1</v>
      </c>
      <c r="L77" t="s">
        <v>261</v>
      </c>
      <c r="M77">
        <v>10.64</v>
      </c>
      <c r="N77">
        <v>296068</v>
      </c>
      <c r="O77">
        <v>1.4</v>
      </c>
      <c r="P77">
        <v>9.2449999999999992</v>
      </c>
      <c r="Q77" t="s">
        <v>274</v>
      </c>
      <c r="R77">
        <v>119</v>
      </c>
      <c r="S77">
        <v>91</v>
      </c>
      <c r="T77">
        <v>27.27</v>
      </c>
      <c r="U77">
        <v>25.58</v>
      </c>
      <c r="V77" t="s">
        <v>274</v>
      </c>
      <c r="W77">
        <v>134</v>
      </c>
      <c r="X77">
        <v>29.5</v>
      </c>
      <c r="Y77">
        <v>29.12</v>
      </c>
      <c r="Z77" t="s">
        <v>274</v>
      </c>
    </row>
    <row r="78" spans="9:26" x14ac:dyDescent="0.25">
      <c r="I78" s="14">
        <f t="shared" si="4"/>
        <v>100</v>
      </c>
      <c r="J78" s="2">
        <v>20</v>
      </c>
      <c r="K78" s="29" t="b">
        <f t="shared" si="5"/>
        <v>1</v>
      </c>
      <c r="L78" t="s">
        <v>101</v>
      </c>
      <c r="M78">
        <v>10.66</v>
      </c>
      <c r="N78">
        <v>220342</v>
      </c>
      <c r="O78">
        <v>1.05</v>
      </c>
      <c r="P78">
        <v>20</v>
      </c>
      <c r="Q78" t="s">
        <v>274</v>
      </c>
      <c r="R78">
        <v>152</v>
      </c>
      <c r="S78">
        <v>115</v>
      </c>
      <c r="T78">
        <v>52.82</v>
      </c>
      <c r="U78">
        <v>51.11</v>
      </c>
      <c r="V78" t="s">
        <v>274</v>
      </c>
      <c r="W78" t="s">
        <v>216</v>
      </c>
      <c r="X78" t="s">
        <v>216</v>
      </c>
      <c r="Y78" t="s">
        <v>216</v>
      </c>
      <c r="Z78" t="s">
        <v>216</v>
      </c>
    </row>
    <row r="79" spans="9:26" x14ac:dyDescent="0.25">
      <c r="I79" s="14">
        <f t="shared" si="4"/>
        <v>93.43</v>
      </c>
      <c r="J79" s="2">
        <v>10</v>
      </c>
      <c r="K79" s="29" t="b">
        <f t="shared" si="5"/>
        <v>1</v>
      </c>
      <c r="L79" t="s">
        <v>58</v>
      </c>
      <c r="M79">
        <v>10.68</v>
      </c>
      <c r="N79">
        <v>167888</v>
      </c>
      <c r="O79">
        <v>0.8</v>
      </c>
      <c r="P79">
        <v>9.343</v>
      </c>
      <c r="Q79" t="s">
        <v>274</v>
      </c>
      <c r="R79">
        <v>146</v>
      </c>
      <c r="S79">
        <v>148</v>
      </c>
      <c r="T79">
        <v>62.86</v>
      </c>
      <c r="U79">
        <v>64.31</v>
      </c>
      <c r="V79" t="s">
        <v>274</v>
      </c>
      <c r="W79">
        <v>111</v>
      </c>
      <c r="X79">
        <v>42.75</v>
      </c>
      <c r="Y79">
        <v>41.95</v>
      </c>
      <c r="Z79" t="s">
        <v>274</v>
      </c>
    </row>
    <row r="80" spans="9:26" x14ac:dyDescent="0.25">
      <c r="I80" s="14">
        <f t="shared" si="4"/>
        <v>83.23</v>
      </c>
      <c r="J80" s="2">
        <v>10</v>
      </c>
      <c r="K80" s="29" t="b">
        <f t="shared" si="5"/>
        <v>1</v>
      </c>
      <c r="L80" t="s">
        <v>60</v>
      </c>
      <c r="M80">
        <v>10.91</v>
      </c>
      <c r="N80">
        <v>265709</v>
      </c>
      <c r="O80">
        <v>1.26</v>
      </c>
      <c r="P80">
        <v>8.3230000000000004</v>
      </c>
      <c r="Q80" t="s">
        <v>274</v>
      </c>
      <c r="R80">
        <v>91</v>
      </c>
      <c r="S80">
        <v>92</v>
      </c>
      <c r="T80">
        <v>52.73</v>
      </c>
      <c r="U80">
        <v>52.03</v>
      </c>
      <c r="V80" t="s">
        <v>274</v>
      </c>
      <c r="W80">
        <v>134</v>
      </c>
      <c r="X80">
        <v>28.18</v>
      </c>
      <c r="Y80">
        <v>29.44</v>
      </c>
      <c r="Z80" t="s">
        <v>274</v>
      </c>
    </row>
    <row r="81" spans="9:26" x14ac:dyDescent="0.25">
      <c r="I81" s="14">
        <f t="shared" si="4"/>
        <v>92.74</v>
      </c>
      <c r="J81" s="2">
        <v>10</v>
      </c>
      <c r="K81" s="29" t="b">
        <f t="shared" si="5"/>
        <v>1</v>
      </c>
      <c r="L81" t="s">
        <v>59</v>
      </c>
      <c r="M81">
        <v>10.92</v>
      </c>
      <c r="N81">
        <v>171293</v>
      </c>
      <c r="O81">
        <v>0.81</v>
      </c>
      <c r="P81">
        <v>9.2739999999999991</v>
      </c>
      <c r="Q81" t="s">
        <v>274</v>
      </c>
      <c r="R81">
        <v>146</v>
      </c>
      <c r="S81">
        <v>148</v>
      </c>
      <c r="T81">
        <v>64.22</v>
      </c>
      <c r="U81">
        <v>62.61</v>
      </c>
      <c r="V81" t="s">
        <v>274</v>
      </c>
      <c r="W81">
        <v>111</v>
      </c>
      <c r="X81">
        <v>43.87</v>
      </c>
      <c r="Y81">
        <v>42.8</v>
      </c>
      <c r="Z81" t="s">
        <v>274</v>
      </c>
    </row>
    <row r="82" spans="9:26" x14ac:dyDescent="0.25">
      <c r="I82" s="14">
        <f t="shared" si="4"/>
        <v>84.02</v>
      </c>
      <c r="J82" s="2">
        <v>10</v>
      </c>
      <c r="K82" s="29" t="b">
        <f t="shared" si="5"/>
        <v>1</v>
      </c>
      <c r="L82" t="s">
        <v>61</v>
      </c>
      <c r="M82">
        <v>11.1</v>
      </c>
      <c r="N82">
        <v>30730</v>
      </c>
      <c r="O82">
        <v>0.15</v>
      </c>
      <c r="P82">
        <v>8.4019999999999992</v>
      </c>
      <c r="Q82" t="s">
        <v>274</v>
      </c>
      <c r="R82">
        <v>117</v>
      </c>
      <c r="S82">
        <v>119</v>
      </c>
      <c r="T82">
        <v>97.1</v>
      </c>
      <c r="U82">
        <v>96.91</v>
      </c>
      <c r="V82" t="s">
        <v>274</v>
      </c>
      <c r="W82">
        <v>201</v>
      </c>
      <c r="X82">
        <v>88.55</v>
      </c>
      <c r="Y82">
        <v>88.32</v>
      </c>
      <c r="Z82" t="s">
        <v>274</v>
      </c>
    </row>
    <row r="83" spans="9:26" x14ac:dyDescent="0.25">
      <c r="I83" s="14">
        <f t="shared" si="4"/>
        <v>78.28</v>
      </c>
      <c r="J83" s="2">
        <v>10</v>
      </c>
      <c r="K83" s="29" t="b">
        <f t="shared" si="5"/>
        <v>0</v>
      </c>
      <c r="L83" t="s">
        <v>62</v>
      </c>
      <c r="M83">
        <v>11.45</v>
      </c>
      <c r="N83">
        <v>14905</v>
      </c>
      <c r="O83">
        <v>7.0000000000000007E-2</v>
      </c>
      <c r="P83">
        <v>7.8280000000000003</v>
      </c>
      <c r="Q83" t="s">
        <v>274</v>
      </c>
      <c r="R83">
        <v>157</v>
      </c>
      <c r="S83">
        <v>155</v>
      </c>
      <c r="T83">
        <v>76.87</v>
      </c>
      <c r="U83">
        <v>79.17</v>
      </c>
      <c r="V83" t="s">
        <v>274</v>
      </c>
      <c r="W83">
        <v>75</v>
      </c>
      <c r="X83">
        <v>85.26</v>
      </c>
      <c r="Y83">
        <v>81.05</v>
      </c>
      <c r="Z83" t="s">
        <v>274</v>
      </c>
    </row>
    <row r="84" spans="9:26" x14ac:dyDescent="0.25">
      <c r="I84" s="14">
        <f t="shared" si="4"/>
        <v>66.149999999999991</v>
      </c>
      <c r="J84" s="2">
        <v>10</v>
      </c>
      <c r="K84" s="29" t="b">
        <f t="shared" si="5"/>
        <v>0</v>
      </c>
      <c r="L84" t="s">
        <v>63</v>
      </c>
      <c r="M84">
        <v>11.58</v>
      </c>
      <c r="N84">
        <v>3414</v>
      </c>
      <c r="O84">
        <v>0.02</v>
      </c>
      <c r="P84">
        <v>6.6150000000000002</v>
      </c>
      <c r="Q84" t="s">
        <v>274</v>
      </c>
      <c r="R84">
        <v>77</v>
      </c>
      <c r="S84">
        <v>51</v>
      </c>
      <c r="T84">
        <v>45.42</v>
      </c>
      <c r="U84">
        <v>44.56</v>
      </c>
      <c r="V84" t="s">
        <v>274</v>
      </c>
      <c r="W84">
        <v>123</v>
      </c>
      <c r="X84">
        <v>45.76</v>
      </c>
      <c r="Y84">
        <v>48.68</v>
      </c>
      <c r="Z84" t="s">
        <v>274</v>
      </c>
    </row>
    <row r="85" spans="9:26" x14ac:dyDescent="0.25">
      <c r="I85" s="14">
        <f t="shared" si="4"/>
        <v>86.6</v>
      </c>
      <c r="J85" s="2">
        <v>10</v>
      </c>
      <c r="K85" s="29" t="b">
        <f t="shared" si="5"/>
        <v>1</v>
      </c>
      <c r="L85" t="s">
        <v>64</v>
      </c>
      <c r="M85">
        <v>11.98</v>
      </c>
      <c r="N85">
        <v>107448</v>
      </c>
      <c r="O85">
        <v>0.51</v>
      </c>
      <c r="P85">
        <v>8.66</v>
      </c>
      <c r="Q85" t="s">
        <v>274</v>
      </c>
      <c r="R85">
        <v>180</v>
      </c>
      <c r="S85">
        <v>182</v>
      </c>
      <c r="T85">
        <v>96.02</v>
      </c>
      <c r="U85">
        <v>94.52</v>
      </c>
      <c r="V85" t="s">
        <v>274</v>
      </c>
      <c r="W85">
        <v>145</v>
      </c>
      <c r="X85">
        <v>32.33</v>
      </c>
      <c r="Y85">
        <v>32.57</v>
      </c>
      <c r="Z85" t="s">
        <v>274</v>
      </c>
    </row>
    <row r="86" spans="9:26" x14ac:dyDescent="0.25">
      <c r="I86" s="14">
        <f t="shared" si="4"/>
        <v>80.150000000000006</v>
      </c>
      <c r="J86" s="2">
        <v>10</v>
      </c>
      <c r="K86" s="29" t="b">
        <f t="shared" si="5"/>
        <v>1</v>
      </c>
      <c r="L86" t="s">
        <v>65</v>
      </c>
      <c r="M86">
        <v>12.07</v>
      </c>
      <c r="N86">
        <v>46240</v>
      </c>
      <c r="O86">
        <v>0.22</v>
      </c>
      <c r="P86">
        <v>8.0150000000000006</v>
      </c>
      <c r="Q86" t="s">
        <v>274</v>
      </c>
      <c r="R86">
        <v>225</v>
      </c>
      <c r="S86">
        <v>227</v>
      </c>
      <c r="T86">
        <v>63.52</v>
      </c>
      <c r="U86">
        <v>62.44</v>
      </c>
      <c r="V86" t="s">
        <v>274</v>
      </c>
      <c r="W86">
        <v>223</v>
      </c>
      <c r="X86">
        <v>64.42</v>
      </c>
      <c r="Y86">
        <v>61.88</v>
      </c>
      <c r="Z86" t="s">
        <v>274</v>
      </c>
    </row>
    <row r="87" spans="9:26" x14ac:dyDescent="0.25">
      <c r="I87" s="14">
        <f t="shared" si="4"/>
        <v>84.610000000000014</v>
      </c>
      <c r="J87" s="2">
        <v>10</v>
      </c>
      <c r="K87" s="29" t="b">
        <f t="shared" si="5"/>
        <v>1</v>
      </c>
      <c r="L87" t="s">
        <v>66</v>
      </c>
      <c r="M87">
        <v>12.15</v>
      </c>
      <c r="N87">
        <v>276724</v>
      </c>
      <c r="O87">
        <v>1.31</v>
      </c>
      <c r="P87">
        <v>8.4610000000000003</v>
      </c>
      <c r="Q87" t="s">
        <v>274</v>
      </c>
      <c r="R87">
        <v>128</v>
      </c>
      <c r="S87">
        <v>127</v>
      </c>
      <c r="T87">
        <v>12.82</v>
      </c>
      <c r="U87">
        <v>12.46</v>
      </c>
      <c r="V87" t="s">
        <v>274</v>
      </c>
      <c r="W87">
        <v>129</v>
      </c>
      <c r="X87">
        <v>10.56</v>
      </c>
      <c r="Y87">
        <v>10.44</v>
      </c>
      <c r="Z87" t="s">
        <v>274</v>
      </c>
    </row>
    <row r="88" spans="9:26" x14ac:dyDescent="0.25">
      <c r="I88" s="14">
        <f t="shared" si="4"/>
        <v>76.88</v>
      </c>
      <c r="J88" s="2">
        <v>10</v>
      </c>
      <c r="K88" s="29" t="b">
        <f t="shared" si="5"/>
        <v>0</v>
      </c>
      <c r="L88" t="s">
        <v>67</v>
      </c>
      <c r="M88">
        <v>12.29</v>
      </c>
      <c r="N88">
        <v>106079</v>
      </c>
      <c r="O88">
        <v>0.5</v>
      </c>
      <c r="P88">
        <v>7.6879999999999997</v>
      </c>
      <c r="Q88" t="s">
        <v>274</v>
      </c>
      <c r="R88">
        <v>180</v>
      </c>
      <c r="S88">
        <v>182</v>
      </c>
      <c r="T88">
        <v>95.7</v>
      </c>
      <c r="U88">
        <v>94.18</v>
      </c>
      <c r="V88" t="s">
        <v>274</v>
      </c>
      <c r="W88">
        <v>145</v>
      </c>
      <c r="X88">
        <v>34.15</v>
      </c>
      <c r="Y88">
        <v>33.64</v>
      </c>
      <c r="Z88" t="s">
        <v>274</v>
      </c>
    </row>
  </sheetData>
  <conditionalFormatting sqref="I4:I88">
    <cfRule type="cellIs" dxfId="9" priority="1" operator="greaterThan">
      <formula>120</formula>
    </cfRule>
    <cfRule type="cellIs" dxfId="8" priority="3" operator="lessThan">
      <formula>80</formula>
    </cfRule>
  </conditionalFormatting>
  <conditionalFormatting sqref="F3:G6 K4:K88">
    <cfRule type="cellIs" dxfId="7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M93"/>
  <sheetViews>
    <sheetView tabSelected="1"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G23" sqref="G23"/>
    </sheetView>
  </sheetViews>
  <sheetFormatPr defaultRowHeight="15" x14ac:dyDescent="0.25"/>
  <cols>
    <col min="1" max="1" width="41.140625" style="7" bestFit="1" customWidth="1"/>
    <col min="2" max="2" width="15.7109375" style="28" customWidth="1"/>
    <col min="3" max="39" width="15.7109375" style="8" customWidth="1"/>
    <col min="40" max="16384" width="9.140625" style="7"/>
  </cols>
  <sheetData>
    <row r="1" spans="1:39" x14ac:dyDescent="0.25">
      <c r="A1" s="7" t="s">
        <v>265</v>
      </c>
    </row>
    <row r="2" spans="1:39" x14ac:dyDescent="0.25">
      <c r="A2" s="9">
        <v>231214</v>
      </c>
    </row>
    <row r="4" spans="1:39" x14ac:dyDescent="0.25">
      <c r="A4" s="7" t="s">
        <v>70</v>
      </c>
      <c r="B4" s="28" t="s">
        <v>74</v>
      </c>
    </row>
    <row r="5" spans="1:39" x14ac:dyDescent="0.25">
      <c r="B5" s="28" t="s">
        <v>69</v>
      </c>
    </row>
    <row r="6" spans="1:39" x14ac:dyDescent="0.25">
      <c r="A6" s="7" t="s">
        <v>83</v>
      </c>
      <c r="B6" s="8" t="s">
        <v>244</v>
      </c>
      <c r="C6" s="8" t="s">
        <v>245</v>
      </c>
      <c r="D6" s="8" t="s">
        <v>246</v>
      </c>
      <c r="E6" s="8" t="s">
        <v>289</v>
      </c>
      <c r="F6" s="8" t="s">
        <v>294</v>
      </c>
      <c r="G6" s="8" t="s">
        <v>296</v>
      </c>
      <c r="H6" s="8" t="s">
        <v>290</v>
      </c>
      <c r="I6" s="8" t="s">
        <v>291</v>
      </c>
      <c r="J6" s="8" t="s">
        <v>297</v>
      </c>
      <c r="K6" s="8" t="s">
        <v>298</v>
      </c>
      <c r="L6" s="8" t="s">
        <v>299</v>
      </c>
      <c r="M6" s="8" t="s">
        <v>300</v>
      </c>
      <c r="N6" s="8" t="s">
        <v>301</v>
      </c>
      <c r="O6" s="8" t="s">
        <v>302</v>
      </c>
      <c r="P6" s="8" t="s">
        <v>303</v>
      </c>
      <c r="Q6" s="8" t="s">
        <v>304</v>
      </c>
      <c r="R6" s="8" t="s">
        <v>305</v>
      </c>
      <c r="S6" s="8" t="s">
        <v>306</v>
      </c>
      <c r="T6" s="8" t="s">
        <v>307</v>
      </c>
      <c r="U6" s="8" t="s">
        <v>308</v>
      </c>
      <c r="V6" s="8" t="s">
        <v>309</v>
      </c>
      <c r="W6" s="8" t="s">
        <v>310</v>
      </c>
      <c r="X6" s="8" t="s">
        <v>281</v>
      </c>
      <c r="Y6" s="8" t="s">
        <v>311</v>
      </c>
      <c r="Z6" s="8" t="s">
        <v>312</v>
      </c>
      <c r="AA6" s="8" t="s">
        <v>317</v>
      </c>
      <c r="AM6" s="7"/>
    </row>
    <row r="7" spans="1:39" x14ac:dyDescent="0.25">
      <c r="A7" s="7" t="s">
        <v>73</v>
      </c>
      <c r="B7" s="8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R7" s="8" t="s">
        <v>73</v>
      </c>
      <c r="S7" s="8" t="s">
        <v>73</v>
      </c>
      <c r="T7" s="8" t="s">
        <v>73</v>
      </c>
      <c r="U7" s="8" t="s">
        <v>73</v>
      </c>
      <c r="V7" s="8" t="s">
        <v>73</v>
      </c>
      <c r="W7" s="8" t="s">
        <v>73</v>
      </c>
      <c r="X7" s="8" t="s">
        <v>73</v>
      </c>
      <c r="Y7" s="8" t="s">
        <v>73</v>
      </c>
      <c r="Z7" s="8" t="s">
        <v>73</v>
      </c>
      <c r="AA7" s="8" t="s">
        <v>73</v>
      </c>
      <c r="AM7" s="7"/>
    </row>
    <row r="8" spans="1:39" x14ac:dyDescent="0.25">
      <c r="A8" t="s">
        <v>1</v>
      </c>
      <c r="B8" s="8" t="s">
        <v>279</v>
      </c>
      <c r="C8" s="8" t="s">
        <v>279</v>
      </c>
      <c r="D8" s="8" t="s">
        <v>279</v>
      </c>
      <c r="E8" s="8" t="s">
        <v>279</v>
      </c>
      <c r="F8" s="8" t="s">
        <v>279</v>
      </c>
      <c r="G8" s="8">
        <v>11.2791</v>
      </c>
      <c r="H8" s="8" t="s">
        <v>279</v>
      </c>
      <c r="I8" s="8" t="s">
        <v>279</v>
      </c>
      <c r="J8" s="8" t="s">
        <v>279</v>
      </c>
      <c r="K8" s="8" t="s">
        <v>279</v>
      </c>
      <c r="L8" s="8" t="s">
        <v>279</v>
      </c>
      <c r="M8" s="8" t="s">
        <v>279</v>
      </c>
      <c r="N8" s="8" t="s">
        <v>279</v>
      </c>
      <c r="O8" s="8" t="s">
        <v>279</v>
      </c>
      <c r="P8" s="8" t="s">
        <v>279</v>
      </c>
      <c r="Q8" s="8" t="s">
        <v>279</v>
      </c>
      <c r="R8" s="8" t="s">
        <v>279</v>
      </c>
      <c r="S8" s="8" t="s">
        <v>279</v>
      </c>
      <c r="T8" s="8" t="s">
        <v>279</v>
      </c>
      <c r="U8" s="8" t="s">
        <v>279</v>
      </c>
      <c r="V8" s="8" t="s">
        <v>279</v>
      </c>
      <c r="W8" s="8" t="s">
        <v>279</v>
      </c>
      <c r="X8" s="8" t="s">
        <v>279</v>
      </c>
      <c r="Y8" s="8" t="s">
        <v>279</v>
      </c>
      <c r="Z8" s="8">
        <v>9.0640999999999998</v>
      </c>
      <c r="AA8" s="8">
        <v>9.6252999999999993</v>
      </c>
      <c r="AM8" s="7"/>
    </row>
    <row r="9" spans="1:39" x14ac:dyDescent="0.25">
      <c r="A9" t="s">
        <v>252</v>
      </c>
      <c r="B9" s="8" t="s">
        <v>279</v>
      </c>
      <c r="C9" s="8" t="s">
        <v>279</v>
      </c>
      <c r="D9" s="8" t="s">
        <v>279</v>
      </c>
      <c r="E9" s="8" t="s">
        <v>279</v>
      </c>
      <c r="F9" s="8" t="s">
        <v>279</v>
      </c>
      <c r="G9" s="8">
        <v>11.6668</v>
      </c>
      <c r="H9" s="8" t="s">
        <v>279</v>
      </c>
      <c r="I9" s="8" t="s">
        <v>279</v>
      </c>
      <c r="J9" s="8" t="s">
        <v>279</v>
      </c>
      <c r="K9" s="8" t="s">
        <v>279</v>
      </c>
      <c r="L9" s="8" t="s">
        <v>279</v>
      </c>
      <c r="M9" s="8" t="s">
        <v>279</v>
      </c>
      <c r="N9" s="8" t="s">
        <v>279</v>
      </c>
      <c r="O9" s="8" t="s">
        <v>279</v>
      </c>
      <c r="P9" s="8" t="s">
        <v>279</v>
      </c>
      <c r="Q9" s="8" t="s">
        <v>279</v>
      </c>
      <c r="R9" s="8" t="s">
        <v>279</v>
      </c>
      <c r="S9" s="8" t="s">
        <v>279</v>
      </c>
      <c r="T9" s="8" t="s">
        <v>279</v>
      </c>
      <c r="U9" s="8" t="s">
        <v>279</v>
      </c>
      <c r="V9" s="8" t="s">
        <v>279</v>
      </c>
      <c r="W9" s="8" t="s">
        <v>279</v>
      </c>
      <c r="X9" s="8" t="s">
        <v>279</v>
      </c>
      <c r="Y9" s="8" t="s">
        <v>279</v>
      </c>
      <c r="Z9" s="8">
        <v>8.7164000000000001</v>
      </c>
      <c r="AA9" s="8">
        <v>9.5686999999999998</v>
      </c>
      <c r="AM9" s="7"/>
    </row>
    <row r="10" spans="1:39" x14ac:dyDescent="0.25">
      <c r="A10" t="s">
        <v>2</v>
      </c>
      <c r="B10" s="8" t="s">
        <v>216</v>
      </c>
      <c r="C10" s="8" t="s">
        <v>216</v>
      </c>
      <c r="D10" s="8" t="s">
        <v>216</v>
      </c>
      <c r="E10" s="8" t="s">
        <v>216</v>
      </c>
      <c r="F10" s="8" t="s">
        <v>216</v>
      </c>
      <c r="G10" s="8">
        <v>14.950799999999999</v>
      </c>
      <c r="H10" s="8" t="s">
        <v>216</v>
      </c>
      <c r="I10" s="8" t="s">
        <v>216</v>
      </c>
      <c r="J10" s="8" t="s">
        <v>216</v>
      </c>
      <c r="K10" s="8" t="s">
        <v>216</v>
      </c>
      <c r="L10" s="8" t="s">
        <v>216</v>
      </c>
      <c r="M10" s="8" t="s">
        <v>216</v>
      </c>
      <c r="N10" s="8" t="s">
        <v>216</v>
      </c>
      <c r="O10" s="8" t="s">
        <v>216</v>
      </c>
      <c r="P10" s="8" t="s">
        <v>216</v>
      </c>
      <c r="Q10" s="8" t="s">
        <v>216</v>
      </c>
      <c r="R10" s="8" t="s">
        <v>216</v>
      </c>
      <c r="S10" s="8" t="s">
        <v>216</v>
      </c>
      <c r="T10" s="8" t="s">
        <v>216</v>
      </c>
      <c r="U10" s="8" t="s">
        <v>216</v>
      </c>
      <c r="V10" s="8" t="s">
        <v>216</v>
      </c>
      <c r="W10" s="8" t="s">
        <v>216</v>
      </c>
      <c r="X10" s="8" t="s">
        <v>216</v>
      </c>
      <c r="Y10" s="8" t="s">
        <v>216</v>
      </c>
      <c r="Z10" s="8">
        <v>10.262700000000001</v>
      </c>
      <c r="AA10" s="8">
        <v>9.9474</v>
      </c>
      <c r="AM10" s="7"/>
    </row>
    <row r="11" spans="1:39" x14ac:dyDescent="0.25">
      <c r="A11" s="7" t="s">
        <v>3</v>
      </c>
      <c r="B11" s="8" t="s">
        <v>279</v>
      </c>
      <c r="C11" s="8" t="s">
        <v>279</v>
      </c>
      <c r="D11" s="8" t="s">
        <v>279</v>
      </c>
      <c r="E11" s="8" t="s">
        <v>279</v>
      </c>
      <c r="F11" s="8" t="s">
        <v>279</v>
      </c>
      <c r="G11" s="8">
        <v>11.8131</v>
      </c>
      <c r="H11" s="8" t="s">
        <v>279</v>
      </c>
      <c r="I11" s="8" t="s">
        <v>279</v>
      </c>
      <c r="J11" s="8" t="s">
        <v>279</v>
      </c>
      <c r="K11" s="8" t="s">
        <v>279</v>
      </c>
      <c r="L11" s="8" t="s">
        <v>279</v>
      </c>
      <c r="M11" s="8" t="s">
        <v>279</v>
      </c>
      <c r="N11" s="8" t="s">
        <v>279</v>
      </c>
      <c r="O11" s="8" t="s">
        <v>279</v>
      </c>
      <c r="P11" s="8" t="s">
        <v>279</v>
      </c>
      <c r="Q11" s="8" t="s">
        <v>279</v>
      </c>
      <c r="R11" s="8" t="s">
        <v>279</v>
      </c>
      <c r="S11" s="8" t="s">
        <v>279</v>
      </c>
      <c r="T11" s="8" t="s">
        <v>279</v>
      </c>
      <c r="U11" s="8" t="s">
        <v>279</v>
      </c>
      <c r="V11" s="8" t="s">
        <v>279</v>
      </c>
      <c r="W11" s="8" t="s">
        <v>279</v>
      </c>
      <c r="X11" s="8" t="s">
        <v>279</v>
      </c>
      <c r="Y11" s="8" t="s">
        <v>279</v>
      </c>
      <c r="Z11" s="8">
        <v>9.4524000000000008</v>
      </c>
      <c r="AA11" s="8">
        <v>9.9176000000000002</v>
      </c>
      <c r="AM11" s="7"/>
    </row>
    <row r="12" spans="1:39" x14ac:dyDescent="0.25">
      <c r="A12" t="s">
        <v>4</v>
      </c>
      <c r="B12" s="8" t="s">
        <v>279</v>
      </c>
      <c r="C12" s="8" t="s">
        <v>279</v>
      </c>
      <c r="D12" s="8" t="s">
        <v>279</v>
      </c>
      <c r="E12" s="8" t="s">
        <v>279</v>
      </c>
      <c r="F12" s="8" t="s">
        <v>279</v>
      </c>
      <c r="G12" s="8">
        <v>10.9198</v>
      </c>
      <c r="H12" s="8" t="s">
        <v>279</v>
      </c>
      <c r="I12" s="8" t="s">
        <v>279</v>
      </c>
      <c r="J12" s="8" t="s">
        <v>279</v>
      </c>
      <c r="K12" s="8" t="s">
        <v>279</v>
      </c>
      <c r="L12" s="8" t="s">
        <v>279</v>
      </c>
      <c r="M12" s="8" t="s">
        <v>279</v>
      </c>
      <c r="N12" s="8" t="s">
        <v>279</v>
      </c>
      <c r="O12" s="8" t="s">
        <v>279</v>
      </c>
      <c r="P12" s="8" t="s">
        <v>279</v>
      </c>
      <c r="Q12" s="8" t="s">
        <v>279</v>
      </c>
      <c r="R12" s="8" t="s">
        <v>279</v>
      </c>
      <c r="S12" s="8" t="s">
        <v>279</v>
      </c>
      <c r="T12" s="8" t="s">
        <v>279</v>
      </c>
      <c r="U12" s="8" t="s">
        <v>279</v>
      </c>
      <c r="V12" s="8" t="s">
        <v>279</v>
      </c>
      <c r="W12" s="8" t="s">
        <v>279</v>
      </c>
      <c r="X12" s="8" t="s">
        <v>279</v>
      </c>
      <c r="Y12" s="8" t="s">
        <v>279</v>
      </c>
      <c r="Z12" s="8">
        <v>8.3820999999999994</v>
      </c>
      <c r="AA12" s="8">
        <v>8.8726000000000003</v>
      </c>
      <c r="AM12" s="7"/>
    </row>
    <row r="13" spans="1:39" x14ac:dyDescent="0.25">
      <c r="A13" t="s">
        <v>5</v>
      </c>
      <c r="B13" s="8" t="s">
        <v>279</v>
      </c>
      <c r="C13" s="8" t="s">
        <v>279</v>
      </c>
      <c r="D13" s="8" t="s">
        <v>279</v>
      </c>
      <c r="E13" s="8" t="s">
        <v>279</v>
      </c>
      <c r="F13" s="8" t="s">
        <v>279</v>
      </c>
      <c r="G13" s="8">
        <v>9.9366000000000003</v>
      </c>
      <c r="H13" s="8" t="s">
        <v>279</v>
      </c>
      <c r="I13" s="8" t="s">
        <v>279</v>
      </c>
      <c r="J13" s="8" t="s">
        <v>279</v>
      </c>
      <c r="K13" s="8" t="s">
        <v>279</v>
      </c>
      <c r="L13" s="8" t="s">
        <v>279</v>
      </c>
      <c r="M13" s="8" t="s">
        <v>279</v>
      </c>
      <c r="N13" s="8" t="s">
        <v>279</v>
      </c>
      <c r="O13" s="8" t="s">
        <v>279</v>
      </c>
      <c r="P13" s="8" t="s">
        <v>279</v>
      </c>
      <c r="Q13" s="8" t="s">
        <v>279</v>
      </c>
      <c r="R13" s="8" t="s">
        <v>279</v>
      </c>
      <c r="S13" s="8" t="s">
        <v>279</v>
      </c>
      <c r="T13" s="8" t="s">
        <v>279</v>
      </c>
      <c r="U13" s="8" t="s">
        <v>279</v>
      </c>
      <c r="V13" s="8" t="s">
        <v>279</v>
      </c>
      <c r="W13" s="8" t="s">
        <v>279</v>
      </c>
      <c r="X13" s="8" t="s">
        <v>279</v>
      </c>
      <c r="Y13" s="8" t="s">
        <v>279</v>
      </c>
      <c r="Z13" s="8">
        <v>8.4779</v>
      </c>
      <c r="AA13" s="8">
        <v>8.7446999999999999</v>
      </c>
      <c r="AM13" s="7"/>
    </row>
    <row r="14" spans="1:39" x14ac:dyDescent="0.25">
      <c r="A14" t="s">
        <v>6</v>
      </c>
      <c r="B14" s="8" t="s">
        <v>279</v>
      </c>
      <c r="C14" s="8" t="s">
        <v>279</v>
      </c>
      <c r="D14" s="8" t="s">
        <v>279</v>
      </c>
      <c r="E14" s="8" t="s">
        <v>279</v>
      </c>
      <c r="F14" s="8" t="s">
        <v>279</v>
      </c>
      <c r="G14" s="8">
        <v>10.670400000000001</v>
      </c>
      <c r="H14" s="8" t="s">
        <v>279</v>
      </c>
      <c r="I14" s="8" t="s">
        <v>279</v>
      </c>
      <c r="J14" s="8" t="s">
        <v>279</v>
      </c>
      <c r="K14" s="8" t="s">
        <v>279</v>
      </c>
      <c r="L14" s="8" t="s">
        <v>279</v>
      </c>
      <c r="M14" s="8" t="s">
        <v>279</v>
      </c>
      <c r="N14" s="8" t="s">
        <v>279</v>
      </c>
      <c r="O14" s="8" t="s">
        <v>279</v>
      </c>
      <c r="P14" s="8" t="s">
        <v>279</v>
      </c>
      <c r="Q14" s="8" t="s">
        <v>279</v>
      </c>
      <c r="R14" s="8" t="s">
        <v>279</v>
      </c>
      <c r="S14" s="8" t="s">
        <v>279</v>
      </c>
      <c r="T14" s="8" t="s">
        <v>279</v>
      </c>
      <c r="U14" s="8" t="s">
        <v>279</v>
      </c>
      <c r="V14" s="8" t="s">
        <v>279</v>
      </c>
      <c r="W14" s="8" t="s">
        <v>279</v>
      </c>
      <c r="X14" s="8" t="s">
        <v>279</v>
      </c>
      <c r="Y14" s="8" t="s">
        <v>279</v>
      </c>
      <c r="Z14" s="8">
        <v>8.5132999999999992</v>
      </c>
      <c r="AA14" s="8">
        <v>8.8355999999999995</v>
      </c>
      <c r="AM14" s="7"/>
    </row>
    <row r="15" spans="1:39" x14ac:dyDescent="0.25">
      <c r="A15" t="s">
        <v>7</v>
      </c>
      <c r="B15" s="8">
        <v>5.2801</v>
      </c>
      <c r="C15" s="8">
        <v>3.0085000000000002</v>
      </c>
      <c r="D15" s="8">
        <v>2.8258999999999999</v>
      </c>
      <c r="E15" s="8" t="s">
        <v>279</v>
      </c>
      <c r="F15" s="8">
        <v>1.6514</v>
      </c>
      <c r="G15" s="8">
        <v>15.7286</v>
      </c>
      <c r="H15" s="8" t="s">
        <v>279</v>
      </c>
      <c r="I15" s="8" t="s">
        <v>279</v>
      </c>
      <c r="J15" s="8" t="s">
        <v>279</v>
      </c>
      <c r="K15" s="8">
        <v>4.9245999999999999</v>
      </c>
      <c r="L15" s="8">
        <v>1.9806999999999999</v>
      </c>
      <c r="M15" s="8">
        <v>6.4859</v>
      </c>
      <c r="N15" s="8">
        <v>5.5471000000000004</v>
      </c>
      <c r="O15" s="8" t="s">
        <v>279</v>
      </c>
      <c r="P15" s="8">
        <v>5.8997999999999999</v>
      </c>
      <c r="Q15" s="8">
        <v>1.7766999999999999</v>
      </c>
      <c r="R15" s="8" t="s">
        <v>279</v>
      </c>
      <c r="S15" s="8">
        <v>5.5208000000000004</v>
      </c>
      <c r="T15" s="8">
        <v>7.6463999999999999</v>
      </c>
      <c r="U15" s="8">
        <v>1.6012999999999999</v>
      </c>
      <c r="V15" s="8" t="s">
        <v>279</v>
      </c>
      <c r="W15" s="8" t="s">
        <v>279</v>
      </c>
      <c r="X15" s="8" t="s">
        <v>279</v>
      </c>
      <c r="Y15" s="8" t="s">
        <v>279</v>
      </c>
      <c r="Z15" s="8">
        <v>14.3446</v>
      </c>
      <c r="AA15" s="8">
        <v>13.797800000000001</v>
      </c>
      <c r="AM15" s="7"/>
    </row>
    <row r="16" spans="1:39" x14ac:dyDescent="0.25">
      <c r="A16" t="s">
        <v>8</v>
      </c>
      <c r="B16" s="8">
        <v>0.29709999999999998</v>
      </c>
      <c r="C16" s="8">
        <v>0.25280000000000002</v>
      </c>
      <c r="D16" s="8">
        <v>0.20730000000000001</v>
      </c>
      <c r="E16" s="8">
        <v>0.22869999999999999</v>
      </c>
      <c r="F16" s="8">
        <v>0.186</v>
      </c>
      <c r="G16" s="8">
        <v>7.6479999999999997</v>
      </c>
      <c r="H16" s="8">
        <v>0.25430000000000003</v>
      </c>
      <c r="I16" s="8">
        <v>0.2442</v>
      </c>
      <c r="J16" s="8">
        <v>0.19950000000000001</v>
      </c>
      <c r="K16" s="8">
        <v>0.18890000000000001</v>
      </c>
      <c r="L16" s="8">
        <v>0.2041</v>
      </c>
      <c r="M16" s="8">
        <v>0.20580000000000001</v>
      </c>
      <c r="N16" s="8">
        <v>0.21529999999999999</v>
      </c>
      <c r="O16" s="8">
        <v>0.16500000000000001</v>
      </c>
      <c r="P16" s="8">
        <v>0.1769</v>
      </c>
      <c r="Q16" s="8">
        <v>0.1047</v>
      </c>
      <c r="R16" s="8">
        <v>0.18310000000000001</v>
      </c>
      <c r="S16" s="8">
        <v>0.1416</v>
      </c>
      <c r="T16" s="8">
        <v>0.14069999999999999</v>
      </c>
      <c r="U16" s="8">
        <v>0.13370000000000001</v>
      </c>
      <c r="V16" s="8">
        <v>0.16</v>
      </c>
      <c r="W16" s="8">
        <v>0.12509999999999999</v>
      </c>
      <c r="X16" s="8">
        <v>0.12379999999999999</v>
      </c>
      <c r="Y16" s="8">
        <v>0.1595</v>
      </c>
      <c r="Z16" s="8">
        <v>6.6875</v>
      </c>
      <c r="AA16" s="8">
        <v>9.2826000000000004</v>
      </c>
      <c r="AM16" s="7"/>
    </row>
    <row r="17" spans="1:39" x14ac:dyDescent="0.25">
      <c r="A17" t="s">
        <v>9</v>
      </c>
      <c r="B17" s="8" t="s">
        <v>279</v>
      </c>
      <c r="C17" s="8" t="s">
        <v>279</v>
      </c>
      <c r="D17" s="8" t="s">
        <v>279</v>
      </c>
      <c r="E17" s="8" t="s">
        <v>279</v>
      </c>
      <c r="F17" s="8" t="s">
        <v>279</v>
      </c>
      <c r="G17" s="8">
        <v>11.179399999999999</v>
      </c>
      <c r="H17" s="8" t="s">
        <v>279</v>
      </c>
      <c r="I17" s="8" t="s">
        <v>279</v>
      </c>
      <c r="J17" s="8" t="s">
        <v>279</v>
      </c>
      <c r="K17" s="8" t="s">
        <v>279</v>
      </c>
      <c r="L17" s="8" t="s">
        <v>279</v>
      </c>
      <c r="M17" s="8" t="s">
        <v>279</v>
      </c>
      <c r="N17" s="8" t="s">
        <v>279</v>
      </c>
      <c r="O17" s="8" t="s">
        <v>279</v>
      </c>
      <c r="P17" s="8" t="s">
        <v>279</v>
      </c>
      <c r="Q17" s="8" t="s">
        <v>279</v>
      </c>
      <c r="R17" s="8" t="s">
        <v>279</v>
      </c>
      <c r="S17" s="8" t="s">
        <v>279</v>
      </c>
      <c r="T17" s="8" t="s">
        <v>279</v>
      </c>
      <c r="U17" s="8" t="s">
        <v>279</v>
      </c>
      <c r="V17" s="8" t="s">
        <v>279</v>
      </c>
      <c r="W17" s="8" t="s">
        <v>279</v>
      </c>
      <c r="X17" s="8" t="s">
        <v>279</v>
      </c>
      <c r="Y17" s="8" t="s">
        <v>279</v>
      </c>
      <c r="Z17" s="8">
        <v>8.8512000000000004</v>
      </c>
      <c r="AA17" s="8">
        <v>9.2294999999999998</v>
      </c>
      <c r="AM17" s="7"/>
    </row>
    <row r="18" spans="1:39" x14ac:dyDescent="0.25">
      <c r="A18" t="s">
        <v>10</v>
      </c>
      <c r="B18" s="8" t="s">
        <v>279</v>
      </c>
      <c r="C18" s="8" t="s">
        <v>279</v>
      </c>
      <c r="D18" s="8" t="s">
        <v>279</v>
      </c>
      <c r="E18" s="8" t="s">
        <v>279</v>
      </c>
      <c r="F18" s="8" t="s">
        <v>279</v>
      </c>
      <c r="G18" s="8">
        <v>10.4054</v>
      </c>
      <c r="H18" s="8" t="s">
        <v>279</v>
      </c>
      <c r="I18" s="8" t="s">
        <v>279</v>
      </c>
      <c r="J18" s="8" t="s">
        <v>279</v>
      </c>
      <c r="K18" s="8" t="s">
        <v>279</v>
      </c>
      <c r="L18" s="8" t="s">
        <v>279</v>
      </c>
      <c r="M18" s="8" t="s">
        <v>279</v>
      </c>
      <c r="N18" s="8" t="s">
        <v>279</v>
      </c>
      <c r="O18" s="8" t="s">
        <v>279</v>
      </c>
      <c r="P18" s="8" t="s">
        <v>279</v>
      </c>
      <c r="Q18" s="8" t="s">
        <v>279</v>
      </c>
      <c r="R18" s="8" t="s">
        <v>279</v>
      </c>
      <c r="S18" s="8" t="s">
        <v>279</v>
      </c>
      <c r="T18" s="8" t="s">
        <v>279</v>
      </c>
      <c r="U18" s="8" t="s">
        <v>279</v>
      </c>
      <c r="V18" s="8" t="s">
        <v>279</v>
      </c>
      <c r="W18" s="8" t="s">
        <v>279</v>
      </c>
      <c r="X18" s="8" t="s">
        <v>279</v>
      </c>
      <c r="Y18" s="8" t="s">
        <v>279</v>
      </c>
      <c r="Z18" s="8">
        <v>7.9002999999999997</v>
      </c>
      <c r="AA18" s="8">
        <v>8.9084000000000003</v>
      </c>
      <c r="AM18" s="7"/>
    </row>
    <row r="19" spans="1:39" x14ac:dyDescent="0.25">
      <c r="A19" t="s">
        <v>215</v>
      </c>
      <c r="B19" s="8">
        <v>0.13869999999999999</v>
      </c>
      <c r="C19" s="8">
        <v>6.6000000000000003E-2</v>
      </c>
      <c r="D19" s="8">
        <v>6.4799999999999996E-2</v>
      </c>
      <c r="E19" s="8">
        <v>0.05</v>
      </c>
      <c r="F19" s="8">
        <v>5.4300000000000001E-2</v>
      </c>
      <c r="G19" s="8">
        <v>11.491300000000001</v>
      </c>
      <c r="H19" s="8">
        <v>5.2900000000000003E-2</v>
      </c>
      <c r="I19" s="8">
        <v>4.3700000000000003E-2</v>
      </c>
      <c r="J19" s="8">
        <v>5.4199999999999998E-2</v>
      </c>
      <c r="K19" s="8">
        <v>5.79E-2</v>
      </c>
      <c r="L19" s="8">
        <v>0.05</v>
      </c>
      <c r="M19" s="8">
        <v>5.9900000000000002E-2</v>
      </c>
      <c r="N19" s="8">
        <v>5.6099999999999997E-2</v>
      </c>
      <c r="O19" s="8">
        <v>5.4399999999999997E-2</v>
      </c>
      <c r="P19" s="8">
        <v>4.8599999999999997E-2</v>
      </c>
      <c r="Q19" s="8">
        <v>5.5399999999999998E-2</v>
      </c>
      <c r="R19" s="8" t="s">
        <v>279</v>
      </c>
      <c r="S19" s="8">
        <v>4.6399999999999997E-2</v>
      </c>
      <c r="T19" s="8">
        <v>5.4300000000000001E-2</v>
      </c>
      <c r="U19" s="8">
        <v>5.8000000000000003E-2</v>
      </c>
      <c r="V19" s="8">
        <v>5.0500000000000003E-2</v>
      </c>
      <c r="W19" s="8" t="s">
        <v>279</v>
      </c>
      <c r="X19" s="8">
        <v>7.2499999999999995E-2</v>
      </c>
      <c r="Y19" s="8">
        <v>8.1600000000000006E-2</v>
      </c>
      <c r="Z19" s="8">
        <v>9.3642000000000003</v>
      </c>
      <c r="AA19" s="8">
        <v>9.8752999999999993</v>
      </c>
      <c r="AM19" s="7"/>
    </row>
    <row r="20" spans="1:39" x14ac:dyDescent="0.25">
      <c r="A20" t="s">
        <v>11</v>
      </c>
      <c r="B20" s="8">
        <v>3.6200000000000003E-2</v>
      </c>
      <c r="C20" s="8" t="s">
        <v>279</v>
      </c>
      <c r="D20" s="8">
        <v>1.43E-2</v>
      </c>
      <c r="E20" s="8" t="s">
        <v>279</v>
      </c>
      <c r="F20" s="8" t="s">
        <v>279</v>
      </c>
      <c r="G20" s="8">
        <v>10.4038</v>
      </c>
      <c r="H20" s="8">
        <v>2.4299999999999999E-2</v>
      </c>
      <c r="I20" s="8" t="s">
        <v>279</v>
      </c>
      <c r="J20" s="8" t="s">
        <v>279</v>
      </c>
      <c r="K20" s="8" t="s">
        <v>279</v>
      </c>
      <c r="L20" s="8" t="s">
        <v>279</v>
      </c>
      <c r="M20" s="8" t="s">
        <v>279</v>
      </c>
      <c r="N20" s="8" t="s">
        <v>279</v>
      </c>
      <c r="O20" s="8" t="s">
        <v>279</v>
      </c>
      <c r="P20" s="8" t="s">
        <v>279</v>
      </c>
      <c r="Q20" s="8" t="s">
        <v>279</v>
      </c>
      <c r="R20" s="8" t="s">
        <v>279</v>
      </c>
      <c r="S20" s="8" t="s">
        <v>279</v>
      </c>
      <c r="T20" s="8" t="s">
        <v>279</v>
      </c>
      <c r="U20" s="8" t="s">
        <v>279</v>
      </c>
      <c r="V20" s="8" t="s">
        <v>279</v>
      </c>
      <c r="W20" s="8" t="s">
        <v>279</v>
      </c>
      <c r="X20" s="8">
        <v>2.4500000000000001E-2</v>
      </c>
      <c r="Y20" s="8" t="s">
        <v>279</v>
      </c>
      <c r="Z20" s="8">
        <v>8.6149000000000004</v>
      </c>
      <c r="AA20" s="8">
        <v>8.6953999999999994</v>
      </c>
      <c r="AM20" s="7"/>
    </row>
    <row r="21" spans="1:39" x14ac:dyDescent="0.25">
      <c r="A21" t="s">
        <v>253</v>
      </c>
      <c r="B21" s="8" t="s">
        <v>279</v>
      </c>
      <c r="C21" s="8" t="s">
        <v>279</v>
      </c>
      <c r="D21" s="8" t="s">
        <v>279</v>
      </c>
      <c r="E21" s="8" t="s">
        <v>279</v>
      </c>
      <c r="F21" s="8" t="s">
        <v>279</v>
      </c>
      <c r="G21" s="8">
        <v>8.1585000000000001</v>
      </c>
      <c r="H21" s="8" t="s">
        <v>279</v>
      </c>
      <c r="I21" s="8" t="s">
        <v>279</v>
      </c>
      <c r="J21" s="8" t="s">
        <v>279</v>
      </c>
      <c r="K21" s="8" t="s">
        <v>279</v>
      </c>
      <c r="L21" s="8" t="s">
        <v>279</v>
      </c>
      <c r="M21" s="8" t="s">
        <v>279</v>
      </c>
      <c r="N21" s="8" t="s">
        <v>279</v>
      </c>
      <c r="O21" s="8" t="s">
        <v>279</v>
      </c>
      <c r="P21" s="8" t="s">
        <v>279</v>
      </c>
      <c r="Q21" s="8" t="s">
        <v>279</v>
      </c>
      <c r="R21" s="8" t="s">
        <v>279</v>
      </c>
      <c r="S21" s="8" t="s">
        <v>279</v>
      </c>
      <c r="T21" s="8" t="s">
        <v>279</v>
      </c>
      <c r="U21" s="8" t="s">
        <v>279</v>
      </c>
      <c r="V21" s="8" t="s">
        <v>279</v>
      </c>
      <c r="W21" s="8" t="s">
        <v>279</v>
      </c>
      <c r="X21" s="8" t="s">
        <v>279</v>
      </c>
      <c r="Y21" s="8" t="s">
        <v>279</v>
      </c>
      <c r="Z21" s="8">
        <v>7.0053000000000001</v>
      </c>
      <c r="AA21" s="8">
        <v>7.2660999999999998</v>
      </c>
      <c r="AM21" s="7"/>
    </row>
    <row r="22" spans="1:39" x14ac:dyDescent="0.25">
      <c r="A22" t="s">
        <v>12</v>
      </c>
      <c r="B22" s="8" t="s">
        <v>279</v>
      </c>
      <c r="C22" s="8" t="s">
        <v>279</v>
      </c>
      <c r="D22" s="8" t="s">
        <v>279</v>
      </c>
      <c r="E22" s="8" t="s">
        <v>279</v>
      </c>
      <c r="F22" s="8" t="s">
        <v>279</v>
      </c>
      <c r="G22" s="8">
        <v>10.7088</v>
      </c>
      <c r="H22" s="8" t="s">
        <v>279</v>
      </c>
      <c r="I22" s="8" t="s">
        <v>279</v>
      </c>
      <c r="J22" s="8" t="s">
        <v>279</v>
      </c>
      <c r="K22" s="8" t="s">
        <v>279</v>
      </c>
      <c r="L22" s="8" t="s">
        <v>279</v>
      </c>
      <c r="M22" s="8" t="s">
        <v>279</v>
      </c>
      <c r="N22" s="8" t="s">
        <v>279</v>
      </c>
      <c r="O22" s="8" t="s">
        <v>279</v>
      </c>
      <c r="P22" s="8" t="s">
        <v>279</v>
      </c>
      <c r="Q22" s="8" t="s">
        <v>279</v>
      </c>
      <c r="R22" s="8" t="s">
        <v>279</v>
      </c>
      <c r="S22" s="8" t="s">
        <v>279</v>
      </c>
      <c r="T22" s="8" t="s">
        <v>279</v>
      </c>
      <c r="U22" s="8" t="s">
        <v>279</v>
      </c>
      <c r="V22" s="8" t="s">
        <v>279</v>
      </c>
      <c r="W22" s="8" t="s">
        <v>279</v>
      </c>
      <c r="X22" s="8" t="s">
        <v>279</v>
      </c>
      <c r="Y22" s="8" t="s">
        <v>279</v>
      </c>
      <c r="Z22" s="8">
        <v>8.7165999999999997</v>
      </c>
      <c r="AA22" s="8">
        <v>9.2030999999999992</v>
      </c>
      <c r="AM22" s="7"/>
    </row>
    <row r="23" spans="1:39" x14ac:dyDescent="0.25">
      <c r="A23" t="s">
        <v>13</v>
      </c>
      <c r="B23" s="8" t="s">
        <v>279</v>
      </c>
      <c r="C23" s="8" t="s">
        <v>279</v>
      </c>
      <c r="D23" s="8" t="s">
        <v>279</v>
      </c>
      <c r="E23" s="8" t="s">
        <v>279</v>
      </c>
      <c r="F23" s="8" t="s">
        <v>279</v>
      </c>
      <c r="G23" s="8">
        <v>9.1925000000000008</v>
      </c>
      <c r="H23" s="8" t="s">
        <v>279</v>
      </c>
      <c r="I23" s="8" t="s">
        <v>279</v>
      </c>
      <c r="J23" s="8" t="s">
        <v>279</v>
      </c>
      <c r="K23" s="8" t="s">
        <v>279</v>
      </c>
      <c r="L23" s="8" t="s">
        <v>279</v>
      </c>
      <c r="M23" s="8" t="s">
        <v>279</v>
      </c>
      <c r="N23" s="8" t="s">
        <v>279</v>
      </c>
      <c r="O23" s="8" t="s">
        <v>279</v>
      </c>
      <c r="P23" s="8" t="s">
        <v>279</v>
      </c>
      <c r="Q23" s="8" t="s">
        <v>279</v>
      </c>
      <c r="R23" s="8" t="s">
        <v>279</v>
      </c>
      <c r="S23" s="8" t="s">
        <v>279</v>
      </c>
      <c r="T23" s="8" t="s">
        <v>279</v>
      </c>
      <c r="U23" s="8" t="s">
        <v>279</v>
      </c>
      <c r="V23" s="8" t="s">
        <v>279</v>
      </c>
      <c r="W23" s="8" t="s">
        <v>279</v>
      </c>
      <c r="X23" s="8" t="s">
        <v>279</v>
      </c>
      <c r="Y23" s="8" t="s">
        <v>279</v>
      </c>
      <c r="Z23" s="8">
        <v>5.1147999999999998</v>
      </c>
      <c r="AA23" s="8">
        <v>7.8979999999999997</v>
      </c>
      <c r="AM23" s="7"/>
    </row>
    <row r="24" spans="1:39" x14ac:dyDescent="0.25">
      <c r="A24" t="s">
        <v>14</v>
      </c>
      <c r="B24" s="8" t="s">
        <v>279</v>
      </c>
      <c r="C24" s="8" t="s">
        <v>279</v>
      </c>
      <c r="D24" s="8" t="s">
        <v>279</v>
      </c>
      <c r="E24" s="8" t="s">
        <v>279</v>
      </c>
      <c r="F24" s="8" t="s">
        <v>279</v>
      </c>
      <c r="G24" s="8">
        <v>10.6046</v>
      </c>
      <c r="H24" s="8" t="s">
        <v>279</v>
      </c>
      <c r="I24" s="8" t="s">
        <v>279</v>
      </c>
      <c r="J24" s="8" t="s">
        <v>279</v>
      </c>
      <c r="K24" s="8" t="s">
        <v>279</v>
      </c>
      <c r="L24" s="8" t="s">
        <v>279</v>
      </c>
      <c r="M24" s="8" t="s">
        <v>279</v>
      </c>
      <c r="N24" s="8" t="s">
        <v>279</v>
      </c>
      <c r="O24" s="8" t="s">
        <v>279</v>
      </c>
      <c r="P24" s="8" t="s">
        <v>279</v>
      </c>
      <c r="Q24" s="8" t="s">
        <v>279</v>
      </c>
      <c r="R24" s="8" t="s">
        <v>279</v>
      </c>
      <c r="S24" s="8" t="s">
        <v>279</v>
      </c>
      <c r="T24" s="8" t="s">
        <v>279</v>
      </c>
      <c r="U24" s="8" t="s">
        <v>279</v>
      </c>
      <c r="V24" s="8" t="s">
        <v>279</v>
      </c>
      <c r="W24" s="8" t="s">
        <v>279</v>
      </c>
      <c r="X24" s="8" t="s">
        <v>279</v>
      </c>
      <c r="Y24" s="8" t="s">
        <v>279</v>
      </c>
      <c r="Z24" s="8">
        <v>8.3491999999999997</v>
      </c>
      <c r="AA24" s="8">
        <v>9.1395999999999997</v>
      </c>
      <c r="AM24" s="7"/>
    </row>
    <row r="25" spans="1:39" x14ac:dyDescent="0.25">
      <c r="A25" t="s">
        <v>15</v>
      </c>
      <c r="B25" s="8" t="s">
        <v>279</v>
      </c>
      <c r="C25" s="8" t="s">
        <v>279</v>
      </c>
      <c r="D25" s="8" t="s">
        <v>279</v>
      </c>
      <c r="E25" s="8" t="s">
        <v>279</v>
      </c>
      <c r="F25" s="8" t="s">
        <v>279</v>
      </c>
      <c r="G25" s="8">
        <v>15.0557</v>
      </c>
      <c r="H25" s="8" t="s">
        <v>279</v>
      </c>
      <c r="I25" s="8" t="s">
        <v>279</v>
      </c>
      <c r="J25" s="8" t="s">
        <v>279</v>
      </c>
      <c r="K25" s="8" t="s">
        <v>279</v>
      </c>
      <c r="L25" s="8" t="s">
        <v>279</v>
      </c>
      <c r="M25" s="8">
        <v>1.964</v>
      </c>
      <c r="N25" s="8">
        <v>2.0960999999999999</v>
      </c>
      <c r="O25" s="8" t="s">
        <v>279</v>
      </c>
      <c r="P25" s="8">
        <v>2.4563000000000001</v>
      </c>
      <c r="Q25" s="8" t="s">
        <v>279</v>
      </c>
      <c r="R25" s="8" t="s">
        <v>279</v>
      </c>
      <c r="S25" s="8" t="s">
        <v>279</v>
      </c>
      <c r="T25" s="8" t="s">
        <v>279</v>
      </c>
      <c r="U25" s="8" t="s">
        <v>279</v>
      </c>
      <c r="V25" s="8" t="s">
        <v>279</v>
      </c>
      <c r="W25" s="8" t="s">
        <v>279</v>
      </c>
      <c r="X25" s="8" t="s">
        <v>279</v>
      </c>
      <c r="Y25" s="8" t="s">
        <v>279</v>
      </c>
      <c r="Z25" s="8">
        <v>13.1966</v>
      </c>
      <c r="AA25" s="8">
        <v>13.500500000000001</v>
      </c>
      <c r="AM25" s="7"/>
    </row>
    <row r="26" spans="1:39" x14ac:dyDescent="0.25">
      <c r="A26" t="s">
        <v>16</v>
      </c>
      <c r="B26" s="8" t="s">
        <v>279</v>
      </c>
      <c r="C26" s="8" t="s">
        <v>279</v>
      </c>
      <c r="D26" s="8" t="s">
        <v>279</v>
      </c>
      <c r="E26" s="8" t="s">
        <v>279</v>
      </c>
      <c r="F26" s="8" t="s">
        <v>279</v>
      </c>
      <c r="G26" s="8">
        <v>9.1393000000000004</v>
      </c>
      <c r="H26" s="8" t="s">
        <v>279</v>
      </c>
      <c r="I26" s="8" t="s">
        <v>279</v>
      </c>
      <c r="J26" s="8" t="s">
        <v>279</v>
      </c>
      <c r="K26" s="8" t="s">
        <v>279</v>
      </c>
      <c r="L26" s="8" t="s">
        <v>279</v>
      </c>
      <c r="M26" s="8" t="s">
        <v>279</v>
      </c>
      <c r="N26" s="8" t="s">
        <v>279</v>
      </c>
      <c r="O26" s="8" t="s">
        <v>279</v>
      </c>
      <c r="P26" s="8" t="s">
        <v>279</v>
      </c>
      <c r="Q26" s="8" t="s">
        <v>279</v>
      </c>
      <c r="R26" s="8" t="s">
        <v>279</v>
      </c>
      <c r="S26" s="8" t="s">
        <v>279</v>
      </c>
      <c r="T26" s="8" t="s">
        <v>279</v>
      </c>
      <c r="U26" s="8" t="s">
        <v>279</v>
      </c>
      <c r="V26" s="8" t="s">
        <v>279</v>
      </c>
      <c r="W26" s="8" t="s">
        <v>279</v>
      </c>
      <c r="X26" s="8" t="s">
        <v>279</v>
      </c>
      <c r="Y26" s="8" t="s">
        <v>279</v>
      </c>
      <c r="Z26" s="8">
        <v>8.0173000000000005</v>
      </c>
      <c r="AA26" s="8">
        <v>8.4593000000000007</v>
      </c>
      <c r="AM26" s="7"/>
    </row>
    <row r="27" spans="1:39" x14ac:dyDescent="0.25">
      <c r="A27" t="s">
        <v>17</v>
      </c>
      <c r="B27" s="8" t="s">
        <v>279</v>
      </c>
      <c r="C27" s="8" t="s">
        <v>279</v>
      </c>
      <c r="D27" s="8" t="s">
        <v>279</v>
      </c>
      <c r="E27" s="8" t="s">
        <v>279</v>
      </c>
      <c r="F27" s="8" t="s">
        <v>279</v>
      </c>
      <c r="G27" s="8">
        <v>10.7859</v>
      </c>
      <c r="H27" s="8" t="s">
        <v>279</v>
      </c>
      <c r="I27" s="8" t="s">
        <v>279</v>
      </c>
      <c r="J27" s="8" t="s">
        <v>279</v>
      </c>
      <c r="K27" s="8">
        <v>0.26379999999999998</v>
      </c>
      <c r="L27" s="8" t="s">
        <v>279</v>
      </c>
      <c r="M27" s="8" t="s">
        <v>279</v>
      </c>
      <c r="N27" s="8" t="s">
        <v>279</v>
      </c>
      <c r="O27" s="8" t="s">
        <v>279</v>
      </c>
      <c r="P27" s="8" t="s">
        <v>279</v>
      </c>
      <c r="Q27" s="8" t="s">
        <v>279</v>
      </c>
      <c r="R27" s="8" t="s">
        <v>279</v>
      </c>
      <c r="S27" s="8" t="s">
        <v>279</v>
      </c>
      <c r="T27" s="8" t="s">
        <v>279</v>
      </c>
      <c r="U27" s="8" t="s">
        <v>279</v>
      </c>
      <c r="V27" s="8" t="s">
        <v>279</v>
      </c>
      <c r="W27" s="8" t="s">
        <v>279</v>
      </c>
      <c r="X27" s="8" t="s">
        <v>279</v>
      </c>
      <c r="Y27" s="8" t="s">
        <v>279</v>
      </c>
      <c r="Z27" s="8">
        <v>8.7162000000000006</v>
      </c>
      <c r="AA27" s="8">
        <v>8.9552999999999994</v>
      </c>
      <c r="AM27" s="7"/>
    </row>
    <row r="28" spans="1:39" x14ac:dyDescent="0.25">
      <c r="A28" t="s">
        <v>254</v>
      </c>
      <c r="B28" s="8" t="s">
        <v>279</v>
      </c>
      <c r="C28" s="8" t="s">
        <v>279</v>
      </c>
      <c r="D28" s="8" t="s">
        <v>279</v>
      </c>
      <c r="E28" s="8" t="s">
        <v>279</v>
      </c>
      <c r="F28" s="8" t="s">
        <v>279</v>
      </c>
      <c r="G28" s="8">
        <v>9.0505999999999993</v>
      </c>
      <c r="H28" s="8" t="s">
        <v>279</v>
      </c>
      <c r="I28" s="8" t="s">
        <v>279</v>
      </c>
      <c r="J28" s="8" t="s">
        <v>279</v>
      </c>
      <c r="K28" s="8" t="s">
        <v>279</v>
      </c>
      <c r="L28" s="8" t="s">
        <v>279</v>
      </c>
      <c r="M28" s="8" t="s">
        <v>279</v>
      </c>
      <c r="N28" s="8" t="s">
        <v>279</v>
      </c>
      <c r="O28" s="8" t="s">
        <v>279</v>
      </c>
      <c r="P28" s="8" t="s">
        <v>279</v>
      </c>
      <c r="Q28" s="8" t="s">
        <v>279</v>
      </c>
      <c r="R28" s="8" t="s">
        <v>279</v>
      </c>
      <c r="S28" s="8" t="s">
        <v>279</v>
      </c>
      <c r="T28" s="8" t="s">
        <v>279</v>
      </c>
      <c r="U28" s="8" t="s">
        <v>279</v>
      </c>
      <c r="V28" s="8" t="s">
        <v>279</v>
      </c>
      <c r="W28" s="8" t="s">
        <v>279</v>
      </c>
      <c r="X28" s="8" t="s">
        <v>279</v>
      </c>
      <c r="Y28" s="8" t="s">
        <v>279</v>
      </c>
      <c r="Z28" s="8">
        <v>7.7282999999999999</v>
      </c>
      <c r="AA28" s="8">
        <v>7.8166000000000002</v>
      </c>
      <c r="AM28" s="7"/>
    </row>
    <row r="29" spans="1:39" x14ac:dyDescent="0.25">
      <c r="A29" t="s">
        <v>18</v>
      </c>
      <c r="B29" s="8" t="s">
        <v>279</v>
      </c>
      <c r="C29" s="8" t="s">
        <v>279</v>
      </c>
      <c r="D29" s="8" t="s">
        <v>279</v>
      </c>
      <c r="E29" s="8" t="s">
        <v>279</v>
      </c>
      <c r="F29" s="8" t="s">
        <v>279</v>
      </c>
      <c r="G29" s="8">
        <v>8.3802000000000003</v>
      </c>
      <c r="H29" s="8" t="s">
        <v>279</v>
      </c>
      <c r="I29" s="8" t="s">
        <v>279</v>
      </c>
      <c r="J29" s="8" t="s">
        <v>279</v>
      </c>
      <c r="K29" s="8" t="s">
        <v>279</v>
      </c>
      <c r="L29" s="8" t="s">
        <v>279</v>
      </c>
      <c r="M29" s="8" t="s">
        <v>279</v>
      </c>
      <c r="N29" s="8" t="s">
        <v>279</v>
      </c>
      <c r="O29" s="8" t="s">
        <v>279</v>
      </c>
      <c r="P29" s="8">
        <v>0.97970000000000002</v>
      </c>
      <c r="Q29" s="8" t="s">
        <v>279</v>
      </c>
      <c r="R29" s="8" t="s">
        <v>279</v>
      </c>
      <c r="S29" s="8" t="s">
        <v>279</v>
      </c>
      <c r="T29" s="8" t="s">
        <v>279</v>
      </c>
      <c r="U29" s="8" t="s">
        <v>279</v>
      </c>
      <c r="V29" s="8" t="s">
        <v>279</v>
      </c>
      <c r="W29" s="8" t="s">
        <v>279</v>
      </c>
      <c r="X29" s="8" t="s">
        <v>279</v>
      </c>
      <c r="Y29" s="8" t="s">
        <v>279</v>
      </c>
      <c r="Z29" s="8">
        <v>7.5852000000000004</v>
      </c>
      <c r="AA29" s="8">
        <v>7.3331</v>
      </c>
      <c r="AM29" s="7"/>
    </row>
    <row r="30" spans="1:39" x14ac:dyDescent="0.25">
      <c r="A30" t="s">
        <v>19</v>
      </c>
      <c r="B30" s="8" t="s">
        <v>279</v>
      </c>
      <c r="C30" s="8" t="s">
        <v>279</v>
      </c>
      <c r="D30" s="8" t="s">
        <v>279</v>
      </c>
      <c r="E30" s="8" t="s">
        <v>279</v>
      </c>
      <c r="F30" s="8" t="s">
        <v>279</v>
      </c>
      <c r="G30" s="8">
        <v>11.4526</v>
      </c>
      <c r="H30" s="8" t="s">
        <v>279</v>
      </c>
      <c r="I30" s="8" t="s">
        <v>279</v>
      </c>
      <c r="J30" s="8" t="s">
        <v>279</v>
      </c>
      <c r="K30" s="8">
        <v>31.069800000000001</v>
      </c>
      <c r="L30" s="8">
        <v>18.8322</v>
      </c>
      <c r="M30" s="8">
        <v>2.7160000000000002</v>
      </c>
      <c r="N30" s="8">
        <v>2.1930000000000001</v>
      </c>
      <c r="O30" s="8" t="s">
        <v>279</v>
      </c>
      <c r="P30" s="8">
        <v>2.5564</v>
      </c>
      <c r="Q30" s="8">
        <v>3.8721999999999999</v>
      </c>
      <c r="R30" s="8" t="s">
        <v>279</v>
      </c>
      <c r="S30" s="8">
        <v>2.64</v>
      </c>
      <c r="T30" s="8">
        <v>3.0004</v>
      </c>
      <c r="U30" s="8">
        <v>0.2024</v>
      </c>
      <c r="V30" s="8" t="s">
        <v>279</v>
      </c>
      <c r="W30" s="8" t="s">
        <v>279</v>
      </c>
      <c r="X30" s="8" t="s">
        <v>279</v>
      </c>
      <c r="Y30" s="8" t="s">
        <v>279</v>
      </c>
      <c r="Z30" s="8">
        <v>9.2187999999999999</v>
      </c>
      <c r="AA30" s="8">
        <v>9.7202999999999999</v>
      </c>
      <c r="AM30" s="7"/>
    </row>
    <row r="31" spans="1:39" x14ac:dyDescent="0.25">
      <c r="A31" t="s">
        <v>20</v>
      </c>
      <c r="B31" s="8" t="s">
        <v>279</v>
      </c>
      <c r="C31" s="8" t="s">
        <v>279</v>
      </c>
      <c r="D31" s="8" t="s">
        <v>279</v>
      </c>
      <c r="E31" s="8" t="s">
        <v>279</v>
      </c>
      <c r="F31" s="8" t="s">
        <v>279</v>
      </c>
      <c r="G31" s="8">
        <v>10.0631</v>
      </c>
      <c r="H31" s="8" t="s">
        <v>279</v>
      </c>
      <c r="I31" s="8" t="s">
        <v>279</v>
      </c>
      <c r="J31" s="8" t="s">
        <v>279</v>
      </c>
      <c r="K31" s="8" t="s">
        <v>279</v>
      </c>
      <c r="L31" s="8" t="s">
        <v>279</v>
      </c>
      <c r="M31" s="8" t="s">
        <v>279</v>
      </c>
      <c r="N31" s="8" t="s">
        <v>279</v>
      </c>
      <c r="O31" s="8" t="s">
        <v>279</v>
      </c>
      <c r="P31" s="8" t="s">
        <v>279</v>
      </c>
      <c r="Q31" s="8" t="s">
        <v>279</v>
      </c>
      <c r="R31" s="8" t="s">
        <v>279</v>
      </c>
      <c r="S31" s="8" t="s">
        <v>279</v>
      </c>
      <c r="T31" s="8" t="s">
        <v>279</v>
      </c>
      <c r="U31" s="8" t="s">
        <v>279</v>
      </c>
      <c r="V31" s="8" t="s">
        <v>279</v>
      </c>
      <c r="W31" s="8" t="s">
        <v>279</v>
      </c>
      <c r="X31" s="8" t="s">
        <v>279</v>
      </c>
      <c r="Y31" s="8" t="s">
        <v>279</v>
      </c>
      <c r="Z31" s="8">
        <v>7.7149000000000001</v>
      </c>
      <c r="AA31" s="8">
        <v>8.7162000000000006</v>
      </c>
      <c r="AM31" s="7"/>
    </row>
    <row r="32" spans="1:39" x14ac:dyDescent="0.25">
      <c r="A32" t="s">
        <v>95</v>
      </c>
      <c r="B32" s="8">
        <v>21.256699999999999</v>
      </c>
      <c r="C32" s="8">
        <v>20.7379</v>
      </c>
      <c r="D32" s="8">
        <v>19.937999999999999</v>
      </c>
      <c r="E32" s="8">
        <v>21.843699999999998</v>
      </c>
      <c r="F32" s="8">
        <v>19.755700000000001</v>
      </c>
      <c r="G32" s="8">
        <v>22.491800000000001</v>
      </c>
      <c r="H32" s="8">
        <v>19.933900000000001</v>
      </c>
      <c r="I32" s="8">
        <v>19.744299999999999</v>
      </c>
      <c r="J32" s="8">
        <v>20.593699999999998</v>
      </c>
      <c r="K32" s="8">
        <v>20.903700000000001</v>
      </c>
      <c r="L32" s="8">
        <v>20.479500000000002</v>
      </c>
      <c r="M32" s="8">
        <v>21.797799999999999</v>
      </c>
      <c r="N32" s="8">
        <v>20.001799999999999</v>
      </c>
      <c r="O32" s="8">
        <v>20.0565</v>
      </c>
      <c r="P32" s="8">
        <v>20.468900000000001</v>
      </c>
      <c r="Q32" s="8">
        <v>19.9419</v>
      </c>
      <c r="R32" s="8">
        <v>19.862200000000001</v>
      </c>
      <c r="S32" s="8">
        <v>20.2102</v>
      </c>
      <c r="T32" s="8">
        <v>19.567699999999999</v>
      </c>
      <c r="U32" s="8">
        <v>20.607099999999999</v>
      </c>
      <c r="V32" s="8">
        <v>20.482500000000002</v>
      </c>
      <c r="W32" s="8">
        <v>20.1309</v>
      </c>
      <c r="X32" s="8">
        <v>20.3308</v>
      </c>
      <c r="Y32" s="8">
        <v>19.754799999999999</v>
      </c>
      <c r="Z32" s="8">
        <v>20.465199999999999</v>
      </c>
      <c r="AA32" s="8">
        <v>20.682600000000001</v>
      </c>
      <c r="AM32" s="7"/>
    </row>
    <row r="33" spans="1:39" x14ac:dyDescent="0.25">
      <c r="A33" t="s">
        <v>96</v>
      </c>
      <c r="B33" s="8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8">
        <v>20</v>
      </c>
      <c r="S33" s="8">
        <v>20</v>
      </c>
      <c r="T33" s="8">
        <v>20</v>
      </c>
      <c r="U33" s="8">
        <v>20</v>
      </c>
      <c r="V33" s="8">
        <v>20</v>
      </c>
      <c r="W33" s="8">
        <v>20</v>
      </c>
      <c r="X33" s="8">
        <v>20</v>
      </c>
      <c r="Y33" s="8">
        <v>20</v>
      </c>
      <c r="Z33" s="8">
        <v>20</v>
      </c>
      <c r="AA33" s="8">
        <v>20</v>
      </c>
      <c r="AM33" s="7"/>
    </row>
    <row r="34" spans="1:39" x14ac:dyDescent="0.25">
      <c r="A34" t="s">
        <v>21</v>
      </c>
      <c r="B34" s="8" t="s">
        <v>279</v>
      </c>
      <c r="C34" s="8" t="s">
        <v>279</v>
      </c>
      <c r="D34" s="8" t="s">
        <v>279</v>
      </c>
      <c r="E34" s="8" t="s">
        <v>279</v>
      </c>
      <c r="F34" s="8" t="s">
        <v>279</v>
      </c>
      <c r="G34" s="8">
        <v>9.7985000000000007</v>
      </c>
      <c r="H34" s="8" t="s">
        <v>279</v>
      </c>
      <c r="I34" s="8" t="s">
        <v>279</v>
      </c>
      <c r="J34" s="8" t="s">
        <v>279</v>
      </c>
      <c r="K34" s="8" t="s">
        <v>279</v>
      </c>
      <c r="L34" s="8" t="s">
        <v>279</v>
      </c>
      <c r="M34" s="8" t="s">
        <v>279</v>
      </c>
      <c r="N34" s="8" t="s">
        <v>279</v>
      </c>
      <c r="O34" s="8" t="s">
        <v>279</v>
      </c>
      <c r="P34" s="8" t="s">
        <v>279</v>
      </c>
      <c r="Q34" s="8" t="s">
        <v>279</v>
      </c>
      <c r="R34" s="8" t="s">
        <v>279</v>
      </c>
      <c r="S34" s="8" t="s">
        <v>279</v>
      </c>
      <c r="T34" s="8" t="s">
        <v>279</v>
      </c>
      <c r="U34" s="8" t="s">
        <v>279</v>
      </c>
      <c r="V34" s="8" t="s">
        <v>279</v>
      </c>
      <c r="W34" s="8" t="s">
        <v>279</v>
      </c>
      <c r="X34" s="8" t="s">
        <v>279</v>
      </c>
      <c r="Y34" s="8" t="s">
        <v>279</v>
      </c>
      <c r="Z34" s="8">
        <v>8.2332000000000001</v>
      </c>
      <c r="AA34" s="8">
        <v>8.5984999999999996</v>
      </c>
      <c r="AM34" s="7"/>
    </row>
    <row r="35" spans="1:39" x14ac:dyDescent="0.25">
      <c r="A35" s="27" t="s">
        <v>255</v>
      </c>
      <c r="B35" s="8" t="s">
        <v>279</v>
      </c>
      <c r="C35" s="8" t="s">
        <v>279</v>
      </c>
      <c r="D35" s="8" t="s">
        <v>279</v>
      </c>
      <c r="E35" s="8" t="s">
        <v>279</v>
      </c>
      <c r="F35" s="8" t="s">
        <v>279</v>
      </c>
      <c r="G35" s="8">
        <v>9.5145999999999997</v>
      </c>
      <c r="H35" s="8" t="s">
        <v>279</v>
      </c>
      <c r="I35" s="8" t="s">
        <v>279</v>
      </c>
      <c r="J35" s="8" t="s">
        <v>279</v>
      </c>
      <c r="K35" s="8" t="s">
        <v>279</v>
      </c>
      <c r="L35" s="8" t="s">
        <v>279</v>
      </c>
      <c r="M35" s="8" t="s">
        <v>279</v>
      </c>
      <c r="N35" s="8" t="s">
        <v>279</v>
      </c>
      <c r="O35" s="8" t="s">
        <v>279</v>
      </c>
      <c r="P35" s="8" t="s">
        <v>279</v>
      </c>
      <c r="Q35" s="8" t="s">
        <v>279</v>
      </c>
      <c r="R35" s="8" t="s">
        <v>279</v>
      </c>
      <c r="S35" s="8" t="s">
        <v>279</v>
      </c>
      <c r="T35" s="8" t="s">
        <v>279</v>
      </c>
      <c r="U35" s="8" t="s">
        <v>279</v>
      </c>
      <c r="V35" s="8" t="s">
        <v>279</v>
      </c>
      <c r="W35" s="8" t="s">
        <v>279</v>
      </c>
      <c r="X35" s="8" t="s">
        <v>279</v>
      </c>
      <c r="Y35" s="8" t="s">
        <v>279</v>
      </c>
      <c r="Z35" s="8">
        <v>7.8826999999999998</v>
      </c>
      <c r="AA35" s="8">
        <v>8.2661999999999995</v>
      </c>
      <c r="AM35" s="7"/>
    </row>
    <row r="36" spans="1:39" x14ac:dyDescent="0.25">
      <c r="A36" t="s">
        <v>22</v>
      </c>
      <c r="B36" s="8" t="s">
        <v>279</v>
      </c>
      <c r="C36" s="8" t="s">
        <v>279</v>
      </c>
      <c r="D36" s="8" t="s">
        <v>279</v>
      </c>
      <c r="E36" s="8" t="s">
        <v>279</v>
      </c>
      <c r="F36" s="8" t="s">
        <v>279</v>
      </c>
      <c r="G36" s="8">
        <v>10.166399999999999</v>
      </c>
      <c r="H36" s="8" t="s">
        <v>279</v>
      </c>
      <c r="I36" s="8" t="s">
        <v>279</v>
      </c>
      <c r="J36" s="8" t="s">
        <v>279</v>
      </c>
      <c r="K36" s="8" t="s">
        <v>279</v>
      </c>
      <c r="L36" s="8" t="s">
        <v>279</v>
      </c>
      <c r="M36" s="8" t="s">
        <v>279</v>
      </c>
      <c r="N36" s="8" t="s">
        <v>279</v>
      </c>
      <c r="O36" s="8" t="s">
        <v>279</v>
      </c>
      <c r="P36" s="8" t="s">
        <v>279</v>
      </c>
      <c r="Q36" s="8" t="s">
        <v>279</v>
      </c>
      <c r="R36" s="8" t="s">
        <v>279</v>
      </c>
      <c r="S36" s="8" t="s">
        <v>279</v>
      </c>
      <c r="T36" s="8" t="s">
        <v>279</v>
      </c>
      <c r="U36" s="8" t="s">
        <v>279</v>
      </c>
      <c r="V36" s="8" t="s">
        <v>279</v>
      </c>
      <c r="W36" s="8" t="s">
        <v>279</v>
      </c>
      <c r="X36" s="8" t="s">
        <v>279</v>
      </c>
      <c r="Y36" s="8" t="s">
        <v>279</v>
      </c>
      <c r="Z36" s="8">
        <v>8.5528999999999993</v>
      </c>
      <c r="AA36" s="8">
        <v>8.9143000000000008</v>
      </c>
      <c r="AM36" s="7"/>
    </row>
    <row r="37" spans="1:39" x14ac:dyDescent="0.25">
      <c r="A37" t="s">
        <v>23</v>
      </c>
      <c r="B37" s="8" t="s">
        <v>279</v>
      </c>
      <c r="C37" s="8">
        <v>1.5299999999999999E-2</v>
      </c>
      <c r="D37" s="8">
        <v>1.0999999999999999E-2</v>
      </c>
      <c r="E37" s="8" t="s">
        <v>279</v>
      </c>
      <c r="F37" s="8" t="s">
        <v>279</v>
      </c>
      <c r="G37" s="8">
        <v>10.1991</v>
      </c>
      <c r="H37" s="8">
        <v>1.29E-2</v>
      </c>
      <c r="I37" s="8" t="s">
        <v>279</v>
      </c>
      <c r="J37" s="8" t="s">
        <v>279</v>
      </c>
      <c r="K37" s="8" t="s">
        <v>279</v>
      </c>
      <c r="L37" s="8" t="s">
        <v>279</v>
      </c>
      <c r="M37" s="8" t="s">
        <v>279</v>
      </c>
      <c r="N37" s="8" t="s">
        <v>279</v>
      </c>
      <c r="O37" s="8" t="s">
        <v>279</v>
      </c>
      <c r="P37" s="8" t="s">
        <v>279</v>
      </c>
      <c r="Q37" s="8" t="s">
        <v>279</v>
      </c>
      <c r="R37" s="8" t="s">
        <v>279</v>
      </c>
      <c r="S37" s="8" t="s">
        <v>279</v>
      </c>
      <c r="T37" s="8" t="s">
        <v>279</v>
      </c>
      <c r="U37" s="8" t="s">
        <v>279</v>
      </c>
      <c r="V37" s="8" t="s">
        <v>279</v>
      </c>
      <c r="W37" s="8" t="s">
        <v>279</v>
      </c>
      <c r="X37" s="8" t="s">
        <v>279</v>
      </c>
      <c r="Y37" s="8" t="s">
        <v>279</v>
      </c>
      <c r="Z37" s="8">
        <v>8.0754000000000001</v>
      </c>
      <c r="AA37" s="8">
        <v>8.9562000000000008</v>
      </c>
      <c r="AM37" s="7"/>
    </row>
    <row r="38" spans="1:39" x14ac:dyDescent="0.25">
      <c r="A38" t="s">
        <v>24</v>
      </c>
      <c r="B38" s="8" t="s">
        <v>279</v>
      </c>
      <c r="C38" s="8" t="s">
        <v>279</v>
      </c>
      <c r="D38" s="8" t="s">
        <v>279</v>
      </c>
      <c r="E38" s="8" t="s">
        <v>279</v>
      </c>
      <c r="F38" s="8" t="s">
        <v>279</v>
      </c>
      <c r="G38" s="8">
        <v>9.8510000000000009</v>
      </c>
      <c r="H38" s="8" t="s">
        <v>279</v>
      </c>
      <c r="I38" s="8" t="s">
        <v>279</v>
      </c>
      <c r="J38" s="8" t="s">
        <v>279</v>
      </c>
      <c r="K38" s="8" t="s">
        <v>279</v>
      </c>
      <c r="L38" s="8" t="s">
        <v>279</v>
      </c>
      <c r="M38" s="8" t="s">
        <v>279</v>
      </c>
      <c r="N38" s="8" t="s">
        <v>279</v>
      </c>
      <c r="O38" s="8" t="s">
        <v>279</v>
      </c>
      <c r="P38" s="8" t="s">
        <v>279</v>
      </c>
      <c r="Q38" s="8" t="s">
        <v>279</v>
      </c>
      <c r="R38" s="8" t="s">
        <v>279</v>
      </c>
      <c r="S38" s="8" t="s">
        <v>279</v>
      </c>
      <c r="T38" s="8" t="s">
        <v>279</v>
      </c>
      <c r="U38" s="8" t="s">
        <v>279</v>
      </c>
      <c r="V38" s="8" t="s">
        <v>279</v>
      </c>
      <c r="W38" s="8" t="s">
        <v>279</v>
      </c>
      <c r="X38" s="8" t="s">
        <v>279</v>
      </c>
      <c r="Y38" s="8" t="s">
        <v>279</v>
      </c>
      <c r="Z38" s="8">
        <v>7.9991000000000003</v>
      </c>
      <c r="AA38" s="8">
        <v>8.8607999999999993</v>
      </c>
      <c r="AM38" s="7"/>
    </row>
    <row r="39" spans="1:39" x14ac:dyDescent="0.25">
      <c r="A39" t="s">
        <v>97</v>
      </c>
      <c r="B39" s="8">
        <v>20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R39" s="8">
        <v>20</v>
      </c>
      <c r="S39" s="8">
        <v>20</v>
      </c>
      <c r="T39" s="8">
        <v>20</v>
      </c>
      <c r="U39" s="8">
        <v>20</v>
      </c>
      <c r="V39" s="8">
        <v>20</v>
      </c>
      <c r="W39" s="8">
        <v>20</v>
      </c>
      <c r="X39" s="8">
        <v>20</v>
      </c>
      <c r="Y39" s="8">
        <v>20</v>
      </c>
      <c r="Z39" s="8">
        <v>20</v>
      </c>
      <c r="AA39" s="8">
        <v>20</v>
      </c>
      <c r="AM39" s="7"/>
    </row>
    <row r="40" spans="1:39" x14ac:dyDescent="0.25">
      <c r="A40" t="s">
        <v>25</v>
      </c>
      <c r="B40" s="8">
        <v>2.07E-2</v>
      </c>
      <c r="C40" s="8" t="s">
        <v>279</v>
      </c>
      <c r="D40" s="8" t="s">
        <v>279</v>
      </c>
      <c r="E40" s="8" t="s">
        <v>279</v>
      </c>
      <c r="F40" s="8">
        <v>7.0000000000000001E-3</v>
      </c>
      <c r="G40" s="8">
        <v>10.355600000000001</v>
      </c>
      <c r="H40" s="8">
        <v>3.09E-2</v>
      </c>
      <c r="I40" s="8" t="s">
        <v>279</v>
      </c>
      <c r="J40" s="8">
        <v>7.9000000000000008E-3</v>
      </c>
      <c r="K40" s="8" t="s">
        <v>279</v>
      </c>
      <c r="L40" s="8" t="s">
        <v>279</v>
      </c>
      <c r="M40" s="8" t="s">
        <v>279</v>
      </c>
      <c r="N40" s="8" t="s">
        <v>279</v>
      </c>
      <c r="O40" s="8" t="s">
        <v>279</v>
      </c>
      <c r="P40" s="8" t="s">
        <v>279</v>
      </c>
      <c r="Q40" s="8" t="s">
        <v>279</v>
      </c>
      <c r="R40" s="8" t="s">
        <v>279</v>
      </c>
      <c r="S40" s="8" t="s">
        <v>279</v>
      </c>
      <c r="T40" s="8" t="s">
        <v>279</v>
      </c>
      <c r="U40" s="8" t="s">
        <v>279</v>
      </c>
      <c r="V40" s="8" t="s">
        <v>279</v>
      </c>
      <c r="W40" s="8" t="s">
        <v>279</v>
      </c>
      <c r="X40" s="8" t="s">
        <v>279</v>
      </c>
      <c r="Y40" s="8" t="s">
        <v>279</v>
      </c>
      <c r="Z40" s="8">
        <v>8.5393000000000008</v>
      </c>
      <c r="AA40" s="8">
        <v>9.2828999999999997</v>
      </c>
      <c r="AM40" s="7"/>
    </row>
    <row r="41" spans="1:39" x14ac:dyDescent="0.25">
      <c r="A41" t="s">
        <v>26</v>
      </c>
      <c r="B41" s="8" t="s">
        <v>279</v>
      </c>
      <c r="C41" s="8" t="s">
        <v>279</v>
      </c>
      <c r="D41" s="8" t="s">
        <v>279</v>
      </c>
      <c r="E41" s="8" t="s">
        <v>279</v>
      </c>
      <c r="F41" s="8" t="s">
        <v>279</v>
      </c>
      <c r="G41" s="8">
        <v>10.111800000000001</v>
      </c>
      <c r="H41" s="8" t="s">
        <v>279</v>
      </c>
      <c r="I41" s="8" t="s">
        <v>279</v>
      </c>
      <c r="J41" s="8" t="s">
        <v>279</v>
      </c>
      <c r="K41" s="8" t="s">
        <v>279</v>
      </c>
      <c r="L41" s="8" t="s">
        <v>279</v>
      </c>
      <c r="M41" s="8" t="s">
        <v>279</v>
      </c>
      <c r="N41" s="8" t="s">
        <v>279</v>
      </c>
      <c r="O41" s="8" t="s">
        <v>279</v>
      </c>
      <c r="P41" s="8" t="s">
        <v>279</v>
      </c>
      <c r="Q41" s="8" t="s">
        <v>279</v>
      </c>
      <c r="R41" s="8" t="s">
        <v>279</v>
      </c>
      <c r="S41" s="8" t="s">
        <v>279</v>
      </c>
      <c r="T41" s="8" t="s">
        <v>279</v>
      </c>
      <c r="U41" s="8" t="s">
        <v>279</v>
      </c>
      <c r="V41" s="8" t="s">
        <v>279</v>
      </c>
      <c r="W41" s="8" t="s">
        <v>279</v>
      </c>
      <c r="X41" s="8" t="s">
        <v>279</v>
      </c>
      <c r="Y41" s="8" t="s">
        <v>279</v>
      </c>
      <c r="Z41" s="8">
        <v>8.2103999999999999</v>
      </c>
      <c r="AA41" s="8">
        <v>8.5161999999999995</v>
      </c>
      <c r="AM41" s="7"/>
    </row>
    <row r="42" spans="1:39" x14ac:dyDescent="0.25">
      <c r="A42" t="s">
        <v>256</v>
      </c>
      <c r="B42" s="8" t="s">
        <v>279</v>
      </c>
      <c r="C42" s="8" t="s">
        <v>279</v>
      </c>
      <c r="D42" s="8" t="s">
        <v>279</v>
      </c>
      <c r="E42" s="8" t="s">
        <v>279</v>
      </c>
      <c r="F42" s="8" t="s">
        <v>279</v>
      </c>
      <c r="G42" s="8">
        <v>11.160299999999999</v>
      </c>
      <c r="H42" s="8">
        <v>1.37E-2</v>
      </c>
      <c r="I42" s="8" t="s">
        <v>279</v>
      </c>
      <c r="J42" s="8" t="s">
        <v>279</v>
      </c>
      <c r="K42" s="8" t="s">
        <v>279</v>
      </c>
      <c r="L42" s="8" t="s">
        <v>279</v>
      </c>
      <c r="M42" s="8" t="s">
        <v>279</v>
      </c>
      <c r="N42" s="8" t="s">
        <v>279</v>
      </c>
      <c r="O42" s="8" t="s">
        <v>279</v>
      </c>
      <c r="P42" s="8" t="s">
        <v>279</v>
      </c>
      <c r="Q42" s="8" t="s">
        <v>279</v>
      </c>
      <c r="R42" s="8" t="s">
        <v>279</v>
      </c>
      <c r="S42" s="8" t="s">
        <v>279</v>
      </c>
      <c r="T42" s="8" t="s">
        <v>279</v>
      </c>
      <c r="U42" s="8" t="s">
        <v>279</v>
      </c>
      <c r="V42" s="8" t="s">
        <v>279</v>
      </c>
      <c r="W42" s="8" t="s">
        <v>279</v>
      </c>
      <c r="X42" s="8" t="s">
        <v>279</v>
      </c>
      <c r="Y42" s="8" t="s">
        <v>279</v>
      </c>
      <c r="Z42" s="8">
        <v>9.2500999999999998</v>
      </c>
      <c r="AA42" s="8">
        <v>9.8472000000000008</v>
      </c>
      <c r="AM42" s="7"/>
    </row>
    <row r="43" spans="1:39" x14ac:dyDescent="0.25">
      <c r="A43" t="s">
        <v>257</v>
      </c>
      <c r="B43" s="8" t="s">
        <v>279</v>
      </c>
      <c r="C43" s="8" t="s">
        <v>279</v>
      </c>
      <c r="D43" s="8" t="s">
        <v>279</v>
      </c>
      <c r="E43" s="8" t="s">
        <v>279</v>
      </c>
      <c r="F43" s="8" t="s">
        <v>279</v>
      </c>
      <c r="G43" s="8">
        <v>8.7661999999999995</v>
      </c>
      <c r="H43" s="8" t="s">
        <v>279</v>
      </c>
      <c r="I43" s="8" t="s">
        <v>279</v>
      </c>
      <c r="J43" s="8" t="s">
        <v>279</v>
      </c>
      <c r="K43" s="8" t="s">
        <v>279</v>
      </c>
      <c r="L43" s="8" t="s">
        <v>279</v>
      </c>
      <c r="M43" s="8" t="s">
        <v>279</v>
      </c>
      <c r="N43" s="8" t="s">
        <v>279</v>
      </c>
      <c r="O43" s="8" t="s">
        <v>279</v>
      </c>
      <c r="P43" s="8" t="s">
        <v>279</v>
      </c>
      <c r="Q43" s="8" t="s">
        <v>279</v>
      </c>
      <c r="R43" s="8" t="s">
        <v>279</v>
      </c>
      <c r="S43" s="8" t="s">
        <v>279</v>
      </c>
      <c r="T43" s="8" t="s">
        <v>279</v>
      </c>
      <c r="U43" s="8" t="s">
        <v>279</v>
      </c>
      <c r="V43" s="8" t="s">
        <v>279</v>
      </c>
      <c r="W43" s="8" t="s">
        <v>279</v>
      </c>
      <c r="X43" s="8" t="s">
        <v>279</v>
      </c>
      <c r="Y43" s="8" t="s">
        <v>279</v>
      </c>
      <c r="Z43" s="8">
        <v>7.1196999999999999</v>
      </c>
      <c r="AA43" s="8">
        <v>7.5465999999999998</v>
      </c>
      <c r="AM43" s="7"/>
    </row>
    <row r="44" spans="1:39" x14ac:dyDescent="0.25">
      <c r="A44" t="s">
        <v>27</v>
      </c>
      <c r="B44" s="8" t="s">
        <v>279</v>
      </c>
      <c r="C44" s="8" t="s">
        <v>279</v>
      </c>
      <c r="D44" s="8" t="s">
        <v>279</v>
      </c>
      <c r="E44" s="8" t="s">
        <v>279</v>
      </c>
      <c r="F44" s="8" t="s">
        <v>279</v>
      </c>
      <c r="G44" s="8">
        <v>10.342499999999999</v>
      </c>
      <c r="H44" s="8" t="s">
        <v>279</v>
      </c>
      <c r="I44" s="8" t="s">
        <v>279</v>
      </c>
      <c r="J44" s="8" t="s">
        <v>279</v>
      </c>
      <c r="K44" s="8">
        <v>5.1432000000000002</v>
      </c>
      <c r="L44" s="8">
        <v>2.6629999999999998</v>
      </c>
      <c r="M44" s="8" t="s">
        <v>279</v>
      </c>
      <c r="N44" s="8">
        <v>3.3000000000000002E-2</v>
      </c>
      <c r="O44" s="8" t="s">
        <v>279</v>
      </c>
      <c r="P44" s="8">
        <v>2.8000000000000001E-2</v>
      </c>
      <c r="Q44" s="8">
        <v>0.1074</v>
      </c>
      <c r="R44" s="8" t="s">
        <v>279</v>
      </c>
      <c r="S44" s="8">
        <v>2.92E-2</v>
      </c>
      <c r="T44" s="8">
        <v>2.5899999999999999E-2</v>
      </c>
      <c r="U44" s="8" t="s">
        <v>279</v>
      </c>
      <c r="V44" s="8" t="s">
        <v>279</v>
      </c>
      <c r="W44" s="8" t="s">
        <v>279</v>
      </c>
      <c r="X44" s="8" t="s">
        <v>279</v>
      </c>
      <c r="Y44" s="8" t="s">
        <v>279</v>
      </c>
      <c r="Z44" s="8">
        <v>8.2012</v>
      </c>
      <c r="AA44" s="8">
        <v>8.5771999999999995</v>
      </c>
      <c r="AM44" s="7"/>
    </row>
    <row r="45" spans="1:39" x14ac:dyDescent="0.25">
      <c r="A45" t="s">
        <v>28</v>
      </c>
      <c r="B45" s="8" t="s">
        <v>279</v>
      </c>
      <c r="C45" s="8" t="s">
        <v>279</v>
      </c>
      <c r="D45" s="8" t="s">
        <v>279</v>
      </c>
      <c r="E45" s="8" t="s">
        <v>279</v>
      </c>
      <c r="F45" s="8" t="s">
        <v>279</v>
      </c>
      <c r="G45" s="8">
        <v>7.9359000000000002</v>
      </c>
      <c r="H45" s="8" t="s">
        <v>279</v>
      </c>
      <c r="I45" s="8" t="s">
        <v>279</v>
      </c>
      <c r="J45" s="8" t="s">
        <v>279</v>
      </c>
      <c r="K45" s="8" t="s">
        <v>279</v>
      </c>
      <c r="L45" s="8" t="s">
        <v>279</v>
      </c>
      <c r="M45" s="8" t="s">
        <v>279</v>
      </c>
      <c r="N45" s="8" t="s">
        <v>279</v>
      </c>
      <c r="O45" s="8" t="s">
        <v>279</v>
      </c>
      <c r="P45" s="8" t="s">
        <v>279</v>
      </c>
      <c r="Q45" s="8" t="s">
        <v>279</v>
      </c>
      <c r="R45" s="8" t="s">
        <v>279</v>
      </c>
      <c r="S45" s="8" t="s">
        <v>279</v>
      </c>
      <c r="T45" s="8" t="s">
        <v>279</v>
      </c>
      <c r="U45" s="8" t="s">
        <v>279</v>
      </c>
      <c r="V45" s="8" t="s">
        <v>279</v>
      </c>
      <c r="W45" s="8" t="s">
        <v>279</v>
      </c>
      <c r="X45" s="8" t="s">
        <v>279</v>
      </c>
      <c r="Y45" s="8" t="s">
        <v>279</v>
      </c>
      <c r="Z45" s="8">
        <v>6.7766000000000002</v>
      </c>
      <c r="AA45" s="8">
        <v>6.7553999999999998</v>
      </c>
      <c r="AM45" s="7"/>
    </row>
    <row r="46" spans="1:39" x14ac:dyDescent="0.25">
      <c r="A46" t="s">
        <v>29</v>
      </c>
      <c r="B46" s="8" t="s">
        <v>279</v>
      </c>
      <c r="C46" s="8" t="s">
        <v>279</v>
      </c>
      <c r="D46" s="8" t="s">
        <v>279</v>
      </c>
      <c r="E46" s="8" t="s">
        <v>279</v>
      </c>
      <c r="F46" s="8" t="s">
        <v>279</v>
      </c>
      <c r="G46" s="8">
        <v>9.9685000000000006</v>
      </c>
      <c r="H46" s="8" t="s">
        <v>279</v>
      </c>
      <c r="I46" s="8" t="s">
        <v>279</v>
      </c>
      <c r="J46" s="8" t="s">
        <v>279</v>
      </c>
      <c r="K46" s="8" t="s">
        <v>279</v>
      </c>
      <c r="L46" s="8" t="s">
        <v>279</v>
      </c>
      <c r="M46" s="8" t="s">
        <v>279</v>
      </c>
      <c r="N46" s="8" t="s">
        <v>279</v>
      </c>
      <c r="O46" s="8" t="s">
        <v>279</v>
      </c>
      <c r="P46" s="8" t="s">
        <v>279</v>
      </c>
      <c r="Q46" s="8" t="s">
        <v>279</v>
      </c>
      <c r="R46" s="8" t="s">
        <v>279</v>
      </c>
      <c r="S46" s="8" t="s">
        <v>279</v>
      </c>
      <c r="T46" s="8" t="s">
        <v>279</v>
      </c>
      <c r="U46" s="8" t="s">
        <v>279</v>
      </c>
      <c r="V46" s="8" t="s">
        <v>279</v>
      </c>
      <c r="W46" s="8" t="s">
        <v>279</v>
      </c>
      <c r="X46" s="8" t="s">
        <v>279</v>
      </c>
      <c r="Y46" s="8" t="s">
        <v>279</v>
      </c>
      <c r="Z46" s="8">
        <v>7.8196000000000003</v>
      </c>
      <c r="AA46" s="8">
        <v>8.7629999999999999</v>
      </c>
      <c r="AM46" s="7"/>
    </row>
    <row r="47" spans="1:39" x14ac:dyDescent="0.25">
      <c r="A47" t="s">
        <v>258</v>
      </c>
      <c r="B47" s="8" t="s">
        <v>279</v>
      </c>
      <c r="C47" s="8" t="s">
        <v>279</v>
      </c>
      <c r="D47" s="8" t="s">
        <v>279</v>
      </c>
      <c r="E47" s="8" t="s">
        <v>279</v>
      </c>
      <c r="F47" s="8" t="s">
        <v>279</v>
      </c>
      <c r="G47" s="8">
        <v>14.629200000000001</v>
      </c>
      <c r="H47" s="8" t="s">
        <v>279</v>
      </c>
      <c r="I47" s="8" t="s">
        <v>279</v>
      </c>
      <c r="J47" s="8" t="s">
        <v>279</v>
      </c>
      <c r="K47" s="8" t="s">
        <v>279</v>
      </c>
      <c r="L47" s="8" t="s">
        <v>279</v>
      </c>
      <c r="M47" s="8" t="s">
        <v>279</v>
      </c>
      <c r="N47" s="8" t="s">
        <v>279</v>
      </c>
      <c r="O47" s="8" t="s">
        <v>279</v>
      </c>
      <c r="P47" s="8" t="s">
        <v>279</v>
      </c>
      <c r="Q47" s="8" t="s">
        <v>279</v>
      </c>
      <c r="R47" s="8" t="s">
        <v>279</v>
      </c>
      <c r="S47" s="8" t="s">
        <v>279</v>
      </c>
      <c r="T47" s="8" t="s">
        <v>279</v>
      </c>
      <c r="U47" s="8" t="s">
        <v>279</v>
      </c>
      <c r="V47" s="8" t="s">
        <v>279</v>
      </c>
      <c r="W47" s="8" t="s">
        <v>279</v>
      </c>
      <c r="X47" s="8" t="s">
        <v>279</v>
      </c>
      <c r="Y47" s="8" t="s">
        <v>279</v>
      </c>
      <c r="Z47" s="8">
        <v>11.836399999999999</v>
      </c>
      <c r="AA47" s="8">
        <v>12.0716</v>
      </c>
      <c r="AM47" s="7"/>
    </row>
    <row r="48" spans="1:39" x14ac:dyDescent="0.25">
      <c r="A48" t="s">
        <v>98</v>
      </c>
      <c r="B48" s="8">
        <v>19.0321</v>
      </c>
      <c r="C48" s="8">
        <v>20.057600000000001</v>
      </c>
      <c r="D48" s="8">
        <v>19.056999999999999</v>
      </c>
      <c r="E48" s="8">
        <v>19.621200000000002</v>
      </c>
      <c r="F48" s="8">
        <v>18.983899999999998</v>
      </c>
      <c r="G48" s="8">
        <v>20.302900000000001</v>
      </c>
      <c r="H48" s="8">
        <v>19.3611</v>
      </c>
      <c r="I48" s="8">
        <v>19.405000000000001</v>
      </c>
      <c r="J48" s="8">
        <v>19.0486</v>
      </c>
      <c r="K48" s="8">
        <v>19.833500000000001</v>
      </c>
      <c r="L48" s="8">
        <v>19.4862</v>
      </c>
      <c r="M48" s="8">
        <v>19.343499999999999</v>
      </c>
      <c r="N48" s="8">
        <v>19.668700000000001</v>
      </c>
      <c r="O48" s="8">
        <v>20.3093</v>
      </c>
      <c r="P48" s="8">
        <v>19.3552</v>
      </c>
      <c r="Q48" s="8">
        <v>19.558399999999999</v>
      </c>
      <c r="R48" s="8">
        <v>19.5091</v>
      </c>
      <c r="S48" s="8">
        <v>20.206299999999999</v>
      </c>
      <c r="T48" s="8">
        <v>19.2027</v>
      </c>
      <c r="U48" s="8">
        <v>18.943200000000001</v>
      </c>
      <c r="V48" s="8">
        <v>19.150099999999998</v>
      </c>
      <c r="W48" s="8">
        <v>19.724399999999999</v>
      </c>
      <c r="X48" s="8">
        <v>20.150099999999998</v>
      </c>
      <c r="Y48" s="8">
        <v>19.193300000000001</v>
      </c>
      <c r="Z48" s="8">
        <v>19.195399999999999</v>
      </c>
      <c r="AA48" s="8">
        <v>19.621400000000001</v>
      </c>
      <c r="AM48" s="7"/>
    </row>
    <row r="49" spans="1:39" x14ac:dyDescent="0.25">
      <c r="A49" t="s">
        <v>30</v>
      </c>
      <c r="B49" s="8">
        <v>3.1399999999999997E-2</v>
      </c>
      <c r="C49" s="8">
        <v>2.0899999999999998E-2</v>
      </c>
      <c r="D49" s="8">
        <v>1.6899999999999998E-2</v>
      </c>
      <c r="E49" s="8">
        <v>1.5800000000000002E-2</v>
      </c>
      <c r="F49" s="8" t="s">
        <v>279</v>
      </c>
      <c r="G49" s="8">
        <v>10.4421</v>
      </c>
      <c r="H49" s="8">
        <v>3.7199999999999997E-2</v>
      </c>
      <c r="I49" s="8">
        <v>1.5299999999999999E-2</v>
      </c>
      <c r="J49" s="8" t="s">
        <v>279</v>
      </c>
      <c r="K49" s="8">
        <v>5.9499999999999997E-2</v>
      </c>
      <c r="L49" s="8">
        <v>4.7300000000000002E-2</v>
      </c>
      <c r="M49" s="8">
        <v>7.9100000000000004E-2</v>
      </c>
      <c r="N49" s="8">
        <v>5.5100000000000003E-2</v>
      </c>
      <c r="O49" s="8" t="s">
        <v>279</v>
      </c>
      <c r="P49" s="8">
        <v>7.2900000000000006E-2</v>
      </c>
      <c r="Q49" s="8">
        <v>3.09E-2</v>
      </c>
      <c r="R49" s="8">
        <v>2.18E-2</v>
      </c>
      <c r="S49" s="8">
        <v>9.7000000000000003E-2</v>
      </c>
      <c r="T49" s="8">
        <v>8.5599999999999996E-2</v>
      </c>
      <c r="U49" s="8">
        <v>0.36449999999999999</v>
      </c>
      <c r="V49" s="8" t="s">
        <v>279</v>
      </c>
      <c r="W49" s="8" t="s">
        <v>279</v>
      </c>
      <c r="X49" s="8">
        <v>1.6E-2</v>
      </c>
      <c r="Y49" s="8" t="s">
        <v>279</v>
      </c>
      <c r="Z49" s="8">
        <v>8.0326000000000004</v>
      </c>
      <c r="AA49" s="8">
        <v>8.5606000000000009</v>
      </c>
      <c r="AM49" s="7"/>
    </row>
    <row r="50" spans="1:39" x14ac:dyDescent="0.25">
      <c r="A50" t="s">
        <v>31</v>
      </c>
      <c r="B50" s="8" t="s">
        <v>279</v>
      </c>
      <c r="C50" s="8" t="s">
        <v>279</v>
      </c>
      <c r="D50" s="8" t="s">
        <v>279</v>
      </c>
      <c r="E50" s="8" t="s">
        <v>279</v>
      </c>
      <c r="F50" s="8" t="s">
        <v>279</v>
      </c>
      <c r="G50" s="8">
        <v>9.7110000000000003</v>
      </c>
      <c r="H50" s="8" t="s">
        <v>279</v>
      </c>
      <c r="I50" s="8" t="s">
        <v>279</v>
      </c>
      <c r="J50" s="8" t="s">
        <v>279</v>
      </c>
      <c r="K50" s="8" t="s">
        <v>279</v>
      </c>
      <c r="L50" s="8" t="s">
        <v>279</v>
      </c>
      <c r="M50" s="8" t="s">
        <v>279</v>
      </c>
      <c r="N50" s="8" t="s">
        <v>279</v>
      </c>
      <c r="O50" s="8" t="s">
        <v>279</v>
      </c>
      <c r="P50" s="8" t="s">
        <v>279</v>
      </c>
      <c r="Q50" s="8" t="s">
        <v>279</v>
      </c>
      <c r="R50" s="8" t="s">
        <v>279</v>
      </c>
      <c r="S50" s="8" t="s">
        <v>279</v>
      </c>
      <c r="T50" s="8" t="s">
        <v>279</v>
      </c>
      <c r="U50" s="8" t="s">
        <v>279</v>
      </c>
      <c r="V50" s="8" t="s">
        <v>279</v>
      </c>
      <c r="W50" s="8" t="s">
        <v>279</v>
      </c>
      <c r="X50" s="8" t="s">
        <v>279</v>
      </c>
      <c r="Y50" s="8" t="s">
        <v>279</v>
      </c>
      <c r="Z50" s="8">
        <v>7.7013999999999996</v>
      </c>
      <c r="AA50" s="8">
        <v>8.4639000000000006</v>
      </c>
      <c r="AM50" s="7"/>
    </row>
    <row r="51" spans="1:39" x14ac:dyDescent="0.25">
      <c r="A51" t="s">
        <v>259</v>
      </c>
      <c r="B51" s="8" t="s">
        <v>279</v>
      </c>
      <c r="C51" s="8" t="s">
        <v>279</v>
      </c>
      <c r="D51" s="8" t="s">
        <v>279</v>
      </c>
      <c r="E51" s="8" t="s">
        <v>279</v>
      </c>
      <c r="F51" s="8" t="s">
        <v>279</v>
      </c>
      <c r="G51" s="8">
        <v>9.6789000000000005</v>
      </c>
      <c r="H51" s="8" t="s">
        <v>279</v>
      </c>
      <c r="I51" s="8" t="s">
        <v>279</v>
      </c>
      <c r="J51" s="8" t="s">
        <v>279</v>
      </c>
      <c r="K51" s="8" t="s">
        <v>279</v>
      </c>
      <c r="L51" s="8" t="s">
        <v>279</v>
      </c>
      <c r="M51" s="8" t="s">
        <v>279</v>
      </c>
      <c r="N51" s="8" t="s">
        <v>279</v>
      </c>
      <c r="O51" s="8" t="s">
        <v>279</v>
      </c>
      <c r="P51" s="8" t="s">
        <v>279</v>
      </c>
      <c r="Q51" s="8" t="s">
        <v>279</v>
      </c>
      <c r="R51" s="8" t="s">
        <v>279</v>
      </c>
      <c r="S51" s="8" t="s">
        <v>279</v>
      </c>
      <c r="T51" s="8" t="s">
        <v>279</v>
      </c>
      <c r="U51" s="8" t="s">
        <v>279</v>
      </c>
      <c r="V51" s="8" t="s">
        <v>279</v>
      </c>
      <c r="W51" s="8" t="s">
        <v>279</v>
      </c>
      <c r="X51" s="8" t="s">
        <v>279</v>
      </c>
      <c r="Y51" s="8" t="s">
        <v>279</v>
      </c>
      <c r="Z51" s="8">
        <v>8.0241000000000007</v>
      </c>
      <c r="AA51" s="8">
        <v>8.2272999999999996</v>
      </c>
      <c r="AM51" s="7"/>
    </row>
    <row r="52" spans="1:39" x14ac:dyDescent="0.25">
      <c r="A52" t="s">
        <v>32</v>
      </c>
      <c r="B52" s="8" t="s">
        <v>279</v>
      </c>
      <c r="C52" s="8" t="s">
        <v>279</v>
      </c>
      <c r="D52" s="8" t="s">
        <v>279</v>
      </c>
      <c r="E52" s="8" t="s">
        <v>279</v>
      </c>
      <c r="F52" s="8" t="s">
        <v>279</v>
      </c>
      <c r="G52" s="8">
        <v>9.7294999999999998</v>
      </c>
      <c r="H52" s="8" t="s">
        <v>279</v>
      </c>
      <c r="I52" s="8" t="s">
        <v>279</v>
      </c>
      <c r="J52" s="8" t="s">
        <v>279</v>
      </c>
      <c r="K52" s="8" t="s">
        <v>279</v>
      </c>
      <c r="L52" s="8" t="s">
        <v>279</v>
      </c>
      <c r="M52" s="8" t="s">
        <v>279</v>
      </c>
      <c r="N52" s="8" t="s">
        <v>279</v>
      </c>
      <c r="O52" s="8" t="s">
        <v>279</v>
      </c>
      <c r="P52" s="8" t="s">
        <v>279</v>
      </c>
      <c r="Q52" s="8" t="s">
        <v>279</v>
      </c>
      <c r="R52" s="8" t="s">
        <v>279</v>
      </c>
      <c r="S52" s="8" t="s">
        <v>279</v>
      </c>
      <c r="T52" s="8" t="s">
        <v>279</v>
      </c>
      <c r="U52" s="8" t="s">
        <v>279</v>
      </c>
      <c r="V52" s="8" t="s">
        <v>279</v>
      </c>
      <c r="W52" s="8" t="s">
        <v>279</v>
      </c>
      <c r="X52" s="8" t="s">
        <v>279</v>
      </c>
      <c r="Y52" s="8" t="s">
        <v>279</v>
      </c>
      <c r="Z52" s="8">
        <v>8.0037000000000003</v>
      </c>
      <c r="AA52" s="8">
        <v>8.2799999999999994</v>
      </c>
      <c r="AM52" s="7"/>
    </row>
    <row r="53" spans="1:39" x14ac:dyDescent="0.25">
      <c r="A53" t="s">
        <v>33</v>
      </c>
      <c r="B53" s="8" t="s">
        <v>216</v>
      </c>
      <c r="C53" s="8" t="s">
        <v>216</v>
      </c>
      <c r="D53" s="8" t="s">
        <v>216</v>
      </c>
      <c r="E53" s="8" t="s">
        <v>216</v>
      </c>
      <c r="F53" s="8" t="s">
        <v>216</v>
      </c>
      <c r="G53" s="8">
        <v>10.156000000000001</v>
      </c>
      <c r="H53" s="8" t="s">
        <v>216</v>
      </c>
      <c r="I53" s="8" t="s">
        <v>216</v>
      </c>
      <c r="J53" s="8" t="s">
        <v>279</v>
      </c>
      <c r="K53" s="8" t="s">
        <v>216</v>
      </c>
      <c r="L53" s="8" t="s">
        <v>279</v>
      </c>
      <c r="M53" s="8" t="s">
        <v>216</v>
      </c>
      <c r="N53" s="8" t="s">
        <v>216</v>
      </c>
      <c r="O53" s="8" t="s">
        <v>216</v>
      </c>
      <c r="P53" s="8" t="s">
        <v>216</v>
      </c>
      <c r="Q53" s="8" t="s">
        <v>216</v>
      </c>
      <c r="R53" s="8" t="s">
        <v>279</v>
      </c>
      <c r="S53" s="8" t="s">
        <v>279</v>
      </c>
      <c r="T53" s="8" t="s">
        <v>216</v>
      </c>
      <c r="U53" s="8" t="s">
        <v>216</v>
      </c>
      <c r="V53" s="8" t="s">
        <v>216</v>
      </c>
      <c r="W53" s="8" t="s">
        <v>216</v>
      </c>
      <c r="X53" s="8" t="s">
        <v>216</v>
      </c>
      <c r="Y53" s="8" t="s">
        <v>216</v>
      </c>
      <c r="Z53" s="8">
        <v>7.9362000000000004</v>
      </c>
      <c r="AA53" s="8">
        <v>8.5523000000000007</v>
      </c>
      <c r="AM53" s="7"/>
    </row>
    <row r="54" spans="1:39" x14ac:dyDescent="0.25">
      <c r="A54" t="s">
        <v>34</v>
      </c>
      <c r="B54" s="8" t="s">
        <v>279</v>
      </c>
      <c r="C54" s="8" t="s">
        <v>279</v>
      </c>
      <c r="D54" s="8" t="s">
        <v>279</v>
      </c>
      <c r="E54" s="8" t="s">
        <v>279</v>
      </c>
      <c r="F54" s="8" t="s">
        <v>279</v>
      </c>
      <c r="G54" s="8">
        <v>9.8172999999999995</v>
      </c>
      <c r="H54" s="8" t="s">
        <v>279</v>
      </c>
      <c r="I54" s="8" t="s">
        <v>279</v>
      </c>
      <c r="J54" s="8" t="s">
        <v>279</v>
      </c>
      <c r="K54" s="8" t="s">
        <v>279</v>
      </c>
      <c r="L54" s="8" t="s">
        <v>279</v>
      </c>
      <c r="M54" s="8" t="s">
        <v>279</v>
      </c>
      <c r="N54" s="8" t="s">
        <v>279</v>
      </c>
      <c r="O54" s="8" t="s">
        <v>279</v>
      </c>
      <c r="P54" s="8" t="s">
        <v>279</v>
      </c>
      <c r="Q54" s="8" t="s">
        <v>279</v>
      </c>
      <c r="R54" s="8" t="s">
        <v>279</v>
      </c>
      <c r="S54" s="8" t="s">
        <v>279</v>
      </c>
      <c r="T54" s="8" t="s">
        <v>279</v>
      </c>
      <c r="U54" s="8" t="s">
        <v>279</v>
      </c>
      <c r="V54" s="8" t="s">
        <v>279</v>
      </c>
      <c r="W54" s="8" t="s">
        <v>279</v>
      </c>
      <c r="X54" s="8" t="s">
        <v>279</v>
      </c>
      <c r="Y54" s="8" t="s">
        <v>279</v>
      </c>
      <c r="Z54" s="8">
        <v>8.1837999999999997</v>
      </c>
      <c r="AA54" s="8">
        <v>8.2299000000000007</v>
      </c>
      <c r="AM54" s="7"/>
    </row>
    <row r="55" spans="1:39" x14ac:dyDescent="0.25">
      <c r="A55" t="s">
        <v>35</v>
      </c>
      <c r="B55" s="8" t="s">
        <v>279</v>
      </c>
      <c r="C55" s="8" t="s">
        <v>279</v>
      </c>
      <c r="D55" s="8" t="s">
        <v>279</v>
      </c>
      <c r="E55" s="8" t="s">
        <v>279</v>
      </c>
      <c r="F55" s="8" t="s">
        <v>279</v>
      </c>
      <c r="G55" s="8">
        <v>14.6309</v>
      </c>
      <c r="H55" s="8" t="s">
        <v>279</v>
      </c>
      <c r="I55" s="8" t="s">
        <v>279</v>
      </c>
      <c r="J55" s="8" t="s">
        <v>279</v>
      </c>
      <c r="K55" s="8" t="s">
        <v>279</v>
      </c>
      <c r="L55" s="8" t="s">
        <v>279</v>
      </c>
      <c r="M55" s="8" t="s">
        <v>279</v>
      </c>
      <c r="N55" s="8" t="s">
        <v>279</v>
      </c>
      <c r="O55" s="8" t="s">
        <v>279</v>
      </c>
      <c r="P55" s="8" t="s">
        <v>279</v>
      </c>
      <c r="Q55" s="8" t="s">
        <v>279</v>
      </c>
      <c r="R55" s="8" t="s">
        <v>279</v>
      </c>
      <c r="S55" s="8" t="s">
        <v>279</v>
      </c>
      <c r="T55" s="8" t="s">
        <v>279</v>
      </c>
      <c r="U55" s="8" t="s">
        <v>279</v>
      </c>
      <c r="V55" s="8" t="s">
        <v>279</v>
      </c>
      <c r="W55" s="8" t="s">
        <v>279</v>
      </c>
      <c r="X55" s="8" t="s">
        <v>279</v>
      </c>
      <c r="Y55" s="8" t="s">
        <v>279</v>
      </c>
      <c r="Z55" s="8">
        <v>11.8224</v>
      </c>
      <c r="AA55" s="8">
        <v>11.7432</v>
      </c>
      <c r="AM55" s="7"/>
    </row>
    <row r="56" spans="1:39" x14ac:dyDescent="0.25">
      <c r="A56" t="s">
        <v>36</v>
      </c>
      <c r="B56" s="8">
        <v>7.6E-3</v>
      </c>
      <c r="C56" s="8" t="s">
        <v>279</v>
      </c>
      <c r="D56" s="8" t="s">
        <v>279</v>
      </c>
      <c r="E56" s="8" t="s">
        <v>279</v>
      </c>
      <c r="F56" s="8" t="s">
        <v>279</v>
      </c>
      <c r="G56" s="8">
        <v>9.0280000000000005</v>
      </c>
      <c r="H56" s="8" t="s">
        <v>279</v>
      </c>
      <c r="I56" s="8" t="s">
        <v>279</v>
      </c>
      <c r="J56" s="8" t="s">
        <v>279</v>
      </c>
      <c r="K56" s="8">
        <v>1.4888999999999999</v>
      </c>
      <c r="L56" s="8">
        <v>0.51349999999999996</v>
      </c>
      <c r="M56" s="8" t="s">
        <v>279</v>
      </c>
      <c r="N56" s="8" t="s">
        <v>279</v>
      </c>
      <c r="O56" s="8" t="s">
        <v>279</v>
      </c>
      <c r="P56" s="8" t="s">
        <v>279</v>
      </c>
      <c r="Q56" s="8" t="s">
        <v>279</v>
      </c>
      <c r="R56" s="8" t="s">
        <v>279</v>
      </c>
      <c r="S56" s="8" t="s">
        <v>279</v>
      </c>
      <c r="T56" s="8" t="s">
        <v>279</v>
      </c>
      <c r="U56" s="8" t="s">
        <v>279</v>
      </c>
      <c r="V56" s="8">
        <v>7.5700000000000003E-2</v>
      </c>
      <c r="W56" s="8" t="s">
        <v>279</v>
      </c>
      <c r="X56" s="8" t="s">
        <v>279</v>
      </c>
      <c r="Y56" s="8" t="s">
        <v>279</v>
      </c>
      <c r="Z56" s="8">
        <v>7.5359999999999996</v>
      </c>
      <c r="AA56" s="8">
        <v>8.1449999999999996</v>
      </c>
      <c r="AM56" s="7"/>
    </row>
    <row r="57" spans="1:39" x14ac:dyDescent="0.25">
      <c r="A57" t="s">
        <v>37</v>
      </c>
      <c r="B57" s="8" t="s">
        <v>279</v>
      </c>
      <c r="C57" s="8" t="s">
        <v>279</v>
      </c>
      <c r="D57" s="8" t="s">
        <v>279</v>
      </c>
      <c r="E57" s="8" t="s">
        <v>279</v>
      </c>
      <c r="F57" s="8" t="s">
        <v>279</v>
      </c>
      <c r="G57" s="8">
        <v>9.9494000000000007</v>
      </c>
      <c r="H57" s="8" t="s">
        <v>279</v>
      </c>
      <c r="I57" s="8" t="s">
        <v>279</v>
      </c>
      <c r="J57" s="8" t="s">
        <v>279</v>
      </c>
      <c r="K57" s="8" t="s">
        <v>279</v>
      </c>
      <c r="L57" s="8" t="s">
        <v>279</v>
      </c>
      <c r="M57" s="8" t="s">
        <v>279</v>
      </c>
      <c r="N57" s="8" t="s">
        <v>279</v>
      </c>
      <c r="O57" s="8" t="s">
        <v>279</v>
      </c>
      <c r="P57" s="8" t="s">
        <v>279</v>
      </c>
      <c r="Q57" s="8" t="s">
        <v>279</v>
      </c>
      <c r="R57" s="8" t="s">
        <v>279</v>
      </c>
      <c r="S57" s="8" t="s">
        <v>279</v>
      </c>
      <c r="T57" s="8" t="s">
        <v>279</v>
      </c>
      <c r="U57" s="8" t="s">
        <v>279</v>
      </c>
      <c r="V57" s="8" t="s">
        <v>279</v>
      </c>
      <c r="W57" s="8" t="s">
        <v>279</v>
      </c>
      <c r="X57" s="8" t="s">
        <v>279</v>
      </c>
      <c r="Y57" s="8" t="s">
        <v>279</v>
      </c>
      <c r="Z57" s="8">
        <v>8.2189999999999994</v>
      </c>
      <c r="AA57" s="8">
        <v>8.8914000000000009</v>
      </c>
      <c r="AM57" s="7"/>
    </row>
    <row r="58" spans="1:39" x14ac:dyDescent="0.25">
      <c r="A58" t="s">
        <v>99</v>
      </c>
      <c r="B58" s="8">
        <v>20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R58" s="8">
        <v>20</v>
      </c>
      <c r="S58" s="8">
        <v>20</v>
      </c>
      <c r="T58" s="8">
        <v>20</v>
      </c>
      <c r="U58" s="8">
        <v>20</v>
      </c>
      <c r="V58" s="8">
        <v>20</v>
      </c>
      <c r="W58" s="8">
        <v>20</v>
      </c>
      <c r="X58" s="8">
        <v>20</v>
      </c>
      <c r="Y58" s="8">
        <v>20</v>
      </c>
      <c r="Z58" s="8">
        <v>20</v>
      </c>
      <c r="AA58" s="8">
        <v>20</v>
      </c>
      <c r="AM58" s="7"/>
    </row>
    <row r="59" spans="1:39" x14ac:dyDescent="0.25">
      <c r="A59" t="s">
        <v>38</v>
      </c>
      <c r="B59" s="8" t="s">
        <v>279</v>
      </c>
      <c r="C59" s="8" t="s">
        <v>279</v>
      </c>
      <c r="D59" s="8" t="s">
        <v>279</v>
      </c>
      <c r="E59" s="8" t="s">
        <v>279</v>
      </c>
      <c r="F59" s="8" t="s">
        <v>279</v>
      </c>
      <c r="G59" s="8">
        <v>10.5769</v>
      </c>
      <c r="H59" s="8" t="s">
        <v>279</v>
      </c>
      <c r="I59" s="8" t="s">
        <v>279</v>
      </c>
      <c r="J59" s="8" t="s">
        <v>279</v>
      </c>
      <c r="K59" s="8" t="s">
        <v>279</v>
      </c>
      <c r="L59" s="8" t="s">
        <v>279</v>
      </c>
      <c r="M59" s="8" t="s">
        <v>279</v>
      </c>
      <c r="N59" s="8" t="s">
        <v>279</v>
      </c>
      <c r="O59" s="8" t="s">
        <v>279</v>
      </c>
      <c r="P59" s="8" t="s">
        <v>279</v>
      </c>
      <c r="Q59" s="8" t="s">
        <v>279</v>
      </c>
      <c r="R59" s="8" t="s">
        <v>279</v>
      </c>
      <c r="S59" s="8" t="s">
        <v>279</v>
      </c>
      <c r="T59" s="8" t="s">
        <v>279</v>
      </c>
      <c r="U59" s="8" t="s">
        <v>279</v>
      </c>
      <c r="V59" s="8" t="s">
        <v>279</v>
      </c>
      <c r="W59" s="8" t="s">
        <v>279</v>
      </c>
      <c r="X59" s="8" t="s">
        <v>279</v>
      </c>
      <c r="Y59" s="8" t="s">
        <v>279</v>
      </c>
      <c r="Z59" s="8">
        <v>8.2234999999999996</v>
      </c>
      <c r="AA59" s="8">
        <v>8.8434000000000008</v>
      </c>
      <c r="AM59" s="7"/>
    </row>
    <row r="60" spans="1:39" x14ac:dyDescent="0.25">
      <c r="A60" t="s">
        <v>39</v>
      </c>
      <c r="B60" s="8" t="s">
        <v>279</v>
      </c>
      <c r="C60" s="8" t="s">
        <v>279</v>
      </c>
      <c r="D60" s="8" t="s">
        <v>279</v>
      </c>
      <c r="E60" s="8" t="s">
        <v>279</v>
      </c>
      <c r="F60" s="8" t="s">
        <v>279</v>
      </c>
      <c r="G60" s="8">
        <v>10.1425</v>
      </c>
      <c r="H60" s="8" t="s">
        <v>279</v>
      </c>
      <c r="I60" s="8" t="s">
        <v>279</v>
      </c>
      <c r="J60" s="8" t="s">
        <v>279</v>
      </c>
      <c r="K60" s="8" t="s">
        <v>279</v>
      </c>
      <c r="L60" s="8" t="s">
        <v>279</v>
      </c>
      <c r="M60" s="8" t="s">
        <v>279</v>
      </c>
      <c r="N60" s="8" t="s">
        <v>279</v>
      </c>
      <c r="O60" s="8" t="s">
        <v>279</v>
      </c>
      <c r="P60" s="8" t="s">
        <v>279</v>
      </c>
      <c r="Q60" s="8" t="s">
        <v>279</v>
      </c>
      <c r="R60" s="8" t="s">
        <v>279</v>
      </c>
      <c r="S60" s="8" t="s">
        <v>279</v>
      </c>
      <c r="T60" s="8" t="s">
        <v>279</v>
      </c>
      <c r="U60" s="8" t="s">
        <v>279</v>
      </c>
      <c r="V60" s="8" t="s">
        <v>279</v>
      </c>
      <c r="W60" s="8" t="s">
        <v>279</v>
      </c>
      <c r="X60" s="8" t="s">
        <v>279</v>
      </c>
      <c r="Y60" s="8" t="s">
        <v>279</v>
      </c>
      <c r="Z60" s="8">
        <v>8.0588999999999995</v>
      </c>
      <c r="AA60" s="8">
        <v>8.9841999999999995</v>
      </c>
      <c r="AM60" s="7"/>
    </row>
    <row r="61" spans="1:39" x14ac:dyDescent="0.25">
      <c r="A61" t="s">
        <v>40</v>
      </c>
      <c r="B61" s="8" t="s">
        <v>279</v>
      </c>
      <c r="C61" s="8" t="s">
        <v>279</v>
      </c>
      <c r="D61" s="8">
        <v>2.3900000000000001E-2</v>
      </c>
      <c r="E61" s="8" t="s">
        <v>279</v>
      </c>
      <c r="F61" s="8" t="s">
        <v>279</v>
      </c>
      <c r="G61" s="8">
        <v>11.222899999999999</v>
      </c>
      <c r="H61" s="8">
        <v>7.4099999999999999E-2</v>
      </c>
      <c r="I61" s="8" t="s">
        <v>279</v>
      </c>
      <c r="J61" s="8" t="s">
        <v>279</v>
      </c>
      <c r="K61" s="8" t="s">
        <v>279</v>
      </c>
      <c r="L61" s="8" t="s">
        <v>279</v>
      </c>
      <c r="M61" s="8" t="s">
        <v>279</v>
      </c>
      <c r="N61" s="8" t="s">
        <v>279</v>
      </c>
      <c r="O61" s="8" t="s">
        <v>279</v>
      </c>
      <c r="P61" s="8" t="s">
        <v>279</v>
      </c>
      <c r="Q61" s="8" t="s">
        <v>279</v>
      </c>
      <c r="R61" s="8" t="s">
        <v>279</v>
      </c>
      <c r="S61" s="8" t="s">
        <v>279</v>
      </c>
      <c r="T61" s="8" t="s">
        <v>279</v>
      </c>
      <c r="U61" s="8">
        <v>3.27E-2</v>
      </c>
      <c r="V61" s="8" t="s">
        <v>279</v>
      </c>
      <c r="W61" s="8" t="s">
        <v>279</v>
      </c>
      <c r="X61" s="8" t="s">
        <v>279</v>
      </c>
      <c r="Y61" s="8" t="s">
        <v>279</v>
      </c>
      <c r="Z61" s="8">
        <v>8.8356999999999992</v>
      </c>
      <c r="AA61" s="8">
        <v>9.4466000000000001</v>
      </c>
      <c r="AM61" s="7"/>
    </row>
    <row r="62" spans="1:39" x14ac:dyDescent="0.25">
      <c r="A62" t="s">
        <v>41</v>
      </c>
      <c r="B62" s="8">
        <v>0.30459999999999998</v>
      </c>
      <c r="C62" s="8">
        <v>0.2959</v>
      </c>
      <c r="D62" s="8">
        <v>0.28699999999999998</v>
      </c>
      <c r="E62" s="8">
        <v>0.29170000000000001</v>
      </c>
      <c r="F62" s="8">
        <v>0.27929999999999999</v>
      </c>
      <c r="G62" s="8">
        <v>10.200200000000001</v>
      </c>
      <c r="H62" s="8">
        <v>0.33450000000000002</v>
      </c>
      <c r="I62" s="8">
        <v>0.29370000000000002</v>
      </c>
      <c r="J62" s="8">
        <v>0.2883</v>
      </c>
      <c r="K62" s="8">
        <v>0.29210000000000003</v>
      </c>
      <c r="L62" s="8">
        <v>0.27760000000000001</v>
      </c>
      <c r="M62" s="8">
        <v>0.27860000000000001</v>
      </c>
      <c r="N62" s="8">
        <v>0.27639999999999998</v>
      </c>
      <c r="O62" s="8" t="s">
        <v>279</v>
      </c>
      <c r="P62" s="8">
        <v>0.27639999999999998</v>
      </c>
      <c r="Q62" s="8">
        <v>0.26960000000000001</v>
      </c>
      <c r="R62" s="8" t="s">
        <v>279</v>
      </c>
      <c r="S62" s="8">
        <v>0.27539999999999998</v>
      </c>
      <c r="T62" s="8">
        <v>0.27639999999999998</v>
      </c>
      <c r="U62" s="8">
        <v>0.27100000000000002</v>
      </c>
      <c r="V62" s="8" t="s">
        <v>279</v>
      </c>
      <c r="W62" s="8">
        <v>0.28010000000000002</v>
      </c>
      <c r="X62" s="8">
        <v>0.27560000000000001</v>
      </c>
      <c r="Y62" s="8">
        <v>0.2712</v>
      </c>
      <c r="Z62" s="8">
        <v>7.9512</v>
      </c>
      <c r="AA62" s="8">
        <v>8.6559000000000008</v>
      </c>
      <c r="AM62" s="7"/>
    </row>
    <row r="63" spans="1:39" x14ac:dyDescent="0.25">
      <c r="A63" t="s">
        <v>42</v>
      </c>
      <c r="B63" s="8">
        <v>2.6700000000000002E-2</v>
      </c>
      <c r="C63" s="8">
        <v>1.9E-2</v>
      </c>
      <c r="D63" s="8">
        <v>1.61E-2</v>
      </c>
      <c r="E63" s="8" t="s">
        <v>279</v>
      </c>
      <c r="F63" s="8" t="s">
        <v>279</v>
      </c>
      <c r="G63" s="8">
        <v>11.1807</v>
      </c>
      <c r="H63" s="8">
        <v>5.8200000000000002E-2</v>
      </c>
      <c r="I63" s="8">
        <v>2.1999999999999999E-2</v>
      </c>
      <c r="J63" s="8">
        <v>2.3699999999999999E-2</v>
      </c>
      <c r="K63" s="8">
        <v>2.63E-2</v>
      </c>
      <c r="L63" s="8" t="s">
        <v>279</v>
      </c>
      <c r="M63" s="8" t="s">
        <v>279</v>
      </c>
      <c r="N63" s="8">
        <v>8.6E-3</v>
      </c>
      <c r="O63" s="8" t="s">
        <v>279</v>
      </c>
      <c r="P63" s="8" t="s">
        <v>279</v>
      </c>
      <c r="Q63" s="8" t="s">
        <v>279</v>
      </c>
      <c r="R63" s="8" t="s">
        <v>279</v>
      </c>
      <c r="S63" s="8" t="s">
        <v>279</v>
      </c>
      <c r="T63" s="8" t="s">
        <v>279</v>
      </c>
      <c r="U63" s="8" t="s">
        <v>279</v>
      </c>
      <c r="V63" s="8" t="s">
        <v>279</v>
      </c>
      <c r="W63" s="8">
        <v>1.7600000000000001E-2</v>
      </c>
      <c r="X63" s="8" t="s">
        <v>279</v>
      </c>
      <c r="Y63" s="8" t="s">
        <v>279</v>
      </c>
      <c r="Z63" s="8">
        <v>8.7795000000000005</v>
      </c>
      <c r="AA63" s="8">
        <v>9.2760999999999996</v>
      </c>
      <c r="AM63" s="7"/>
    </row>
    <row r="64" spans="1:39" x14ac:dyDescent="0.25">
      <c r="A64" t="s">
        <v>43</v>
      </c>
      <c r="B64" s="8">
        <v>0.22800000000000001</v>
      </c>
      <c r="C64" s="8">
        <v>0.22159999999999999</v>
      </c>
      <c r="D64" s="8">
        <v>0.21049999999999999</v>
      </c>
      <c r="E64" s="8">
        <v>0.21229999999999999</v>
      </c>
      <c r="F64" s="8">
        <v>0.20380000000000001</v>
      </c>
      <c r="G64" s="8">
        <v>10.953200000000001</v>
      </c>
      <c r="H64" s="8">
        <v>0.25040000000000001</v>
      </c>
      <c r="I64" s="8">
        <v>0.21429999999999999</v>
      </c>
      <c r="J64" s="8">
        <v>0.2036</v>
      </c>
      <c r="K64" s="8">
        <v>0.2089</v>
      </c>
      <c r="L64" s="8">
        <v>0.20499999999999999</v>
      </c>
      <c r="M64" s="8" t="s">
        <v>279</v>
      </c>
      <c r="N64" s="8">
        <v>0.19819999999999999</v>
      </c>
      <c r="O64" s="8" t="s">
        <v>279</v>
      </c>
      <c r="P64" s="8" t="s">
        <v>279</v>
      </c>
      <c r="Q64" s="8" t="s">
        <v>279</v>
      </c>
      <c r="R64" s="8" t="s">
        <v>279</v>
      </c>
      <c r="S64" s="8" t="s">
        <v>279</v>
      </c>
      <c r="T64" s="8" t="s">
        <v>279</v>
      </c>
      <c r="U64" s="8">
        <v>0.31080000000000002</v>
      </c>
      <c r="V64" s="8" t="s">
        <v>279</v>
      </c>
      <c r="W64" s="8" t="s">
        <v>279</v>
      </c>
      <c r="X64" s="8" t="s">
        <v>279</v>
      </c>
      <c r="Y64" s="8" t="s">
        <v>279</v>
      </c>
      <c r="Z64" s="8">
        <v>8.4474999999999998</v>
      </c>
      <c r="AA64" s="8">
        <v>9.2204999999999995</v>
      </c>
      <c r="AM64" s="7"/>
    </row>
    <row r="65" spans="1:39" x14ac:dyDescent="0.25">
      <c r="A65" t="s">
        <v>44</v>
      </c>
      <c r="B65" s="8" t="s">
        <v>279</v>
      </c>
      <c r="C65" s="8">
        <v>7.3000000000000001E-3</v>
      </c>
      <c r="D65" s="8">
        <v>4.8999999999999998E-3</v>
      </c>
      <c r="E65" s="8">
        <v>5.4000000000000003E-3</v>
      </c>
      <c r="F65" s="8" t="s">
        <v>279</v>
      </c>
      <c r="G65" s="8">
        <v>9.9694000000000003</v>
      </c>
      <c r="H65" s="8">
        <v>2.5000000000000001E-2</v>
      </c>
      <c r="I65" s="8">
        <v>5.0000000000000001E-3</v>
      </c>
      <c r="J65" s="8" t="s">
        <v>279</v>
      </c>
      <c r="K65" s="8">
        <v>0.22889999999999999</v>
      </c>
      <c r="L65" s="8">
        <v>5.2499999999999998E-2</v>
      </c>
      <c r="M65" s="8" t="s">
        <v>279</v>
      </c>
      <c r="N65" s="8" t="s">
        <v>279</v>
      </c>
      <c r="O65" s="8" t="s">
        <v>279</v>
      </c>
      <c r="P65" s="8">
        <v>1.5E-3</v>
      </c>
      <c r="Q65" s="8">
        <v>2.0999999999999999E-3</v>
      </c>
      <c r="R65" s="8" t="s">
        <v>279</v>
      </c>
      <c r="S65" s="8" t="s">
        <v>279</v>
      </c>
      <c r="T65" s="8" t="s">
        <v>279</v>
      </c>
      <c r="U65" s="8" t="s">
        <v>279</v>
      </c>
      <c r="V65" s="8">
        <v>0.66769999999999996</v>
      </c>
      <c r="W65" s="8" t="s">
        <v>279</v>
      </c>
      <c r="X65" s="8">
        <v>1.6999999999999999E-3</v>
      </c>
      <c r="Y65" s="8" t="s">
        <v>279</v>
      </c>
      <c r="Z65" s="8">
        <v>7.7933000000000003</v>
      </c>
      <c r="AA65" s="8">
        <v>8.3895999999999997</v>
      </c>
      <c r="AM65" s="7"/>
    </row>
    <row r="66" spans="1:39" x14ac:dyDescent="0.25">
      <c r="A66" t="s">
        <v>260</v>
      </c>
      <c r="B66" s="8">
        <v>4.58E-2</v>
      </c>
      <c r="C66" s="8">
        <v>2.3800000000000002E-2</v>
      </c>
      <c r="D66" s="8">
        <v>1.43E-2</v>
      </c>
      <c r="E66" s="8" t="s">
        <v>279</v>
      </c>
      <c r="F66" s="8" t="s">
        <v>279</v>
      </c>
      <c r="G66" s="8">
        <v>10.8749</v>
      </c>
      <c r="H66" s="8">
        <v>6.2E-2</v>
      </c>
      <c r="I66" s="8">
        <v>1.9800000000000002E-2</v>
      </c>
      <c r="J66" s="8" t="s">
        <v>279</v>
      </c>
      <c r="K66" s="8" t="s">
        <v>279</v>
      </c>
      <c r="L66" s="8" t="s">
        <v>279</v>
      </c>
      <c r="M66" s="8" t="s">
        <v>279</v>
      </c>
      <c r="N66" s="8" t="s">
        <v>279</v>
      </c>
      <c r="O66" s="8" t="s">
        <v>279</v>
      </c>
      <c r="P66" s="8" t="s">
        <v>279</v>
      </c>
      <c r="Q66" s="8" t="s">
        <v>279</v>
      </c>
      <c r="R66" s="8" t="s">
        <v>279</v>
      </c>
      <c r="S66" s="8" t="s">
        <v>279</v>
      </c>
      <c r="T66" s="8" t="s">
        <v>279</v>
      </c>
      <c r="U66" s="8" t="s">
        <v>279</v>
      </c>
      <c r="V66" s="8" t="s">
        <v>279</v>
      </c>
      <c r="W66" s="8" t="s">
        <v>279</v>
      </c>
      <c r="X66" s="8" t="s">
        <v>279</v>
      </c>
      <c r="Y66" s="8" t="s">
        <v>279</v>
      </c>
      <c r="Z66" s="8">
        <v>7.9142999999999999</v>
      </c>
      <c r="AA66" s="8">
        <v>8.5638000000000005</v>
      </c>
      <c r="AM66" s="7"/>
    </row>
    <row r="67" spans="1:39" x14ac:dyDescent="0.25">
      <c r="A67" t="s">
        <v>100</v>
      </c>
      <c r="B67" s="8">
        <v>20.6693</v>
      </c>
      <c r="C67" s="8">
        <v>19.931799999999999</v>
      </c>
      <c r="D67" s="8">
        <v>19.759</v>
      </c>
      <c r="E67" s="8">
        <v>20.353200000000001</v>
      </c>
      <c r="F67" s="8">
        <v>19.887899999999998</v>
      </c>
      <c r="G67" s="8">
        <v>20.260100000000001</v>
      </c>
      <c r="H67" s="8">
        <v>19.832899999999999</v>
      </c>
      <c r="I67" s="8">
        <v>20.2378</v>
      </c>
      <c r="J67" s="8">
        <v>19.513400000000001</v>
      </c>
      <c r="K67" s="8">
        <v>19.613</v>
      </c>
      <c r="L67" s="8">
        <v>19.673400000000001</v>
      </c>
      <c r="M67" s="8">
        <v>19.8081</v>
      </c>
      <c r="N67" s="8">
        <v>19.513100000000001</v>
      </c>
      <c r="O67" s="8">
        <v>21.504899999999999</v>
      </c>
      <c r="P67" s="8">
        <v>19.774799999999999</v>
      </c>
      <c r="Q67" s="8">
        <v>19.9346</v>
      </c>
      <c r="R67" s="8">
        <v>20.221699999999998</v>
      </c>
      <c r="S67" s="8">
        <v>20.866199999999999</v>
      </c>
      <c r="T67" s="8">
        <v>19.073899999999998</v>
      </c>
      <c r="U67" s="8">
        <v>19.158200000000001</v>
      </c>
      <c r="V67" s="8">
        <v>19.934899999999999</v>
      </c>
      <c r="W67" s="8">
        <v>18.514399999999998</v>
      </c>
      <c r="X67" s="8">
        <v>20.197700000000001</v>
      </c>
      <c r="Y67" s="8">
        <v>20.478100000000001</v>
      </c>
      <c r="Z67" s="8">
        <v>19.432099999999998</v>
      </c>
      <c r="AA67" s="8">
        <v>19.0564</v>
      </c>
      <c r="AM67" s="7"/>
    </row>
    <row r="68" spans="1:39" x14ac:dyDescent="0.25">
      <c r="A68" t="s">
        <v>45</v>
      </c>
      <c r="B68" s="8">
        <v>4.82E-2</v>
      </c>
      <c r="C68" s="8">
        <v>3.7600000000000001E-2</v>
      </c>
      <c r="D68" s="8">
        <v>2.7099999999999999E-2</v>
      </c>
      <c r="E68" s="8">
        <v>2.5600000000000001E-2</v>
      </c>
      <c r="F68" s="8">
        <v>1.5699999999999999E-2</v>
      </c>
      <c r="G68" s="8">
        <v>10.5684</v>
      </c>
      <c r="H68" s="8">
        <v>7.9699999999999993E-2</v>
      </c>
      <c r="I68" s="8">
        <v>2.92E-2</v>
      </c>
      <c r="J68" s="8">
        <v>1.7299999999999999E-2</v>
      </c>
      <c r="K68" s="8">
        <v>1.32E-2</v>
      </c>
      <c r="L68" s="8">
        <v>1.12E-2</v>
      </c>
      <c r="M68" s="8">
        <v>1.0999999999999999E-2</v>
      </c>
      <c r="N68" s="8">
        <v>9.4000000000000004E-3</v>
      </c>
      <c r="O68" s="8">
        <v>7.4000000000000003E-3</v>
      </c>
      <c r="P68" s="8">
        <v>7.1999999999999998E-3</v>
      </c>
      <c r="Q68" s="8">
        <v>7.1000000000000004E-3</v>
      </c>
      <c r="R68" s="8" t="s">
        <v>279</v>
      </c>
      <c r="S68" s="8" t="s">
        <v>279</v>
      </c>
      <c r="T68" s="8" t="s">
        <v>279</v>
      </c>
      <c r="U68" s="8" t="s">
        <v>279</v>
      </c>
      <c r="V68" s="8">
        <v>6.0000000000000001E-3</v>
      </c>
      <c r="W68" s="8" t="s">
        <v>279</v>
      </c>
      <c r="X68" s="8">
        <v>1.2800000000000001E-2</v>
      </c>
      <c r="Y68" s="8">
        <v>7.6E-3</v>
      </c>
      <c r="Z68" s="8">
        <v>7.8775000000000004</v>
      </c>
      <c r="AA68" s="8">
        <v>8.0648</v>
      </c>
      <c r="AM68" s="7"/>
    </row>
    <row r="69" spans="1:39" x14ac:dyDescent="0.25">
      <c r="A69" t="s">
        <v>46</v>
      </c>
      <c r="B69" s="8" t="s">
        <v>279</v>
      </c>
      <c r="C69" s="8" t="s">
        <v>279</v>
      </c>
      <c r="D69" s="8" t="s">
        <v>279</v>
      </c>
      <c r="E69" s="8" t="s">
        <v>279</v>
      </c>
      <c r="F69" s="8" t="s">
        <v>279</v>
      </c>
      <c r="G69" s="8">
        <v>10.0441</v>
      </c>
      <c r="H69" s="8" t="s">
        <v>279</v>
      </c>
      <c r="I69" s="8" t="s">
        <v>279</v>
      </c>
      <c r="J69" s="8" t="s">
        <v>279</v>
      </c>
      <c r="K69" s="8" t="s">
        <v>279</v>
      </c>
      <c r="L69" s="8" t="s">
        <v>279</v>
      </c>
      <c r="M69" s="8" t="s">
        <v>279</v>
      </c>
      <c r="N69" s="8" t="s">
        <v>279</v>
      </c>
      <c r="O69" s="8" t="s">
        <v>279</v>
      </c>
      <c r="P69" s="8" t="s">
        <v>279</v>
      </c>
      <c r="Q69" s="8" t="s">
        <v>279</v>
      </c>
      <c r="R69" s="8" t="s">
        <v>279</v>
      </c>
      <c r="S69" s="8" t="s">
        <v>279</v>
      </c>
      <c r="T69" s="8" t="s">
        <v>279</v>
      </c>
      <c r="U69" s="8" t="s">
        <v>279</v>
      </c>
      <c r="V69" s="8" t="s">
        <v>279</v>
      </c>
      <c r="W69" s="8" t="s">
        <v>279</v>
      </c>
      <c r="X69" s="8" t="s">
        <v>279</v>
      </c>
      <c r="Y69" s="8" t="s">
        <v>279</v>
      </c>
      <c r="Z69" s="8">
        <v>7.6276000000000002</v>
      </c>
      <c r="AA69" s="8">
        <v>7.7766000000000002</v>
      </c>
      <c r="AM69" s="7"/>
    </row>
    <row r="70" spans="1:39" x14ac:dyDescent="0.25">
      <c r="A70" t="s">
        <v>47</v>
      </c>
      <c r="B70" s="8" t="s">
        <v>279</v>
      </c>
      <c r="C70" s="8" t="s">
        <v>279</v>
      </c>
      <c r="D70" s="8" t="s">
        <v>279</v>
      </c>
      <c r="E70" s="8" t="s">
        <v>279</v>
      </c>
      <c r="F70" s="8" t="s">
        <v>279</v>
      </c>
      <c r="G70" s="8">
        <v>9.5782000000000007</v>
      </c>
      <c r="H70" s="8">
        <v>3.3300000000000003E-2</v>
      </c>
      <c r="I70" s="8" t="s">
        <v>279</v>
      </c>
      <c r="J70" s="8" t="s">
        <v>279</v>
      </c>
      <c r="K70" s="8" t="s">
        <v>279</v>
      </c>
      <c r="L70" s="8" t="s">
        <v>279</v>
      </c>
      <c r="M70" s="8" t="s">
        <v>279</v>
      </c>
      <c r="N70" s="8" t="s">
        <v>279</v>
      </c>
      <c r="O70" s="8" t="s">
        <v>279</v>
      </c>
      <c r="P70" s="8" t="s">
        <v>279</v>
      </c>
      <c r="Q70" s="8" t="s">
        <v>279</v>
      </c>
      <c r="R70" s="8" t="s">
        <v>279</v>
      </c>
      <c r="S70" s="8" t="s">
        <v>279</v>
      </c>
      <c r="T70" s="8" t="s">
        <v>279</v>
      </c>
      <c r="U70" s="8" t="s">
        <v>279</v>
      </c>
      <c r="V70" s="8" t="s">
        <v>279</v>
      </c>
      <c r="W70" s="8" t="s">
        <v>279</v>
      </c>
      <c r="X70" s="8" t="s">
        <v>279</v>
      </c>
      <c r="Y70" s="8" t="s">
        <v>279</v>
      </c>
      <c r="Z70" s="8">
        <v>7.327</v>
      </c>
      <c r="AA70" s="8">
        <v>7.5335999999999999</v>
      </c>
      <c r="AM70" s="7"/>
    </row>
    <row r="71" spans="1:39" x14ac:dyDescent="0.25">
      <c r="A71" t="s">
        <v>48</v>
      </c>
      <c r="B71" s="8" t="s">
        <v>279</v>
      </c>
      <c r="C71" s="8" t="s">
        <v>279</v>
      </c>
      <c r="D71" s="8" t="s">
        <v>279</v>
      </c>
      <c r="E71" s="8" t="s">
        <v>279</v>
      </c>
      <c r="F71" s="8" t="s">
        <v>279</v>
      </c>
      <c r="G71" s="8">
        <v>9.4901</v>
      </c>
      <c r="H71" s="8" t="s">
        <v>279</v>
      </c>
      <c r="I71" s="8" t="s">
        <v>279</v>
      </c>
      <c r="J71" s="8" t="s">
        <v>279</v>
      </c>
      <c r="K71" s="8" t="s">
        <v>279</v>
      </c>
      <c r="L71" s="8" t="s">
        <v>279</v>
      </c>
      <c r="M71" s="8" t="s">
        <v>279</v>
      </c>
      <c r="N71" s="8" t="s">
        <v>279</v>
      </c>
      <c r="O71" s="8" t="s">
        <v>279</v>
      </c>
      <c r="P71" s="8" t="s">
        <v>279</v>
      </c>
      <c r="Q71" s="8" t="s">
        <v>279</v>
      </c>
      <c r="R71" s="8" t="s">
        <v>279</v>
      </c>
      <c r="S71" s="8" t="s">
        <v>279</v>
      </c>
      <c r="T71" s="8" t="s">
        <v>279</v>
      </c>
      <c r="U71" s="8" t="s">
        <v>279</v>
      </c>
      <c r="V71" s="8" t="s">
        <v>279</v>
      </c>
      <c r="W71" s="8" t="s">
        <v>279</v>
      </c>
      <c r="X71" s="8" t="s">
        <v>279</v>
      </c>
      <c r="Y71" s="8" t="s">
        <v>279</v>
      </c>
      <c r="Z71" s="8">
        <v>6.9954000000000001</v>
      </c>
      <c r="AA71" s="8">
        <v>7.3060999999999998</v>
      </c>
      <c r="AM71" s="7"/>
    </row>
    <row r="72" spans="1:39" x14ac:dyDescent="0.25">
      <c r="A72" t="s">
        <v>49</v>
      </c>
      <c r="B72" s="8">
        <v>7.9899999999999999E-2</v>
      </c>
      <c r="C72" s="8">
        <v>5.3400000000000003E-2</v>
      </c>
      <c r="D72" s="8">
        <v>3.5000000000000003E-2</v>
      </c>
      <c r="E72" s="8">
        <v>2.7E-2</v>
      </c>
      <c r="F72" s="8">
        <v>2.47E-2</v>
      </c>
      <c r="G72" s="8">
        <v>11.4054</v>
      </c>
      <c r="H72" s="8">
        <v>9.7100000000000006E-2</v>
      </c>
      <c r="I72" s="8">
        <v>3.7900000000000003E-2</v>
      </c>
      <c r="J72" s="8" t="s">
        <v>279</v>
      </c>
      <c r="K72" s="8" t="s">
        <v>279</v>
      </c>
      <c r="L72" s="8">
        <v>1.5299999999999999E-2</v>
      </c>
      <c r="M72" s="8" t="s">
        <v>279</v>
      </c>
      <c r="N72" s="8" t="s">
        <v>279</v>
      </c>
      <c r="O72" s="8" t="s">
        <v>279</v>
      </c>
      <c r="P72" s="8" t="s">
        <v>279</v>
      </c>
      <c r="Q72" s="8" t="s">
        <v>279</v>
      </c>
      <c r="R72" s="8" t="s">
        <v>279</v>
      </c>
      <c r="S72" s="8" t="s">
        <v>279</v>
      </c>
      <c r="T72" s="8" t="s">
        <v>279</v>
      </c>
      <c r="U72" s="8" t="s">
        <v>279</v>
      </c>
      <c r="V72" s="8" t="s">
        <v>279</v>
      </c>
      <c r="W72" s="8" t="s">
        <v>279</v>
      </c>
      <c r="X72" s="8" t="s">
        <v>279</v>
      </c>
      <c r="Y72" s="8" t="s">
        <v>279</v>
      </c>
      <c r="Z72" s="8">
        <v>8.3469999999999995</v>
      </c>
      <c r="AA72" s="8">
        <v>8.7499000000000002</v>
      </c>
      <c r="AM72" s="7"/>
    </row>
    <row r="73" spans="1:39" x14ac:dyDescent="0.25">
      <c r="A73" t="s">
        <v>50</v>
      </c>
      <c r="B73" s="8">
        <v>5.62E-2</v>
      </c>
      <c r="C73" s="8">
        <v>3.9699999999999999E-2</v>
      </c>
      <c r="D73" s="8">
        <v>2.5899999999999999E-2</v>
      </c>
      <c r="E73" s="8">
        <v>2.0899999999999998E-2</v>
      </c>
      <c r="F73" s="8">
        <v>1.77E-2</v>
      </c>
      <c r="G73" s="8">
        <v>11.5246</v>
      </c>
      <c r="H73" s="8">
        <v>8.1000000000000003E-2</v>
      </c>
      <c r="I73" s="8">
        <v>2.8500000000000001E-2</v>
      </c>
      <c r="J73" s="8">
        <v>1.4E-2</v>
      </c>
      <c r="K73" s="8">
        <v>1.29E-2</v>
      </c>
      <c r="L73" s="8">
        <v>1.14E-2</v>
      </c>
      <c r="M73" s="8">
        <v>7.7000000000000002E-3</v>
      </c>
      <c r="N73" s="8" t="s">
        <v>279</v>
      </c>
      <c r="O73" s="8" t="s">
        <v>279</v>
      </c>
      <c r="P73" s="8" t="s">
        <v>279</v>
      </c>
      <c r="Q73" s="8" t="s">
        <v>279</v>
      </c>
      <c r="R73" s="8" t="s">
        <v>279</v>
      </c>
      <c r="S73" s="8" t="s">
        <v>279</v>
      </c>
      <c r="T73" s="8" t="s">
        <v>279</v>
      </c>
      <c r="U73" s="8" t="s">
        <v>279</v>
      </c>
      <c r="V73" s="8" t="s">
        <v>279</v>
      </c>
      <c r="W73" s="8" t="s">
        <v>279</v>
      </c>
      <c r="X73" s="8">
        <v>9.4999999999999998E-3</v>
      </c>
      <c r="Y73" s="8" t="s">
        <v>279</v>
      </c>
      <c r="Z73" s="8">
        <v>8.2725000000000009</v>
      </c>
      <c r="AA73" s="8">
        <v>8.8061000000000007</v>
      </c>
      <c r="AM73" s="7"/>
    </row>
    <row r="74" spans="1:39" x14ac:dyDescent="0.25">
      <c r="A74" t="s">
        <v>52</v>
      </c>
      <c r="B74" s="8">
        <v>4.7199999999999999E-2</v>
      </c>
      <c r="C74" s="8">
        <v>3.0200000000000001E-2</v>
      </c>
      <c r="D74" s="8">
        <v>1.9699999999999999E-2</v>
      </c>
      <c r="E74" s="8">
        <v>1.6799999999999999E-2</v>
      </c>
      <c r="F74" s="8" t="s">
        <v>279</v>
      </c>
      <c r="G74" s="8">
        <v>10.7342</v>
      </c>
      <c r="H74" s="8">
        <v>6.4600000000000005E-2</v>
      </c>
      <c r="I74" s="8" t="s">
        <v>279</v>
      </c>
      <c r="J74" s="8" t="s">
        <v>279</v>
      </c>
      <c r="K74" s="8" t="s">
        <v>279</v>
      </c>
      <c r="L74" s="8" t="s">
        <v>279</v>
      </c>
      <c r="M74" s="8" t="s">
        <v>279</v>
      </c>
      <c r="N74" s="8" t="s">
        <v>279</v>
      </c>
      <c r="O74" s="8" t="s">
        <v>279</v>
      </c>
      <c r="P74" s="8" t="s">
        <v>279</v>
      </c>
      <c r="Q74" s="8" t="s">
        <v>279</v>
      </c>
      <c r="R74" s="8" t="s">
        <v>279</v>
      </c>
      <c r="S74" s="8" t="s">
        <v>279</v>
      </c>
      <c r="T74" s="8" t="s">
        <v>279</v>
      </c>
      <c r="U74" s="8" t="s">
        <v>279</v>
      </c>
      <c r="V74" s="8" t="s">
        <v>279</v>
      </c>
      <c r="W74" s="8" t="s">
        <v>279</v>
      </c>
      <c r="X74" s="8" t="s">
        <v>279</v>
      </c>
      <c r="Y74" s="8" t="s">
        <v>279</v>
      </c>
      <c r="Z74" s="8">
        <v>7.8940000000000001</v>
      </c>
      <c r="AA74" s="8">
        <v>8.5183999999999997</v>
      </c>
      <c r="AM74" s="7"/>
    </row>
    <row r="75" spans="1:39" x14ac:dyDescent="0.25">
      <c r="A75" t="s">
        <v>51</v>
      </c>
      <c r="B75" s="8">
        <v>7.2999999999999995E-2</v>
      </c>
      <c r="C75" s="8">
        <v>5.6599999999999998E-2</v>
      </c>
      <c r="D75" s="8">
        <v>4.0099999999999997E-2</v>
      </c>
      <c r="E75" s="8">
        <v>3.1E-2</v>
      </c>
      <c r="F75" s="8">
        <v>2.5100000000000001E-2</v>
      </c>
      <c r="G75" s="8">
        <v>11.733599999999999</v>
      </c>
      <c r="H75" s="8">
        <v>9.9299999999999999E-2</v>
      </c>
      <c r="I75" s="8">
        <v>3.8800000000000001E-2</v>
      </c>
      <c r="J75" s="8">
        <v>2.1299999999999999E-2</v>
      </c>
      <c r="K75" s="8">
        <v>2.0799999999999999E-2</v>
      </c>
      <c r="L75" s="8" t="s">
        <v>279</v>
      </c>
      <c r="M75" s="8" t="s">
        <v>279</v>
      </c>
      <c r="N75" s="8" t="s">
        <v>279</v>
      </c>
      <c r="O75" s="8">
        <v>8.6E-3</v>
      </c>
      <c r="P75" s="8">
        <v>9.4999999999999998E-3</v>
      </c>
      <c r="Q75" s="8" t="s">
        <v>279</v>
      </c>
      <c r="R75" s="8" t="s">
        <v>279</v>
      </c>
      <c r="S75" s="8" t="s">
        <v>279</v>
      </c>
      <c r="T75" s="8">
        <v>6.6E-3</v>
      </c>
      <c r="U75" s="8" t="s">
        <v>279</v>
      </c>
      <c r="V75" s="8" t="s">
        <v>279</v>
      </c>
      <c r="W75" s="8" t="s">
        <v>279</v>
      </c>
      <c r="X75" s="8" t="s">
        <v>279</v>
      </c>
      <c r="Y75" s="8" t="s">
        <v>279</v>
      </c>
      <c r="Z75" s="8">
        <v>8.6502999999999997</v>
      </c>
      <c r="AA75" s="8">
        <v>9.2362000000000002</v>
      </c>
      <c r="AM75" s="7"/>
    </row>
    <row r="76" spans="1:39" x14ac:dyDescent="0.25">
      <c r="A76" t="s">
        <v>53</v>
      </c>
      <c r="B76" s="8">
        <v>0.3795</v>
      </c>
      <c r="C76" s="8">
        <v>0.3619</v>
      </c>
      <c r="D76" s="8">
        <v>0.35510000000000003</v>
      </c>
      <c r="E76" s="8" t="s">
        <v>279</v>
      </c>
      <c r="F76" s="8">
        <v>0.35170000000000001</v>
      </c>
      <c r="G76" s="8">
        <v>10.9253</v>
      </c>
      <c r="H76" s="8">
        <v>0.39700000000000002</v>
      </c>
      <c r="I76" s="8">
        <v>0.35780000000000001</v>
      </c>
      <c r="J76" s="8" t="s">
        <v>279</v>
      </c>
      <c r="K76" s="8" t="s">
        <v>279</v>
      </c>
      <c r="L76" s="8" t="s">
        <v>279</v>
      </c>
      <c r="M76" s="8" t="s">
        <v>279</v>
      </c>
      <c r="N76" s="8" t="s">
        <v>279</v>
      </c>
      <c r="O76" s="8" t="s">
        <v>279</v>
      </c>
      <c r="P76" s="8" t="s">
        <v>279</v>
      </c>
      <c r="Q76" s="8" t="s">
        <v>279</v>
      </c>
      <c r="R76" s="8" t="s">
        <v>279</v>
      </c>
      <c r="S76" s="8" t="s">
        <v>279</v>
      </c>
      <c r="T76" s="8" t="s">
        <v>279</v>
      </c>
      <c r="U76" s="8" t="s">
        <v>279</v>
      </c>
      <c r="V76" s="8" t="s">
        <v>279</v>
      </c>
      <c r="W76" s="8" t="s">
        <v>279</v>
      </c>
      <c r="X76" s="8" t="s">
        <v>279</v>
      </c>
      <c r="Y76" s="8" t="s">
        <v>279</v>
      </c>
      <c r="Z76" s="8">
        <v>8.0540000000000003</v>
      </c>
      <c r="AA76" s="8">
        <v>8.3866999999999994</v>
      </c>
      <c r="AM76" s="7"/>
    </row>
    <row r="77" spans="1:39" x14ac:dyDescent="0.25">
      <c r="A77" t="s">
        <v>54</v>
      </c>
      <c r="B77" s="8" t="s">
        <v>279</v>
      </c>
      <c r="C77" s="8" t="s">
        <v>279</v>
      </c>
      <c r="D77" s="8" t="s">
        <v>279</v>
      </c>
      <c r="E77" s="8" t="s">
        <v>279</v>
      </c>
      <c r="F77" s="8" t="s">
        <v>279</v>
      </c>
      <c r="G77" s="8">
        <v>12.0244</v>
      </c>
      <c r="H77" s="8" t="s">
        <v>279</v>
      </c>
      <c r="I77" s="8" t="s">
        <v>279</v>
      </c>
      <c r="J77" s="8" t="s">
        <v>279</v>
      </c>
      <c r="K77" s="8" t="s">
        <v>279</v>
      </c>
      <c r="L77" s="8" t="s">
        <v>279</v>
      </c>
      <c r="M77" s="8" t="s">
        <v>279</v>
      </c>
      <c r="N77" s="8" t="s">
        <v>279</v>
      </c>
      <c r="O77" s="8" t="s">
        <v>279</v>
      </c>
      <c r="P77" s="8" t="s">
        <v>279</v>
      </c>
      <c r="Q77" s="8" t="s">
        <v>279</v>
      </c>
      <c r="R77" s="8" t="s">
        <v>279</v>
      </c>
      <c r="S77" s="8" t="s">
        <v>279</v>
      </c>
      <c r="T77" s="8" t="s">
        <v>279</v>
      </c>
      <c r="U77" s="8" t="s">
        <v>279</v>
      </c>
      <c r="V77" s="8" t="s">
        <v>279</v>
      </c>
      <c r="W77" s="8" t="s">
        <v>279</v>
      </c>
      <c r="X77" s="8" t="s">
        <v>279</v>
      </c>
      <c r="Y77" s="8" t="s">
        <v>279</v>
      </c>
      <c r="Z77" s="8">
        <v>9.3213000000000008</v>
      </c>
      <c r="AA77" s="8">
        <v>10.166499999999999</v>
      </c>
      <c r="AM77" s="7"/>
    </row>
    <row r="78" spans="1:39" x14ac:dyDescent="0.25">
      <c r="A78" t="s">
        <v>55</v>
      </c>
      <c r="B78" s="8">
        <v>5.6500000000000002E-2</v>
      </c>
      <c r="C78" s="8">
        <v>4.0300000000000002E-2</v>
      </c>
      <c r="D78" s="8">
        <v>2.4299999999999999E-2</v>
      </c>
      <c r="E78" s="8" t="s">
        <v>279</v>
      </c>
      <c r="F78" s="8" t="s">
        <v>279</v>
      </c>
      <c r="G78" s="8">
        <v>11.2477</v>
      </c>
      <c r="H78" s="8">
        <v>8.2500000000000004E-2</v>
      </c>
      <c r="I78" s="8">
        <v>2.4899999999999999E-2</v>
      </c>
      <c r="J78" s="8" t="s">
        <v>279</v>
      </c>
      <c r="K78" s="8">
        <v>1.77E-2</v>
      </c>
      <c r="L78" s="8" t="s">
        <v>279</v>
      </c>
      <c r="M78" s="8">
        <v>1.4200000000000001E-2</v>
      </c>
      <c r="N78" s="8" t="s">
        <v>279</v>
      </c>
      <c r="O78" s="8" t="s">
        <v>279</v>
      </c>
      <c r="P78" s="8" t="s">
        <v>279</v>
      </c>
      <c r="Q78" s="8" t="s">
        <v>279</v>
      </c>
      <c r="R78" s="8" t="s">
        <v>279</v>
      </c>
      <c r="S78" s="8" t="s">
        <v>279</v>
      </c>
      <c r="T78" s="8" t="s">
        <v>279</v>
      </c>
      <c r="U78" s="8" t="s">
        <v>279</v>
      </c>
      <c r="V78" s="8" t="s">
        <v>279</v>
      </c>
      <c r="W78" s="8" t="s">
        <v>279</v>
      </c>
      <c r="X78" s="8" t="s">
        <v>279</v>
      </c>
      <c r="Y78" s="8" t="s">
        <v>279</v>
      </c>
      <c r="Z78" s="8">
        <v>8.2475000000000005</v>
      </c>
      <c r="AA78" s="8">
        <v>8.8935999999999993</v>
      </c>
      <c r="AM78" s="7"/>
    </row>
    <row r="79" spans="1:39" x14ac:dyDescent="0.25">
      <c r="A79" t="s">
        <v>56</v>
      </c>
      <c r="B79" s="8" t="s">
        <v>279</v>
      </c>
      <c r="C79" s="8" t="s">
        <v>279</v>
      </c>
      <c r="D79" s="8" t="s">
        <v>279</v>
      </c>
      <c r="E79" s="8" t="s">
        <v>279</v>
      </c>
      <c r="F79" s="8" t="s">
        <v>279</v>
      </c>
      <c r="G79" s="8">
        <v>11.1625</v>
      </c>
      <c r="H79" s="8">
        <v>8.7599999999999997E-2</v>
      </c>
      <c r="I79" s="8" t="s">
        <v>279</v>
      </c>
      <c r="J79" s="8" t="s">
        <v>279</v>
      </c>
      <c r="K79" s="8">
        <v>1.2999999999999999E-2</v>
      </c>
      <c r="L79" s="8" t="s">
        <v>279</v>
      </c>
      <c r="M79" s="8" t="s">
        <v>279</v>
      </c>
      <c r="N79" s="8" t="s">
        <v>279</v>
      </c>
      <c r="O79" s="8" t="s">
        <v>279</v>
      </c>
      <c r="P79" s="8" t="s">
        <v>279</v>
      </c>
      <c r="Q79" s="8" t="s">
        <v>279</v>
      </c>
      <c r="R79" s="8" t="s">
        <v>279</v>
      </c>
      <c r="S79" s="8" t="s">
        <v>279</v>
      </c>
      <c r="T79" s="8" t="s">
        <v>279</v>
      </c>
      <c r="U79" s="8" t="s">
        <v>279</v>
      </c>
      <c r="V79" s="8" t="s">
        <v>279</v>
      </c>
      <c r="W79" s="8" t="s">
        <v>279</v>
      </c>
      <c r="X79" s="8" t="s">
        <v>279</v>
      </c>
      <c r="Y79" s="8" t="s">
        <v>279</v>
      </c>
      <c r="Z79" s="8">
        <v>8.1043000000000003</v>
      </c>
      <c r="AA79" s="8">
        <v>8.6905999999999999</v>
      </c>
      <c r="AM79" s="7"/>
    </row>
    <row r="80" spans="1:39" x14ac:dyDescent="0.25">
      <c r="A80" t="s">
        <v>57</v>
      </c>
      <c r="B80" s="8">
        <v>9.4500000000000001E-2</v>
      </c>
      <c r="C80" s="8">
        <v>7.5899999999999995E-2</v>
      </c>
      <c r="D80" s="8">
        <v>5.3199999999999997E-2</v>
      </c>
      <c r="E80" s="8">
        <v>4.3700000000000003E-2</v>
      </c>
      <c r="F80" s="8">
        <v>3.5900000000000001E-2</v>
      </c>
      <c r="G80" s="8">
        <v>11.5022</v>
      </c>
      <c r="H80" s="8">
        <v>0.1229</v>
      </c>
      <c r="I80" s="8">
        <v>5.5300000000000002E-2</v>
      </c>
      <c r="J80" s="8">
        <v>3.4299999999999997E-2</v>
      </c>
      <c r="K80" s="8">
        <v>2.52E-2</v>
      </c>
      <c r="L80" s="8">
        <v>2.41E-2</v>
      </c>
      <c r="M80" s="8">
        <v>1.7600000000000001E-2</v>
      </c>
      <c r="N80" s="8">
        <v>1.5100000000000001E-2</v>
      </c>
      <c r="O80" s="8">
        <v>1.17E-2</v>
      </c>
      <c r="P80" s="8">
        <v>1.4200000000000001E-2</v>
      </c>
      <c r="Q80" s="8">
        <v>1.06E-2</v>
      </c>
      <c r="R80" s="8">
        <v>1.23E-2</v>
      </c>
      <c r="S80" s="8" t="s">
        <v>279</v>
      </c>
      <c r="T80" s="8">
        <v>8.8999999999999999E-3</v>
      </c>
      <c r="U80" s="8">
        <v>7.9000000000000008E-3</v>
      </c>
      <c r="V80" s="8">
        <v>9.4000000000000004E-3</v>
      </c>
      <c r="W80" s="8">
        <v>7.0000000000000001E-3</v>
      </c>
      <c r="X80" s="8">
        <v>1.7299999999999999E-2</v>
      </c>
      <c r="Y80" s="8">
        <v>1.23E-2</v>
      </c>
      <c r="Z80" s="8">
        <v>8.4540000000000006</v>
      </c>
      <c r="AA80" s="8">
        <v>9.1287000000000003</v>
      </c>
      <c r="AM80" s="7"/>
    </row>
    <row r="81" spans="1:39" x14ac:dyDescent="0.25">
      <c r="A81" t="s">
        <v>261</v>
      </c>
      <c r="B81" s="8">
        <v>8.48E-2</v>
      </c>
      <c r="C81" s="8">
        <v>5.4199999999999998E-2</v>
      </c>
      <c r="D81" s="8">
        <v>2.8199999999999999E-2</v>
      </c>
      <c r="E81" s="8">
        <v>2.2599999999999999E-2</v>
      </c>
      <c r="F81" s="8">
        <v>1.6899999999999998E-2</v>
      </c>
      <c r="G81" s="8">
        <v>11.3451</v>
      </c>
      <c r="H81" s="8">
        <v>8.6499999999999994E-2</v>
      </c>
      <c r="I81" s="8">
        <v>3.0599999999999999E-2</v>
      </c>
      <c r="J81" s="8" t="s">
        <v>279</v>
      </c>
      <c r="K81" s="8" t="s">
        <v>279</v>
      </c>
      <c r="L81" s="8" t="s">
        <v>279</v>
      </c>
      <c r="M81" s="8" t="s">
        <v>279</v>
      </c>
      <c r="N81" s="8" t="s">
        <v>279</v>
      </c>
      <c r="O81" s="8" t="s">
        <v>279</v>
      </c>
      <c r="P81" s="8" t="s">
        <v>279</v>
      </c>
      <c r="Q81" s="8" t="s">
        <v>279</v>
      </c>
      <c r="R81" s="8" t="s">
        <v>279</v>
      </c>
      <c r="S81" s="8" t="s">
        <v>279</v>
      </c>
      <c r="T81" s="8" t="s">
        <v>279</v>
      </c>
      <c r="U81" s="8" t="s">
        <v>279</v>
      </c>
      <c r="V81" s="8" t="s">
        <v>279</v>
      </c>
      <c r="W81" s="8" t="s">
        <v>279</v>
      </c>
      <c r="X81" s="8" t="s">
        <v>279</v>
      </c>
      <c r="Y81" s="8" t="s">
        <v>279</v>
      </c>
      <c r="Z81" s="8">
        <v>8.0870999999999995</v>
      </c>
      <c r="AA81" s="8">
        <v>9.2445000000000004</v>
      </c>
      <c r="AM81" s="7"/>
    </row>
    <row r="82" spans="1:39" x14ac:dyDescent="0.25">
      <c r="A82" t="s">
        <v>101</v>
      </c>
      <c r="B82" s="8">
        <v>20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R82" s="8">
        <v>20</v>
      </c>
      <c r="S82" s="8">
        <v>20</v>
      </c>
      <c r="T82" s="8">
        <v>20</v>
      </c>
      <c r="U82" s="8">
        <v>20</v>
      </c>
      <c r="V82" s="8">
        <v>20</v>
      </c>
      <c r="W82" s="8">
        <v>20</v>
      </c>
      <c r="X82" s="8">
        <v>20</v>
      </c>
      <c r="Y82" s="8">
        <v>20</v>
      </c>
      <c r="Z82" s="8">
        <v>20</v>
      </c>
      <c r="AA82" s="8">
        <v>20</v>
      </c>
      <c r="AM82" s="7"/>
    </row>
    <row r="83" spans="1:39" x14ac:dyDescent="0.25">
      <c r="A83" t="s">
        <v>58</v>
      </c>
      <c r="B83" s="8" t="s">
        <v>279</v>
      </c>
      <c r="C83" s="8" t="s">
        <v>279</v>
      </c>
      <c r="D83" s="8" t="s">
        <v>279</v>
      </c>
      <c r="E83" s="8" t="s">
        <v>279</v>
      </c>
      <c r="F83" s="8" t="s">
        <v>279</v>
      </c>
      <c r="G83" s="8">
        <v>11.800700000000001</v>
      </c>
      <c r="H83" s="8" t="s">
        <v>279</v>
      </c>
      <c r="I83" s="8" t="s">
        <v>279</v>
      </c>
      <c r="J83" s="8" t="s">
        <v>279</v>
      </c>
      <c r="K83" s="8" t="s">
        <v>279</v>
      </c>
      <c r="L83" s="8" t="s">
        <v>279</v>
      </c>
      <c r="M83" s="8" t="s">
        <v>279</v>
      </c>
      <c r="N83" s="8" t="s">
        <v>279</v>
      </c>
      <c r="O83" s="8" t="s">
        <v>279</v>
      </c>
      <c r="P83" s="8" t="s">
        <v>279</v>
      </c>
      <c r="Q83" s="8" t="s">
        <v>279</v>
      </c>
      <c r="R83" s="8" t="s">
        <v>279</v>
      </c>
      <c r="S83" s="8" t="s">
        <v>279</v>
      </c>
      <c r="T83" s="8" t="s">
        <v>279</v>
      </c>
      <c r="U83" s="8" t="s">
        <v>279</v>
      </c>
      <c r="V83" s="8" t="s">
        <v>279</v>
      </c>
      <c r="W83" s="8" t="s">
        <v>279</v>
      </c>
      <c r="X83" s="8" t="s">
        <v>279</v>
      </c>
      <c r="Y83" s="8" t="s">
        <v>279</v>
      </c>
      <c r="Z83" s="8">
        <v>8.8020999999999994</v>
      </c>
      <c r="AA83" s="8">
        <v>9.3429000000000002</v>
      </c>
      <c r="AM83" s="7"/>
    </row>
    <row r="84" spans="1:39" x14ac:dyDescent="0.25">
      <c r="A84" t="s">
        <v>60</v>
      </c>
      <c r="B84" s="8">
        <v>0.128</v>
      </c>
      <c r="C84" s="8">
        <v>9.2100000000000001E-2</v>
      </c>
      <c r="D84" s="8">
        <v>6.2E-2</v>
      </c>
      <c r="E84" s="8">
        <v>4.0500000000000001E-2</v>
      </c>
      <c r="F84" s="8">
        <v>3.8699999999999998E-2</v>
      </c>
      <c r="G84" s="8">
        <v>10.766</v>
      </c>
      <c r="H84" s="8">
        <v>0.11749999999999999</v>
      </c>
      <c r="I84" s="8">
        <v>4.9700000000000001E-2</v>
      </c>
      <c r="J84" s="8">
        <v>2.8000000000000001E-2</v>
      </c>
      <c r="K84" s="8">
        <v>2.4299999999999999E-2</v>
      </c>
      <c r="L84" s="8">
        <v>2.3900000000000001E-2</v>
      </c>
      <c r="M84" s="8">
        <v>1.72E-2</v>
      </c>
      <c r="N84" s="8">
        <v>1.5900000000000001E-2</v>
      </c>
      <c r="O84" s="8">
        <v>1.2200000000000001E-2</v>
      </c>
      <c r="P84" s="8">
        <v>1.0800000000000001E-2</v>
      </c>
      <c r="Q84" s="8">
        <v>1.01E-2</v>
      </c>
      <c r="R84" s="8">
        <v>9.5999999999999992E-3</v>
      </c>
      <c r="S84" s="8">
        <v>0.01</v>
      </c>
      <c r="T84" s="8">
        <v>6.6E-3</v>
      </c>
      <c r="U84" s="8">
        <v>7.4000000000000003E-3</v>
      </c>
      <c r="V84" s="8">
        <v>5.8999999999999999E-3</v>
      </c>
      <c r="W84" s="8">
        <v>7.6E-3</v>
      </c>
      <c r="X84" s="8">
        <v>1.5599999999999999E-2</v>
      </c>
      <c r="Y84" s="8">
        <v>9.9000000000000008E-3</v>
      </c>
      <c r="Z84" s="8">
        <v>7.3533999999999997</v>
      </c>
      <c r="AA84" s="8">
        <v>8.3224999999999998</v>
      </c>
      <c r="AM84" s="7"/>
    </row>
    <row r="85" spans="1:39" x14ac:dyDescent="0.25">
      <c r="A85" t="s">
        <v>59</v>
      </c>
      <c r="B85" s="8">
        <v>8.5800000000000001E-2</v>
      </c>
      <c r="C85" s="8">
        <v>6.8099999999999994E-2</v>
      </c>
      <c r="D85" s="8">
        <v>4.6399999999999997E-2</v>
      </c>
      <c r="E85" s="8">
        <v>3.9100000000000003E-2</v>
      </c>
      <c r="F85" s="8">
        <v>2.9899999999999999E-2</v>
      </c>
      <c r="G85" s="8">
        <v>11.736000000000001</v>
      </c>
      <c r="H85" s="8">
        <v>0.11650000000000001</v>
      </c>
      <c r="I85" s="8">
        <v>4.6399999999999997E-2</v>
      </c>
      <c r="J85" s="8">
        <v>2.5899999999999999E-2</v>
      </c>
      <c r="K85" s="8">
        <v>2.2800000000000001E-2</v>
      </c>
      <c r="L85" s="8">
        <v>2.2100000000000002E-2</v>
      </c>
      <c r="M85" s="8">
        <v>1.7299999999999999E-2</v>
      </c>
      <c r="N85" s="8">
        <v>1.7100000000000001E-2</v>
      </c>
      <c r="O85" s="8">
        <v>1.21E-2</v>
      </c>
      <c r="P85" s="8">
        <v>1.38E-2</v>
      </c>
      <c r="Q85" s="8">
        <v>1.12E-2</v>
      </c>
      <c r="R85" s="8">
        <v>1.2200000000000001E-2</v>
      </c>
      <c r="S85" s="8">
        <v>1.1299999999999999E-2</v>
      </c>
      <c r="T85" s="8">
        <v>1.0699999999999999E-2</v>
      </c>
      <c r="U85" s="8">
        <v>8.8999999999999999E-3</v>
      </c>
      <c r="V85" s="8">
        <v>1.04E-2</v>
      </c>
      <c r="W85" s="8">
        <v>8.8999999999999999E-3</v>
      </c>
      <c r="X85" s="8">
        <v>1.9400000000000001E-2</v>
      </c>
      <c r="Y85" s="8">
        <v>1.3899999999999999E-2</v>
      </c>
      <c r="Z85" s="8">
        <v>8.4968000000000004</v>
      </c>
      <c r="AA85" s="8">
        <v>9.2742000000000004</v>
      </c>
      <c r="AM85" s="7"/>
    </row>
    <row r="86" spans="1:39" x14ac:dyDescent="0.25">
      <c r="A86" t="s">
        <v>61</v>
      </c>
      <c r="B86" s="8" t="s">
        <v>279</v>
      </c>
      <c r="C86" s="8" t="s">
        <v>279</v>
      </c>
      <c r="D86" s="8" t="s">
        <v>279</v>
      </c>
      <c r="E86" s="8" t="s">
        <v>279</v>
      </c>
      <c r="F86" s="8" t="s">
        <v>279</v>
      </c>
      <c r="G86" s="8">
        <v>10.7315</v>
      </c>
      <c r="H86" s="8" t="s">
        <v>279</v>
      </c>
      <c r="I86" s="8" t="s">
        <v>279</v>
      </c>
      <c r="J86" s="8" t="s">
        <v>279</v>
      </c>
      <c r="K86" s="8" t="s">
        <v>279</v>
      </c>
      <c r="L86" s="8" t="s">
        <v>279</v>
      </c>
      <c r="M86" s="8" t="s">
        <v>279</v>
      </c>
      <c r="N86" s="8" t="s">
        <v>279</v>
      </c>
      <c r="O86" s="8" t="s">
        <v>279</v>
      </c>
      <c r="P86" s="8" t="s">
        <v>279</v>
      </c>
      <c r="Q86" s="8" t="s">
        <v>279</v>
      </c>
      <c r="R86" s="8" t="s">
        <v>279</v>
      </c>
      <c r="S86" s="8" t="s">
        <v>279</v>
      </c>
      <c r="T86" s="8" t="s">
        <v>279</v>
      </c>
      <c r="U86" s="8" t="s">
        <v>279</v>
      </c>
      <c r="V86" s="8" t="s">
        <v>279</v>
      </c>
      <c r="W86" s="8" t="s">
        <v>279</v>
      </c>
      <c r="X86" s="8" t="s">
        <v>279</v>
      </c>
      <c r="Y86" s="8" t="s">
        <v>279</v>
      </c>
      <c r="Z86" s="8">
        <v>7.9149000000000003</v>
      </c>
      <c r="AA86" s="8">
        <v>8.4021000000000008</v>
      </c>
      <c r="AM86" s="7"/>
    </row>
    <row r="87" spans="1:39" x14ac:dyDescent="0.25">
      <c r="A87" t="s">
        <v>62</v>
      </c>
      <c r="B87" s="8" t="s">
        <v>279</v>
      </c>
      <c r="C87" s="8" t="s">
        <v>279</v>
      </c>
      <c r="D87" s="8" t="s">
        <v>279</v>
      </c>
      <c r="E87" s="8" t="s">
        <v>279</v>
      </c>
      <c r="F87" s="8" t="s">
        <v>279</v>
      </c>
      <c r="G87" s="8">
        <v>9.5236000000000001</v>
      </c>
      <c r="H87" s="8" t="s">
        <v>279</v>
      </c>
      <c r="I87" s="8" t="s">
        <v>279</v>
      </c>
      <c r="J87" s="8" t="s">
        <v>279</v>
      </c>
      <c r="K87" s="8" t="s">
        <v>279</v>
      </c>
      <c r="L87" s="8" t="s">
        <v>279</v>
      </c>
      <c r="M87" s="8" t="s">
        <v>279</v>
      </c>
      <c r="N87" s="8" t="s">
        <v>279</v>
      </c>
      <c r="O87" s="8" t="s">
        <v>279</v>
      </c>
      <c r="P87" s="8" t="s">
        <v>279</v>
      </c>
      <c r="Q87" s="8" t="s">
        <v>279</v>
      </c>
      <c r="R87" s="8" t="s">
        <v>279</v>
      </c>
      <c r="S87" s="8" t="s">
        <v>279</v>
      </c>
      <c r="T87" s="8" t="s">
        <v>279</v>
      </c>
      <c r="U87" s="8" t="s">
        <v>279</v>
      </c>
      <c r="V87" s="8" t="s">
        <v>279</v>
      </c>
      <c r="W87" s="8" t="s">
        <v>279</v>
      </c>
      <c r="X87" s="8" t="s">
        <v>279</v>
      </c>
      <c r="Y87" s="8" t="s">
        <v>279</v>
      </c>
      <c r="Z87" s="8">
        <v>7.5727000000000002</v>
      </c>
      <c r="AA87" s="8">
        <v>7.8281000000000001</v>
      </c>
      <c r="AM87" s="7"/>
    </row>
    <row r="88" spans="1:39" x14ac:dyDescent="0.25">
      <c r="A88" t="s">
        <v>63</v>
      </c>
      <c r="B88" s="8" t="s">
        <v>279</v>
      </c>
      <c r="C88" s="8" t="s">
        <v>279</v>
      </c>
      <c r="D88" s="8" t="s">
        <v>279</v>
      </c>
      <c r="E88" s="8" t="s">
        <v>279</v>
      </c>
      <c r="F88" s="8" t="s">
        <v>279</v>
      </c>
      <c r="G88" s="8">
        <v>8.7959999999999994</v>
      </c>
      <c r="H88" s="8" t="s">
        <v>279</v>
      </c>
      <c r="I88" s="8" t="s">
        <v>279</v>
      </c>
      <c r="J88" s="8" t="s">
        <v>279</v>
      </c>
      <c r="K88" s="8" t="s">
        <v>279</v>
      </c>
      <c r="L88" s="8" t="s">
        <v>279</v>
      </c>
      <c r="M88" s="8" t="s">
        <v>279</v>
      </c>
      <c r="N88" s="8" t="s">
        <v>279</v>
      </c>
      <c r="O88" s="8" t="s">
        <v>279</v>
      </c>
      <c r="P88" s="8" t="s">
        <v>279</v>
      </c>
      <c r="Q88" s="8" t="s">
        <v>279</v>
      </c>
      <c r="R88" s="8" t="s">
        <v>279</v>
      </c>
      <c r="S88" s="8" t="s">
        <v>279</v>
      </c>
      <c r="T88" s="8" t="s">
        <v>279</v>
      </c>
      <c r="U88" s="8" t="s">
        <v>279</v>
      </c>
      <c r="V88" s="8" t="s">
        <v>279</v>
      </c>
      <c r="W88" s="8" t="s">
        <v>279</v>
      </c>
      <c r="X88" s="8" t="s">
        <v>279</v>
      </c>
      <c r="Y88" s="8" t="s">
        <v>279</v>
      </c>
      <c r="Z88" s="8">
        <v>6.47</v>
      </c>
      <c r="AA88" s="8">
        <v>6.6153000000000004</v>
      </c>
      <c r="AM88" s="7"/>
    </row>
    <row r="89" spans="1:39" x14ac:dyDescent="0.25">
      <c r="A89" t="s">
        <v>64</v>
      </c>
      <c r="B89" s="8">
        <v>0.1424</v>
      </c>
      <c r="C89" s="8">
        <v>0.1303</v>
      </c>
      <c r="D89" s="8">
        <v>7.6300000000000007E-2</v>
      </c>
      <c r="E89" s="8">
        <v>6.4199999999999993E-2</v>
      </c>
      <c r="F89" s="8">
        <v>5.0200000000000002E-2</v>
      </c>
      <c r="G89" s="8">
        <v>10.7014</v>
      </c>
      <c r="H89" s="8">
        <v>0.15859999999999999</v>
      </c>
      <c r="I89" s="8">
        <v>7.9600000000000004E-2</v>
      </c>
      <c r="J89" s="8">
        <v>4.6699999999999998E-2</v>
      </c>
      <c r="K89" s="8">
        <v>4.3099999999999999E-2</v>
      </c>
      <c r="L89" s="8">
        <v>3.2000000000000001E-2</v>
      </c>
      <c r="M89" s="8">
        <v>2.63E-2</v>
      </c>
      <c r="N89" s="8">
        <v>2.46E-2</v>
      </c>
      <c r="O89" s="8">
        <v>1.6899999999999998E-2</v>
      </c>
      <c r="P89" s="8">
        <v>2.0199999999999999E-2</v>
      </c>
      <c r="Q89" s="8">
        <v>1.8499999999999999E-2</v>
      </c>
      <c r="R89" s="8">
        <v>2.0799999999999999E-2</v>
      </c>
      <c r="S89" s="8">
        <v>1.1599999999999999E-2</v>
      </c>
      <c r="T89" s="8">
        <v>1.35E-2</v>
      </c>
      <c r="U89" s="8">
        <v>1.4200000000000001E-2</v>
      </c>
      <c r="V89" s="8">
        <v>1.44E-2</v>
      </c>
      <c r="W89" s="8">
        <v>1.0699999999999999E-2</v>
      </c>
      <c r="X89" s="8">
        <v>2.0199999999999999E-2</v>
      </c>
      <c r="Y89" s="8">
        <v>1.35E-2</v>
      </c>
      <c r="Z89" s="8">
        <v>7.9614000000000003</v>
      </c>
      <c r="AA89" s="8">
        <v>8.66</v>
      </c>
      <c r="AM89" s="7"/>
    </row>
    <row r="90" spans="1:39" x14ac:dyDescent="0.25">
      <c r="A90" t="s">
        <v>65</v>
      </c>
      <c r="B90" s="8">
        <v>0.1205</v>
      </c>
      <c r="C90" s="8">
        <v>8.1100000000000005E-2</v>
      </c>
      <c r="D90" s="8">
        <v>4.8800000000000003E-2</v>
      </c>
      <c r="E90" s="8">
        <v>3.5099999999999999E-2</v>
      </c>
      <c r="F90" s="8">
        <v>2.7400000000000001E-2</v>
      </c>
      <c r="G90" s="8">
        <v>9.8559999999999999</v>
      </c>
      <c r="H90" s="8">
        <v>9.4100000000000003E-2</v>
      </c>
      <c r="I90" s="8">
        <v>4.9599999999999998E-2</v>
      </c>
      <c r="J90" s="8">
        <v>2.06E-2</v>
      </c>
      <c r="K90" s="8">
        <v>2.0899999999999998E-2</v>
      </c>
      <c r="L90" s="8">
        <v>2.0199999999999999E-2</v>
      </c>
      <c r="M90" s="8">
        <v>1.03E-2</v>
      </c>
      <c r="N90" s="8">
        <v>1.0500000000000001E-2</v>
      </c>
      <c r="O90" s="8">
        <v>8.0000000000000002E-3</v>
      </c>
      <c r="P90" s="8">
        <v>8.0999999999999996E-3</v>
      </c>
      <c r="Q90" s="8" t="s">
        <v>279</v>
      </c>
      <c r="R90" s="8">
        <v>6.8999999999999999E-3</v>
      </c>
      <c r="S90" s="8">
        <v>9.4000000000000004E-3</v>
      </c>
      <c r="T90" s="8">
        <v>6.4999999999999997E-3</v>
      </c>
      <c r="U90" s="8">
        <v>7.3000000000000001E-3</v>
      </c>
      <c r="V90" s="8">
        <v>5.7000000000000002E-3</v>
      </c>
      <c r="W90" s="8" t="s">
        <v>279</v>
      </c>
      <c r="X90" s="8">
        <v>1.54E-2</v>
      </c>
      <c r="Y90" s="8">
        <v>7.4999999999999997E-3</v>
      </c>
      <c r="Z90" s="8">
        <v>7.0091000000000001</v>
      </c>
      <c r="AA90" s="8">
        <v>8.0152000000000001</v>
      </c>
      <c r="AM90" s="7"/>
    </row>
    <row r="91" spans="1:39" x14ac:dyDescent="0.25">
      <c r="A91" t="s">
        <v>66</v>
      </c>
      <c r="B91" s="8">
        <v>0.24149999999999999</v>
      </c>
      <c r="C91" s="8">
        <v>0.2336</v>
      </c>
      <c r="D91" s="8">
        <v>0.21779999999999999</v>
      </c>
      <c r="E91" s="8">
        <v>0.2072</v>
      </c>
      <c r="F91" s="8">
        <v>0.2009</v>
      </c>
      <c r="G91" s="8">
        <v>10.176</v>
      </c>
      <c r="H91" s="8">
        <v>0.30590000000000001</v>
      </c>
      <c r="I91" s="8">
        <v>0.21870000000000001</v>
      </c>
      <c r="J91" s="8">
        <v>0.19689999999999999</v>
      </c>
      <c r="K91" s="8">
        <v>0.19800000000000001</v>
      </c>
      <c r="L91" s="8">
        <v>0.19450000000000001</v>
      </c>
      <c r="M91" s="8">
        <v>0.1961</v>
      </c>
      <c r="N91" s="8">
        <v>0.1951</v>
      </c>
      <c r="O91" s="8">
        <v>0.1847</v>
      </c>
      <c r="P91" s="8">
        <v>0.19109999999999999</v>
      </c>
      <c r="Q91" s="8">
        <v>0.18429999999999999</v>
      </c>
      <c r="R91" s="8" t="s">
        <v>279</v>
      </c>
      <c r="S91" s="8">
        <v>0.18920000000000001</v>
      </c>
      <c r="T91" s="8">
        <v>0.18940000000000001</v>
      </c>
      <c r="U91" s="8">
        <v>0.18329999999999999</v>
      </c>
      <c r="V91" s="8" t="s">
        <v>279</v>
      </c>
      <c r="W91" s="8" t="s">
        <v>279</v>
      </c>
      <c r="X91" s="8" t="s">
        <v>279</v>
      </c>
      <c r="Y91" s="8" t="s">
        <v>279</v>
      </c>
      <c r="Z91" s="8">
        <v>8.0946999999999996</v>
      </c>
      <c r="AA91" s="8">
        <v>8.4611000000000001</v>
      </c>
      <c r="AM91" s="7"/>
    </row>
    <row r="92" spans="1:39" x14ac:dyDescent="0.25">
      <c r="A92" t="s">
        <v>67</v>
      </c>
      <c r="B92" s="8">
        <v>9.8199999999999996E-2</v>
      </c>
      <c r="C92" s="8">
        <v>8.7400000000000005E-2</v>
      </c>
      <c r="D92" s="8">
        <v>5.3900000000000003E-2</v>
      </c>
      <c r="E92" s="8">
        <v>4.41E-2</v>
      </c>
      <c r="F92" s="8">
        <v>3.5000000000000003E-2</v>
      </c>
      <c r="G92" s="8">
        <v>9.6180000000000003</v>
      </c>
      <c r="H92" s="8">
        <v>0.1411</v>
      </c>
      <c r="I92" s="8">
        <v>5.5399999999999998E-2</v>
      </c>
      <c r="J92" s="8">
        <v>3.3399999999999999E-2</v>
      </c>
      <c r="K92" s="8">
        <v>2.6100000000000002E-2</v>
      </c>
      <c r="L92" s="8">
        <v>2.3699999999999999E-2</v>
      </c>
      <c r="M92" s="8">
        <v>1.78E-2</v>
      </c>
      <c r="N92" s="8">
        <v>1.7899999999999999E-2</v>
      </c>
      <c r="O92" s="8" t="s">
        <v>279</v>
      </c>
      <c r="P92" s="8">
        <v>1.14E-2</v>
      </c>
      <c r="Q92" s="8">
        <v>1.06E-2</v>
      </c>
      <c r="R92" s="8">
        <v>0.01</v>
      </c>
      <c r="S92" s="8">
        <v>7.7999999999999996E-3</v>
      </c>
      <c r="T92" s="8">
        <v>9.2999999999999992E-3</v>
      </c>
      <c r="U92" s="8" t="s">
        <v>279</v>
      </c>
      <c r="V92" s="8" t="s">
        <v>279</v>
      </c>
      <c r="W92" s="8">
        <v>7.4000000000000003E-3</v>
      </c>
      <c r="X92" s="8">
        <v>1.17E-2</v>
      </c>
      <c r="Y92" s="8">
        <v>9.4000000000000004E-3</v>
      </c>
      <c r="Z92" s="8">
        <v>7.1279000000000003</v>
      </c>
      <c r="AA92" s="8">
        <v>7.6879999999999997</v>
      </c>
      <c r="AM92" s="7"/>
    </row>
    <row r="93" spans="1:39" x14ac:dyDescent="0.25">
      <c r="A93" s="11"/>
    </row>
  </sheetData>
  <conditionalFormatting sqref="B8:AR92">
    <cfRule type="cellIs" dxfId="4" priority="2" stopIfTrue="1" operator="equal">
      <formula>20</formula>
    </cfRule>
    <cfRule type="cellIs" dxfId="3" priority="5" operator="notEqual">
      <formula>"n.a./n.r."</formula>
    </cfRule>
  </conditionalFormatting>
  <conditionalFormatting sqref="A15:XFD15 A25:XFD25 A47:XFD47 A55:XFD55">
    <cfRule type="cellIs" dxfId="2" priority="3" stopIfTrue="1" operator="greaterThanOrEqual">
      <formula>1.8</formula>
    </cfRule>
  </conditionalFormatting>
  <conditionalFormatting sqref="A8:XFD14 A16:XFD24 A26:XFD46 A48:XFD54 A56:XFD92">
    <cfRule type="cellIs" dxfId="1" priority="4" stopIfTrue="1" operator="greaterThanOrEqual">
      <formula>1</formula>
    </cfRule>
  </conditionalFormatting>
  <conditionalFormatting sqref="A1:XFD1048576">
    <cfRule type="expression" dxfId="0" priority="1">
      <formula>ISTEXT(A1)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IS-RSD</vt:lpstr>
      <vt:lpstr>BFB</vt:lpstr>
      <vt:lpstr>ICAL</vt:lpstr>
      <vt:lpstr>MRL</vt:lpstr>
      <vt:lpstr>Blank</vt:lpstr>
      <vt:lpstr>CCV</vt:lpstr>
      <vt:lpstr>CCV2</vt:lpstr>
      <vt:lpstr>CCV3</vt:lpstr>
      <vt:lpstr>Samples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2023-12-16T01:08:26Z</dcterms:modified>
</cp:coreProperties>
</file>