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GC-MS\2024\Shuler\"/>
    </mc:Choice>
  </mc:AlternateContent>
  <bookViews>
    <workbookView xWindow="0" yWindow="0" windowWidth="15360" windowHeight="7755" activeTab="5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Samples" sheetId="18" r:id="rId6"/>
    <sheet name="CCV" sheetId="21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0" l="1"/>
  <c r="N6" i="10"/>
  <c r="N5" i="10"/>
  <c r="C5" i="16" l="1"/>
  <c r="D5" i="16"/>
  <c r="E5" i="16"/>
  <c r="F5" i="16"/>
  <c r="G5" i="16"/>
  <c r="H5" i="16"/>
  <c r="C6" i="16"/>
  <c r="D6" i="16"/>
  <c r="E6" i="16"/>
  <c r="F6" i="16"/>
  <c r="G6" i="16"/>
  <c r="H6" i="16"/>
  <c r="C7" i="16"/>
  <c r="D7" i="16"/>
  <c r="E7" i="16"/>
  <c r="F7" i="16"/>
  <c r="G7" i="16"/>
  <c r="H7" i="16"/>
  <c r="C8" i="16"/>
  <c r="D8" i="16"/>
  <c r="E8" i="16"/>
  <c r="F8" i="16"/>
  <c r="G8" i="16"/>
  <c r="H8" i="16"/>
  <c r="N4" i="10" l="1"/>
  <c r="L5" i="21" l="1"/>
  <c r="L6" i="21"/>
  <c r="B11" i="21" s="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I88" i="21" l="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S4" i="20" s="1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10" i="11" l="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A6" i="16" l="1"/>
  <c r="A7" i="16"/>
  <c r="A8" i="16"/>
  <c r="A5" i="16"/>
  <c r="B6" i="16"/>
  <c r="B7" i="16"/>
  <c r="B8" i="16"/>
  <c r="B5" i="16"/>
</calcChain>
</file>

<file path=xl/sharedStrings.xml><?xml version="1.0" encoding="utf-8"?>
<sst xmlns="http://schemas.openxmlformats.org/spreadsheetml/2006/main" count="2841" uniqueCount="315">
  <si>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</si>
  <si>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</si>
  <si>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</si>
  <si>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</si>
  <si>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</si>
  <si>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</si>
  <si>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</si>
  <si>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</si>
  <si>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</si>
  <si>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</si>
  <si>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</si>
  <si>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</si>
  <si>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</si>
  <si>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</si>
  <si>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</si>
  <si>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</si>
  <si>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</si>
  <si>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</si>
  <si>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</si>
  <si>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</si>
  <si>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</si>
  <si>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</si>
  <si>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</si>
  <si>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</si>
  <si>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</si>
  <si>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</si>
  <si>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</si>
  <si>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</si>
  <si>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</si>
  <si>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</si>
  <si>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</si>
  <si>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</si>
  <si>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</si>
  <si>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</si>
  <si>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</si>
  <si>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</si>
  <si>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</si>
  <si>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</si>
  <si>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</si>
  <si>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</si>
  <si>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</si>
  <si>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</si>
  <si>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</si>
  <si>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</si>
  <si>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</si>
  <si>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</si>
  <si>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</si>
  <si>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</si>
  <si>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</si>
  <si>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</si>
  <si>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</si>
  <si>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</si>
  <si>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</si>
  <si>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</si>
  <si>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</si>
  <si>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</si>
  <si>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</si>
  <si>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</si>
  <si>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</si>
  <si>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</si>
  <si>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</si>
  <si>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</si>
  <si>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</si>
  <si>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</si>
  <si>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</si>
  <si>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</si>
  <si>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</si>
  <si>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</si>
  <si>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</si>
  <si>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</si>
  <si>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</si>
  <si>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</si>
  <si>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</si>
  <si>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</si>
  <si>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</si>
  <si>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</si>
  <si>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</si>
  <si>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</si>
  <si>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</si>
  <si>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</si>
  <si>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</si>
  <si>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</si>
  <si>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</si>
  <si>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</si>
  <si>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</si>
  <si>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</si>
  <si>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</si>
  <si>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</si>
  <si>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</si>
  <si>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</si>
  <si>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</si>
  <si>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</si>
  <si>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</si>
  <si>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</si>
  <si>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</si>
  <si>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</si>
  <si>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</si>
  <si>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</si>
  <si>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</si>
  <si>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</si>
  <si>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</si>
  <si>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</si>
  <si>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</si>
  <si>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</si>
  <si>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</si>
  <si>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</si>
  <si>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</si>
  <si>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</si>
  <si>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</si>
  <si>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</si>
  <si>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</si>
  <si>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</si>
  <si>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</si>
  <si>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</si>
  <si>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</si>
  <si>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</si>
  <si>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</si>
  <si>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</si>
  <si>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</si>
  <si>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</si>
  <si>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</si>
  <si>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</si>
  <si>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</si>
  <si>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</si>
  <si>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</si>
  <si>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</si>
  <si>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</si>
  <si>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</si>
  <si>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</si>
  <si>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</si>
  <si>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</si>
  <si>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</si>
  <si>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</si>
  <si>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</si>
  <si>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</si>
  <si>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</si>
  <si>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</si>
  <si>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</si>
  <si>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</si>
  <si>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</si>
  <si>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</si>
  <si>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</si>
  <si>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</si>
  <si>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</si>
  <si>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</si>
  <si>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</si>
  <si>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</si>
  <si>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</si>
  <si>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</si>
  <si>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</si>
  <si>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</si>
  <si>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</si>
  <si>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</si>
  <si>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</si>
  <si>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</si>
  <si>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</si>
  <si>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</si>
  <si>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</si>
  <si>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</si>
  <si>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</si>
  <si>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</si>
  <si>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</si>
  <si>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</si>
  <si>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</si>
  <si>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</si>
  <si>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</si>
  <si>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</si>
  <si>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</si>
  <si>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</si>
  <si>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</si>
  <si>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</si>
  <si>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</si>
  <si>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</si>
  <si>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</si>
  <si>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</si>
  <si>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</si>
  <si>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</si>
  <si>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</si>
  <si>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</si>
  <si>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</si>
  <si>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</si>
  <si>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</si>
  <si>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</si>
  <si>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</si>
  <si>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</si>
  <si>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</si>
  <si>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</si>
  <si>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</si>
  <si>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</si>
  <si>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</si>
  <si>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</si>
  <si>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</si>
  <si>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</si>
  <si>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</si>
  <si>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</si>
  <si>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</si>
  <si>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</si>
  <si>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</si>
  <si>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</si>
  <si>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</si>
  <si>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</si>
  <si>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</si>
  <si>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</si>
  <si>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</si>
  <si>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</si>
  <si>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</si>
  <si>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</si>
  <si>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</si>
  <si>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</si>
  <si>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</si>
  <si>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</si>
  <si>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</si>
  <si>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</si>
  <si>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</si>
  <si>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</si>
  <si>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</si>
  <si>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</si>
  <si>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</si>
  <si>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</si>
  <si>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</si>
  <si>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</si>
  <si>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</si>
  <si>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</si>
  <si>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</si>
  <si>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</si>
  <si>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</si>
  <si>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</si>
  <si>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</si>
  <si>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</si>
  <si>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</si>
  <si>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</si>
  <si>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</si>
  <si>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</si>
  <si>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</si>
  <si>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</si>
  <si>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</si>
  <si>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</si>
  <si>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</si>
  <si>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</si>
  <si>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</si>
  <si>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</si>
  <si>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</si>
  <si>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</si>
  <si>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</si>
  <si>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</si>
  <si>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</si>
  <si>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</si>
  <si>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</si>
  <si>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</si>
  <si>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</si>
  <si>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</si>
  <si>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</si>
  <si>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</si>
  <si>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</si>
  <si>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</si>
  <si>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</si>
  <si>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</si>
  <si>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</si>
  <si>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</si>
  <si>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</si>
  <si>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</si>
  <si>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</si>
  <si>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</si>
  <si>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</si>
  <si>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</si>
  <si>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</si>
  <si>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</si>
  <si>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</si>
  <si>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</si>
  <si>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</si>
  <si>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</si>
  <si>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VOC-11</t>
  </si>
  <si>
    <t>n.a.</t>
  </si>
  <si>
    <t>n.a./n.r.</t>
  </si>
  <si>
    <t>Not confirmed</t>
  </si>
  <si>
    <t>Confirmed</t>
  </si>
  <si>
    <t>Quad, 1/A</t>
  </si>
  <si>
    <t>Instrument Data\GC_MS_PT\2024</t>
  </si>
  <si>
    <t>VOC-27</t>
  </si>
  <si>
    <t>P-P</t>
  </si>
  <si>
    <t>Running</t>
  </si>
  <si>
    <t>80-120</t>
  </si>
  <si>
    <t>70-130</t>
  </si>
  <si>
    <t>CAL1</t>
  </si>
  <si>
    <t>CAL2</t>
  </si>
  <si>
    <t>CAL3</t>
  </si>
  <si>
    <t>CAL4</t>
  </si>
  <si>
    <t>CAL5</t>
  </si>
  <si>
    <t>CAL6</t>
  </si>
  <si>
    <t>H2O-V2</t>
  </si>
  <si>
    <t>H2O-V3</t>
  </si>
  <si>
    <t>CCV</t>
  </si>
  <si>
    <t>mainlib</t>
  </si>
  <si>
    <t>chrom://wrrcgcms/ChromeleonLocal/Instrument Data/GC_MS_PT/2024/240214.seq/854.smp/MSDevice.xraw</t>
  </si>
  <si>
    <t>R8</t>
  </si>
  <si>
    <t>Warning</t>
  </si>
  <si>
    <t>02-02-KDP-01</t>
  </si>
  <si>
    <t>02-02-KDP-02</t>
  </si>
  <si>
    <t>02-02-KDP-03</t>
  </si>
  <si>
    <t>02-02-KDP-04</t>
  </si>
  <si>
    <t>02-02-KDP-05</t>
  </si>
  <si>
    <t>02-02-KDP-06</t>
  </si>
  <si>
    <t>02-02-KDP-07</t>
  </si>
  <si>
    <t>1-Hexene</t>
  </si>
  <si>
    <t>Tetrazolo[1,5-b]1,2,4-triazine, 5,6,7,8-tetrahydro-6,7-dimethyl-</t>
  </si>
  <si>
    <t>1-Pentene, 4-methyl-</t>
  </si>
  <si>
    <t>Cyclohexanone</t>
  </si>
  <si>
    <t>Cyclopentanone, 2-methyl-</t>
  </si>
  <si>
    <t>2-Piperidinone, 6-methyl-</t>
  </si>
  <si>
    <t>Methacrolein</t>
  </si>
  <si>
    <t>Furan, 2,5-dihydro-</t>
  </si>
  <si>
    <t>3,4-Epoxytetrahydrothiophene-1,1-dioxide</t>
  </si>
  <si>
    <t>2,4-Dimethylfuran</t>
  </si>
  <si>
    <t>1,4-Butanediol, 2,3-bis(methylene)-</t>
  </si>
  <si>
    <t>2-Cyclopenten-1-one, 3-methyl-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</si>
</sst>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3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7"/>
  <sheetViews>
    <sheetView workbookViewId="0">
      <selection activeCell="G13" sqref="G13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9" x14ac:dyDescent="0.25">
      <c r="J1" t="s">
        <v>70</v>
      </c>
      <c r="K1" t="s">
        <v>234</v>
      </c>
    </row>
    <row r="2" spans="1:19" x14ac:dyDescent="0.25">
      <c r="K2" t="s">
        <v>228</v>
      </c>
    </row>
    <row r="3" spans="1:19" x14ac:dyDescent="0.25">
      <c r="A3" t="s">
        <v>159</v>
      </c>
      <c r="J3" t="s">
        <v>83</v>
      </c>
      <c r="K3" t="s">
        <v>235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</row>
    <row r="4" spans="1:19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243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9" x14ac:dyDescent="0.25">
      <c r="A5" s="30">
        <f>_xlfn.STDEV.S(L5:R5)/AVERAGE(L5:R5)*100</f>
        <v>3.4736518991628813</v>
      </c>
      <c r="B5" s="30" t="e">
        <f>_xlfn.STDEV.S(L5:N5)/AVERAGE(L5:N5)*100</f>
        <v>#DIV/0!</v>
      </c>
      <c r="C5" s="30" t="e">
        <f t="shared" ref="C5:H8" si="0">_xlfn.STDEV.S(M5:O5)/AVERAGE(M5:O5)*100</f>
        <v>#DIV/0!</v>
      </c>
      <c r="D5" s="30" t="e">
        <f t="shared" si="0"/>
        <v>#DIV/0!</v>
      </c>
      <c r="E5" s="30" t="e">
        <f t="shared" si="0"/>
        <v>#DIV/0!</v>
      </c>
      <c r="F5" s="30">
        <f t="shared" si="0"/>
        <v>3.4736518991628813</v>
      </c>
      <c r="G5" s="30">
        <f t="shared" si="0"/>
        <v>4.0824271154628731</v>
      </c>
      <c r="H5" s="30">
        <f t="shared" si="0"/>
        <v>2.2303702175510685</v>
      </c>
      <c r="I5" s="30"/>
      <c r="J5" t="s">
        <v>96</v>
      </c>
      <c r="Q5">
        <v>431184.18300000002</v>
      </c>
      <c r="R5">
        <v>410510.12699999998</v>
      </c>
      <c r="S5">
        <v>397762.77500000002</v>
      </c>
    </row>
    <row r="6" spans="1:19" x14ac:dyDescent="0.25">
      <c r="A6" s="30">
        <f>_xlfn.STDEV.S(L6:R6)/AVERAGE(L6:R6)*100</f>
        <v>2.5919571349464996</v>
      </c>
      <c r="B6" s="30" t="e">
        <f t="shared" ref="B6:B8" si="1">_xlfn.STDEV.S(L6:N6)/AVERAGE(L6:N6)*100</f>
        <v>#DIV/0!</v>
      </c>
      <c r="C6" s="30" t="e">
        <f t="shared" si="0"/>
        <v>#DIV/0!</v>
      </c>
      <c r="D6" s="30" t="e">
        <f t="shared" si="0"/>
        <v>#DIV/0!</v>
      </c>
      <c r="E6" s="30" t="e">
        <f t="shared" si="0"/>
        <v>#DIV/0!</v>
      </c>
      <c r="F6" s="30">
        <f t="shared" si="0"/>
        <v>2.5919571349464996</v>
      </c>
      <c r="G6" s="30">
        <f t="shared" si="0"/>
        <v>5.4436671077539991</v>
      </c>
      <c r="H6" s="30">
        <f t="shared" si="0"/>
        <v>5.0414989901292877</v>
      </c>
      <c r="I6" s="30"/>
      <c r="J6" t="s">
        <v>97</v>
      </c>
      <c r="Q6">
        <v>641477.79799999995</v>
      </c>
      <c r="R6">
        <v>618387.11399999994</v>
      </c>
      <c r="S6">
        <v>575815.255</v>
      </c>
    </row>
    <row r="7" spans="1:19" x14ac:dyDescent="0.25">
      <c r="A7" s="30">
        <f>_xlfn.STDEV.S(L7:R7)/AVERAGE(L7:R7)*100</f>
        <v>3.7275309847951417</v>
      </c>
      <c r="B7" s="30" t="e">
        <f t="shared" si="1"/>
        <v>#DIV/0!</v>
      </c>
      <c r="C7" s="30" t="e">
        <f t="shared" si="0"/>
        <v>#DIV/0!</v>
      </c>
      <c r="D7" s="30" t="e">
        <f t="shared" si="0"/>
        <v>#DIV/0!</v>
      </c>
      <c r="E7" s="30" t="e">
        <f t="shared" si="0"/>
        <v>#DIV/0!</v>
      </c>
      <c r="F7" s="30">
        <f t="shared" si="0"/>
        <v>3.7275309847951417</v>
      </c>
      <c r="G7" s="30">
        <f t="shared" si="0"/>
        <v>6.4459737899980389</v>
      </c>
      <c r="H7" s="30">
        <f t="shared" si="0"/>
        <v>5.3925091775850653</v>
      </c>
      <c r="I7" s="30"/>
      <c r="J7" t="s">
        <v>99</v>
      </c>
      <c r="Q7">
        <v>782472.14399999997</v>
      </c>
      <c r="R7">
        <v>742283.21499999997</v>
      </c>
      <c r="S7">
        <v>687754.72699999996</v>
      </c>
    </row>
    <row r="8" spans="1:19" x14ac:dyDescent="0.25">
      <c r="A8" s="30">
        <f>_xlfn.STDEV.S(L8:R8)/AVERAGE(L8:R8)*100</f>
        <v>5.0183964949384405</v>
      </c>
      <c r="B8" s="30" t="e">
        <f t="shared" si="1"/>
        <v>#DIV/0!</v>
      </c>
      <c r="C8" s="30" t="e">
        <f t="shared" si="0"/>
        <v>#DIV/0!</v>
      </c>
      <c r="D8" s="30" t="e">
        <f t="shared" si="0"/>
        <v>#DIV/0!</v>
      </c>
      <c r="E8" s="30" t="e">
        <f t="shared" si="0"/>
        <v>#DIV/0!</v>
      </c>
      <c r="F8" s="30">
        <f t="shared" si="0"/>
        <v>5.0183964949384405</v>
      </c>
      <c r="G8" s="30">
        <f t="shared" si="0"/>
        <v>6.6465761436934265</v>
      </c>
      <c r="H8" s="30">
        <f t="shared" si="0"/>
        <v>4.3530993528693847</v>
      </c>
      <c r="I8" s="30"/>
      <c r="J8" t="s">
        <v>101</v>
      </c>
      <c r="Q8">
        <v>770822.81599999999</v>
      </c>
      <c r="R8">
        <v>717991.60800000001</v>
      </c>
      <c r="S8">
        <v>675110.44900000002</v>
      </c>
    </row>
    <row r="14" spans="1:19" x14ac:dyDescent="0.25">
      <c r="A14" s="30"/>
      <c r="C14" s="30"/>
      <c r="D14" s="30"/>
      <c r="E14" s="30"/>
      <c r="F14" s="30"/>
      <c r="G14" s="30"/>
      <c r="H14" s="30"/>
    </row>
    <row r="15" spans="1:19" x14ac:dyDescent="0.25">
      <c r="A15" s="30"/>
      <c r="C15" s="30"/>
      <c r="D15" s="30"/>
      <c r="E15" s="30"/>
      <c r="F15" s="30"/>
      <c r="G15" s="30"/>
      <c r="H15" s="30"/>
    </row>
    <row r="16" spans="1:19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B5: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G24" sqref="G24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293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8294818.5</v>
      </c>
      <c r="G5" s="6" t="s">
        <v>116</v>
      </c>
      <c r="H5" s="17" t="s">
        <v>117</v>
      </c>
      <c r="I5" s="17">
        <f>F5/F8*100</f>
        <v>199.6950581313117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294</v>
      </c>
      <c r="D6" s="14"/>
      <c r="E6" s="2">
        <v>96</v>
      </c>
      <c r="F6" s="16">
        <f t="shared" si="0"/>
        <v>572476.5625</v>
      </c>
      <c r="G6" s="6" t="s">
        <v>119</v>
      </c>
      <c r="H6" s="17" t="s">
        <v>120</v>
      </c>
      <c r="I6" s="17">
        <f>F6/F5*100</f>
        <v>6.9016165031217973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12832.721680000001</v>
      </c>
      <c r="G7" s="6" t="s">
        <v>122</v>
      </c>
      <c r="H7" s="17" t="s">
        <v>123</v>
      </c>
      <c r="I7" s="17">
        <f>F7/F8*100</f>
        <v>0.30894360158339135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1</v>
      </c>
      <c r="D8" s="14"/>
      <c r="E8" s="2">
        <v>174</v>
      </c>
      <c r="F8" s="16">
        <f t="shared" si="0"/>
        <v>4153742.5</v>
      </c>
      <c r="G8" s="6" t="s">
        <v>125</v>
      </c>
      <c r="H8" s="17" t="s">
        <v>126</v>
      </c>
      <c r="I8" s="17">
        <f>F8/F5*100</f>
        <v>50.076351881599336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305725.125</v>
      </c>
      <c r="G9" s="6" t="s">
        <v>128</v>
      </c>
      <c r="H9" s="17" t="s">
        <v>129</v>
      </c>
      <c r="I9" s="17">
        <f>F9/F8*100</f>
        <v>7.3602329706282941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271</v>
      </c>
      <c r="D10" s="14"/>
      <c r="E10" s="2">
        <v>176</v>
      </c>
      <c r="F10" s="16">
        <f t="shared" si="0"/>
        <v>4192912</v>
      </c>
      <c r="G10" s="6" t="s">
        <v>131</v>
      </c>
      <c r="H10" s="17" t="s">
        <v>132</v>
      </c>
      <c r="I10" s="17">
        <f>F10/F8*100</f>
        <v>100.94299297561176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278</v>
      </c>
      <c r="D11" s="14"/>
      <c r="E11" s="2">
        <v>177</v>
      </c>
      <c r="F11" s="16">
        <f t="shared" si="0"/>
        <v>260270.59375</v>
      </c>
      <c r="G11" s="6" t="s">
        <v>134</v>
      </c>
      <c r="H11" s="17" t="s">
        <v>135</v>
      </c>
      <c r="I11" s="17">
        <f>F11/F10*100</f>
        <v>6.2073946161999105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280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45336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0.68160879629629623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239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259.980774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9.8513500000000001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3292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95.009674000000004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8294818.5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28826605.045441002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36</v>
      </c>
      <c r="B36" s="22">
        <v>31245.171875</v>
      </c>
      <c r="C36" s="13">
        <f t="shared" ref="C36:C99" si="2">ROUND(A36,0)</f>
        <v>36</v>
      </c>
      <c r="D36" s="14">
        <f t="shared" ref="D36:D99" si="3">B36</f>
        <v>31245.171875</v>
      </c>
    </row>
    <row r="37" spans="1:4" x14ac:dyDescent="0.25">
      <c r="A37" s="12">
        <v>37.1</v>
      </c>
      <c r="B37" s="22">
        <v>189211.40625</v>
      </c>
      <c r="C37" s="13">
        <f t="shared" si="2"/>
        <v>37</v>
      </c>
      <c r="D37" s="14">
        <f t="shared" si="3"/>
        <v>189211.40625</v>
      </c>
    </row>
    <row r="38" spans="1:4" x14ac:dyDescent="0.25">
      <c r="A38" s="12">
        <v>38</v>
      </c>
      <c r="B38" s="22">
        <v>161421.109375</v>
      </c>
      <c r="C38" s="13">
        <f t="shared" si="2"/>
        <v>38</v>
      </c>
      <c r="D38" s="14">
        <f t="shared" si="3"/>
        <v>161421.109375</v>
      </c>
    </row>
    <row r="39" spans="1:4" x14ac:dyDescent="0.25">
      <c r="A39" s="12">
        <v>39</v>
      </c>
      <c r="B39" s="22">
        <v>76881.492188000004</v>
      </c>
      <c r="C39" s="13">
        <f t="shared" si="2"/>
        <v>39</v>
      </c>
      <c r="D39" s="14">
        <f t="shared" si="3"/>
        <v>76881.492188000004</v>
      </c>
    </row>
    <row r="40" spans="1:4" x14ac:dyDescent="0.25">
      <c r="A40" s="12">
        <v>40</v>
      </c>
      <c r="B40" s="22">
        <v>50028.894530999998</v>
      </c>
      <c r="C40" s="13">
        <f t="shared" si="2"/>
        <v>40</v>
      </c>
      <c r="D40" s="14">
        <f t="shared" si="3"/>
        <v>50028.894530999998</v>
      </c>
    </row>
    <row r="41" spans="1:4" x14ac:dyDescent="0.25">
      <c r="A41" s="12">
        <v>41.1</v>
      </c>
      <c r="B41" s="22">
        <v>4321.3266599999997</v>
      </c>
      <c r="C41" s="13">
        <f t="shared" si="2"/>
        <v>41</v>
      </c>
      <c r="D41" s="14">
        <f t="shared" si="3"/>
        <v>4321.3266599999997</v>
      </c>
    </row>
    <row r="42" spans="1:4" x14ac:dyDescent="0.25">
      <c r="A42" s="12">
        <v>41.9</v>
      </c>
      <c r="B42" s="22">
        <v>953.35620100000006</v>
      </c>
      <c r="C42" s="13">
        <f t="shared" si="2"/>
        <v>42</v>
      </c>
      <c r="D42" s="14">
        <f t="shared" si="3"/>
        <v>953.35620100000006</v>
      </c>
    </row>
    <row r="43" spans="1:4" x14ac:dyDescent="0.25">
      <c r="A43" s="12">
        <v>43.1</v>
      </c>
      <c r="B43" s="22">
        <v>4741.9599609999996</v>
      </c>
      <c r="C43" s="13">
        <f t="shared" si="2"/>
        <v>43</v>
      </c>
      <c r="D43" s="14">
        <f t="shared" si="3"/>
        <v>4741.9599609999996</v>
      </c>
    </row>
    <row r="44" spans="1:4" x14ac:dyDescent="0.25">
      <c r="A44" s="12">
        <v>44</v>
      </c>
      <c r="B44" s="22">
        <v>303518.9375</v>
      </c>
      <c r="C44" s="13">
        <f t="shared" si="2"/>
        <v>44</v>
      </c>
      <c r="D44" s="14">
        <f t="shared" si="3"/>
        <v>303518.9375</v>
      </c>
    </row>
    <row r="45" spans="1:4" x14ac:dyDescent="0.25">
      <c r="A45" s="12">
        <v>45</v>
      </c>
      <c r="B45" s="22">
        <v>42126.445312999997</v>
      </c>
      <c r="C45" s="13">
        <f t="shared" si="2"/>
        <v>45</v>
      </c>
      <c r="D45" s="14">
        <f t="shared" si="3"/>
        <v>42126.445312999997</v>
      </c>
    </row>
    <row r="46" spans="1:4" x14ac:dyDescent="0.25">
      <c r="A46" s="12">
        <v>46.1</v>
      </c>
      <c r="B46" s="22">
        <v>4607.236328</v>
      </c>
      <c r="C46" s="13">
        <f t="shared" si="2"/>
        <v>46</v>
      </c>
      <c r="D46" s="14">
        <f t="shared" si="3"/>
        <v>4607.236328</v>
      </c>
    </row>
    <row r="47" spans="1:4" x14ac:dyDescent="0.25">
      <c r="A47" s="12">
        <v>47</v>
      </c>
      <c r="B47" s="22">
        <v>97093.265625</v>
      </c>
      <c r="C47" s="13">
        <f t="shared" si="2"/>
        <v>47</v>
      </c>
      <c r="D47" s="14">
        <f t="shared" si="3"/>
        <v>97093.265625</v>
      </c>
    </row>
    <row r="48" spans="1:4" x14ac:dyDescent="0.25">
      <c r="A48" s="12">
        <v>48</v>
      </c>
      <c r="B48" s="22">
        <v>30911.394531000002</v>
      </c>
      <c r="C48" s="13">
        <f t="shared" si="2"/>
        <v>48</v>
      </c>
      <c r="D48" s="14">
        <f t="shared" si="3"/>
        <v>30911.394531000002</v>
      </c>
    </row>
    <row r="49" spans="1:4" x14ac:dyDescent="0.25">
      <c r="A49" s="12">
        <v>49</v>
      </c>
      <c r="B49" s="22">
        <v>177006</v>
      </c>
      <c r="C49" s="13">
        <f t="shared" si="2"/>
        <v>49</v>
      </c>
      <c r="D49" s="14">
        <f t="shared" si="3"/>
        <v>177006</v>
      </c>
    </row>
    <row r="50" spans="1:4" x14ac:dyDescent="0.25">
      <c r="A50" s="12">
        <v>50</v>
      </c>
      <c r="B50" s="22">
        <v>937584.75</v>
      </c>
      <c r="C50" s="13">
        <f t="shared" si="2"/>
        <v>50</v>
      </c>
      <c r="D50" s="14">
        <f t="shared" si="3"/>
        <v>937584.75</v>
      </c>
    </row>
    <row r="51" spans="1:4" x14ac:dyDescent="0.25">
      <c r="A51" s="12">
        <v>51</v>
      </c>
      <c r="B51" s="22">
        <v>290004.875</v>
      </c>
      <c r="C51" s="13">
        <f t="shared" si="2"/>
        <v>51</v>
      </c>
      <c r="D51" s="14">
        <f t="shared" si="3"/>
        <v>290004.875</v>
      </c>
    </row>
    <row r="52" spans="1:4" x14ac:dyDescent="0.25">
      <c r="A52" s="12">
        <v>52</v>
      </c>
      <c r="B52" s="22">
        <v>14613.666992</v>
      </c>
      <c r="C52" s="13">
        <f t="shared" si="2"/>
        <v>52</v>
      </c>
      <c r="D52" s="14">
        <f t="shared" si="3"/>
        <v>14613.666992</v>
      </c>
    </row>
    <row r="53" spans="1:4" x14ac:dyDescent="0.25">
      <c r="A53" s="12">
        <v>53.1</v>
      </c>
      <c r="B53" s="22">
        <v>725.13262899999995</v>
      </c>
      <c r="C53" s="13">
        <f t="shared" si="2"/>
        <v>53</v>
      </c>
      <c r="D53" s="14">
        <f t="shared" si="3"/>
        <v>725.13262899999995</v>
      </c>
    </row>
    <row r="54" spans="1:4" x14ac:dyDescent="0.25">
      <c r="A54" s="12">
        <v>53.9</v>
      </c>
      <c r="B54" s="22">
        <v>922.42474400000003</v>
      </c>
      <c r="C54" s="13">
        <f t="shared" si="2"/>
        <v>54</v>
      </c>
      <c r="D54" s="14">
        <f t="shared" si="3"/>
        <v>922.42474400000003</v>
      </c>
    </row>
    <row r="55" spans="1:4" x14ac:dyDescent="0.25">
      <c r="A55" s="12">
        <v>55</v>
      </c>
      <c r="B55" s="22">
        <v>6473.6860349999997</v>
      </c>
      <c r="C55" s="13">
        <f t="shared" si="2"/>
        <v>55</v>
      </c>
      <c r="D55" s="14">
        <f t="shared" si="3"/>
        <v>6473.6860349999997</v>
      </c>
    </row>
    <row r="56" spans="1:4" x14ac:dyDescent="0.25">
      <c r="A56" s="12">
        <v>56</v>
      </c>
      <c r="B56" s="22">
        <v>55292.953125</v>
      </c>
      <c r="C56" s="13">
        <f t="shared" si="2"/>
        <v>56</v>
      </c>
      <c r="D56" s="14">
        <f t="shared" si="3"/>
        <v>55292.953125</v>
      </c>
    </row>
    <row r="57" spans="1:4" x14ac:dyDescent="0.25">
      <c r="A57" s="12">
        <v>57</v>
      </c>
      <c r="B57" s="22">
        <v>100608.695313</v>
      </c>
      <c r="C57" s="13">
        <f t="shared" si="2"/>
        <v>57</v>
      </c>
      <c r="D57" s="14">
        <f t="shared" si="3"/>
        <v>100608.695313</v>
      </c>
    </row>
    <row r="58" spans="1:4" x14ac:dyDescent="0.25">
      <c r="A58" s="12">
        <v>58</v>
      </c>
      <c r="B58" s="22">
        <v>4100.6928710000002</v>
      </c>
      <c r="C58" s="13">
        <f t="shared" si="2"/>
        <v>58</v>
      </c>
      <c r="D58" s="14">
        <f t="shared" si="3"/>
        <v>4100.6928710000002</v>
      </c>
    </row>
    <row r="59" spans="1:4" x14ac:dyDescent="0.25">
      <c r="A59" s="12">
        <v>58.9</v>
      </c>
      <c r="B59" s="22">
        <v>94.338714999999993</v>
      </c>
      <c r="C59" s="13">
        <f t="shared" si="2"/>
        <v>59</v>
      </c>
      <c r="D59" s="14">
        <f t="shared" si="3"/>
        <v>94.338714999999993</v>
      </c>
    </row>
    <row r="60" spans="1:4" x14ac:dyDescent="0.25">
      <c r="A60" s="12">
        <v>60</v>
      </c>
      <c r="B60" s="22">
        <v>35269.695312999997</v>
      </c>
      <c r="C60" s="13">
        <f t="shared" si="2"/>
        <v>60</v>
      </c>
      <c r="D60" s="14">
        <f t="shared" si="3"/>
        <v>35269.695312999997</v>
      </c>
    </row>
    <row r="61" spans="1:4" x14ac:dyDescent="0.25">
      <c r="A61" s="12">
        <v>61</v>
      </c>
      <c r="B61" s="22">
        <v>187580.828125</v>
      </c>
      <c r="C61" s="13">
        <f t="shared" si="2"/>
        <v>61</v>
      </c>
      <c r="D61" s="14">
        <f t="shared" si="3"/>
        <v>187580.828125</v>
      </c>
    </row>
    <row r="62" spans="1:4" x14ac:dyDescent="0.25">
      <c r="A62" s="12">
        <v>62</v>
      </c>
      <c r="B62" s="22">
        <v>191150.890625</v>
      </c>
      <c r="C62" s="13">
        <f t="shared" si="2"/>
        <v>62</v>
      </c>
      <c r="D62" s="14">
        <f t="shared" si="3"/>
        <v>191150.890625</v>
      </c>
    </row>
    <row r="63" spans="1:4" x14ac:dyDescent="0.25">
      <c r="A63" s="12">
        <v>63</v>
      </c>
      <c r="B63" s="22">
        <v>142417.96875</v>
      </c>
      <c r="C63" s="13">
        <f t="shared" si="2"/>
        <v>63</v>
      </c>
      <c r="D63" s="14">
        <f t="shared" si="3"/>
        <v>142417.96875</v>
      </c>
    </row>
    <row r="64" spans="1:4" x14ac:dyDescent="0.25">
      <c r="A64" s="12">
        <v>64</v>
      </c>
      <c r="B64" s="22">
        <v>14866.916992</v>
      </c>
      <c r="C64" s="13">
        <f t="shared" si="2"/>
        <v>64</v>
      </c>
      <c r="D64" s="14">
        <f t="shared" si="3"/>
        <v>14866.916992</v>
      </c>
    </row>
    <row r="65" spans="1:4" x14ac:dyDescent="0.25">
      <c r="A65" s="12">
        <v>65.099999999999994</v>
      </c>
      <c r="B65" s="22">
        <v>594.92938200000003</v>
      </c>
      <c r="C65" s="13">
        <f t="shared" si="2"/>
        <v>65</v>
      </c>
      <c r="D65" s="14">
        <f t="shared" si="3"/>
        <v>594.92938200000003</v>
      </c>
    </row>
    <row r="66" spans="1:4" x14ac:dyDescent="0.25">
      <c r="A66" s="12">
        <v>66.099999999999994</v>
      </c>
      <c r="B66" s="22">
        <v>303.488068</v>
      </c>
      <c r="C66" s="13">
        <f t="shared" si="2"/>
        <v>66</v>
      </c>
      <c r="D66" s="14">
        <f t="shared" si="3"/>
        <v>303.488068</v>
      </c>
    </row>
    <row r="67" spans="1:4" x14ac:dyDescent="0.25">
      <c r="A67" s="12">
        <v>66.8</v>
      </c>
      <c r="B67" s="22">
        <v>6563.7910160000001</v>
      </c>
      <c r="C67" s="13">
        <f t="shared" si="2"/>
        <v>67</v>
      </c>
      <c r="D67" s="14">
        <f t="shared" si="3"/>
        <v>6563.7910160000001</v>
      </c>
    </row>
    <row r="68" spans="1:4" x14ac:dyDescent="0.25">
      <c r="A68" s="12">
        <v>68</v>
      </c>
      <c r="B68" s="22">
        <v>555613</v>
      </c>
      <c r="C68" s="13">
        <f t="shared" si="2"/>
        <v>68</v>
      </c>
      <c r="D68" s="14">
        <f t="shared" si="3"/>
        <v>555613</v>
      </c>
    </row>
    <row r="69" spans="1:4" x14ac:dyDescent="0.25">
      <c r="A69" s="12">
        <v>69</v>
      </c>
      <c r="B69" s="22">
        <v>502677.3125</v>
      </c>
      <c r="C69" s="13">
        <f t="shared" si="2"/>
        <v>69</v>
      </c>
      <c r="D69" s="14">
        <f t="shared" si="3"/>
        <v>502677.3125</v>
      </c>
    </row>
    <row r="70" spans="1:4" x14ac:dyDescent="0.25">
      <c r="A70" s="12">
        <v>70</v>
      </c>
      <c r="B70" s="22">
        <v>46343.253905999998</v>
      </c>
      <c r="C70" s="13">
        <f t="shared" si="2"/>
        <v>70</v>
      </c>
      <c r="D70" s="14">
        <f t="shared" si="3"/>
        <v>46343.253905999998</v>
      </c>
    </row>
    <row r="71" spans="1:4" x14ac:dyDescent="0.25">
      <c r="A71" s="12">
        <v>71</v>
      </c>
      <c r="B71" s="22">
        <v>1576.1198730000001</v>
      </c>
      <c r="C71" s="13">
        <f t="shared" si="2"/>
        <v>71</v>
      </c>
      <c r="D71" s="14">
        <f t="shared" si="3"/>
        <v>1576.1198730000001</v>
      </c>
    </row>
    <row r="72" spans="1:4" x14ac:dyDescent="0.25">
      <c r="A72" s="12">
        <v>72</v>
      </c>
      <c r="B72" s="22">
        <v>19755.833984000001</v>
      </c>
      <c r="C72" s="13">
        <f t="shared" si="2"/>
        <v>72</v>
      </c>
      <c r="D72" s="14">
        <f t="shared" si="3"/>
        <v>19755.833984000001</v>
      </c>
    </row>
    <row r="73" spans="1:4" x14ac:dyDescent="0.25">
      <c r="A73" s="12">
        <v>73</v>
      </c>
      <c r="B73" s="22">
        <v>207592.3125</v>
      </c>
      <c r="C73" s="13">
        <f t="shared" si="2"/>
        <v>73</v>
      </c>
      <c r="D73" s="14">
        <f t="shared" si="3"/>
        <v>207592.3125</v>
      </c>
    </row>
    <row r="74" spans="1:4" x14ac:dyDescent="0.25">
      <c r="A74" s="12">
        <v>74</v>
      </c>
      <c r="B74" s="22">
        <v>850865.9375</v>
      </c>
      <c r="C74" s="13">
        <f t="shared" si="2"/>
        <v>74</v>
      </c>
      <c r="D74" s="14">
        <f t="shared" si="3"/>
        <v>850865.9375</v>
      </c>
    </row>
    <row r="75" spans="1:4" x14ac:dyDescent="0.25">
      <c r="A75" s="12">
        <v>75</v>
      </c>
      <c r="B75" s="22">
        <v>3272089.75</v>
      </c>
      <c r="C75" s="13">
        <f t="shared" si="2"/>
        <v>75</v>
      </c>
      <c r="D75" s="14">
        <f t="shared" si="3"/>
        <v>3272089.75</v>
      </c>
    </row>
    <row r="76" spans="1:4" x14ac:dyDescent="0.25">
      <c r="A76" s="12">
        <v>76</v>
      </c>
      <c r="B76" s="22">
        <v>269320.15625</v>
      </c>
      <c r="C76" s="13">
        <f t="shared" si="2"/>
        <v>76</v>
      </c>
      <c r="D76" s="14">
        <f t="shared" si="3"/>
        <v>269320.15625</v>
      </c>
    </row>
    <row r="77" spans="1:4" x14ac:dyDescent="0.25">
      <c r="A77" s="12">
        <v>77</v>
      </c>
      <c r="B77" s="22">
        <v>42861.359375</v>
      </c>
      <c r="C77" s="13">
        <f t="shared" si="2"/>
        <v>77</v>
      </c>
      <c r="D77" s="14">
        <f t="shared" si="3"/>
        <v>42861.359375</v>
      </c>
    </row>
    <row r="78" spans="1:4" x14ac:dyDescent="0.25">
      <c r="A78" s="12">
        <v>77.900000000000006</v>
      </c>
      <c r="B78" s="22">
        <v>37091.382812999997</v>
      </c>
      <c r="C78" s="13">
        <f t="shared" si="2"/>
        <v>78</v>
      </c>
      <c r="D78" s="14">
        <f t="shared" si="3"/>
        <v>37091.382812999997</v>
      </c>
    </row>
    <row r="79" spans="1:4" x14ac:dyDescent="0.25">
      <c r="A79" s="12">
        <v>78.900000000000006</v>
      </c>
      <c r="B79" s="22">
        <v>34964.015625</v>
      </c>
      <c r="C79" s="13">
        <f t="shared" si="2"/>
        <v>79</v>
      </c>
      <c r="D79" s="14">
        <f t="shared" si="3"/>
        <v>34964.015625</v>
      </c>
    </row>
    <row r="80" spans="1:4" x14ac:dyDescent="0.25">
      <c r="A80" s="12">
        <v>79.900000000000006</v>
      </c>
      <c r="B80" s="22">
        <v>11128.025390999999</v>
      </c>
      <c r="C80" s="13">
        <f t="shared" si="2"/>
        <v>80</v>
      </c>
      <c r="D80" s="14">
        <f t="shared" si="3"/>
        <v>11128.025390999999</v>
      </c>
    </row>
    <row r="81" spans="1:4" x14ac:dyDescent="0.25">
      <c r="A81" s="12">
        <v>80.900000000000006</v>
      </c>
      <c r="B81" s="22">
        <v>35822.0625</v>
      </c>
      <c r="C81" s="13">
        <f t="shared" si="2"/>
        <v>81</v>
      </c>
      <c r="D81" s="14">
        <f t="shared" si="3"/>
        <v>35822.0625</v>
      </c>
    </row>
    <row r="82" spans="1:4" x14ac:dyDescent="0.25">
      <c r="A82" s="12">
        <v>81.900000000000006</v>
      </c>
      <c r="B82" s="22">
        <v>6480.6791990000002</v>
      </c>
      <c r="C82" s="13">
        <f t="shared" si="2"/>
        <v>82</v>
      </c>
      <c r="D82" s="14">
        <f t="shared" si="3"/>
        <v>6480.6791990000002</v>
      </c>
    </row>
    <row r="83" spans="1:4" x14ac:dyDescent="0.25">
      <c r="A83" s="12">
        <v>83</v>
      </c>
      <c r="B83" s="22">
        <v>825.21087599999998</v>
      </c>
      <c r="C83" s="13">
        <f t="shared" si="2"/>
        <v>83</v>
      </c>
      <c r="D83" s="14">
        <f t="shared" si="3"/>
        <v>825.21087599999998</v>
      </c>
    </row>
    <row r="84" spans="1:4" x14ac:dyDescent="0.25">
      <c r="A84" s="12">
        <v>83.9</v>
      </c>
      <c r="B84" s="22">
        <v>427.415344</v>
      </c>
      <c r="C84" s="13">
        <f t="shared" si="2"/>
        <v>84</v>
      </c>
      <c r="D84" s="14">
        <f t="shared" si="3"/>
        <v>427.415344</v>
      </c>
    </row>
    <row r="85" spans="1:4" x14ac:dyDescent="0.25">
      <c r="A85" s="12">
        <v>84.8</v>
      </c>
      <c r="B85" s="22">
        <v>244.29837000000001</v>
      </c>
      <c r="C85" s="13">
        <f t="shared" si="2"/>
        <v>85</v>
      </c>
      <c r="D85" s="14">
        <f t="shared" si="3"/>
        <v>244.29837000000001</v>
      </c>
    </row>
    <row r="86" spans="1:4" x14ac:dyDescent="0.25">
      <c r="A86" s="12">
        <v>85.9</v>
      </c>
      <c r="B86" s="22">
        <v>5461.6694340000004</v>
      </c>
      <c r="C86" s="13">
        <f t="shared" si="2"/>
        <v>86</v>
      </c>
      <c r="D86" s="14">
        <f t="shared" si="3"/>
        <v>5461.6694340000004</v>
      </c>
    </row>
    <row r="87" spans="1:4" x14ac:dyDescent="0.25">
      <c r="A87" s="12">
        <v>87</v>
      </c>
      <c r="B87" s="22">
        <v>349929.09375</v>
      </c>
      <c r="C87" s="13">
        <f t="shared" si="2"/>
        <v>87</v>
      </c>
      <c r="D87" s="14">
        <f t="shared" si="3"/>
        <v>349929.09375</v>
      </c>
    </row>
    <row r="88" spans="1:4" x14ac:dyDescent="0.25">
      <c r="A88" s="12">
        <v>88</v>
      </c>
      <c r="B88" s="22">
        <v>324810.4375</v>
      </c>
      <c r="C88" s="13">
        <f t="shared" si="2"/>
        <v>88</v>
      </c>
      <c r="D88" s="14">
        <f t="shared" si="3"/>
        <v>324810.4375</v>
      </c>
    </row>
    <row r="89" spans="1:4" x14ac:dyDescent="0.25">
      <c r="A89" s="12">
        <v>88.7</v>
      </c>
      <c r="B89" s="22">
        <v>6730.3872069999998</v>
      </c>
      <c r="C89" s="13">
        <f t="shared" si="2"/>
        <v>89</v>
      </c>
      <c r="D89" s="14">
        <f t="shared" si="3"/>
        <v>6730.3872069999998</v>
      </c>
    </row>
    <row r="90" spans="1:4" x14ac:dyDescent="0.25">
      <c r="A90" s="12">
        <v>89.4</v>
      </c>
      <c r="B90" s="22">
        <v>16.894746999999999</v>
      </c>
      <c r="C90" s="13">
        <f t="shared" si="2"/>
        <v>89</v>
      </c>
      <c r="D90" s="14">
        <f t="shared" si="3"/>
        <v>16.894746999999999</v>
      </c>
    </row>
    <row r="91" spans="1:4" x14ac:dyDescent="0.25">
      <c r="A91" s="12">
        <v>90</v>
      </c>
      <c r="B91" s="22">
        <v>46.637039000000001</v>
      </c>
      <c r="C91" s="13">
        <f t="shared" si="2"/>
        <v>90</v>
      </c>
      <c r="D91" s="14">
        <f t="shared" si="3"/>
        <v>46.637039000000001</v>
      </c>
    </row>
    <row r="92" spans="1:4" x14ac:dyDescent="0.25">
      <c r="A92" s="12">
        <v>91</v>
      </c>
      <c r="B92" s="22">
        <v>9274.4677730000003</v>
      </c>
      <c r="C92" s="13">
        <f t="shared" si="2"/>
        <v>91</v>
      </c>
      <c r="D92" s="14">
        <f t="shared" si="3"/>
        <v>9274.4677730000003</v>
      </c>
    </row>
    <row r="93" spans="1:4" x14ac:dyDescent="0.25">
      <c r="A93" s="12">
        <v>92</v>
      </c>
      <c r="B93" s="22">
        <v>121785.921875</v>
      </c>
      <c r="C93" s="13">
        <f t="shared" si="2"/>
        <v>92</v>
      </c>
      <c r="D93" s="14">
        <f t="shared" si="3"/>
        <v>121785.921875</v>
      </c>
    </row>
    <row r="94" spans="1:4" x14ac:dyDescent="0.25">
      <c r="A94" s="12">
        <v>93</v>
      </c>
      <c r="B94" s="22">
        <v>209821.1875</v>
      </c>
      <c r="C94" s="13">
        <f t="shared" si="2"/>
        <v>93</v>
      </c>
      <c r="D94" s="14">
        <f t="shared" si="3"/>
        <v>209821.1875</v>
      </c>
    </row>
    <row r="95" spans="1:4" x14ac:dyDescent="0.25">
      <c r="A95" s="12">
        <v>94</v>
      </c>
      <c r="B95" s="22">
        <v>624657.0625</v>
      </c>
      <c r="C95" s="13">
        <f t="shared" si="2"/>
        <v>94</v>
      </c>
      <c r="D95" s="14">
        <f t="shared" si="3"/>
        <v>624657.0625</v>
      </c>
    </row>
    <row r="96" spans="1:4" x14ac:dyDescent="0.25">
      <c r="A96" s="12">
        <v>95</v>
      </c>
      <c r="B96" s="22">
        <v>8294818.5</v>
      </c>
      <c r="C96" s="13">
        <f t="shared" si="2"/>
        <v>95</v>
      </c>
      <c r="D96" s="14">
        <f t="shared" si="3"/>
        <v>8294818.5</v>
      </c>
    </row>
    <row r="97" spans="1:4" x14ac:dyDescent="0.25">
      <c r="A97" s="12">
        <v>96</v>
      </c>
      <c r="B97" s="22">
        <v>572476.5625</v>
      </c>
      <c r="C97" s="13">
        <f t="shared" si="2"/>
        <v>96</v>
      </c>
      <c r="D97" s="14">
        <f t="shared" si="3"/>
        <v>572476.5625</v>
      </c>
    </row>
    <row r="98" spans="1:4" x14ac:dyDescent="0.25">
      <c r="A98" s="12">
        <v>97.1</v>
      </c>
      <c r="B98" s="22">
        <v>17001.185547000001</v>
      </c>
      <c r="C98" s="13">
        <f t="shared" si="2"/>
        <v>97</v>
      </c>
      <c r="D98" s="14">
        <f t="shared" si="3"/>
        <v>17001.185547000001</v>
      </c>
    </row>
    <row r="99" spans="1:4" x14ac:dyDescent="0.25">
      <c r="A99" s="12">
        <v>98.1</v>
      </c>
      <c r="B99" s="22">
        <v>831.00238000000002</v>
      </c>
      <c r="C99" s="13">
        <f t="shared" si="2"/>
        <v>98</v>
      </c>
      <c r="D99" s="14">
        <f t="shared" si="3"/>
        <v>831.00238000000002</v>
      </c>
    </row>
    <row r="100" spans="1:4" x14ac:dyDescent="0.25">
      <c r="A100" s="12">
        <v>99</v>
      </c>
      <c r="B100" s="22">
        <v>496.82113600000002</v>
      </c>
      <c r="C100" s="13">
        <f t="shared" ref="C100:C163" si="4">ROUND(A100,0)</f>
        <v>99</v>
      </c>
      <c r="D100" s="14">
        <f t="shared" ref="D100:D163" si="5">B100</f>
        <v>496.82113600000002</v>
      </c>
    </row>
    <row r="101" spans="1:4" x14ac:dyDescent="0.25">
      <c r="A101" s="12">
        <v>99.6</v>
      </c>
      <c r="B101" s="22">
        <v>52.398243000000001</v>
      </c>
      <c r="C101" s="13">
        <f t="shared" si="4"/>
        <v>100</v>
      </c>
      <c r="D101" s="14">
        <f t="shared" si="5"/>
        <v>52.398243000000001</v>
      </c>
    </row>
    <row r="102" spans="1:4" x14ac:dyDescent="0.25">
      <c r="A102" s="12">
        <v>100.3</v>
      </c>
      <c r="B102" s="22">
        <v>52.033047000000003</v>
      </c>
      <c r="C102" s="13">
        <f t="shared" si="4"/>
        <v>100</v>
      </c>
      <c r="D102" s="14">
        <f t="shared" si="5"/>
        <v>52.033047000000003</v>
      </c>
    </row>
    <row r="103" spans="1:4" x14ac:dyDescent="0.25">
      <c r="A103" s="12">
        <v>102</v>
      </c>
      <c r="B103" s="22">
        <v>0.42368600000000001</v>
      </c>
      <c r="C103" s="13">
        <f t="shared" si="4"/>
        <v>102</v>
      </c>
      <c r="D103" s="14">
        <f t="shared" si="5"/>
        <v>0.42368600000000001</v>
      </c>
    </row>
    <row r="104" spans="1:4" x14ac:dyDescent="0.25">
      <c r="A104" s="12">
        <v>102.9</v>
      </c>
      <c r="B104" s="22">
        <v>1164.7789310000001</v>
      </c>
      <c r="C104" s="13">
        <f t="shared" si="4"/>
        <v>103</v>
      </c>
      <c r="D104" s="14">
        <f t="shared" si="5"/>
        <v>1164.7789310000001</v>
      </c>
    </row>
    <row r="105" spans="1:4" x14ac:dyDescent="0.25">
      <c r="A105" s="12">
        <v>103.9</v>
      </c>
      <c r="B105" s="22">
        <v>11715.319336</v>
      </c>
      <c r="C105" s="13">
        <f t="shared" si="4"/>
        <v>104</v>
      </c>
      <c r="D105" s="14">
        <f t="shared" si="5"/>
        <v>11715.319336</v>
      </c>
    </row>
    <row r="106" spans="1:4" x14ac:dyDescent="0.25">
      <c r="A106" s="12">
        <v>104.9</v>
      </c>
      <c r="B106" s="22">
        <v>6105.9086909999996</v>
      </c>
      <c r="C106" s="13">
        <f t="shared" si="4"/>
        <v>105</v>
      </c>
      <c r="D106" s="14">
        <f t="shared" si="5"/>
        <v>6105.9086909999996</v>
      </c>
    </row>
    <row r="107" spans="1:4" x14ac:dyDescent="0.25">
      <c r="A107" s="12">
        <v>105.9</v>
      </c>
      <c r="B107" s="22">
        <v>13370.635742</v>
      </c>
      <c r="C107" s="13">
        <f t="shared" si="4"/>
        <v>106</v>
      </c>
      <c r="D107" s="14">
        <f t="shared" si="5"/>
        <v>13370.635742</v>
      </c>
    </row>
    <row r="108" spans="1:4" x14ac:dyDescent="0.25">
      <c r="A108" s="12">
        <v>107</v>
      </c>
      <c r="B108" s="22">
        <v>3667.485107</v>
      </c>
      <c r="C108" s="13">
        <f t="shared" si="4"/>
        <v>107</v>
      </c>
      <c r="D108" s="14">
        <f t="shared" si="5"/>
        <v>3667.485107</v>
      </c>
    </row>
    <row r="109" spans="1:4" x14ac:dyDescent="0.25">
      <c r="A109" s="12">
        <v>107.9</v>
      </c>
      <c r="B109" s="22">
        <v>187.90158099999999</v>
      </c>
      <c r="C109" s="13">
        <f t="shared" si="4"/>
        <v>108</v>
      </c>
      <c r="D109" s="14">
        <f t="shared" si="5"/>
        <v>187.90158099999999</v>
      </c>
    </row>
    <row r="110" spans="1:4" x14ac:dyDescent="0.25">
      <c r="A110" s="12">
        <v>109</v>
      </c>
      <c r="B110" s="22">
        <v>7.7840000000000001E-3</v>
      </c>
      <c r="C110" s="13">
        <f t="shared" si="4"/>
        <v>109</v>
      </c>
      <c r="D110" s="14">
        <f t="shared" si="5"/>
        <v>7.7840000000000001E-3</v>
      </c>
    </row>
    <row r="111" spans="1:4" x14ac:dyDescent="0.25">
      <c r="A111" s="12">
        <v>109.8</v>
      </c>
      <c r="B111" s="22">
        <v>964.78283699999997</v>
      </c>
      <c r="C111" s="13">
        <f t="shared" si="4"/>
        <v>110</v>
      </c>
      <c r="D111" s="14">
        <f t="shared" si="5"/>
        <v>964.78283699999997</v>
      </c>
    </row>
    <row r="112" spans="1:4" x14ac:dyDescent="0.25">
      <c r="A112" s="12">
        <v>110.9</v>
      </c>
      <c r="B112" s="22">
        <v>1138.8811040000001</v>
      </c>
      <c r="C112" s="13">
        <f t="shared" si="4"/>
        <v>111</v>
      </c>
      <c r="D112" s="14">
        <f t="shared" si="5"/>
        <v>1138.8811040000001</v>
      </c>
    </row>
    <row r="113" spans="1:4" x14ac:dyDescent="0.25">
      <c r="A113" s="12">
        <v>111.9</v>
      </c>
      <c r="B113" s="22">
        <v>1029.9681399999999</v>
      </c>
      <c r="C113" s="13">
        <f t="shared" si="4"/>
        <v>112</v>
      </c>
      <c r="D113" s="14">
        <f t="shared" si="5"/>
        <v>1029.9681399999999</v>
      </c>
    </row>
    <row r="114" spans="1:4" x14ac:dyDescent="0.25">
      <c r="A114" s="12">
        <v>112.6</v>
      </c>
      <c r="B114" s="22">
        <v>960.32696499999997</v>
      </c>
      <c r="C114" s="13">
        <f t="shared" si="4"/>
        <v>113</v>
      </c>
      <c r="D114" s="14">
        <f t="shared" si="5"/>
        <v>960.32696499999997</v>
      </c>
    </row>
    <row r="115" spans="1:4" x14ac:dyDescent="0.25">
      <c r="A115" s="12">
        <v>113.2</v>
      </c>
      <c r="B115" s="22">
        <v>217.41021699999999</v>
      </c>
      <c r="C115" s="13">
        <f t="shared" si="4"/>
        <v>113</v>
      </c>
      <c r="D115" s="14">
        <f t="shared" si="5"/>
        <v>217.41021699999999</v>
      </c>
    </row>
    <row r="116" spans="1:4" x14ac:dyDescent="0.25">
      <c r="A116" s="12">
        <v>113.8</v>
      </c>
      <c r="B116" s="22">
        <v>34.517017000000003</v>
      </c>
      <c r="C116" s="13">
        <f t="shared" si="4"/>
        <v>114</v>
      </c>
      <c r="D116" s="14">
        <f t="shared" si="5"/>
        <v>34.517017000000003</v>
      </c>
    </row>
    <row r="117" spans="1:4" x14ac:dyDescent="0.25">
      <c r="A117" s="12">
        <v>114.9</v>
      </c>
      <c r="B117" s="22">
        <v>2971.2827149999998</v>
      </c>
      <c r="C117" s="13">
        <f t="shared" si="4"/>
        <v>115</v>
      </c>
      <c r="D117" s="14">
        <f t="shared" si="5"/>
        <v>2971.2827149999998</v>
      </c>
    </row>
    <row r="118" spans="1:4" x14ac:dyDescent="0.25">
      <c r="A118" s="12">
        <v>115.9</v>
      </c>
      <c r="B118" s="22">
        <v>10326.257813</v>
      </c>
      <c r="C118" s="13">
        <f t="shared" si="4"/>
        <v>116</v>
      </c>
      <c r="D118" s="14">
        <f t="shared" si="5"/>
        <v>10326.257813</v>
      </c>
    </row>
    <row r="119" spans="1:4" x14ac:dyDescent="0.25">
      <c r="A119" s="12">
        <v>116.9</v>
      </c>
      <c r="B119" s="22">
        <v>18893.011718999998</v>
      </c>
      <c r="C119" s="13">
        <f t="shared" si="4"/>
        <v>117</v>
      </c>
      <c r="D119" s="14">
        <f t="shared" si="5"/>
        <v>18893.011718999998</v>
      </c>
    </row>
    <row r="120" spans="1:4" x14ac:dyDescent="0.25">
      <c r="A120" s="12">
        <v>117.9</v>
      </c>
      <c r="B120" s="22">
        <v>11195.624023</v>
      </c>
      <c r="C120" s="13">
        <f t="shared" si="4"/>
        <v>118</v>
      </c>
      <c r="D120" s="14">
        <f t="shared" si="5"/>
        <v>11195.624023</v>
      </c>
    </row>
    <row r="121" spans="1:4" x14ac:dyDescent="0.25">
      <c r="A121" s="12">
        <v>118.9</v>
      </c>
      <c r="B121" s="22">
        <v>16802.359375</v>
      </c>
      <c r="C121" s="13">
        <f t="shared" si="4"/>
        <v>119</v>
      </c>
      <c r="D121" s="14">
        <f t="shared" si="5"/>
        <v>16802.359375</v>
      </c>
    </row>
    <row r="122" spans="1:4" x14ac:dyDescent="0.25">
      <c r="A122" s="12">
        <v>119.9</v>
      </c>
      <c r="B122" s="22">
        <v>471.60003699999999</v>
      </c>
      <c r="C122" s="13">
        <f t="shared" si="4"/>
        <v>120</v>
      </c>
      <c r="D122" s="14">
        <f t="shared" si="5"/>
        <v>471.60003699999999</v>
      </c>
    </row>
    <row r="123" spans="1:4" x14ac:dyDescent="0.25">
      <c r="A123" s="12">
        <v>121.5</v>
      </c>
      <c r="B123" s="22">
        <v>676.81231700000001</v>
      </c>
      <c r="C123" s="13">
        <f t="shared" si="4"/>
        <v>122</v>
      </c>
      <c r="D123" s="14">
        <f t="shared" si="5"/>
        <v>676.81231700000001</v>
      </c>
    </row>
    <row r="124" spans="1:4" x14ac:dyDescent="0.25">
      <c r="A124" s="12">
        <v>122.1</v>
      </c>
      <c r="B124" s="22">
        <v>571.85589600000003</v>
      </c>
      <c r="C124" s="13">
        <f t="shared" si="4"/>
        <v>122</v>
      </c>
      <c r="D124" s="14">
        <f t="shared" si="5"/>
        <v>571.85589600000003</v>
      </c>
    </row>
    <row r="125" spans="1:4" x14ac:dyDescent="0.25">
      <c r="A125" s="12">
        <v>123</v>
      </c>
      <c r="B125" s="22">
        <v>697.58563200000003</v>
      </c>
      <c r="C125" s="13">
        <f t="shared" si="4"/>
        <v>123</v>
      </c>
      <c r="D125" s="14">
        <f t="shared" si="5"/>
        <v>697.58563200000003</v>
      </c>
    </row>
    <row r="126" spans="1:4" x14ac:dyDescent="0.25">
      <c r="A126" s="12">
        <v>124</v>
      </c>
      <c r="B126" s="22">
        <v>2053.860107</v>
      </c>
      <c r="C126" s="13">
        <f t="shared" si="4"/>
        <v>124</v>
      </c>
      <c r="D126" s="14">
        <f t="shared" si="5"/>
        <v>2053.860107</v>
      </c>
    </row>
    <row r="127" spans="1:4" x14ac:dyDescent="0.25">
      <c r="A127" s="12">
        <v>124.8</v>
      </c>
      <c r="B127" s="22">
        <v>537.97460899999999</v>
      </c>
      <c r="C127" s="13">
        <f t="shared" si="4"/>
        <v>125</v>
      </c>
      <c r="D127" s="14">
        <f t="shared" si="5"/>
        <v>537.97460899999999</v>
      </c>
    </row>
    <row r="128" spans="1:4" x14ac:dyDescent="0.25">
      <c r="A128" s="12">
        <v>125.9</v>
      </c>
      <c r="B128" s="22">
        <v>1536.231689</v>
      </c>
      <c r="C128" s="13">
        <f t="shared" si="4"/>
        <v>126</v>
      </c>
      <c r="D128" s="14">
        <f t="shared" si="5"/>
        <v>1536.231689</v>
      </c>
    </row>
    <row r="129" spans="1:4" x14ac:dyDescent="0.25">
      <c r="A129" s="12">
        <v>126.8</v>
      </c>
      <c r="B129" s="22">
        <v>945.13147000000004</v>
      </c>
      <c r="C129" s="13">
        <f t="shared" si="4"/>
        <v>127</v>
      </c>
      <c r="D129" s="14">
        <f t="shared" si="5"/>
        <v>945.13147000000004</v>
      </c>
    </row>
    <row r="130" spans="1:4" x14ac:dyDescent="0.25">
      <c r="A130" s="12">
        <v>127.9</v>
      </c>
      <c r="B130" s="22">
        <v>15589.329102</v>
      </c>
      <c r="C130" s="13">
        <f t="shared" si="4"/>
        <v>128</v>
      </c>
      <c r="D130" s="14">
        <f t="shared" si="5"/>
        <v>15589.329102</v>
      </c>
    </row>
    <row r="131" spans="1:4" x14ac:dyDescent="0.25">
      <c r="A131" s="12">
        <v>129</v>
      </c>
      <c r="B131" s="22">
        <v>9266.3066409999992</v>
      </c>
      <c r="C131" s="13">
        <f t="shared" si="4"/>
        <v>129</v>
      </c>
      <c r="D131" s="14">
        <f t="shared" si="5"/>
        <v>9266.3066409999992</v>
      </c>
    </row>
    <row r="132" spans="1:4" x14ac:dyDescent="0.25">
      <c r="A132" s="12">
        <v>130</v>
      </c>
      <c r="B132" s="22">
        <v>17416.910156000002</v>
      </c>
      <c r="C132" s="13">
        <f t="shared" si="4"/>
        <v>130</v>
      </c>
      <c r="D132" s="14">
        <f t="shared" si="5"/>
        <v>17416.910156000002</v>
      </c>
    </row>
    <row r="133" spans="1:4" x14ac:dyDescent="0.25">
      <c r="A133" s="12">
        <v>130.80000000000001</v>
      </c>
      <c r="B133" s="22">
        <v>5995.1684569999998</v>
      </c>
      <c r="C133" s="13">
        <f t="shared" si="4"/>
        <v>131</v>
      </c>
      <c r="D133" s="14">
        <f t="shared" si="5"/>
        <v>5995.1684569999998</v>
      </c>
    </row>
    <row r="134" spans="1:4" x14ac:dyDescent="0.25">
      <c r="A134" s="12">
        <v>131.9</v>
      </c>
      <c r="B134" s="22">
        <v>839.696594</v>
      </c>
      <c r="C134" s="13">
        <f t="shared" si="4"/>
        <v>132</v>
      </c>
      <c r="D134" s="14">
        <f t="shared" si="5"/>
        <v>839.696594</v>
      </c>
    </row>
    <row r="135" spans="1:4" x14ac:dyDescent="0.25">
      <c r="A135" s="12">
        <v>132.80000000000001</v>
      </c>
      <c r="B135" s="22">
        <v>486.05136099999999</v>
      </c>
      <c r="C135" s="13">
        <f t="shared" si="4"/>
        <v>133</v>
      </c>
      <c r="D135" s="14">
        <f t="shared" si="5"/>
        <v>486.05136099999999</v>
      </c>
    </row>
    <row r="136" spans="1:4" x14ac:dyDescent="0.25">
      <c r="A136" s="12">
        <v>134.6</v>
      </c>
      <c r="B136" s="22">
        <v>3756.9890140000002</v>
      </c>
      <c r="C136" s="13">
        <f t="shared" si="4"/>
        <v>135</v>
      </c>
      <c r="D136" s="14">
        <f t="shared" si="5"/>
        <v>3756.9890140000002</v>
      </c>
    </row>
    <row r="137" spans="1:4" x14ac:dyDescent="0.25">
      <c r="A137" s="12">
        <v>135.1</v>
      </c>
      <c r="B137" s="22">
        <v>1919.240356</v>
      </c>
      <c r="C137" s="13">
        <f t="shared" si="4"/>
        <v>135</v>
      </c>
      <c r="D137" s="14">
        <f t="shared" si="5"/>
        <v>1919.240356</v>
      </c>
    </row>
    <row r="138" spans="1:4" x14ac:dyDescent="0.25">
      <c r="A138" s="12">
        <v>135.9</v>
      </c>
      <c r="B138" s="22">
        <v>386.03616299999999</v>
      </c>
      <c r="C138" s="13">
        <f t="shared" si="4"/>
        <v>136</v>
      </c>
      <c r="D138" s="14">
        <f t="shared" si="5"/>
        <v>386.03616299999999</v>
      </c>
    </row>
    <row r="139" spans="1:4" x14ac:dyDescent="0.25">
      <c r="A139" s="12">
        <v>136.80000000000001</v>
      </c>
      <c r="B139" s="22">
        <v>5964.1508789999998</v>
      </c>
      <c r="C139" s="13">
        <f t="shared" si="4"/>
        <v>137</v>
      </c>
      <c r="D139" s="14">
        <f t="shared" si="5"/>
        <v>5964.1508789999998</v>
      </c>
    </row>
    <row r="140" spans="1:4" x14ac:dyDescent="0.25">
      <c r="A140" s="12">
        <v>138.19999999999999</v>
      </c>
      <c r="B140" s="22">
        <v>140.12115499999999</v>
      </c>
      <c r="C140" s="13">
        <f t="shared" si="4"/>
        <v>138</v>
      </c>
      <c r="D140" s="14">
        <f t="shared" si="5"/>
        <v>140.12115499999999</v>
      </c>
    </row>
    <row r="141" spans="1:4" x14ac:dyDescent="0.25">
      <c r="A141" s="12">
        <v>139.1</v>
      </c>
      <c r="B141" s="22">
        <v>1351.7768550000001</v>
      </c>
      <c r="C141" s="13">
        <f t="shared" si="4"/>
        <v>139</v>
      </c>
      <c r="D141" s="14">
        <f t="shared" si="5"/>
        <v>1351.7768550000001</v>
      </c>
    </row>
    <row r="142" spans="1:4" x14ac:dyDescent="0.25">
      <c r="A142" s="12">
        <v>140.19999999999999</v>
      </c>
      <c r="B142" s="22">
        <v>852.09491000000003</v>
      </c>
      <c r="C142" s="13">
        <f t="shared" si="4"/>
        <v>140</v>
      </c>
      <c r="D142" s="14">
        <f t="shared" si="5"/>
        <v>852.09491000000003</v>
      </c>
    </row>
    <row r="143" spans="1:4" x14ac:dyDescent="0.25">
      <c r="A143" s="12">
        <v>140.9</v>
      </c>
      <c r="B143" s="22">
        <v>30464.279297000001</v>
      </c>
      <c r="C143" s="13">
        <f t="shared" si="4"/>
        <v>141</v>
      </c>
      <c r="D143" s="14">
        <f t="shared" si="5"/>
        <v>30464.279297000001</v>
      </c>
    </row>
    <row r="144" spans="1:4" x14ac:dyDescent="0.25">
      <c r="A144" s="12">
        <v>142</v>
      </c>
      <c r="B144" s="22">
        <v>3006.3007809999999</v>
      </c>
      <c r="C144" s="13">
        <f t="shared" si="4"/>
        <v>142</v>
      </c>
      <c r="D144" s="14">
        <f t="shared" si="5"/>
        <v>3006.3007809999999</v>
      </c>
    </row>
    <row r="145" spans="1:4" x14ac:dyDescent="0.25">
      <c r="A145" s="12">
        <v>142.9</v>
      </c>
      <c r="B145" s="22">
        <v>22972.265625</v>
      </c>
      <c r="C145" s="13">
        <f t="shared" si="4"/>
        <v>143</v>
      </c>
      <c r="D145" s="14">
        <f t="shared" si="5"/>
        <v>22972.265625</v>
      </c>
    </row>
    <row r="146" spans="1:4" x14ac:dyDescent="0.25">
      <c r="A146" s="12">
        <v>143.9</v>
      </c>
      <c r="B146" s="22">
        <v>1631.59375</v>
      </c>
      <c r="C146" s="13">
        <f t="shared" si="4"/>
        <v>144</v>
      </c>
      <c r="D146" s="14">
        <f t="shared" si="5"/>
        <v>1631.59375</v>
      </c>
    </row>
    <row r="147" spans="1:4" x14ac:dyDescent="0.25">
      <c r="A147" s="12">
        <v>145</v>
      </c>
      <c r="B147" s="22">
        <v>1944.119751</v>
      </c>
      <c r="C147" s="13">
        <f t="shared" si="4"/>
        <v>145</v>
      </c>
      <c r="D147" s="14">
        <f t="shared" si="5"/>
        <v>1944.119751</v>
      </c>
    </row>
    <row r="148" spans="1:4" x14ac:dyDescent="0.25">
      <c r="A148" s="12">
        <v>145.9</v>
      </c>
      <c r="B148" s="22">
        <v>6169.1987300000001</v>
      </c>
      <c r="C148" s="13">
        <f t="shared" si="4"/>
        <v>146</v>
      </c>
      <c r="D148" s="14">
        <f t="shared" si="5"/>
        <v>6169.1987300000001</v>
      </c>
    </row>
    <row r="149" spans="1:4" x14ac:dyDescent="0.25">
      <c r="A149" s="12">
        <v>147</v>
      </c>
      <c r="B149" s="22">
        <v>3911.3127439999998</v>
      </c>
      <c r="C149" s="13">
        <f t="shared" si="4"/>
        <v>147</v>
      </c>
      <c r="D149" s="14">
        <f t="shared" si="5"/>
        <v>3911.3127439999998</v>
      </c>
    </row>
    <row r="150" spans="1:4" x14ac:dyDescent="0.25">
      <c r="A150" s="12">
        <v>148</v>
      </c>
      <c r="B150" s="22">
        <v>8768.6728519999997</v>
      </c>
      <c r="C150" s="13">
        <f t="shared" si="4"/>
        <v>148</v>
      </c>
      <c r="D150" s="14">
        <f t="shared" si="5"/>
        <v>8768.6728519999997</v>
      </c>
    </row>
    <row r="151" spans="1:4" x14ac:dyDescent="0.25">
      <c r="A151" s="12">
        <v>149</v>
      </c>
      <c r="B151" s="22">
        <v>1846.6839600000001</v>
      </c>
      <c r="C151" s="13">
        <f t="shared" si="4"/>
        <v>149</v>
      </c>
      <c r="D151" s="14">
        <f t="shared" si="5"/>
        <v>1846.6839600000001</v>
      </c>
    </row>
    <row r="152" spans="1:4" x14ac:dyDescent="0.25">
      <c r="A152" s="12">
        <v>149.9</v>
      </c>
      <c r="B152" s="22">
        <v>3778.4165039999998</v>
      </c>
      <c r="C152" s="13">
        <f t="shared" si="4"/>
        <v>150</v>
      </c>
      <c r="D152" s="14">
        <f t="shared" si="5"/>
        <v>3778.4165039999998</v>
      </c>
    </row>
    <row r="153" spans="1:4" x14ac:dyDescent="0.25">
      <c r="A153" s="12">
        <v>150.6</v>
      </c>
      <c r="B153" s="22">
        <v>237.78921500000001</v>
      </c>
      <c r="C153" s="13">
        <f t="shared" si="4"/>
        <v>151</v>
      </c>
      <c r="D153" s="14">
        <f t="shared" si="5"/>
        <v>237.78921500000001</v>
      </c>
    </row>
    <row r="154" spans="1:4" x14ac:dyDescent="0.25">
      <c r="A154" s="12">
        <v>151.19999999999999</v>
      </c>
      <c r="B154" s="22">
        <v>1.68764</v>
      </c>
      <c r="C154" s="13">
        <f t="shared" si="4"/>
        <v>151</v>
      </c>
      <c r="D154" s="14">
        <f t="shared" si="5"/>
        <v>1.68764</v>
      </c>
    </row>
    <row r="155" spans="1:4" x14ac:dyDescent="0.25">
      <c r="A155" s="12">
        <v>151.9</v>
      </c>
      <c r="B155" s="22">
        <v>3069.3503420000002</v>
      </c>
      <c r="C155" s="13">
        <f t="shared" si="4"/>
        <v>152</v>
      </c>
      <c r="D155" s="14">
        <f t="shared" si="5"/>
        <v>3069.3503420000002</v>
      </c>
    </row>
    <row r="156" spans="1:4" x14ac:dyDescent="0.25">
      <c r="A156" s="12">
        <v>152.9</v>
      </c>
      <c r="B156" s="22">
        <v>3605.2863769999999</v>
      </c>
      <c r="C156" s="13">
        <f t="shared" si="4"/>
        <v>153</v>
      </c>
      <c r="D156" s="14">
        <f t="shared" si="5"/>
        <v>3605.2863769999999</v>
      </c>
    </row>
    <row r="157" spans="1:4" x14ac:dyDescent="0.25">
      <c r="A157" s="12">
        <v>154.1</v>
      </c>
      <c r="B157" s="22">
        <v>1763.8629149999999</v>
      </c>
      <c r="C157" s="13">
        <f t="shared" si="4"/>
        <v>154</v>
      </c>
      <c r="D157" s="14">
        <f t="shared" si="5"/>
        <v>1763.8629149999999</v>
      </c>
    </row>
    <row r="158" spans="1:4" x14ac:dyDescent="0.25">
      <c r="A158" s="12">
        <v>154.9</v>
      </c>
      <c r="B158" s="22">
        <v>10250.96875</v>
      </c>
      <c r="C158" s="13">
        <f t="shared" si="4"/>
        <v>155</v>
      </c>
      <c r="D158" s="14">
        <f t="shared" si="5"/>
        <v>10250.96875</v>
      </c>
    </row>
    <row r="159" spans="1:4" x14ac:dyDescent="0.25">
      <c r="A159" s="12">
        <v>156.1</v>
      </c>
      <c r="B159" s="22">
        <v>1916.4326169999999</v>
      </c>
      <c r="C159" s="13">
        <f t="shared" si="4"/>
        <v>156</v>
      </c>
      <c r="D159" s="14">
        <f t="shared" si="5"/>
        <v>1916.4326169999999</v>
      </c>
    </row>
    <row r="160" spans="1:4" x14ac:dyDescent="0.25">
      <c r="A160" s="12">
        <v>156.9</v>
      </c>
      <c r="B160" s="22">
        <v>6777.2729490000002</v>
      </c>
      <c r="C160" s="13">
        <f t="shared" si="4"/>
        <v>157</v>
      </c>
      <c r="D160" s="14">
        <f t="shared" si="5"/>
        <v>6777.2729490000002</v>
      </c>
    </row>
    <row r="161" spans="1:4" x14ac:dyDescent="0.25">
      <c r="A161" s="12">
        <v>158.4</v>
      </c>
      <c r="B161" s="22">
        <v>1614.571533</v>
      </c>
      <c r="C161" s="13">
        <f t="shared" si="4"/>
        <v>158</v>
      </c>
      <c r="D161" s="14">
        <f t="shared" si="5"/>
        <v>1614.571533</v>
      </c>
    </row>
    <row r="162" spans="1:4" x14ac:dyDescent="0.25">
      <c r="A162" s="12">
        <v>159</v>
      </c>
      <c r="B162" s="22">
        <v>2629.9909670000002</v>
      </c>
      <c r="C162" s="13">
        <f t="shared" si="4"/>
        <v>159</v>
      </c>
      <c r="D162" s="14">
        <f t="shared" si="5"/>
        <v>2629.9909670000002</v>
      </c>
    </row>
    <row r="163" spans="1:4" x14ac:dyDescent="0.25">
      <c r="A163" s="12">
        <v>159.9</v>
      </c>
      <c r="B163" s="22">
        <v>206.34951799999999</v>
      </c>
      <c r="C163" s="13">
        <f t="shared" si="4"/>
        <v>160</v>
      </c>
      <c r="D163" s="14">
        <f t="shared" si="5"/>
        <v>206.34951799999999</v>
      </c>
    </row>
    <row r="164" spans="1:4" x14ac:dyDescent="0.25">
      <c r="A164" s="12">
        <v>160.9</v>
      </c>
      <c r="B164" s="22">
        <v>3514.8615719999998</v>
      </c>
      <c r="C164" s="13">
        <f t="shared" ref="C164:C227" si="6">ROUND(A164,0)</f>
        <v>161</v>
      </c>
      <c r="D164" s="14">
        <f t="shared" ref="D164:D227" si="7">B164</f>
        <v>3514.8615719999998</v>
      </c>
    </row>
    <row r="165" spans="1:4" x14ac:dyDescent="0.25">
      <c r="A165" s="12">
        <v>161.69999999999999</v>
      </c>
      <c r="B165" s="22">
        <v>85.398598000000007</v>
      </c>
      <c r="C165" s="13">
        <f t="shared" si="6"/>
        <v>162</v>
      </c>
      <c r="D165" s="14">
        <f t="shared" si="7"/>
        <v>85.398598000000007</v>
      </c>
    </row>
    <row r="166" spans="1:4" x14ac:dyDescent="0.25">
      <c r="A166" s="12">
        <v>162.80000000000001</v>
      </c>
      <c r="B166" s="22">
        <v>0</v>
      </c>
      <c r="C166" s="13">
        <f t="shared" si="6"/>
        <v>163</v>
      </c>
      <c r="D166" s="14">
        <f t="shared" si="7"/>
        <v>0</v>
      </c>
    </row>
    <row r="167" spans="1:4" x14ac:dyDescent="0.25">
      <c r="A167" s="12">
        <v>163.5</v>
      </c>
      <c r="B167" s="22">
        <v>77.642159000000007</v>
      </c>
      <c r="C167" s="13">
        <f t="shared" si="6"/>
        <v>164</v>
      </c>
      <c r="D167" s="14">
        <f t="shared" si="7"/>
        <v>77.642159000000007</v>
      </c>
    </row>
    <row r="168" spans="1:4" x14ac:dyDescent="0.25">
      <c r="A168" s="12">
        <v>164.1</v>
      </c>
      <c r="B168" s="22">
        <v>0</v>
      </c>
      <c r="C168" s="13">
        <f t="shared" si="6"/>
        <v>164</v>
      </c>
      <c r="D168" s="14">
        <f t="shared" si="7"/>
        <v>0</v>
      </c>
    </row>
    <row r="169" spans="1:4" x14ac:dyDescent="0.25">
      <c r="A169" s="12">
        <v>165</v>
      </c>
      <c r="B169" s="22">
        <v>0</v>
      </c>
      <c r="C169" s="13">
        <f t="shared" si="6"/>
        <v>165</v>
      </c>
      <c r="D169" s="14">
        <f t="shared" si="7"/>
        <v>0</v>
      </c>
    </row>
    <row r="170" spans="1:4" x14ac:dyDescent="0.25">
      <c r="A170" s="12">
        <v>165.5</v>
      </c>
      <c r="B170" s="22">
        <v>0</v>
      </c>
      <c r="C170" s="13">
        <f t="shared" si="6"/>
        <v>166</v>
      </c>
      <c r="D170" s="14">
        <f t="shared" si="7"/>
        <v>0</v>
      </c>
    </row>
    <row r="171" spans="1:4" x14ac:dyDescent="0.25">
      <c r="A171" s="12">
        <v>166.2</v>
      </c>
      <c r="B171" s="22">
        <v>162.24949599999999</v>
      </c>
      <c r="C171" s="13">
        <f t="shared" si="6"/>
        <v>166</v>
      </c>
      <c r="D171" s="14">
        <f t="shared" si="7"/>
        <v>162.24949599999999</v>
      </c>
    </row>
    <row r="172" spans="1:4" x14ac:dyDescent="0.25">
      <c r="A172" s="12">
        <v>167.5</v>
      </c>
      <c r="B172" s="22">
        <v>1.9799999999999999E-4</v>
      </c>
      <c r="C172" s="13">
        <f t="shared" si="6"/>
        <v>168</v>
      </c>
      <c r="D172" s="14">
        <f t="shared" si="7"/>
        <v>1.9799999999999999E-4</v>
      </c>
    </row>
    <row r="173" spans="1:4" x14ac:dyDescent="0.25">
      <c r="A173" s="12">
        <v>168.1</v>
      </c>
      <c r="B173" s="22">
        <v>1.1105E-2</v>
      </c>
      <c r="C173" s="13">
        <f t="shared" si="6"/>
        <v>168</v>
      </c>
      <c r="D173" s="14">
        <f t="shared" si="7"/>
        <v>1.1105E-2</v>
      </c>
    </row>
    <row r="174" spans="1:4" x14ac:dyDescent="0.25">
      <c r="A174" s="12">
        <v>169</v>
      </c>
      <c r="B174" s="22">
        <v>101.079674</v>
      </c>
      <c r="C174" s="13">
        <f t="shared" si="6"/>
        <v>169</v>
      </c>
      <c r="D174" s="14">
        <f t="shared" si="7"/>
        <v>101.079674</v>
      </c>
    </row>
    <row r="175" spans="1:4" x14ac:dyDescent="0.25">
      <c r="A175" s="12">
        <v>170</v>
      </c>
      <c r="B175" s="22">
        <v>212.64359999999999</v>
      </c>
      <c r="C175" s="13">
        <f t="shared" si="6"/>
        <v>170</v>
      </c>
      <c r="D175" s="14">
        <f t="shared" si="7"/>
        <v>212.64359999999999</v>
      </c>
    </row>
    <row r="176" spans="1:4" x14ac:dyDescent="0.25">
      <c r="A176" s="12">
        <v>170.7</v>
      </c>
      <c r="B176" s="22">
        <v>275.214111</v>
      </c>
      <c r="C176" s="13">
        <f t="shared" si="6"/>
        <v>171</v>
      </c>
      <c r="D176" s="14">
        <f t="shared" si="7"/>
        <v>275.214111</v>
      </c>
    </row>
    <row r="177" spans="1:4" x14ac:dyDescent="0.25">
      <c r="A177" s="12">
        <v>171.9</v>
      </c>
      <c r="B177" s="22">
        <v>1964.8413089999999</v>
      </c>
      <c r="C177" s="13">
        <f t="shared" si="6"/>
        <v>172</v>
      </c>
      <c r="D177" s="14">
        <f t="shared" si="7"/>
        <v>1964.8413089999999</v>
      </c>
    </row>
    <row r="178" spans="1:4" x14ac:dyDescent="0.25">
      <c r="A178" s="12">
        <v>172.8</v>
      </c>
      <c r="B178" s="22">
        <v>12832.721680000001</v>
      </c>
      <c r="C178" s="13">
        <f t="shared" si="6"/>
        <v>173</v>
      </c>
      <c r="D178" s="14">
        <f t="shared" si="7"/>
        <v>12832.721680000001</v>
      </c>
    </row>
    <row r="179" spans="1:4" x14ac:dyDescent="0.25">
      <c r="A179" s="12">
        <v>173.9</v>
      </c>
      <c r="B179" s="22">
        <v>4153742.5</v>
      </c>
      <c r="C179" s="13">
        <f t="shared" si="6"/>
        <v>174</v>
      </c>
      <c r="D179" s="14">
        <f t="shared" si="7"/>
        <v>4153742.5</v>
      </c>
    </row>
    <row r="180" spans="1:4" x14ac:dyDescent="0.25">
      <c r="A180" s="12">
        <v>175</v>
      </c>
      <c r="B180" s="22">
        <v>305725.125</v>
      </c>
      <c r="C180" s="13">
        <f t="shared" si="6"/>
        <v>175</v>
      </c>
      <c r="D180" s="14">
        <f t="shared" si="7"/>
        <v>305725.125</v>
      </c>
    </row>
    <row r="181" spans="1:4" x14ac:dyDescent="0.25">
      <c r="A181" s="12">
        <v>175.9</v>
      </c>
      <c r="B181" s="22">
        <v>4192912</v>
      </c>
      <c r="C181" s="13">
        <f t="shared" si="6"/>
        <v>176</v>
      </c>
      <c r="D181" s="14">
        <f t="shared" si="7"/>
        <v>4192912</v>
      </c>
    </row>
    <row r="182" spans="1:4" x14ac:dyDescent="0.25">
      <c r="A182" s="12">
        <v>177</v>
      </c>
      <c r="B182" s="22">
        <v>260270.59375</v>
      </c>
      <c r="C182" s="13">
        <f t="shared" si="6"/>
        <v>177</v>
      </c>
      <c r="D182" s="14">
        <f t="shared" si="7"/>
        <v>260270.59375</v>
      </c>
    </row>
    <row r="183" spans="1:4" x14ac:dyDescent="0.25">
      <c r="A183" s="12">
        <v>178</v>
      </c>
      <c r="B183" s="22">
        <v>7093.7753910000001</v>
      </c>
      <c r="C183" s="13">
        <f t="shared" si="6"/>
        <v>178</v>
      </c>
      <c r="D183" s="14">
        <f t="shared" si="7"/>
        <v>7093.7753910000001</v>
      </c>
    </row>
    <row r="184" spans="1:4" x14ac:dyDescent="0.25">
      <c r="A184" s="12">
        <v>179.3</v>
      </c>
      <c r="B184" s="22">
        <v>79.668457000000004</v>
      </c>
      <c r="C184" s="13">
        <f t="shared" si="6"/>
        <v>179</v>
      </c>
      <c r="D184" s="14">
        <f t="shared" si="7"/>
        <v>79.668457000000004</v>
      </c>
    </row>
    <row r="185" spans="1:4" x14ac:dyDescent="0.25">
      <c r="A185" s="12">
        <v>179.8</v>
      </c>
      <c r="B185" s="22">
        <v>0</v>
      </c>
      <c r="C185" s="13">
        <f t="shared" si="6"/>
        <v>180</v>
      </c>
      <c r="D185" s="14">
        <f t="shared" si="7"/>
        <v>0</v>
      </c>
    </row>
    <row r="186" spans="1:4" x14ac:dyDescent="0.25">
      <c r="A186" s="12">
        <v>180.8</v>
      </c>
      <c r="B186" s="22">
        <v>0</v>
      </c>
      <c r="C186" s="13">
        <f t="shared" si="6"/>
        <v>181</v>
      </c>
      <c r="D186" s="14">
        <f t="shared" si="7"/>
        <v>0</v>
      </c>
    </row>
    <row r="187" spans="1:4" x14ac:dyDescent="0.25">
      <c r="A187" s="12">
        <v>181.6</v>
      </c>
      <c r="B187" s="22">
        <v>6.0439999999999999E-3</v>
      </c>
      <c r="C187" s="13">
        <f t="shared" si="6"/>
        <v>182</v>
      </c>
      <c r="D187" s="14">
        <f t="shared" si="7"/>
        <v>6.0439999999999999E-3</v>
      </c>
    </row>
    <row r="188" spans="1:4" x14ac:dyDescent="0.25">
      <c r="A188" s="12">
        <v>182.6</v>
      </c>
      <c r="B188" s="22">
        <v>1.6801E-2</v>
      </c>
      <c r="C188" s="13">
        <f t="shared" si="6"/>
        <v>183</v>
      </c>
      <c r="D188" s="14">
        <f t="shared" si="7"/>
        <v>1.6801E-2</v>
      </c>
    </row>
    <row r="189" spans="1:4" x14ac:dyDescent="0.25">
      <c r="A189" s="12">
        <v>183.4</v>
      </c>
      <c r="B189" s="22">
        <v>0</v>
      </c>
      <c r="C189" s="13">
        <f t="shared" si="6"/>
        <v>183</v>
      </c>
      <c r="D189" s="14">
        <f t="shared" si="7"/>
        <v>0</v>
      </c>
    </row>
    <row r="190" spans="1:4" x14ac:dyDescent="0.25">
      <c r="A190" s="12">
        <v>184.4</v>
      </c>
      <c r="B190">
        <v>1.2E-5</v>
      </c>
      <c r="C190" s="13">
        <f t="shared" si="6"/>
        <v>184</v>
      </c>
      <c r="D190" s="14">
        <f t="shared" si="7"/>
        <v>1.2E-5</v>
      </c>
    </row>
    <row r="191" spans="1:4" x14ac:dyDescent="0.25">
      <c r="A191" s="12">
        <v>185</v>
      </c>
      <c r="B191" s="22">
        <v>71.639281999999994</v>
      </c>
      <c r="C191" s="13">
        <f t="shared" si="6"/>
        <v>185</v>
      </c>
      <c r="D191" s="14">
        <f t="shared" si="7"/>
        <v>71.639281999999994</v>
      </c>
    </row>
    <row r="192" spans="1:4" x14ac:dyDescent="0.25">
      <c r="A192" s="12">
        <v>186.3</v>
      </c>
      <c r="B192" s="22">
        <v>0</v>
      </c>
      <c r="C192" s="13">
        <f t="shared" si="6"/>
        <v>186</v>
      </c>
      <c r="D192" s="14">
        <f t="shared" si="7"/>
        <v>0</v>
      </c>
    </row>
    <row r="193" spans="1:4" x14ac:dyDescent="0.25">
      <c r="A193" s="12">
        <v>187</v>
      </c>
      <c r="B193" s="22">
        <v>9.9999999999999995E-7</v>
      </c>
      <c r="C193" s="13">
        <f t="shared" si="6"/>
        <v>187</v>
      </c>
      <c r="D193" s="14">
        <f t="shared" si="7"/>
        <v>9.9999999999999995E-7</v>
      </c>
    </row>
    <row r="194" spans="1:4" x14ac:dyDescent="0.25">
      <c r="A194" s="12">
        <v>187.8</v>
      </c>
      <c r="B194" s="22">
        <v>70.229820000000004</v>
      </c>
      <c r="C194" s="13">
        <f t="shared" si="6"/>
        <v>188</v>
      </c>
      <c r="D194" s="14">
        <f t="shared" si="7"/>
        <v>70.229820000000004</v>
      </c>
    </row>
    <row r="195" spans="1:4" x14ac:dyDescent="0.25">
      <c r="A195" s="12">
        <v>188.4</v>
      </c>
      <c r="B195" s="22">
        <v>2.3713419999999998</v>
      </c>
      <c r="C195" s="13">
        <f t="shared" si="6"/>
        <v>188</v>
      </c>
      <c r="D195" s="14">
        <f t="shared" si="7"/>
        <v>2.3713419999999998</v>
      </c>
    </row>
    <row r="196" spans="1:4" x14ac:dyDescent="0.25">
      <c r="A196" s="12">
        <v>189.2</v>
      </c>
      <c r="B196" s="22">
        <v>2.7945000000000001E-2</v>
      </c>
      <c r="C196" s="13">
        <f t="shared" si="6"/>
        <v>189</v>
      </c>
      <c r="D196" s="14">
        <f t="shared" si="7"/>
        <v>2.7945000000000001E-2</v>
      </c>
    </row>
    <row r="197" spans="1:4" x14ac:dyDescent="0.25">
      <c r="A197" s="12">
        <v>189.7</v>
      </c>
      <c r="B197" s="22">
        <v>88.506980999999996</v>
      </c>
      <c r="C197" s="13">
        <f t="shared" si="6"/>
        <v>190</v>
      </c>
      <c r="D197" s="14">
        <f t="shared" si="7"/>
        <v>88.506980999999996</v>
      </c>
    </row>
    <row r="198" spans="1:4" x14ac:dyDescent="0.25">
      <c r="A198" s="12">
        <v>190.4</v>
      </c>
      <c r="B198" s="22">
        <v>0</v>
      </c>
      <c r="C198" s="13">
        <f t="shared" si="6"/>
        <v>190</v>
      </c>
      <c r="D198" s="14">
        <f t="shared" si="7"/>
        <v>0</v>
      </c>
    </row>
    <row r="199" spans="1:4" x14ac:dyDescent="0.25">
      <c r="A199" s="12">
        <v>191</v>
      </c>
      <c r="B199" s="22">
        <v>21.587620000000001</v>
      </c>
      <c r="C199" s="13">
        <f t="shared" si="6"/>
        <v>191</v>
      </c>
      <c r="D199" s="14">
        <f t="shared" si="7"/>
        <v>21.587620000000001</v>
      </c>
    </row>
    <row r="200" spans="1:4" x14ac:dyDescent="0.25">
      <c r="A200" s="12">
        <v>191.8</v>
      </c>
      <c r="B200" s="22">
        <v>0</v>
      </c>
      <c r="C200" s="13">
        <f t="shared" si="6"/>
        <v>192</v>
      </c>
      <c r="D200" s="14">
        <f t="shared" si="7"/>
        <v>0</v>
      </c>
    </row>
    <row r="201" spans="1:4" x14ac:dyDescent="0.25">
      <c r="A201" s="12">
        <v>192.5</v>
      </c>
      <c r="B201" s="22">
        <v>2.1699999999999999E-4</v>
      </c>
      <c r="C201" s="13">
        <f t="shared" si="6"/>
        <v>193</v>
      </c>
      <c r="D201" s="14">
        <f t="shared" si="7"/>
        <v>2.1699999999999999E-4</v>
      </c>
    </row>
    <row r="202" spans="1:4" x14ac:dyDescent="0.25">
      <c r="A202" s="12">
        <v>193.2</v>
      </c>
      <c r="B202" s="22">
        <v>5.2778640000000001</v>
      </c>
      <c r="C202" s="13">
        <f t="shared" si="6"/>
        <v>193</v>
      </c>
      <c r="D202" s="14">
        <f t="shared" si="7"/>
        <v>5.2778640000000001</v>
      </c>
    </row>
    <row r="203" spans="1:4" x14ac:dyDescent="0.25">
      <c r="A203" s="12">
        <v>194</v>
      </c>
      <c r="B203" s="22">
        <v>0</v>
      </c>
      <c r="C203" s="13">
        <f t="shared" si="6"/>
        <v>194</v>
      </c>
      <c r="D203" s="14">
        <f t="shared" si="7"/>
        <v>0</v>
      </c>
    </row>
    <row r="204" spans="1:4" x14ac:dyDescent="0.25">
      <c r="A204" s="12">
        <v>194.9</v>
      </c>
      <c r="B204" s="22">
        <v>0</v>
      </c>
      <c r="C204" s="13">
        <f t="shared" si="6"/>
        <v>195</v>
      </c>
      <c r="D204" s="14">
        <f t="shared" si="7"/>
        <v>0</v>
      </c>
    </row>
    <row r="205" spans="1:4" x14ac:dyDescent="0.25">
      <c r="A205" s="12">
        <v>195.8</v>
      </c>
      <c r="B205" s="22">
        <v>82.177764999999994</v>
      </c>
      <c r="C205" s="13">
        <f t="shared" si="6"/>
        <v>196</v>
      </c>
      <c r="D205" s="14">
        <f t="shared" si="7"/>
        <v>82.177764999999994</v>
      </c>
    </row>
    <row r="206" spans="1:4" x14ac:dyDescent="0.25">
      <c r="A206" s="12">
        <v>196.8</v>
      </c>
      <c r="B206" s="22">
        <v>0</v>
      </c>
      <c r="C206" s="13">
        <f t="shared" si="6"/>
        <v>197</v>
      </c>
      <c r="D206" s="14">
        <f t="shared" si="7"/>
        <v>0</v>
      </c>
    </row>
    <row r="207" spans="1:4" x14ac:dyDescent="0.25">
      <c r="A207" s="12">
        <v>197.7</v>
      </c>
      <c r="B207" s="22">
        <v>8.2520000000000007E-3</v>
      </c>
      <c r="C207" s="13">
        <f t="shared" si="6"/>
        <v>198</v>
      </c>
      <c r="D207" s="14">
        <f t="shared" si="7"/>
        <v>8.2520000000000007E-3</v>
      </c>
    </row>
    <row r="208" spans="1:4" x14ac:dyDescent="0.25">
      <c r="A208" s="12">
        <v>199.8</v>
      </c>
      <c r="B208" s="22">
        <v>0</v>
      </c>
      <c r="C208" s="13">
        <f t="shared" si="6"/>
        <v>200</v>
      </c>
      <c r="D208" s="14">
        <f t="shared" si="7"/>
        <v>0</v>
      </c>
    </row>
    <row r="209" spans="1:4" x14ac:dyDescent="0.25">
      <c r="A209" s="12">
        <v>200.4</v>
      </c>
      <c r="B209" s="22">
        <v>0</v>
      </c>
      <c r="C209" s="13">
        <f t="shared" si="6"/>
        <v>200</v>
      </c>
      <c r="D209" s="14">
        <f t="shared" si="7"/>
        <v>0</v>
      </c>
    </row>
    <row r="210" spans="1:4" x14ac:dyDescent="0.25">
      <c r="A210" s="12">
        <v>201.2</v>
      </c>
      <c r="B210" s="22">
        <v>3.9300000000000003E-3</v>
      </c>
      <c r="C210" s="13">
        <f t="shared" si="6"/>
        <v>201</v>
      </c>
      <c r="D210" s="14">
        <f t="shared" si="7"/>
        <v>3.9300000000000003E-3</v>
      </c>
    </row>
    <row r="211" spans="1:4" x14ac:dyDescent="0.25">
      <c r="A211" s="12">
        <v>202.4</v>
      </c>
      <c r="B211" s="22">
        <v>2.9850310000000002</v>
      </c>
      <c r="C211" s="13">
        <f t="shared" si="6"/>
        <v>202</v>
      </c>
      <c r="D211" s="14">
        <f t="shared" si="7"/>
        <v>2.9850310000000002</v>
      </c>
    </row>
    <row r="212" spans="1:4" x14ac:dyDescent="0.25">
      <c r="A212" s="12">
        <v>203.5</v>
      </c>
      <c r="B212" s="22">
        <v>0</v>
      </c>
      <c r="C212" s="13">
        <f t="shared" si="6"/>
        <v>204</v>
      </c>
      <c r="D212" s="14">
        <f t="shared" si="7"/>
        <v>0</v>
      </c>
    </row>
    <row r="213" spans="1:4" x14ac:dyDescent="0.25">
      <c r="A213" s="12">
        <v>204.2</v>
      </c>
      <c r="B213" s="22">
        <v>26.415489000000001</v>
      </c>
      <c r="C213" s="13">
        <f t="shared" si="6"/>
        <v>204</v>
      </c>
      <c r="D213" s="14">
        <f t="shared" si="7"/>
        <v>26.415489000000001</v>
      </c>
    </row>
    <row r="214" spans="1:4" x14ac:dyDescent="0.25">
      <c r="A214" s="12">
        <v>204.9</v>
      </c>
      <c r="B214" s="22">
        <v>88.366485999999995</v>
      </c>
      <c r="C214" s="13">
        <f t="shared" si="6"/>
        <v>205</v>
      </c>
      <c r="D214" s="14">
        <f t="shared" si="7"/>
        <v>88.366485999999995</v>
      </c>
    </row>
    <row r="215" spans="1:4" x14ac:dyDescent="0.25">
      <c r="A215" s="12">
        <v>207.3</v>
      </c>
      <c r="B215" s="22">
        <v>216.163071</v>
      </c>
      <c r="C215" s="13">
        <f t="shared" si="6"/>
        <v>207</v>
      </c>
      <c r="D215" s="14">
        <f t="shared" si="7"/>
        <v>216.163071</v>
      </c>
    </row>
    <row r="216" spans="1:4" x14ac:dyDescent="0.25">
      <c r="A216" s="12">
        <v>208</v>
      </c>
      <c r="B216" s="22">
        <v>82.631423999999996</v>
      </c>
      <c r="C216" s="13">
        <f t="shared" si="6"/>
        <v>208</v>
      </c>
      <c r="D216" s="14">
        <f t="shared" si="7"/>
        <v>82.631423999999996</v>
      </c>
    </row>
    <row r="217" spans="1:4" x14ac:dyDescent="0.25">
      <c r="A217" s="12">
        <v>208.9</v>
      </c>
      <c r="B217" s="22">
        <v>0</v>
      </c>
      <c r="C217" s="13">
        <f t="shared" si="6"/>
        <v>209</v>
      </c>
      <c r="D217" s="14">
        <f t="shared" si="7"/>
        <v>0</v>
      </c>
    </row>
    <row r="218" spans="1:4" x14ac:dyDescent="0.25">
      <c r="A218" s="12">
        <v>210</v>
      </c>
      <c r="B218" s="22">
        <v>9.6190999999999999E-2</v>
      </c>
      <c r="C218" s="13">
        <f t="shared" si="6"/>
        <v>210</v>
      </c>
      <c r="D218" s="14">
        <f t="shared" si="7"/>
        <v>9.6190999999999999E-2</v>
      </c>
    </row>
    <row r="219" spans="1:4" x14ac:dyDescent="0.25">
      <c r="A219" s="12">
        <v>211.3</v>
      </c>
      <c r="B219" s="22">
        <v>136.20095800000001</v>
      </c>
      <c r="C219" s="13">
        <f t="shared" si="6"/>
        <v>211</v>
      </c>
      <c r="D219" s="14">
        <f t="shared" si="7"/>
        <v>136.20095800000001</v>
      </c>
    </row>
    <row r="220" spans="1:4" x14ac:dyDescent="0.25">
      <c r="A220" s="12">
        <v>212</v>
      </c>
      <c r="B220" s="22">
        <v>2.309774</v>
      </c>
      <c r="C220" s="13">
        <f t="shared" si="6"/>
        <v>212</v>
      </c>
      <c r="D220" s="14">
        <f t="shared" si="7"/>
        <v>2.309774</v>
      </c>
    </row>
    <row r="221" spans="1:4" x14ac:dyDescent="0.25">
      <c r="A221" s="12">
        <v>213.5</v>
      </c>
      <c r="B221" s="22">
        <v>0</v>
      </c>
      <c r="C221" s="13">
        <f t="shared" si="6"/>
        <v>214</v>
      </c>
      <c r="D221" s="14">
        <f t="shared" si="7"/>
        <v>0</v>
      </c>
    </row>
    <row r="222" spans="1:4" x14ac:dyDescent="0.25">
      <c r="A222" s="12">
        <v>214.8</v>
      </c>
      <c r="B222" s="22">
        <v>1.4E-5</v>
      </c>
      <c r="C222" s="13">
        <f t="shared" si="6"/>
        <v>215</v>
      </c>
      <c r="D222" s="14">
        <f t="shared" si="7"/>
        <v>1.4E-5</v>
      </c>
    </row>
    <row r="223" spans="1:4" x14ac:dyDescent="0.25">
      <c r="A223" s="12">
        <v>215.4</v>
      </c>
      <c r="B223" s="22">
        <v>0</v>
      </c>
      <c r="C223" s="13">
        <f t="shared" si="6"/>
        <v>215</v>
      </c>
      <c r="D223" s="14">
        <f t="shared" si="7"/>
        <v>0</v>
      </c>
    </row>
    <row r="224" spans="1:4" x14ac:dyDescent="0.25">
      <c r="A224" s="12">
        <v>215.9</v>
      </c>
      <c r="B224" s="22">
        <v>0</v>
      </c>
      <c r="C224" s="13">
        <f t="shared" si="6"/>
        <v>216</v>
      </c>
      <c r="D224" s="14">
        <f t="shared" si="7"/>
        <v>0</v>
      </c>
    </row>
    <row r="225" spans="1:4" x14ac:dyDescent="0.25">
      <c r="A225" s="12">
        <v>216.9</v>
      </c>
      <c r="B225" s="22">
        <v>9.9999999999999995E-7</v>
      </c>
      <c r="C225" s="13">
        <f t="shared" si="6"/>
        <v>217</v>
      </c>
      <c r="D225" s="14">
        <f t="shared" si="7"/>
        <v>9.9999999999999995E-7</v>
      </c>
    </row>
    <row r="226" spans="1:4" x14ac:dyDescent="0.25">
      <c r="A226" s="12">
        <v>218</v>
      </c>
      <c r="B226" s="22">
        <v>7.3999999999999996E-5</v>
      </c>
      <c r="C226" s="13">
        <f t="shared" si="6"/>
        <v>218</v>
      </c>
      <c r="D226" s="14">
        <f t="shared" si="7"/>
        <v>7.3999999999999996E-5</v>
      </c>
    </row>
    <row r="227" spans="1:4" x14ac:dyDescent="0.25">
      <c r="A227" s="12">
        <v>219.5</v>
      </c>
      <c r="B227" s="22">
        <v>5.7399999999999997E-4</v>
      </c>
      <c r="C227" s="13">
        <f t="shared" si="6"/>
        <v>220</v>
      </c>
      <c r="D227" s="14">
        <f t="shared" si="7"/>
        <v>5.7399999999999997E-4</v>
      </c>
    </row>
    <row r="228" spans="1:4" x14ac:dyDescent="0.25">
      <c r="A228" s="12">
        <v>220.4</v>
      </c>
      <c r="B228" s="22">
        <v>0</v>
      </c>
      <c r="C228" s="13">
        <f t="shared" ref="C228:C274" si="8">ROUND(A228,0)</f>
        <v>220</v>
      </c>
      <c r="D228" s="14">
        <f t="shared" ref="D228:D274" si="9">B228</f>
        <v>0</v>
      </c>
    </row>
    <row r="229" spans="1:4" x14ac:dyDescent="0.25">
      <c r="A229" s="12">
        <v>220.9</v>
      </c>
      <c r="B229" s="22">
        <v>56.054127000000001</v>
      </c>
      <c r="C229" s="13">
        <f t="shared" si="8"/>
        <v>221</v>
      </c>
      <c r="D229" s="14">
        <f t="shared" si="9"/>
        <v>56.054127000000001</v>
      </c>
    </row>
    <row r="230" spans="1:4" x14ac:dyDescent="0.25">
      <c r="A230" s="12">
        <v>221.4</v>
      </c>
      <c r="B230">
        <v>0</v>
      </c>
      <c r="C230" s="13">
        <f t="shared" si="8"/>
        <v>221</v>
      </c>
      <c r="D230" s="14">
        <f t="shared" si="9"/>
        <v>0</v>
      </c>
    </row>
    <row r="231" spans="1:4" x14ac:dyDescent="0.25">
      <c r="A231" s="12">
        <v>222</v>
      </c>
      <c r="B231" s="22">
        <v>5.0000000000000004E-6</v>
      </c>
      <c r="C231" s="13">
        <f t="shared" si="8"/>
        <v>222</v>
      </c>
      <c r="D231" s="14">
        <f t="shared" si="9"/>
        <v>5.0000000000000004E-6</v>
      </c>
    </row>
    <row r="232" spans="1:4" x14ac:dyDescent="0.25">
      <c r="A232" s="12">
        <v>222.9</v>
      </c>
      <c r="B232">
        <v>0</v>
      </c>
      <c r="C232" s="13">
        <f t="shared" si="8"/>
        <v>223</v>
      </c>
      <c r="D232" s="14">
        <f t="shared" si="9"/>
        <v>0</v>
      </c>
    </row>
    <row r="233" spans="1:4" x14ac:dyDescent="0.25">
      <c r="A233" s="12">
        <v>223.8</v>
      </c>
      <c r="B233">
        <v>4.6700000000000002E-4</v>
      </c>
      <c r="C233" s="13">
        <f t="shared" si="8"/>
        <v>224</v>
      </c>
      <c r="D233" s="14">
        <f t="shared" si="9"/>
        <v>4.6700000000000002E-4</v>
      </c>
    </row>
    <row r="234" spans="1:4" x14ac:dyDescent="0.25">
      <c r="A234" s="12">
        <v>224.4</v>
      </c>
      <c r="B234">
        <v>0</v>
      </c>
      <c r="C234" s="13">
        <f t="shared" si="8"/>
        <v>224</v>
      </c>
      <c r="D234" s="14">
        <f t="shared" si="9"/>
        <v>0</v>
      </c>
    </row>
    <row r="235" spans="1:4" x14ac:dyDescent="0.25">
      <c r="A235" s="12">
        <v>225</v>
      </c>
      <c r="B235" s="22">
        <v>0</v>
      </c>
      <c r="C235" s="13">
        <f t="shared" si="8"/>
        <v>225</v>
      </c>
      <c r="D235" s="14">
        <f t="shared" si="9"/>
        <v>0</v>
      </c>
    </row>
    <row r="236" spans="1:4" x14ac:dyDescent="0.25">
      <c r="A236" s="12">
        <v>226.3</v>
      </c>
      <c r="B236" s="22">
        <v>0</v>
      </c>
      <c r="C236" s="13">
        <f t="shared" si="8"/>
        <v>226</v>
      </c>
      <c r="D236" s="14">
        <f t="shared" si="9"/>
        <v>0</v>
      </c>
    </row>
    <row r="237" spans="1:4" x14ac:dyDescent="0.25">
      <c r="A237" s="12">
        <v>227</v>
      </c>
      <c r="B237">
        <v>4.7679999999999997E-3</v>
      </c>
      <c r="C237" s="13">
        <f t="shared" si="8"/>
        <v>227</v>
      </c>
      <c r="D237" s="14">
        <f t="shared" si="9"/>
        <v>4.7679999999999997E-3</v>
      </c>
    </row>
    <row r="238" spans="1:4" x14ac:dyDescent="0.25">
      <c r="A238" s="12">
        <v>227.9</v>
      </c>
      <c r="B238" s="22">
        <v>0</v>
      </c>
      <c r="C238" s="13">
        <f t="shared" si="8"/>
        <v>228</v>
      </c>
      <c r="D238" s="14">
        <f t="shared" si="9"/>
        <v>0</v>
      </c>
    </row>
    <row r="239" spans="1:4" x14ac:dyDescent="0.25">
      <c r="A239" s="12">
        <v>228.5</v>
      </c>
      <c r="B239" s="22">
        <v>0</v>
      </c>
      <c r="C239" s="13">
        <f t="shared" si="8"/>
        <v>229</v>
      </c>
      <c r="D239" s="14">
        <f t="shared" si="9"/>
        <v>0</v>
      </c>
    </row>
    <row r="240" spans="1:4" x14ac:dyDescent="0.25">
      <c r="A240" s="12">
        <v>229.1</v>
      </c>
      <c r="B240" s="22">
        <v>7.7017000000000002E-2</v>
      </c>
      <c r="C240" s="13">
        <f t="shared" si="8"/>
        <v>229</v>
      </c>
      <c r="D240" s="14">
        <f t="shared" si="9"/>
        <v>7.7017000000000002E-2</v>
      </c>
    </row>
    <row r="241" spans="1:4" x14ac:dyDescent="0.25">
      <c r="A241" s="12">
        <v>230.1</v>
      </c>
      <c r="B241" s="22">
        <v>0</v>
      </c>
      <c r="C241" s="13">
        <f t="shared" si="8"/>
        <v>230</v>
      </c>
      <c r="D241" s="14">
        <f t="shared" si="9"/>
        <v>0</v>
      </c>
    </row>
    <row r="242" spans="1:4" x14ac:dyDescent="0.25">
      <c r="A242" s="12">
        <v>231</v>
      </c>
      <c r="B242" s="22">
        <v>0</v>
      </c>
      <c r="C242" s="13">
        <f t="shared" si="8"/>
        <v>231</v>
      </c>
      <c r="D242" s="14">
        <f t="shared" si="9"/>
        <v>0</v>
      </c>
    </row>
    <row r="243" spans="1:4" x14ac:dyDescent="0.25">
      <c r="A243" s="12">
        <v>231.9</v>
      </c>
      <c r="B243" s="22">
        <v>0.14569499999999999</v>
      </c>
      <c r="C243" s="13">
        <f t="shared" si="8"/>
        <v>232</v>
      </c>
      <c r="D243" s="14">
        <f t="shared" si="9"/>
        <v>0.14569499999999999</v>
      </c>
    </row>
    <row r="244" spans="1:4" x14ac:dyDescent="0.25">
      <c r="A244" s="12">
        <v>232.9</v>
      </c>
      <c r="B244" s="22">
        <v>234.69317599999999</v>
      </c>
      <c r="C244" s="13">
        <f t="shared" si="8"/>
        <v>233</v>
      </c>
      <c r="D244" s="14">
        <f t="shared" si="9"/>
        <v>234.69317599999999</v>
      </c>
    </row>
    <row r="245" spans="1:4" x14ac:dyDescent="0.25">
      <c r="A245" s="12">
        <v>233.6</v>
      </c>
      <c r="B245" s="22">
        <v>0</v>
      </c>
      <c r="C245" s="13">
        <f t="shared" si="8"/>
        <v>234</v>
      </c>
      <c r="D245" s="14">
        <f t="shared" si="9"/>
        <v>0</v>
      </c>
    </row>
    <row r="246" spans="1:4" x14ac:dyDescent="0.25">
      <c r="A246" s="12">
        <v>234.3</v>
      </c>
      <c r="B246">
        <v>11.050374</v>
      </c>
      <c r="C246" s="13">
        <f t="shared" si="8"/>
        <v>234</v>
      </c>
      <c r="D246" s="14">
        <f t="shared" si="9"/>
        <v>11.050374</v>
      </c>
    </row>
    <row r="247" spans="1:4" x14ac:dyDescent="0.25">
      <c r="A247" s="12">
        <v>235.3</v>
      </c>
      <c r="B247" s="22">
        <v>1.4409E-2</v>
      </c>
      <c r="C247" s="13">
        <f t="shared" si="8"/>
        <v>235</v>
      </c>
      <c r="D247" s="14">
        <f t="shared" si="9"/>
        <v>1.4409E-2</v>
      </c>
    </row>
    <row r="248" spans="1:4" x14ac:dyDescent="0.25">
      <c r="A248" s="12">
        <v>236.2</v>
      </c>
      <c r="B248" s="22">
        <v>2.05E-4</v>
      </c>
      <c r="C248" s="13">
        <f t="shared" si="8"/>
        <v>236</v>
      </c>
      <c r="D248" s="14">
        <f t="shared" si="9"/>
        <v>2.05E-4</v>
      </c>
    </row>
    <row r="249" spans="1:4" x14ac:dyDescent="0.25">
      <c r="A249" s="12">
        <v>236.8</v>
      </c>
      <c r="B249" s="22">
        <v>0</v>
      </c>
      <c r="C249" s="13">
        <f t="shared" si="8"/>
        <v>237</v>
      </c>
      <c r="D249" s="14">
        <f t="shared" si="9"/>
        <v>0</v>
      </c>
    </row>
    <row r="250" spans="1:4" x14ac:dyDescent="0.25">
      <c r="A250" s="12">
        <v>237.4</v>
      </c>
      <c r="B250" s="22">
        <v>0</v>
      </c>
      <c r="C250" s="13">
        <f t="shared" si="8"/>
        <v>237</v>
      </c>
      <c r="D250" s="14">
        <f t="shared" si="9"/>
        <v>0</v>
      </c>
    </row>
    <row r="251" spans="1:4" x14ac:dyDescent="0.25">
      <c r="A251" s="12">
        <v>238</v>
      </c>
      <c r="B251" s="22">
        <v>0</v>
      </c>
      <c r="C251" s="13">
        <f t="shared" si="8"/>
        <v>238</v>
      </c>
      <c r="D251" s="14">
        <f t="shared" si="9"/>
        <v>0</v>
      </c>
    </row>
    <row r="252" spans="1:4" x14ac:dyDescent="0.25">
      <c r="A252" s="12">
        <v>239.8</v>
      </c>
      <c r="B252" s="22">
        <v>71.595253</v>
      </c>
      <c r="C252" s="13">
        <f t="shared" si="8"/>
        <v>240</v>
      </c>
      <c r="D252" s="14">
        <f t="shared" si="9"/>
        <v>71.595253</v>
      </c>
    </row>
    <row r="253" spans="1:4" x14ac:dyDescent="0.25">
      <c r="A253" s="12">
        <v>240.9</v>
      </c>
      <c r="B253" s="22">
        <v>9.9999999999999995E-7</v>
      </c>
      <c r="C253" s="13">
        <f t="shared" si="8"/>
        <v>241</v>
      </c>
      <c r="D253" s="14">
        <f t="shared" si="9"/>
        <v>9.9999999999999995E-7</v>
      </c>
    </row>
    <row r="254" spans="1:4" x14ac:dyDescent="0.25">
      <c r="A254" s="12">
        <v>241.5</v>
      </c>
      <c r="B254" s="22">
        <v>0</v>
      </c>
      <c r="C254" s="13">
        <f t="shared" si="8"/>
        <v>242</v>
      </c>
      <c r="D254" s="14">
        <f t="shared" si="9"/>
        <v>0</v>
      </c>
    </row>
    <row r="255" spans="1:4" x14ac:dyDescent="0.25">
      <c r="A255" s="12">
        <v>243.5</v>
      </c>
      <c r="B255" s="22">
        <v>1.8E-5</v>
      </c>
      <c r="C255" s="13">
        <f t="shared" si="8"/>
        <v>244</v>
      </c>
      <c r="D255" s="14">
        <f t="shared" si="9"/>
        <v>1.8E-5</v>
      </c>
    </row>
    <row r="256" spans="1:4" x14ac:dyDescent="0.25">
      <c r="A256" s="12">
        <v>244.1</v>
      </c>
      <c r="B256" s="22">
        <v>0</v>
      </c>
      <c r="C256" s="13">
        <f t="shared" si="8"/>
        <v>244</v>
      </c>
      <c r="D256" s="14">
        <f t="shared" si="9"/>
        <v>0</v>
      </c>
    </row>
    <row r="257" spans="1:4" x14ac:dyDescent="0.25">
      <c r="A257" s="12">
        <v>245.6</v>
      </c>
      <c r="B257" s="22">
        <v>0</v>
      </c>
      <c r="C257" s="13">
        <f t="shared" si="8"/>
        <v>246</v>
      </c>
      <c r="D257" s="14">
        <f t="shared" si="9"/>
        <v>0</v>
      </c>
    </row>
    <row r="258" spans="1:4" x14ac:dyDescent="0.25">
      <c r="A258" s="12">
        <v>246.6</v>
      </c>
      <c r="B258" s="22">
        <v>2.34E-4</v>
      </c>
      <c r="C258" s="13">
        <f t="shared" si="8"/>
        <v>247</v>
      </c>
      <c r="D258" s="14">
        <f t="shared" si="9"/>
        <v>2.34E-4</v>
      </c>
    </row>
    <row r="259" spans="1:4" x14ac:dyDescent="0.25">
      <c r="A259" s="12">
        <v>247.3</v>
      </c>
      <c r="B259" s="22">
        <v>0</v>
      </c>
      <c r="C259" s="13">
        <f t="shared" si="8"/>
        <v>247</v>
      </c>
      <c r="D259" s="14">
        <f t="shared" si="9"/>
        <v>0</v>
      </c>
    </row>
    <row r="260" spans="1:4" x14ac:dyDescent="0.25">
      <c r="A260" s="12">
        <v>248.1</v>
      </c>
      <c r="B260" s="22">
        <v>0</v>
      </c>
      <c r="C260" s="13">
        <f t="shared" si="8"/>
        <v>248</v>
      </c>
      <c r="D260" s="14">
        <f t="shared" si="9"/>
        <v>0</v>
      </c>
    </row>
    <row r="261" spans="1:4" x14ac:dyDescent="0.25">
      <c r="A261" s="12">
        <v>248.9</v>
      </c>
      <c r="B261" s="22">
        <v>148.770554</v>
      </c>
      <c r="C261" s="13">
        <f t="shared" si="8"/>
        <v>249</v>
      </c>
      <c r="D261" s="14">
        <f t="shared" si="9"/>
        <v>148.770554</v>
      </c>
    </row>
    <row r="262" spans="1:4" x14ac:dyDescent="0.25">
      <c r="A262" s="12">
        <v>249.4</v>
      </c>
      <c r="B262" s="22">
        <v>0</v>
      </c>
      <c r="C262" s="13">
        <f t="shared" si="8"/>
        <v>249</v>
      </c>
      <c r="D262" s="14">
        <f t="shared" si="9"/>
        <v>0</v>
      </c>
    </row>
    <row r="263" spans="1:4" x14ac:dyDescent="0.25">
      <c r="A263" s="12">
        <v>250</v>
      </c>
      <c r="B263">
        <v>5.868E-3</v>
      </c>
      <c r="C263" s="13">
        <f t="shared" si="8"/>
        <v>250</v>
      </c>
      <c r="D263" s="14">
        <f t="shared" si="9"/>
        <v>5.868E-3</v>
      </c>
    </row>
    <row r="264" spans="1:4" x14ac:dyDescent="0.25">
      <c r="A264" s="12">
        <v>250.8</v>
      </c>
      <c r="B264" s="22">
        <v>0</v>
      </c>
      <c r="C264" s="13">
        <f t="shared" si="8"/>
        <v>251</v>
      </c>
      <c r="D264" s="14">
        <f t="shared" si="9"/>
        <v>0</v>
      </c>
    </row>
    <row r="265" spans="1:4" x14ac:dyDescent="0.25">
      <c r="A265" s="12">
        <v>251.4</v>
      </c>
      <c r="B265" s="22">
        <v>0</v>
      </c>
      <c r="C265" s="13">
        <f t="shared" si="8"/>
        <v>251</v>
      </c>
      <c r="D265" s="14">
        <f t="shared" si="9"/>
        <v>0</v>
      </c>
    </row>
    <row r="266" spans="1:4" x14ac:dyDescent="0.25">
      <c r="A266" s="12">
        <v>251.9</v>
      </c>
      <c r="B266">
        <v>0</v>
      </c>
      <c r="C266" s="13">
        <f t="shared" si="8"/>
        <v>252</v>
      </c>
      <c r="D266" s="14">
        <f t="shared" si="9"/>
        <v>0</v>
      </c>
    </row>
    <row r="267" spans="1:4" x14ac:dyDescent="0.25">
      <c r="A267" s="12">
        <v>253.2</v>
      </c>
      <c r="B267" s="22">
        <v>90.473929999999996</v>
      </c>
      <c r="C267" s="13">
        <f t="shared" si="8"/>
        <v>253</v>
      </c>
      <c r="D267" s="14">
        <f t="shared" si="9"/>
        <v>90.473929999999996</v>
      </c>
    </row>
    <row r="268" spans="1:4" x14ac:dyDescent="0.25">
      <c r="A268" s="12">
        <v>253.9</v>
      </c>
      <c r="B268" s="22">
        <v>13.401854999999999</v>
      </c>
      <c r="C268" s="13">
        <f t="shared" si="8"/>
        <v>254</v>
      </c>
      <c r="D268" s="14">
        <f t="shared" si="9"/>
        <v>13.401854999999999</v>
      </c>
    </row>
    <row r="269" spans="1:4" x14ac:dyDescent="0.25">
      <c r="A269" s="12">
        <v>255.5</v>
      </c>
      <c r="B269">
        <v>0</v>
      </c>
      <c r="C269" s="13">
        <f t="shared" si="8"/>
        <v>256</v>
      </c>
      <c r="D269" s="14">
        <f t="shared" si="9"/>
        <v>0</v>
      </c>
    </row>
    <row r="270" spans="1:4" x14ac:dyDescent="0.25">
      <c r="A270" s="12">
        <v>256.2</v>
      </c>
      <c r="B270" s="22">
        <v>0</v>
      </c>
      <c r="C270" s="13">
        <f t="shared" si="8"/>
        <v>256</v>
      </c>
      <c r="D270" s="14">
        <f t="shared" si="9"/>
        <v>0</v>
      </c>
    </row>
    <row r="271" spans="1:4" x14ac:dyDescent="0.25">
      <c r="A271" s="12">
        <v>256.89999999999998</v>
      </c>
      <c r="B271" s="22">
        <v>85.087204</v>
      </c>
      <c r="C271" s="13">
        <f t="shared" si="8"/>
        <v>257</v>
      </c>
      <c r="D271" s="14">
        <f t="shared" si="9"/>
        <v>85.087204</v>
      </c>
    </row>
    <row r="272" spans="1:4" x14ac:dyDescent="0.25">
      <c r="A272" s="12">
        <v>258</v>
      </c>
      <c r="B272" s="22">
        <v>0</v>
      </c>
      <c r="C272" s="13">
        <f t="shared" si="8"/>
        <v>258</v>
      </c>
      <c r="D272" s="14">
        <f t="shared" si="9"/>
        <v>0</v>
      </c>
    </row>
    <row r="273" spans="1:4" x14ac:dyDescent="0.25">
      <c r="A273" s="12">
        <v>259</v>
      </c>
      <c r="B273">
        <v>0</v>
      </c>
      <c r="C273" s="13">
        <f t="shared" si="8"/>
        <v>259</v>
      </c>
      <c r="D273" s="14">
        <f t="shared" si="9"/>
        <v>0</v>
      </c>
    </row>
    <row r="274" spans="1:4" x14ac:dyDescent="0.25">
      <c r="A274" s="12">
        <v>259.8</v>
      </c>
      <c r="B274" s="22">
        <v>9.9999999999999995E-7</v>
      </c>
      <c r="C274" s="13">
        <f t="shared" si="8"/>
        <v>260</v>
      </c>
      <c r="D274" s="14">
        <f t="shared" si="9"/>
        <v>9.9999999999999995E-7</v>
      </c>
    </row>
    <row r="275" spans="1:4" x14ac:dyDescent="0.25">
      <c r="A275" s="12">
        <v>255.5</v>
      </c>
      <c r="B275">
        <v>0</v>
      </c>
    </row>
    <row r="276" spans="1:4" x14ac:dyDescent="0.25">
      <c r="A276" s="12">
        <v>257.3</v>
      </c>
      <c r="B276">
        <v>0</v>
      </c>
    </row>
    <row r="277" spans="1:4" x14ac:dyDescent="0.25">
      <c r="A277" s="12">
        <v>257.89999999999998</v>
      </c>
      <c r="B277">
        <v>0</v>
      </c>
    </row>
    <row r="278" spans="1:4" x14ac:dyDescent="0.25">
      <c r="A278" s="12">
        <v>259.10000000000002</v>
      </c>
      <c r="B278" s="22">
        <v>0</v>
      </c>
    </row>
    <row r="279" spans="1:4" x14ac:dyDescent="0.25">
      <c r="A279" s="12">
        <v>259.60000000000002</v>
      </c>
      <c r="B279">
        <v>39.533382000000003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topLeftCell="A58" workbookViewId="0">
      <pane xSplit="3" topLeftCell="W1" activePane="topRight" state="frozen"/>
      <selection pane="topRight" activeCell="AK90" sqref="AK90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hidden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0" width="7.140625" style="16" bestFit="1" customWidth="1"/>
    <col min="31" max="31" width="8.425781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247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245</v>
      </c>
      <c r="L2" t="s">
        <v>171</v>
      </c>
      <c r="M2" s="6" t="s">
        <v>246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244</v>
      </c>
      <c r="K3" t="s">
        <v>68</v>
      </c>
      <c r="L3" t="s">
        <v>184</v>
      </c>
      <c r="M3" s="6" t="s">
        <v>268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1.1953</v>
      </c>
      <c r="V3" s="31">
        <v>2.3529</v>
      </c>
      <c r="W3" s="31">
        <v>5.9391999999999996</v>
      </c>
      <c r="X3" s="31">
        <v>10.8788</v>
      </c>
      <c r="Y3" s="31">
        <v>26.634399999999999</v>
      </c>
      <c r="Z3" s="31">
        <v>99.447599999999994</v>
      </c>
      <c r="AA3" s="16">
        <f t="shared" ref="AA3:AF45" si="0">U3/N3*100</f>
        <v>119.53</v>
      </c>
      <c r="AB3" s="16">
        <f t="shared" si="0"/>
        <v>117.645</v>
      </c>
      <c r="AC3" s="16">
        <f t="shared" si="0"/>
        <v>118.78400000000001</v>
      </c>
      <c r="AD3" s="16">
        <f t="shared" si="0"/>
        <v>108.788</v>
      </c>
      <c r="AE3" s="16">
        <f t="shared" si="0"/>
        <v>106.53759999999998</v>
      </c>
      <c r="AF3" s="16">
        <f t="shared" si="0"/>
        <v>99.447599999999994</v>
      </c>
      <c r="AH3" s="34" t="s">
        <v>1</v>
      </c>
      <c r="AI3" s="37">
        <v>1.48</v>
      </c>
      <c r="AJ3" s="6" t="s">
        <v>268</v>
      </c>
      <c r="AK3" s="2">
        <v>6</v>
      </c>
      <c r="AL3" s="17">
        <v>4.0114999999999998</v>
      </c>
      <c r="AM3" s="31">
        <v>0.99933288050000002</v>
      </c>
      <c r="AO3" t="b">
        <f>OR(AL3&lt;20,AL3="n.a.")</f>
        <v>1</v>
      </c>
      <c r="AP3" t="b">
        <f>AM3&gt;=0.99</f>
        <v>1</v>
      </c>
      <c r="AR3" s="1" t="s">
        <v>265</v>
      </c>
      <c r="AS3" s="1">
        <f>COUNTIF(AO3:AO87,"FALSE")</f>
        <v>0</v>
      </c>
    </row>
    <row r="4" spans="1:45" x14ac:dyDescent="0.25">
      <c r="A4" t="s">
        <v>248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244</v>
      </c>
      <c r="K4" t="s">
        <v>68</v>
      </c>
      <c r="L4" t="s">
        <v>184</v>
      </c>
      <c r="M4" s="6" t="s">
        <v>268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0.94299999999999995</v>
      </c>
      <c r="V4" s="31">
        <v>1.9843</v>
      </c>
      <c r="W4" s="31">
        <v>5.2973999999999997</v>
      </c>
      <c r="X4" s="31">
        <v>9.4552999999999994</v>
      </c>
      <c r="Y4" s="31">
        <v>25.198899999999998</v>
      </c>
      <c r="Z4" s="31">
        <v>99.990200000000002</v>
      </c>
      <c r="AA4" s="16">
        <f t="shared" si="0"/>
        <v>94.3</v>
      </c>
      <c r="AB4" s="16">
        <f t="shared" si="0"/>
        <v>99.215000000000003</v>
      </c>
      <c r="AC4" s="16">
        <f t="shared" si="0"/>
        <v>105.94799999999999</v>
      </c>
      <c r="AD4" s="16">
        <f t="shared" si="0"/>
        <v>94.552999999999997</v>
      </c>
      <c r="AE4" s="16">
        <f t="shared" si="0"/>
        <v>100.79559999999998</v>
      </c>
      <c r="AF4" s="16">
        <f t="shared" si="0"/>
        <v>99.990200000000002</v>
      </c>
      <c r="AH4" s="34" t="s">
        <v>248</v>
      </c>
      <c r="AI4" s="32">
        <v>1.57</v>
      </c>
      <c r="AJ4" s="6" t="s">
        <v>270</v>
      </c>
      <c r="AK4" s="2">
        <v>6</v>
      </c>
      <c r="AL4" s="17">
        <v>1.4965999999999999</v>
      </c>
      <c r="AM4" s="31">
        <v>0.99992424540000002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266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244</v>
      </c>
      <c r="K5" t="s">
        <v>68</v>
      </c>
      <c r="L5" t="s">
        <v>184</v>
      </c>
      <c r="M5" s="6" t="s">
        <v>270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1.3221000000000001</v>
      </c>
      <c r="V5" s="31">
        <v>2.5669</v>
      </c>
      <c r="W5" s="31">
        <v>6.0435999999999996</v>
      </c>
      <c r="X5" s="31">
        <v>9.7127999999999997</v>
      </c>
      <c r="Y5" s="31">
        <v>24.735299999999999</v>
      </c>
      <c r="Z5" s="31">
        <v>100.6724</v>
      </c>
      <c r="AA5" s="16">
        <f t="shared" si="0"/>
        <v>132.21</v>
      </c>
      <c r="AB5" s="16">
        <f t="shared" si="0"/>
        <v>128.345</v>
      </c>
      <c r="AC5" s="16">
        <f t="shared" si="0"/>
        <v>120.872</v>
      </c>
      <c r="AD5" s="16">
        <f t="shared" si="0"/>
        <v>97.127999999999986</v>
      </c>
      <c r="AE5" s="16">
        <f t="shared" si="0"/>
        <v>98.941199999999995</v>
      </c>
      <c r="AF5" s="16">
        <f t="shared" si="0"/>
        <v>100.6724</v>
      </c>
      <c r="AG5" s="8"/>
      <c r="AH5" s="35" t="s">
        <v>2</v>
      </c>
      <c r="AI5" s="37">
        <v>1.86</v>
      </c>
      <c r="AJ5" s="6" t="s">
        <v>270</v>
      </c>
      <c r="AK5" s="2">
        <v>6</v>
      </c>
      <c r="AL5" s="52">
        <v>3.9899</v>
      </c>
      <c r="AM5" s="38">
        <v>0.99917508580000003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244</v>
      </c>
      <c r="K6" s="7" t="s">
        <v>68</v>
      </c>
      <c r="L6" s="7" t="s">
        <v>184</v>
      </c>
      <c r="M6" s="6" t="s">
        <v>268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1.0722</v>
      </c>
      <c r="V6" s="32">
        <v>2.1528</v>
      </c>
      <c r="W6" s="31">
        <v>5.5564</v>
      </c>
      <c r="X6" s="31">
        <v>10.0669</v>
      </c>
      <c r="Y6" s="31">
        <v>26.439299999999999</v>
      </c>
      <c r="Z6" s="31">
        <v>99.601900000000001</v>
      </c>
      <c r="AA6" s="16">
        <f t="shared" si="0"/>
        <v>107.22</v>
      </c>
      <c r="AB6" s="16">
        <f t="shared" si="0"/>
        <v>107.64</v>
      </c>
      <c r="AC6" s="16">
        <f t="shared" si="0"/>
        <v>111.128</v>
      </c>
      <c r="AD6" s="16">
        <f t="shared" si="0"/>
        <v>100.66900000000001</v>
      </c>
      <c r="AE6" s="16">
        <f t="shared" si="0"/>
        <v>105.7572</v>
      </c>
      <c r="AF6" s="16">
        <f t="shared" si="0"/>
        <v>99.601900000000001</v>
      </c>
      <c r="AH6" s="34" t="s">
        <v>3</v>
      </c>
      <c r="AI6" s="37">
        <v>1.97</v>
      </c>
      <c r="AJ6" s="6" t="s">
        <v>268</v>
      </c>
      <c r="AK6" s="2">
        <v>6</v>
      </c>
      <c r="AL6" s="17">
        <v>2.9704999999999999</v>
      </c>
      <c r="AM6" s="31">
        <v>0.99964555960000001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244</v>
      </c>
      <c r="K7" t="s">
        <v>68</v>
      </c>
      <c r="L7" t="s">
        <v>184</v>
      </c>
      <c r="M7" s="6" t="s">
        <v>268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0.94179999999999997</v>
      </c>
      <c r="V7" s="31">
        <v>2.0430000000000001</v>
      </c>
      <c r="W7" s="31">
        <v>5.3506</v>
      </c>
      <c r="X7" s="31">
        <v>9.7134</v>
      </c>
      <c r="Y7" s="31">
        <v>26.432300000000001</v>
      </c>
      <c r="Z7" s="31">
        <v>99.652799999999999</v>
      </c>
      <c r="AA7" s="16">
        <f t="shared" si="0"/>
        <v>94.179999999999993</v>
      </c>
      <c r="AB7" s="16">
        <f t="shared" si="0"/>
        <v>102.15</v>
      </c>
      <c r="AC7" s="16">
        <f t="shared" si="0"/>
        <v>107.012</v>
      </c>
      <c r="AD7" s="16">
        <f t="shared" si="0"/>
        <v>97.134</v>
      </c>
      <c r="AE7" s="16">
        <f t="shared" si="0"/>
        <v>105.72920000000001</v>
      </c>
      <c r="AF7" s="16">
        <f t="shared" si="0"/>
        <v>99.652799999999999</v>
      </c>
      <c r="AH7" s="34" t="s">
        <v>4</v>
      </c>
      <c r="AI7" s="37">
        <v>2.21</v>
      </c>
      <c r="AJ7" s="6" t="s">
        <v>268</v>
      </c>
      <c r="AK7" s="2">
        <v>6</v>
      </c>
      <c r="AL7" s="17">
        <v>2.8734999999999999</v>
      </c>
      <c r="AM7" s="31">
        <v>0.99967340979999997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244</v>
      </c>
      <c r="K8" t="s">
        <v>68</v>
      </c>
      <c r="L8" t="s">
        <v>184</v>
      </c>
      <c r="M8" s="6" t="s">
        <v>268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0.90900000000000003</v>
      </c>
      <c r="V8" s="31">
        <v>1.9532</v>
      </c>
      <c r="W8" s="31">
        <v>4.9252000000000002</v>
      </c>
      <c r="X8" s="31">
        <v>9.5531000000000006</v>
      </c>
      <c r="Y8" s="31">
        <v>24.955500000000001</v>
      </c>
      <c r="Z8" s="31">
        <v>100.06140000000001</v>
      </c>
      <c r="AA8" s="16">
        <f t="shared" si="0"/>
        <v>90.9</v>
      </c>
      <c r="AB8" s="16">
        <f t="shared" si="0"/>
        <v>97.66</v>
      </c>
      <c r="AC8" s="16">
        <f t="shared" si="0"/>
        <v>98.504000000000005</v>
      </c>
      <c r="AD8" s="16">
        <f t="shared" si="0"/>
        <v>95.531000000000006</v>
      </c>
      <c r="AE8" s="16">
        <f t="shared" si="0"/>
        <v>99.822000000000003</v>
      </c>
      <c r="AF8" s="16">
        <f t="shared" si="0"/>
        <v>100.06140000000001</v>
      </c>
      <c r="AH8" s="34" t="s">
        <v>5</v>
      </c>
      <c r="AI8" s="37">
        <v>2.5299999999999998</v>
      </c>
      <c r="AJ8" s="6" t="s">
        <v>268</v>
      </c>
      <c r="AK8" s="2">
        <v>6</v>
      </c>
      <c r="AL8" s="17">
        <v>0.8871</v>
      </c>
      <c r="AM8" s="31">
        <v>0.99996997470000004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244</v>
      </c>
      <c r="K9" t="s">
        <v>68</v>
      </c>
      <c r="L9" t="s">
        <v>184</v>
      </c>
      <c r="M9" s="6" t="s">
        <v>268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0.9486</v>
      </c>
      <c r="V9" s="31">
        <v>2.0573000000000001</v>
      </c>
      <c r="W9" s="31">
        <v>5.234</v>
      </c>
      <c r="X9" s="31">
        <v>9.8080999999999996</v>
      </c>
      <c r="Y9" s="31">
        <v>26.137</v>
      </c>
      <c r="Z9" s="31">
        <v>99.7226</v>
      </c>
      <c r="AA9" s="16">
        <f t="shared" si="0"/>
        <v>94.86</v>
      </c>
      <c r="AB9" s="16">
        <f t="shared" si="0"/>
        <v>102.86500000000001</v>
      </c>
      <c r="AC9" s="16">
        <f t="shared" si="0"/>
        <v>104.67999999999999</v>
      </c>
      <c r="AD9" s="16">
        <f t="shared" si="0"/>
        <v>98.080999999999989</v>
      </c>
      <c r="AE9" s="16">
        <f t="shared" si="0"/>
        <v>104.548</v>
      </c>
      <c r="AF9" s="16">
        <f t="shared" si="0"/>
        <v>99.7226</v>
      </c>
      <c r="AH9" s="34" t="s">
        <v>6</v>
      </c>
      <c r="AI9" s="37">
        <v>2.76</v>
      </c>
      <c r="AJ9" s="6" t="s">
        <v>268</v>
      </c>
      <c r="AK9" s="2">
        <v>6</v>
      </c>
      <c r="AL9" s="17">
        <v>2.2585000000000002</v>
      </c>
      <c r="AM9" s="31">
        <v>0.99979915870000002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244</v>
      </c>
      <c r="K10" t="s">
        <v>68</v>
      </c>
      <c r="L10" t="s">
        <v>184</v>
      </c>
      <c r="M10" s="6" t="s">
        <v>269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2.7738999999999998</v>
      </c>
      <c r="V10" s="31">
        <v>4.5385</v>
      </c>
      <c r="W10" s="31">
        <v>9.9169999999999998</v>
      </c>
      <c r="X10" s="31">
        <v>19.833500000000001</v>
      </c>
      <c r="Y10" s="31">
        <v>48.579900000000002</v>
      </c>
      <c r="Z10" s="31">
        <v>200.35730000000001</v>
      </c>
      <c r="AA10" s="16">
        <f t="shared" si="0"/>
        <v>138.69499999999999</v>
      </c>
      <c r="AB10" s="16">
        <f t="shared" si="0"/>
        <v>113.46250000000001</v>
      </c>
      <c r="AC10" s="16">
        <f t="shared" si="0"/>
        <v>99.17</v>
      </c>
      <c r="AD10" s="16">
        <f t="shared" si="0"/>
        <v>99.167500000000004</v>
      </c>
      <c r="AE10" s="16">
        <f t="shared" si="0"/>
        <v>97.159800000000004</v>
      </c>
      <c r="AF10" s="16">
        <f t="shared" si="0"/>
        <v>100.17865000000002</v>
      </c>
      <c r="AG10" s="23"/>
      <c r="AH10" s="6" t="s">
        <v>7</v>
      </c>
      <c r="AI10" s="37">
        <v>2.86</v>
      </c>
      <c r="AJ10" s="6" t="s">
        <v>269</v>
      </c>
      <c r="AK10" s="2">
        <v>6</v>
      </c>
      <c r="AL10" s="17">
        <v>1.8940999999999999</v>
      </c>
      <c r="AM10" s="31">
        <v>0.99989561839999996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244</v>
      </c>
      <c r="K11" t="s">
        <v>68</v>
      </c>
      <c r="L11" t="s">
        <v>184</v>
      </c>
      <c r="M11" s="6" t="s">
        <v>276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279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244</v>
      </c>
      <c r="K12" t="s">
        <v>68</v>
      </c>
      <c r="L12" t="s">
        <v>184</v>
      </c>
      <c r="M12" s="39" t="s">
        <v>268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0.94730000000000003</v>
      </c>
      <c r="V12" s="31">
        <v>2.004</v>
      </c>
      <c r="W12" s="31">
        <v>5.1791999999999998</v>
      </c>
      <c r="X12" s="31">
        <v>9.6120000000000001</v>
      </c>
      <c r="Y12" s="31">
        <v>25.754899999999999</v>
      </c>
      <c r="Z12" s="31">
        <v>99.8416</v>
      </c>
      <c r="AA12" s="16">
        <f t="shared" si="0"/>
        <v>94.73</v>
      </c>
      <c r="AB12" s="16">
        <f t="shared" si="0"/>
        <v>100.2</v>
      </c>
      <c r="AC12" s="16">
        <f t="shared" si="0"/>
        <v>103.58399999999999</v>
      </c>
      <c r="AD12" s="16">
        <f t="shared" si="0"/>
        <v>96.12</v>
      </c>
      <c r="AE12" s="16">
        <f t="shared" si="0"/>
        <v>103.01959999999998</v>
      </c>
      <c r="AF12" s="16">
        <f t="shared" si="0"/>
        <v>99.8416</v>
      </c>
      <c r="AG12" s="23"/>
      <c r="AH12" s="6" t="s">
        <v>9</v>
      </c>
      <c r="AI12" s="37">
        <v>2.98</v>
      </c>
      <c r="AJ12" s="39" t="s">
        <v>268</v>
      </c>
      <c r="AK12" s="2">
        <v>6</v>
      </c>
      <c r="AL12" s="17">
        <v>1.6537999999999999</v>
      </c>
      <c r="AM12" s="31">
        <v>0.99989354480000003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244</v>
      </c>
      <c r="K13" t="s">
        <v>68</v>
      </c>
      <c r="L13" t="s">
        <v>184</v>
      </c>
      <c r="M13" s="6" t="s">
        <v>270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0.80969999999999998</v>
      </c>
      <c r="V13" s="31">
        <v>1.7475000000000001</v>
      </c>
      <c r="W13" s="31">
        <v>4.6102999999999996</v>
      </c>
      <c r="X13" s="31">
        <v>9.0182000000000002</v>
      </c>
      <c r="Y13" s="31">
        <v>25.5688</v>
      </c>
      <c r="Z13" s="31">
        <v>99.980099999999993</v>
      </c>
      <c r="AA13" s="16">
        <f t="shared" si="0"/>
        <v>80.97</v>
      </c>
      <c r="AB13" s="16">
        <f t="shared" si="0"/>
        <v>87.375</v>
      </c>
      <c r="AC13" s="16">
        <f t="shared" si="0"/>
        <v>92.205999999999989</v>
      </c>
      <c r="AD13" s="16">
        <f t="shared" si="0"/>
        <v>90.182000000000002</v>
      </c>
      <c r="AE13" s="16">
        <f t="shared" si="0"/>
        <v>102.27519999999998</v>
      </c>
      <c r="AF13" s="16">
        <f t="shared" si="0"/>
        <v>99.980099999999993</v>
      </c>
      <c r="AH13" s="34" t="s">
        <v>10</v>
      </c>
      <c r="AI13" s="37">
        <v>3.22</v>
      </c>
      <c r="AJ13" s="6" t="s">
        <v>270</v>
      </c>
      <c r="AK13" s="2">
        <v>6</v>
      </c>
      <c r="AL13" s="17">
        <v>2.3885999999999998</v>
      </c>
      <c r="AM13" s="31">
        <v>0.99984339560000002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244</v>
      </c>
      <c r="K14" t="s">
        <v>68</v>
      </c>
      <c r="L14" t="s">
        <v>184</v>
      </c>
      <c r="M14" s="6" t="s">
        <v>268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1.2097</v>
      </c>
      <c r="V14" s="31">
        <v>2.3267000000000002</v>
      </c>
      <c r="W14" s="31">
        <v>5.8194999999999997</v>
      </c>
      <c r="X14" s="31">
        <v>10.800800000000001</v>
      </c>
      <c r="Y14" s="31">
        <v>26.3813</v>
      </c>
      <c r="Z14" s="31">
        <v>99.525000000000006</v>
      </c>
      <c r="AA14" s="16">
        <f t="shared" si="0"/>
        <v>120.97</v>
      </c>
      <c r="AB14" s="16">
        <f t="shared" si="0"/>
        <v>116.33500000000001</v>
      </c>
      <c r="AC14" s="16">
        <f t="shared" si="0"/>
        <v>116.38999999999999</v>
      </c>
      <c r="AD14" s="16">
        <f t="shared" si="0"/>
        <v>108.00800000000001</v>
      </c>
      <c r="AE14" s="16">
        <f t="shared" si="0"/>
        <v>105.52520000000001</v>
      </c>
      <c r="AF14" s="16">
        <f t="shared" si="0"/>
        <v>99.525000000000006</v>
      </c>
      <c r="AH14" s="34" t="s">
        <v>215</v>
      </c>
      <c r="AI14" s="37">
        <v>3.38</v>
      </c>
      <c r="AJ14" s="6" t="s">
        <v>268</v>
      </c>
      <c r="AK14" s="2">
        <v>6</v>
      </c>
      <c r="AL14" s="17">
        <v>3.4843000000000002</v>
      </c>
      <c r="AM14" s="31">
        <v>0.99950058269999997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244</v>
      </c>
      <c r="K15" t="s">
        <v>68</v>
      </c>
      <c r="L15" t="s">
        <v>184</v>
      </c>
      <c r="M15" s="6" t="s">
        <v>268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0.92030000000000001</v>
      </c>
      <c r="V15" s="31">
        <v>2.0373999999999999</v>
      </c>
      <c r="W15" s="31">
        <v>5.1478999999999999</v>
      </c>
      <c r="X15" s="31">
        <v>9.6678999999999995</v>
      </c>
      <c r="Y15" s="31">
        <v>24.924499999999998</v>
      </c>
      <c r="Z15" s="31">
        <v>100.0448</v>
      </c>
      <c r="AA15" s="16">
        <f t="shared" si="0"/>
        <v>92.03</v>
      </c>
      <c r="AB15" s="16">
        <f t="shared" si="0"/>
        <v>101.86999999999999</v>
      </c>
      <c r="AC15" s="16">
        <f t="shared" si="0"/>
        <v>102.958</v>
      </c>
      <c r="AD15" s="16">
        <f t="shared" si="0"/>
        <v>96.678999999999988</v>
      </c>
      <c r="AE15" s="16">
        <f t="shared" si="0"/>
        <v>99.697999999999993</v>
      </c>
      <c r="AF15" s="16">
        <f t="shared" si="0"/>
        <v>100.0448</v>
      </c>
      <c r="AH15" s="34" t="s">
        <v>11</v>
      </c>
      <c r="AI15" s="37">
        <v>3.7</v>
      </c>
      <c r="AJ15" s="6" t="s">
        <v>268</v>
      </c>
      <c r="AK15" s="2">
        <v>6</v>
      </c>
      <c r="AL15" s="17">
        <v>0.72219999999999995</v>
      </c>
      <c r="AM15" s="31">
        <v>0.9999799412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249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244</v>
      </c>
      <c r="K16" t="s">
        <v>68</v>
      </c>
      <c r="L16" t="s">
        <v>184</v>
      </c>
      <c r="M16" s="6" t="s">
        <v>268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0.92979999999999996</v>
      </c>
      <c r="V16" s="31">
        <v>1.8803000000000001</v>
      </c>
      <c r="W16" s="31">
        <v>5.0705</v>
      </c>
      <c r="X16" s="31">
        <v>9.8031000000000006</v>
      </c>
      <c r="Y16" s="31">
        <v>25.0886</v>
      </c>
      <c r="Z16" s="31">
        <v>99.996899999999997</v>
      </c>
      <c r="AA16" s="16">
        <f t="shared" si="0"/>
        <v>92.97999999999999</v>
      </c>
      <c r="AB16" s="16">
        <f t="shared" si="0"/>
        <v>94.015000000000001</v>
      </c>
      <c r="AC16" s="16">
        <f t="shared" si="0"/>
        <v>101.41</v>
      </c>
      <c r="AD16" s="16">
        <f t="shared" si="0"/>
        <v>98.031000000000006</v>
      </c>
      <c r="AE16" s="16">
        <f t="shared" si="0"/>
        <v>100.3544</v>
      </c>
      <c r="AF16" s="16">
        <f t="shared" si="0"/>
        <v>99.996899999999997</v>
      </c>
      <c r="AH16" s="34" t="s">
        <v>249</v>
      </c>
      <c r="AI16" s="37">
        <v>3.71</v>
      </c>
      <c r="AJ16" s="6" t="s">
        <v>270</v>
      </c>
      <c r="AK16" s="2">
        <v>6</v>
      </c>
      <c r="AL16" s="17">
        <v>0.5141</v>
      </c>
      <c r="AM16" s="31">
        <v>0.99999247820000003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244</v>
      </c>
      <c r="K17" t="s">
        <v>68</v>
      </c>
      <c r="L17" t="s">
        <v>184</v>
      </c>
      <c r="M17" s="6" t="s">
        <v>268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0.93789999999999996</v>
      </c>
      <c r="V17" s="31">
        <v>1.9925999999999999</v>
      </c>
      <c r="W17" s="31">
        <v>5.1237000000000004</v>
      </c>
      <c r="X17" s="31">
        <v>9.5107999999999997</v>
      </c>
      <c r="Y17" s="31">
        <v>25.380500000000001</v>
      </c>
      <c r="Z17" s="31">
        <v>99.948400000000007</v>
      </c>
      <c r="AA17" s="16">
        <f t="shared" si="0"/>
        <v>93.789999999999992</v>
      </c>
      <c r="AB17" s="16">
        <f t="shared" si="0"/>
        <v>99.63</v>
      </c>
      <c r="AC17" s="16">
        <f t="shared" si="0"/>
        <v>102.474</v>
      </c>
      <c r="AD17" s="16">
        <f t="shared" si="0"/>
        <v>95.10799999999999</v>
      </c>
      <c r="AE17" s="16">
        <f t="shared" si="0"/>
        <v>101.52200000000001</v>
      </c>
      <c r="AF17" s="16">
        <f t="shared" si="0"/>
        <v>99.948400000000007</v>
      </c>
      <c r="AH17" s="34" t="s">
        <v>12</v>
      </c>
      <c r="AI17" s="37">
        <v>4.21</v>
      </c>
      <c r="AJ17" s="6" t="s">
        <v>268</v>
      </c>
      <c r="AK17" s="2">
        <v>6</v>
      </c>
      <c r="AL17" s="17">
        <v>1.1964999999999999</v>
      </c>
      <c r="AM17" s="31">
        <v>0.9999447762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244</v>
      </c>
      <c r="K18" t="s">
        <v>68</v>
      </c>
      <c r="L18" t="s">
        <v>184</v>
      </c>
      <c r="M18" s="6" t="s">
        <v>268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1.1979</v>
      </c>
      <c r="V18" s="31">
        <v>2.15</v>
      </c>
      <c r="W18" s="31">
        <v>5.1144999999999996</v>
      </c>
      <c r="X18" s="31">
        <v>9.2628000000000004</v>
      </c>
      <c r="Y18" s="31">
        <v>25.282299999999999</v>
      </c>
      <c r="Z18" s="31">
        <v>99.991399999999999</v>
      </c>
      <c r="AA18" s="16">
        <f t="shared" si="0"/>
        <v>119.78999999999999</v>
      </c>
      <c r="AB18" s="16">
        <f t="shared" si="0"/>
        <v>107.5</v>
      </c>
      <c r="AC18" s="16">
        <f t="shared" si="0"/>
        <v>102.28999999999999</v>
      </c>
      <c r="AD18" s="16">
        <f t="shared" si="0"/>
        <v>92.628</v>
      </c>
      <c r="AE18" s="16">
        <f t="shared" si="0"/>
        <v>101.12920000000001</v>
      </c>
      <c r="AF18" s="16">
        <f t="shared" si="0"/>
        <v>99.991399999999999</v>
      </c>
      <c r="AH18" s="34" t="s">
        <v>13</v>
      </c>
      <c r="AI18" s="37">
        <v>4.83</v>
      </c>
      <c r="AJ18" s="6" t="s">
        <v>267</v>
      </c>
      <c r="AK18" s="2">
        <v>6</v>
      </c>
      <c r="AL18" s="17">
        <v>1.8495999999999999</v>
      </c>
      <c r="AM18" s="31">
        <v>0.99993020379999997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244</v>
      </c>
      <c r="K19" t="s">
        <v>68</v>
      </c>
      <c r="L19" t="s">
        <v>184</v>
      </c>
      <c r="M19" s="6" t="s">
        <v>268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0.95230000000000004</v>
      </c>
      <c r="V19" s="31">
        <v>1.9658</v>
      </c>
      <c r="W19" s="31">
        <v>5.0526</v>
      </c>
      <c r="X19" s="31">
        <v>9.3826999999999998</v>
      </c>
      <c r="Y19" s="31">
        <v>24.568200000000001</v>
      </c>
      <c r="Z19" s="31">
        <v>100.1682</v>
      </c>
      <c r="AA19" s="16">
        <f t="shared" si="0"/>
        <v>95.23</v>
      </c>
      <c r="AB19" s="16">
        <f t="shared" si="0"/>
        <v>98.29</v>
      </c>
      <c r="AC19" s="16">
        <f t="shared" si="0"/>
        <v>101.05200000000001</v>
      </c>
      <c r="AD19" s="16">
        <f t="shared" si="0"/>
        <v>93.826999999999998</v>
      </c>
      <c r="AE19" s="16">
        <f t="shared" si="0"/>
        <v>98.272800000000004</v>
      </c>
      <c r="AF19" s="16">
        <f t="shared" si="0"/>
        <v>100.1682</v>
      </c>
      <c r="AH19" s="34" t="s">
        <v>14</v>
      </c>
      <c r="AI19" s="37">
        <v>4.84</v>
      </c>
      <c r="AJ19" s="6" t="s">
        <v>268</v>
      </c>
      <c r="AK19" s="2">
        <v>6</v>
      </c>
      <c r="AL19" s="17">
        <v>1.4652000000000001</v>
      </c>
      <c r="AM19" s="31">
        <v>0.99991854680000003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244</v>
      </c>
      <c r="K20" t="s">
        <v>68</v>
      </c>
      <c r="L20" t="s">
        <v>184</v>
      </c>
      <c r="M20" s="6" t="s">
        <v>268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1.4879</v>
      </c>
      <c r="V20" s="31">
        <v>3.0011999999999999</v>
      </c>
      <c r="W20" s="31">
        <v>10.021800000000001</v>
      </c>
      <c r="X20" s="31">
        <v>19.492599999999999</v>
      </c>
      <c r="Y20" s="31">
        <v>50.353000000000002</v>
      </c>
      <c r="Z20" s="31">
        <v>199.98580000000001</v>
      </c>
      <c r="AA20" s="16">
        <f t="shared" si="0"/>
        <v>74.394999999999996</v>
      </c>
      <c r="AB20" s="16">
        <f t="shared" si="0"/>
        <v>75.03</v>
      </c>
      <c r="AC20" s="16">
        <f t="shared" si="0"/>
        <v>100.218</v>
      </c>
      <c r="AD20" s="16">
        <f t="shared" si="0"/>
        <v>97.462999999999994</v>
      </c>
      <c r="AE20" s="16">
        <f t="shared" si="0"/>
        <v>100.706</v>
      </c>
      <c r="AF20" s="16">
        <f t="shared" si="0"/>
        <v>99.992900000000006</v>
      </c>
      <c r="AH20" s="34" t="s">
        <v>15</v>
      </c>
      <c r="AI20" s="37">
        <v>4.8600000000000003</v>
      </c>
      <c r="AJ20" s="6" t="s">
        <v>270</v>
      </c>
      <c r="AK20" s="2">
        <v>6</v>
      </c>
      <c r="AL20" s="17">
        <v>1.2448999999999999</v>
      </c>
      <c r="AM20" s="31">
        <v>0.99995586189999996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244</v>
      </c>
      <c r="K21" t="s">
        <v>68</v>
      </c>
      <c r="L21" t="s">
        <v>184</v>
      </c>
      <c r="M21" s="6" t="s">
        <v>267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1.4095</v>
      </c>
      <c r="V21" s="31">
        <v>2.1930000000000001</v>
      </c>
      <c r="W21" s="31">
        <v>4.8204000000000002</v>
      </c>
      <c r="X21" s="31">
        <v>9.2860999999999994</v>
      </c>
      <c r="Y21" s="31">
        <v>25.299299999999999</v>
      </c>
      <c r="Z21" s="31">
        <v>99.992599999999996</v>
      </c>
      <c r="AA21" s="16">
        <f t="shared" si="0"/>
        <v>140.94999999999999</v>
      </c>
      <c r="AB21" s="16">
        <f t="shared" si="0"/>
        <v>109.65</v>
      </c>
      <c r="AC21" s="16">
        <f t="shared" si="0"/>
        <v>96.408000000000001</v>
      </c>
      <c r="AD21" s="16">
        <f t="shared" si="0"/>
        <v>92.86099999999999</v>
      </c>
      <c r="AE21" s="16">
        <f t="shared" si="0"/>
        <v>101.19719999999998</v>
      </c>
      <c r="AF21" s="16">
        <f t="shared" si="0"/>
        <v>99.992599999999996</v>
      </c>
      <c r="AG21" s="23"/>
      <c r="AH21" s="6" t="s">
        <v>16</v>
      </c>
      <c r="AI21" s="37">
        <v>4.96</v>
      </c>
      <c r="AJ21" s="6" t="s">
        <v>267</v>
      </c>
      <c r="AK21" s="2">
        <v>6</v>
      </c>
      <c r="AL21" s="17">
        <v>1.7659</v>
      </c>
      <c r="AM21" s="31">
        <v>0.99994558460000005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244</v>
      </c>
      <c r="K22" t="s">
        <v>68</v>
      </c>
      <c r="L22" t="s">
        <v>184</v>
      </c>
      <c r="M22" s="6" t="s">
        <v>268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 t="s">
        <v>273</v>
      </c>
      <c r="V22" s="31">
        <v>1.5838000000000001</v>
      </c>
      <c r="W22" s="31">
        <v>4.2774999999999999</v>
      </c>
      <c r="X22" s="31">
        <v>9.0297999999999998</v>
      </c>
      <c r="Y22" s="31">
        <v>22.766500000000001</v>
      </c>
      <c r="Z22" s="31">
        <v>100.70229999999999</v>
      </c>
      <c r="AA22" s="16" t="e">
        <f t="shared" si="0"/>
        <v>#VALUE!</v>
      </c>
      <c r="AB22" s="16">
        <f t="shared" si="0"/>
        <v>79.19</v>
      </c>
      <c r="AC22" s="16">
        <f t="shared" si="0"/>
        <v>85.55</v>
      </c>
      <c r="AD22" s="16">
        <f t="shared" si="0"/>
        <v>90.298000000000002</v>
      </c>
      <c r="AE22" s="16">
        <f t="shared" si="0"/>
        <v>91.066000000000003</v>
      </c>
      <c r="AF22" s="16">
        <f t="shared" si="0"/>
        <v>100.70229999999999</v>
      </c>
      <c r="AH22" s="34" t="s">
        <v>250</v>
      </c>
      <c r="AI22" s="37">
        <v>5.08</v>
      </c>
      <c r="AJ22" s="6" t="s">
        <v>268</v>
      </c>
      <c r="AK22" s="2">
        <v>6</v>
      </c>
      <c r="AL22" s="17">
        <v>5.1670999999999996</v>
      </c>
      <c r="AM22" s="31">
        <v>0.99904774539999996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250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244</v>
      </c>
      <c r="K23" t="s">
        <v>68</v>
      </c>
      <c r="L23" t="s">
        <v>184</v>
      </c>
      <c r="M23" s="6" t="s">
        <v>268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>
        <v>0.94069999999999998</v>
      </c>
      <c r="V23" s="31">
        <v>1.9564999999999999</v>
      </c>
      <c r="W23" s="31">
        <v>4.9941000000000004</v>
      </c>
      <c r="X23" s="31">
        <v>9.4959000000000007</v>
      </c>
      <c r="Y23" s="31">
        <v>24.678999999999998</v>
      </c>
      <c r="Z23" s="31">
        <v>100.1324</v>
      </c>
      <c r="AA23" s="16">
        <f t="shared" si="0"/>
        <v>94.07</v>
      </c>
      <c r="AB23" s="16">
        <f t="shared" si="0"/>
        <v>97.824999999999989</v>
      </c>
      <c r="AC23" s="16">
        <f t="shared" si="0"/>
        <v>99.882000000000005</v>
      </c>
      <c r="AD23" s="16">
        <f t="shared" si="0"/>
        <v>94.959000000000003</v>
      </c>
      <c r="AE23" s="16">
        <f t="shared" si="0"/>
        <v>98.715999999999994</v>
      </c>
      <c r="AF23" s="16">
        <f t="shared" si="0"/>
        <v>100.1324</v>
      </c>
      <c r="AH23" s="34" t="s">
        <v>17</v>
      </c>
      <c r="AI23" s="37">
        <v>5.08</v>
      </c>
      <c r="AJ23" s="6" t="s">
        <v>268</v>
      </c>
      <c r="AK23" s="2">
        <v>6</v>
      </c>
      <c r="AL23" s="17">
        <v>1.1634</v>
      </c>
      <c r="AM23" s="31">
        <v>0.99994853080000001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244</v>
      </c>
      <c r="K24" t="s">
        <v>68</v>
      </c>
      <c r="L24" t="s">
        <v>184</v>
      </c>
      <c r="M24" s="6" t="s">
        <v>268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1.2676000000000001</v>
      </c>
      <c r="V24" s="31">
        <v>2.2054999999999998</v>
      </c>
      <c r="W24" s="31">
        <v>5.2215999999999996</v>
      </c>
      <c r="X24" s="31">
        <v>9.5319000000000003</v>
      </c>
      <c r="Y24" s="31">
        <v>24.659400000000002</v>
      </c>
      <c r="Z24" s="31">
        <v>100.11409999999999</v>
      </c>
      <c r="AA24" s="16">
        <f t="shared" si="0"/>
        <v>126.76</v>
      </c>
      <c r="AB24" s="16">
        <f t="shared" si="0"/>
        <v>110.27499999999999</v>
      </c>
      <c r="AC24" s="16">
        <f t="shared" si="0"/>
        <v>104.43199999999999</v>
      </c>
      <c r="AD24" s="16">
        <f t="shared" si="0"/>
        <v>95.319000000000003</v>
      </c>
      <c r="AE24" s="16">
        <f t="shared" si="0"/>
        <v>98.637600000000006</v>
      </c>
      <c r="AF24" s="16">
        <f t="shared" si="0"/>
        <v>100.11409999999998</v>
      </c>
      <c r="AH24" s="34" t="s">
        <v>18</v>
      </c>
      <c r="AI24" s="37">
        <v>5.0999999999999996</v>
      </c>
      <c r="AJ24" s="6" t="s">
        <v>269</v>
      </c>
      <c r="AK24" s="2">
        <v>6</v>
      </c>
      <c r="AL24" s="17">
        <v>1.5346</v>
      </c>
      <c r="AM24" s="31">
        <v>0.99993044239999995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244</v>
      </c>
      <c r="K25" t="s">
        <v>68</v>
      </c>
      <c r="L25" t="s">
        <v>184</v>
      </c>
      <c r="M25" s="6" t="s">
        <v>268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1.0401</v>
      </c>
      <c r="V25" s="31">
        <v>2.1173000000000002</v>
      </c>
      <c r="W25" s="31">
        <v>5.4317000000000002</v>
      </c>
      <c r="X25" s="31">
        <v>10.129300000000001</v>
      </c>
      <c r="Y25" s="31">
        <v>25.920999999999999</v>
      </c>
      <c r="Z25" s="31">
        <v>99.732500000000002</v>
      </c>
      <c r="AA25" s="16">
        <f t="shared" si="0"/>
        <v>104.01</v>
      </c>
      <c r="AB25" s="16">
        <f t="shared" si="0"/>
        <v>105.86500000000001</v>
      </c>
      <c r="AC25" s="16">
        <f t="shared" si="0"/>
        <v>108.63400000000001</v>
      </c>
      <c r="AD25" s="16">
        <f t="shared" si="0"/>
        <v>101.29300000000001</v>
      </c>
      <c r="AE25" s="16">
        <f t="shared" si="0"/>
        <v>103.684</v>
      </c>
      <c r="AF25" s="16">
        <f t="shared" si="0"/>
        <v>99.732500000000002</v>
      </c>
      <c r="AH25" s="34" t="s">
        <v>19</v>
      </c>
      <c r="AI25" s="37">
        <v>5.22</v>
      </c>
      <c r="AJ25" s="6" t="s">
        <v>268</v>
      </c>
      <c r="AK25" s="2">
        <v>6</v>
      </c>
      <c r="AL25" s="17">
        <v>1.9829000000000001</v>
      </c>
      <c r="AM25" s="31">
        <v>0.99984369200000001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244</v>
      </c>
      <c r="K26" t="s">
        <v>68</v>
      </c>
      <c r="L26" t="s">
        <v>194</v>
      </c>
      <c r="M26" s="6" t="s">
        <v>268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0.84540000000000004</v>
      </c>
      <c r="V26" s="31">
        <v>1.8779999999999999</v>
      </c>
      <c r="W26" s="31">
        <v>5.1063000000000001</v>
      </c>
      <c r="X26" s="31">
        <v>9.3038000000000007</v>
      </c>
      <c r="Y26" s="31">
        <v>25.316099999999999</v>
      </c>
      <c r="Z26" s="31">
        <v>99.988699999999994</v>
      </c>
      <c r="AA26" s="16">
        <f t="shared" si="0"/>
        <v>84.54</v>
      </c>
      <c r="AB26" s="16">
        <f t="shared" si="0"/>
        <v>93.899999999999991</v>
      </c>
      <c r="AC26" s="16">
        <f t="shared" si="0"/>
        <v>102.126</v>
      </c>
      <c r="AD26" s="16">
        <f t="shared" si="0"/>
        <v>93.038000000000011</v>
      </c>
      <c r="AE26" s="16">
        <f t="shared" si="0"/>
        <v>101.26439999999999</v>
      </c>
      <c r="AF26" s="16">
        <f t="shared" si="0"/>
        <v>99.988699999999994</v>
      </c>
      <c r="AH26" s="34" t="s">
        <v>20</v>
      </c>
      <c r="AI26" s="37">
        <v>5.35</v>
      </c>
      <c r="AJ26" s="6" t="s">
        <v>270</v>
      </c>
      <c r="AK26" s="2">
        <v>6</v>
      </c>
      <c r="AL26" s="17">
        <v>1.5782</v>
      </c>
      <c r="AM26" s="31">
        <v>0.99992847529999995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244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19.6646</v>
      </c>
      <c r="V27" s="31">
        <v>19.369499999999999</v>
      </c>
      <c r="W27" s="31">
        <v>19.9191</v>
      </c>
      <c r="X27" s="31">
        <v>19.729099999999999</v>
      </c>
      <c r="Y27" s="31">
        <v>20.216200000000001</v>
      </c>
      <c r="Z27" s="31">
        <v>21.101500000000001</v>
      </c>
      <c r="AA27" s="16">
        <f t="shared" si="0"/>
        <v>98.323000000000008</v>
      </c>
      <c r="AB27" s="16">
        <f t="shared" si="0"/>
        <v>96.847499999999997</v>
      </c>
      <c r="AC27" s="16">
        <f t="shared" si="0"/>
        <v>99.595500000000001</v>
      </c>
      <c r="AD27" s="16">
        <f t="shared" si="0"/>
        <v>98.645499999999998</v>
      </c>
      <c r="AE27" s="16">
        <f t="shared" si="0"/>
        <v>101.081</v>
      </c>
      <c r="AF27" s="16">
        <f t="shared" si="0"/>
        <v>105.50749999999999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272</v>
      </c>
      <c r="AM27" s="45" t="s">
        <v>272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244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272</v>
      </c>
      <c r="AM28" s="31" t="s">
        <v>272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244</v>
      </c>
      <c r="K29" t="s">
        <v>68</v>
      </c>
      <c r="L29" t="s">
        <v>198</v>
      </c>
      <c r="M29" s="40" t="s">
        <v>268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0.81259999999999999</v>
      </c>
      <c r="V29" s="31">
        <v>1.8089</v>
      </c>
      <c r="W29" s="31">
        <v>4.6311999999999998</v>
      </c>
      <c r="X29" s="31">
        <v>8.5831</v>
      </c>
      <c r="Y29" s="31">
        <v>23.696899999999999</v>
      </c>
      <c r="Z29" s="31">
        <v>100.49160000000001</v>
      </c>
      <c r="AA29" s="16">
        <f t="shared" si="0"/>
        <v>81.260000000000005</v>
      </c>
      <c r="AB29" s="16">
        <f t="shared" si="0"/>
        <v>90.444999999999993</v>
      </c>
      <c r="AC29" s="16">
        <f t="shared" si="0"/>
        <v>92.623999999999995</v>
      </c>
      <c r="AD29" s="16">
        <f t="shared" si="0"/>
        <v>85.831000000000003</v>
      </c>
      <c r="AE29" s="16">
        <f t="shared" si="0"/>
        <v>94.787599999999998</v>
      </c>
      <c r="AF29" s="16">
        <f t="shared" si="0"/>
        <v>100.49160000000002</v>
      </c>
      <c r="AG29" s="26"/>
      <c r="AH29" s="36" t="s">
        <v>21</v>
      </c>
      <c r="AI29" s="38">
        <v>5.49</v>
      </c>
      <c r="AJ29" s="40" t="s">
        <v>268</v>
      </c>
      <c r="AK29" s="26">
        <v>6</v>
      </c>
      <c r="AL29" s="53">
        <v>3.9060999999999999</v>
      </c>
      <c r="AM29" s="44">
        <v>0.99944537879999995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251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244</v>
      </c>
      <c r="K30" s="27" t="s">
        <v>68</v>
      </c>
      <c r="L30" s="27" t="s">
        <v>184</v>
      </c>
      <c r="M30" s="39" t="s">
        <v>267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1.2150000000000001</v>
      </c>
      <c r="V30" s="31">
        <v>2.1604999999999999</v>
      </c>
      <c r="W30" s="31">
        <v>5.0805999999999996</v>
      </c>
      <c r="X30" s="31">
        <v>9.2631999999999994</v>
      </c>
      <c r="Y30" s="31">
        <v>25.288599999999999</v>
      </c>
      <c r="Z30" s="31">
        <v>99.991100000000003</v>
      </c>
      <c r="AA30" s="16">
        <f t="shared" si="0"/>
        <v>121.50000000000001</v>
      </c>
      <c r="AB30" s="16">
        <f t="shared" si="0"/>
        <v>108.02499999999999</v>
      </c>
      <c r="AC30" s="16">
        <f t="shared" si="0"/>
        <v>101.61199999999999</v>
      </c>
      <c r="AD30" s="16">
        <f t="shared" si="0"/>
        <v>92.631999999999991</v>
      </c>
      <c r="AE30" s="16">
        <f t="shared" si="0"/>
        <v>101.1544</v>
      </c>
      <c r="AF30" s="16">
        <f t="shared" si="0"/>
        <v>99.991100000000003</v>
      </c>
      <c r="AG30" s="23"/>
      <c r="AH30" s="6" t="s">
        <v>251</v>
      </c>
      <c r="AI30" s="37">
        <v>5.5</v>
      </c>
      <c r="AJ30" s="39" t="s">
        <v>267</v>
      </c>
      <c r="AK30" s="2">
        <v>6</v>
      </c>
      <c r="AL30" s="17">
        <v>1.8676999999999999</v>
      </c>
      <c r="AM30" s="31">
        <v>0.99992913279999995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244</v>
      </c>
      <c r="K31" t="s">
        <v>68</v>
      </c>
      <c r="L31" t="s">
        <v>198</v>
      </c>
      <c r="M31" s="6" t="s">
        <v>268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0.89390000000000003</v>
      </c>
      <c r="V31" s="31">
        <v>1.9701</v>
      </c>
      <c r="W31" s="31">
        <v>4.9553000000000003</v>
      </c>
      <c r="X31" s="31">
        <v>9.1094000000000008</v>
      </c>
      <c r="Y31" s="31">
        <v>25.011199999999999</v>
      </c>
      <c r="Z31" s="31">
        <v>100.0902</v>
      </c>
      <c r="AA31" s="16">
        <f t="shared" si="0"/>
        <v>89.39</v>
      </c>
      <c r="AB31" s="16">
        <f t="shared" si="0"/>
        <v>98.504999999999995</v>
      </c>
      <c r="AC31" s="16">
        <f t="shared" si="0"/>
        <v>99.106000000000009</v>
      </c>
      <c r="AD31" s="16">
        <f t="shared" si="0"/>
        <v>91.094000000000008</v>
      </c>
      <c r="AE31" s="16">
        <f t="shared" si="0"/>
        <v>100.0448</v>
      </c>
      <c r="AF31" s="16">
        <f t="shared" si="0"/>
        <v>100.0902</v>
      </c>
      <c r="AH31" s="34" t="s">
        <v>22</v>
      </c>
      <c r="AI31" s="37">
        <v>5.52</v>
      </c>
      <c r="AJ31" s="6" t="s">
        <v>268</v>
      </c>
      <c r="AK31" s="2">
        <v>6</v>
      </c>
      <c r="AL31" s="17">
        <v>1.7061999999999999</v>
      </c>
      <c r="AM31" s="31">
        <v>0.99988968649999999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244</v>
      </c>
      <c r="K32" t="s">
        <v>68</v>
      </c>
      <c r="L32" t="s">
        <v>194</v>
      </c>
      <c r="M32" s="6" t="s">
        <v>268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0.92</v>
      </c>
      <c r="V32" s="31">
        <v>1.9358</v>
      </c>
      <c r="W32" s="31">
        <v>5.1711999999999998</v>
      </c>
      <c r="X32" s="31">
        <v>9.5117999999999991</v>
      </c>
      <c r="Y32" s="31">
        <v>25.381699999999999</v>
      </c>
      <c r="Z32" s="31">
        <v>99.946899999999999</v>
      </c>
      <c r="AA32" s="16">
        <f t="shared" si="0"/>
        <v>92</v>
      </c>
      <c r="AB32" s="16">
        <f t="shared" si="0"/>
        <v>96.789999999999992</v>
      </c>
      <c r="AC32" s="16">
        <f t="shared" si="0"/>
        <v>103.42400000000001</v>
      </c>
      <c r="AD32" s="16">
        <f t="shared" si="0"/>
        <v>95.117999999999995</v>
      </c>
      <c r="AE32" s="16">
        <f t="shared" si="0"/>
        <v>101.52679999999998</v>
      </c>
      <c r="AF32" s="16">
        <f t="shared" si="0"/>
        <v>99.946899999999999</v>
      </c>
      <c r="AH32" s="34" t="s">
        <v>23</v>
      </c>
      <c r="AI32" s="37">
        <v>5.72</v>
      </c>
      <c r="AJ32" s="6" t="s">
        <v>268</v>
      </c>
      <c r="AK32" s="2">
        <v>6</v>
      </c>
      <c r="AL32" s="17">
        <v>1.2267999999999999</v>
      </c>
      <c r="AM32" s="31">
        <v>0.99994197760000003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244</v>
      </c>
      <c r="K33" t="s">
        <v>68</v>
      </c>
      <c r="L33" t="s">
        <v>194</v>
      </c>
      <c r="M33" s="6" t="s">
        <v>268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1.0015000000000001</v>
      </c>
      <c r="V33" s="31">
        <v>2.0846</v>
      </c>
      <c r="W33" s="31">
        <v>5.1494</v>
      </c>
      <c r="X33" s="31">
        <v>10.037800000000001</v>
      </c>
      <c r="Y33" s="31">
        <v>24.931100000000001</v>
      </c>
      <c r="Z33" s="31">
        <v>100.0046</v>
      </c>
      <c r="AA33" s="16">
        <f t="shared" si="0"/>
        <v>100.15</v>
      </c>
      <c r="AB33" s="16">
        <f t="shared" si="0"/>
        <v>104.23</v>
      </c>
      <c r="AC33" s="16">
        <f t="shared" si="0"/>
        <v>102.98799999999999</v>
      </c>
      <c r="AD33" s="16">
        <f t="shared" si="0"/>
        <v>100.37800000000001</v>
      </c>
      <c r="AE33" s="16">
        <f t="shared" si="0"/>
        <v>99.724400000000003</v>
      </c>
      <c r="AF33" s="16">
        <f t="shared" si="0"/>
        <v>100.0046</v>
      </c>
      <c r="AH33" s="34" t="s">
        <v>24</v>
      </c>
      <c r="AI33" s="37">
        <v>5.79</v>
      </c>
      <c r="AJ33" s="6" t="s">
        <v>270</v>
      </c>
      <c r="AK33" s="2">
        <v>6</v>
      </c>
      <c r="AL33" s="17">
        <v>0.43609999999999999</v>
      </c>
      <c r="AM33" s="31">
        <v>0.99999348840000002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244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272</v>
      </c>
      <c r="AM34" s="31" t="s">
        <v>272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244</v>
      </c>
      <c r="K35" t="s">
        <v>68</v>
      </c>
      <c r="L35" t="s">
        <v>194</v>
      </c>
      <c r="M35" s="6" t="s">
        <v>268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0.95420000000000005</v>
      </c>
      <c r="V35" s="31">
        <v>2.0863999999999998</v>
      </c>
      <c r="W35" s="31">
        <v>5.2352999999999996</v>
      </c>
      <c r="X35" s="31">
        <v>9.4283999999999999</v>
      </c>
      <c r="Y35" s="31">
        <v>24.886099999999999</v>
      </c>
      <c r="Z35" s="31">
        <v>100.07259999999999</v>
      </c>
      <c r="AA35" s="16">
        <f t="shared" si="0"/>
        <v>95.42</v>
      </c>
      <c r="AB35" s="16">
        <f t="shared" si="0"/>
        <v>104.32</v>
      </c>
      <c r="AC35" s="16">
        <f t="shared" si="0"/>
        <v>104.70599999999999</v>
      </c>
      <c r="AD35" s="16">
        <f t="shared" si="0"/>
        <v>94.284000000000006</v>
      </c>
      <c r="AE35" s="16">
        <f t="shared" si="0"/>
        <v>99.544399999999996</v>
      </c>
      <c r="AF35" s="16">
        <f t="shared" si="0"/>
        <v>100.07259999999999</v>
      </c>
      <c r="AH35" s="34" t="s">
        <v>25</v>
      </c>
      <c r="AI35" s="37">
        <v>6.4</v>
      </c>
      <c r="AJ35" s="6" t="s">
        <v>268</v>
      </c>
      <c r="AK35" s="2">
        <v>6</v>
      </c>
      <c r="AL35" s="17">
        <v>1.2041999999999999</v>
      </c>
      <c r="AM35" s="31">
        <v>0.99994432730000005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244</v>
      </c>
      <c r="K36" t="s">
        <v>68</v>
      </c>
      <c r="L36" t="s">
        <v>194</v>
      </c>
      <c r="M36" s="6" t="s">
        <v>268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0.87660000000000005</v>
      </c>
      <c r="V36" s="31">
        <v>1.8826000000000001</v>
      </c>
      <c r="W36" s="31">
        <v>4.9126000000000003</v>
      </c>
      <c r="X36" s="31">
        <v>9.3583999999999996</v>
      </c>
      <c r="Y36" s="31">
        <v>24.073</v>
      </c>
      <c r="Z36" s="31">
        <v>100.3039</v>
      </c>
      <c r="AA36" s="16">
        <f t="shared" si="0"/>
        <v>87.660000000000011</v>
      </c>
      <c r="AB36" s="16">
        <f t="shared" si="0"/>
        <v>94.13</v>
      </c>
      <c r="AC36" s="16">
        <f t="shared" si="0"/>
        <v>98.25200000000001</v>
      </c>
      <c r="AD36" s="16">
        <f t="shared" si="0"/>
        <v>93.584000000000003</v>
      </c>
      <c r="AE36" s="16">
        <f t="shared" si="0"/>
        <v>96.292000000000002</v>
      </c>
      <c r="AF36" s="16">
        <f t="shared" si="0"/>
        <v>100.3039</v>
      </c>
      <c r="AH36" s="34" t="s">
        <v>26</v>
      </c>
      <c r="AI36" s="37">
        <v>6.65</v>
      </c>
      <c r="AJ36" s="6" t="s">
        <v>268</v>
      </c>
      <c r="AK36" s="2">
        <v>6</v>
      </c>
      <c r="AL36" s="17">
        <v>2.2452000000000001</v>
      </c>
      <c r="AM36" s="31">
        <v>0.99981142670000001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252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244</v>
      </c>
      <c r="K37" t="s">
        <v>68</v>
      </c>
      <c r="L37" t="s">
        <v>194</v>
      </c>
      <c r="M37" s="6" t="s">
        <v>268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0.88119999999999998</v>
      </c>
      <c r="V37" s="31">
        <v>1.8717999999999999</v>
      </c>
      <c r="W37" s="31">
        <v>4.9509999999999996</v>
      </c>
      <c r="X37" s="31">
        <v>9.4429999999999996</v>
      </c>
      <c r="Y37" s="31">
        <v>23.662500000000001</v>
      </c>
      <c r="Z37" s="31">
        <v>100.3963</v>
      </c>
      <c r="AA37" s="16">
        <f t="shared" si="0"/>
        <v>88.12</v>
      </c>
      <c r="AB37" s="16">
        <f t="shared" si="0"/>
        <v>93.589999999999989</v>
      </c>
      <c r="AC37" s="16">
        <f t="shared" si="0"/>
        <v>99.02</v>
      </c>
      <c r="AD37" s="16">
        <f t="shared" si="0"/>
        <v>94.429999999999993</v>
      </c>
      <c r="AE37" s="16">
        <f t="shared" si="0"/>
        <v>94.65</v>
      </c>
      <c r="AF37" s="16">
        <f t="shared" si="0"/>
        <v>100.3963</v>
      </c>
      <c r="AH37" s="34" t="s">
        <v>252</v>
      </c>
      <c r="AI37" s="37">
        <v>6.74</v>
      </c>
      <c r="AJ37" s="6" t="s">
        <v>268</v>
      </c>
      <c r="AK37" s="2">
        <v>6</v>
      </c>
      <c r="AL37" s="17">
        <v>2.8751000000000002</v>
      </c>
      <c r="AM37" s="31">
        <v>0.99969206470000005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253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244</v>
      </c>
      <c r="K38" t="s">
        <v>68</v>
      </c>
      <c r="L38" t="s">
        <v>194</v>
      </c>
      <c r="M38" s="6" t="s">
        <v>267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1.4470000000000001</v>
      </c>
      <c r="V38" s="31">
        <v>2.1675</v>
      </c>
      <c r="W38" s="31">
        <v>4.8276000000000003</v>
      </c>
      <c r="X38" s="31">
        <v>9.2847000000000008</v>
      </c>
      <c r="Y38" s="31">
        <v>25.284700000000001</v>
      </c>
      <c r="Z38" s="31">
        <v>99.993799999999993</v>
      </c>
      <c r="AA38" s="16">
        <f t="shared" si="0"/>
        <v>144.70000000000002</v>
      </c>
      <c r="AB38" s="16">
        <f t="shared" si="0"/>
        <v>108.375</v>
      </c>
      <c r="AC38" s="16">
        <f t="shared" si="0"/>
        <v>96.552000000000007</v>
      </c>
      <c r="AD38" s="16">
        <f t="shared" si="0"/>
        <v>92.847000000000008</v>
      </c>
      <c r="AE38" s="16">
        <f t="shared" si="0"/>
        <v>101.13879999999999</v>
      </c>
      <c r="AF38" s="16">
        <f t="shared" si="0"/>
        <v>99.993799999999993</v>
      </c>
      <c r="AH38" s="34" t="s">
        <v>253</v>
      </c>
      <c r="AI38" s="37">
        <v>6.75</v>
      </c>
      <c r="AJ38" s="6" t="s">
        <v>267</v>
      </c>
      <c r="AK38" s="2">
        <v>6</v>
      </c>
      <c r="AL38" s="17">
        <v>1.6168</v>
      </c>
      <c r="AM38" s="31">
        <v>0.99995593679999994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244</v>
      </c>
      <c r="K39" t="s">
        <v>68</v>
      </c>
      <c r="L39" t="s">
        <v>194</v>
      </c>
      <c r="M39" s="6" t="s">
        <v>268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0.87429999999999997</v>
      </c>
      <c r="V39" s="31">
        <v>1.879</v>
      </c>
      <c r="W39" s="31">
        <v>5.0690999999999997</v>
      </c>
      <c r="X39" s="31">
        <v>9.49</v>
      </c>
      <c r="Y39" s="31">
        <v>25.232199999999999</v>
      </c>
      <c r="Z39" s="31">
        <v>99.9923</v>
      </c>
      <c r="AA39" s="16">
        <f t="shared" si="0"/>
        <v>87.429999999999993</v>
      </c>
      <c r="AB39" s="16">
        <f t="shared" si="0"/>
        <v>93.95</v>
      </c>
      <c r="AC39" s="16">
        <f t="shared" si="0"/>
        <v>101.38199999999999</v>
      </c>
      <c r="AD39" s="16">
        <f t="shared" si="0"/>
        <v>94.9</v>
      </c>
      <c r="AE39" s="16">
        <f t="shared" si="0"/>
        <v>100.9288</v>
      </c>
      <c r="AF39" s="16">
        <f t="shared" si="0"/>
        <v>99.9923</v>
      </c>
      <c r="AH39" s="34" t="s">
        <v>27</v>
      </c>
      <c r="AI39" s="37">
        <v>6.93</v>
      </c>
      <c r="AJ39" s="6" t="s">
        <v>270</v>
      </c>
      <c r="AK39" s="2">
        <v>6</v>
      </c>
      <c r="AL39" s="17">
        <v>1.1274999999999999</v>
      </c>
      <c r="AM39" s="31">
        <v>0.99996467759999996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244</v>
      </c>
      <c r="K40" t="s">
        <v>68</v>
      </c>
      <c r="L40" t="s">
        <v>194</v>
      </c>
      <c r="M40" s="6" t="s">
        <v>270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273</v>
      </c>
      <c r="V40" s="31" t="s">
        <v>273</v>
      </c>
      <c r="W40" s="31">
        <v>5.5278</v>
      </c>
      <c r="X40" s="31">
        <v>10.033300000000001</v>
      </c>
      <c r="Y40" s="31">
        <v>24.862400000000001</v>
      </c>
      <c r="Z40" s="31">
        <v>100.0043</v>
      </c>
      <c r="AA40" s="16" t="e">
        <f t="shared" si="0"/>
        <v>#VALUE!</v>
      </c>
      <c r="AB40" s="16" t="e">
        <f t="shared" si="0"/>
        <v>#VALUE!</v>
      </c>
      <c r="AC40" s="16">
        <f t="shared" si="0"/>
        <v>110.55600000000001</v>
      </c>
      <c r="AD40" s="16">
        <f t="shared" si="0"/>
        <v>100.333</v>
      </c>
      <c r="AE40" s="16">
        <f t="shared" si="0"/>
        <v>99.449600000000004</v>
      </c>
      <c r="AF40" s="16">
        <f t="shared" si="0"/>
        <v>100.0043</v>
      </c>
      <c r="AH40" s="34" t="s">
        <v>28</v>
      </c>
      <c r="AI40" s="37" t="s">
        <v>272</v>
      </c>
      <c r="AJ40" s="6" t="s">
        <v>270</v>
      </c>
      <c r="AK40" s="2">
        <v>5</v>
      </c>
      <c r="AL40" s="17">
        <v>0.86519999999999997</v>
      </c>
      <c r="AM40" s="31">
        <v>0.99997837339999995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244</v>
      </c>
      <c r="K41" t="s">
        <v>68</v>
      </c>
      <c r="L41" t="s">
        <v>194</v>
      </c>
      <c r="M41" s="6" t="s">
        <v>270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0.8548</v>
      </c>
      <c r="V41" s="31">
        <v>1.8603000000000001</v>
      </c>
      <c r="W41" s="31">
        <v>4.9062999999999999</v>
      </c>
      <c r="X41" s="31">
        <v>9.516</v>
      </c>
      <c r="Y41" s="31">
        <v>25.232900000000001</v>
      </c>
      <c r="Z41" s="31">
        <v>99.994100000000003</v>
      </c>
      <c r="AA41" s="16">
        <f t="shared" si="0"/>
        <v>85.48</v>
      </c>
      <c r="AB41" s="16">
        <f t="shared" si="0"/>
        <v>93.015000000000001</v>
      </c>
      <c r="AC41" s="16">
        <f t="shared" si="0"/>
        <v>98.126000000000005</v>
      </c>
      <c r="AD41" s="16">
        <f t="shared" si="0"/>
        <v>95.16</v>
      </c>
      <c r="AE41" s="16">
        <f t="shared" si="0"/>
        <v>100.9316</v>
      </c>
      <c r="AF41" s="16">
        <f t="shared" si="0"/>
        <v>99.994100000000003</v>
      </c>
      <c r="AH41" s="34" t="s">
        <v>29</v>
      </c>
      <c r="AI41" s="37">
        <v>7.37</v>
      </c>
      <c r="AJ41" s="6" t="s">
        <v>270</v>
      </c>
      <c r="AK41" s="2">
        <v>6</v>
      </c>
      <c r="AL41" s="17">
        <v>0.9395</v>
      </c>
      <c r="AM41" s="31">
        <v>0.99997871640000002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254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244</v>
      </c>
      <c r="K42" t="s">
        <v>68</v>
      </c>
      <c r="L42" t="s">
        <v>194</v>
      </c>
      <c r="M42" s="6" t="s">
        <v>268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1.6167</v>
      </c>
      <c r="V42" s="31">
        <v>3.5402</v>
      </c>
      <c r="W42" s="31">
        <v>9.2818000000000005</v>
      </c>
      <c r="X42" s="31">
        <v>19.1081</v>
      </c>
      <c r="Y42" s="31">
        <v>50.623100000000001</v>
      </c>
      <c r="Z42" s="31">
        <v>199.9786</v>
      </c>
      <c r="AA42" s="16">
        <f t="shared" si="0"/>
        <v>80.835000000000008</v>
      </c>
      <c r="AB42" s="16">
        <f t="shared" si="0"/>
        <v>88.504999999999995</v>
      </c>
      <c r="AC42" s="16">
        <f t="shared" si="0"/>
        <v>92.817999999999998</v>
      </c>
      <c r="AD42" s="16">
        <f t="shared" si="0"/>
        <v>95.540500000000009</v>
      </c>
      <c r="AE42" s="16">
        <f t="shared" si="0"/>
        <v>101.2462</v>
      </c>
      <c r="AF42" s="16">
        <f t="shared" si="0"/>
        <v>99.9893</v>
      </c>
      <c r="AH42" s="34" t="s">
        <v>254</v>
      </c>
      <c r="AI42" s="37">
        <v>7.53</v>
      </c>
      <c r="AJ42" s="6" t="s">
        <v>270</v>
      </c>
      <c r="AK42" s="2">
        <v>6</v>
      </c>
      <c r="AL42" s="17">
        <v>1.3309</v>
      </c>
      <c r="AM42" s="31">
        <v>0.99995224530000004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244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19.910299999999999</v>
      </c>
      <c r="V43" s="31">
        <v>19.615100000000002</v>
      </c>
      <c r="W43" s="31">
        <v>20.2041</v>
      </c>
      <c r="X43" s="31">
        <v>19.880700000000001</v>
      </c>
      <c r="Y43" s="31">
        <v>20.242899999999999</v>
      </c>
      <c r="Z43" s="31">
        <v>20.146899999999999</v>
      </c>
      <c r="AA43" s="16">
        <f t="shared" si="0"/>
        <v>99.55149999999999</v>
      </c>
      <c r="AB43" s="16">
        <f t="shared" si="0"/>
        <v>98.075500000000005</v>
      </c>
      <c r="AC43" s="16">
        <f t="shared" si="0"/>
        <v>101.0205</v>
      </c>
      <c r="AD43" s="16">
        <f t="shared" si="0"/>
        <v>99.403499999999994</v>
      </c>
      <c r="AE43" s="16">
        <f t="shared" si="0"/>
        <v>101.21449999999999</v>
      </c>
      <c r="AF43" s="16">
        <f t="shared" si="0"/>
        <v>100.7345</v>
      </c>
      <c r="AH43" s="34" t="s">
        <v>98</v>
      </c>
      <c r="AI43" s="37">
        <v>7.62</v>
      </c>
      <c r="AJ43" s="6" t="s">
        <v>195</v>
      </c>
      <c r="AK43" s="2">
        <v>1</v>
      </c>
      <c r="AL43" s="17" t="s">
        <v>272</v>
      </c>
      <c r="AM43" s="45" t="s">
        <v>272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244</v>
      </c>
      <c r="K44" t="s">
        <v>68</v>
      </c>
      <c r="L44" t="s">
        <v>194</v>
      </c>
      <c r="M44" s="6" t="s">
        <v>268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0.85899999999999999</v>
      </c>
      <c r="V44" s="31">
        <v>1.8063</v>
      </c>
      <c r="W44" s="31">
        <v>4.7617000000000003</v>
      </c>
      <c r="X44" s="31">
        <v>9.0236000000000001</v>
      </c>
      <c r="Y44" s="31">
        <v>24.463699999999999</v>
      </c>
      <c r="Z44" s="31">
        <v>100.24890000000001</v>
      </c>
      <c r="AA44" s="16">
        <f t="shared" si="0"/>
        <v>85.9</v>
      </c>
      <c r="AB44" s="16">
        <f t="shared" si="0"/>
        <v>90.314999999999998</v>
      </c>
      <c r="AC44" s="16">
        <f t="shared" si="0"/>
        <v>95.234000000000009</v>
      </c>
      <c r="AD44" s="16">
        <f t="shared" si="0"/>
        <v>90.236000000000004</v>
      </c>
      <c r="AE44" s="16">
        <f t="shared" si="0"/>
        <v>97.854799999999997</v>
      </c>
      <c r="AF44" s="16">
        <f t="shared" si="0"/>
        <v>100.24889999999999</v>
      </c>
      <c r="AH44" s="34" t="s">
        <v>30</v>
      </c>
      <c r="AI44" s="37">
        <v>7.69</v>
      </c>
      <c r="AJ44" s="6" t="s">
        <v>268</v>
      </c>
      <c r="AK44" s="2">
        <v>6</v>
      </c>
      <c r="AL44" s="17">
        <v>2.2629000000000001</v>
      </c>
      <c r="AM44" s="31">
        <v>0.99980939729999996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244</v>
      </c>
      <c r="K45" t="s">
        <v>68</v>
      </c>
      <c r="L45" t="s">
        <v>194</v>
      </c>
      <c r="M45" s="6" t="s">
        <v>270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1.1664000000000001</v>
      </c>
      <c r="V45" s="31">
        <v>2.0937999999999999</v>
      </c>
      <c r="W45" s="31">
        <v>4.9518000000000004</v>
      </c>
      <c r="X45" s="31">
        <v>9.6664999999999992</v>
      </c>
      <c r="Y45" s="31">
        <v>25.1279</v>
      </c>
      <c r="Z45" s="31">
        <v>99.997200000000007</v>
      </c>
      <c r="AA45" s="16">
        <f t="shared" si="0"/>
        <v>116.64000000000001</v>
      </c>
      <c r="AB45" s="16">
        <f t="shared" si="0"/>
        <v>104.69</v>
      </c>
      <c r="AC45" s="16">
        <f t="shared" si="0"/>
        <v>99.036000000000016</v>
      </c>
      <c r="AD45" s="16">
        <f t="shared" ref="AD45:AF87" si="3">X45/Q45*100</f>
        <v>96.664999999999992</v>
      </c>
      <c r="AE45" s="16">
        <f t="shared" si="3"/>
        <v>100.51160000000002</v>
      </c>
      <c r="AF45" s="16">
        <f t="shared" si="3"/>
        <v>99.997200000000007</v>
      </c>
      <c r="AH45" s="34" t="s">
        <v>31</v>
      </c>
      <c r="AI45" s="37">
        <v>7.93</v>
      </c>
      <c r="AJ45" s="6" t="s">
        <v>267</v>
      </c>
      <c r="AK45" s="2">
        <v>6</v>
      </c>
      <c r="AL45" s="17">
        <v>0.71860000000000002</v>
      </c>
      <c r="AM45" s="31">
        <v>0.99999107949999999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255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244</v>
      </c>
      <c r="K46" t="s">
        <v>68</v>
      </c>
      <c r="L46" t="s">
        <v>194</v>
      </c>
      <c r="M46" s="6" t="s">
        <v>270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1.5568</v>
      </c>
      <c r="V46" s="31">
        <v>2.2989000000000002</v>
      </c>
      <c r="W46" s="31">
        <v>4.7602000000000002</v>
      </c>
      <c r="X46" s="31">
        <v>9.0388999999999999</v>
      </c>
      <c r="Y46" s="31">
        <v>25.363900000000001</v>
      </c>
      <c r="Z46" s="31">
        <v>99.992699999999999</v>
      </c>
      <c r="AA46" s="16">
        <f t="shared" ref="AA46:AC87" si="4">U46/N46*100</f>
        <v>155.68</v>
      </c>
      <c r="AB46" s="16">
        <f t="shared" si="4"/>
        <v>114.94500000000001</v>
      </c>
      <c r="AC46" s="16">
        <f t="shared" si="4"/>
        <v>95.203999999999994</v>
      </c>
      <c r="AD46" s="16">
        <f t="shared" si="3"/>
        <v>90.388999999999996</v>
      </c>
      <c r="AE46" s="16">
        <f t="shared" si="3"/>
        <v>101.4556</v>
      </c>
      <c r="AF46" s="16">
        <f t="shared" si="3"/>
        <v>99.992699999999999</v>
      </c>
      <c r="AH46" s="34" t="s">
        <v>255</v>
      </c>
      <c r="AI46" s="37">
        <v>8</v>
      </c>
      <c r="AJ46" s="6" t="s">
        <v>267</v>
      </c>
      <c r="AK46" s="2">
        <v>6</v>
      </c>
      <c r="AL46" s="17">
        <v>2.0142000000000002</v>
      </c>
      <c r="AM46" s="31">
        <v>0.99993450029999997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244</v>
      </c>
      <c r="K47" t="s">
        <v>68</v>
      </c>
      <c r="L47" t="s">
        <v>194</v>
      </c>
      <c r="M47" s="6" t="s">
        <v>268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0.85350000000000004</v>
      </c>
      <c r="V47" s="31">
        <v>1.7761</v>
      </c>
      <c r="W47" s="31">
        <v>4.6273999999999997</v>
      </c>
      <c r="X47" s="31">
        <v>8.7913999999999994</v>
      </c>
      <c r="Y47" s="31">
        <v>23.291699999999999</v>
      </c>
      <c r="Z47" s="31">
        <v>100.57250000000001</v>
      </c>
      <c r="AA47" s="16">
        <f t="shared" si="4"/>
        <v>85.350000000000009</v>
      </c>
      <c r="AB47" s="16">
        <f t="shared" si="4"/>
        <v>88.805000000000007</v>
      </c>
      <c r="AC47" s="16">
        <f t="shared" si="4"/>
        <v>92.548000000000002</v>
      </c>
      <c r="AD47" s="16">
        <f t="shared" si="3"/>
        <v>87.913999999999987</v>
      </c>
      <c r="AE47" s="16">
        <f t="shared" si="3"/>
        <v>93.166799999999995</v>
      </c>
      <c r="AF47" s="16">
        <f t="shared" si="3"/>
        <v>100.57249999999999</v>
      </c>
      <c r="AH47" s="34" t="s">
        <v>32</v>
      </c>
      <c r="AI47" s="37">
        <v>8.11</v>
      </c>
      <c r="AJ47" s="6" t="s">
        <v>268</v>
      </c>
      <c r="AK47" s="2">
        <v>6</v>
      </c>
      <c r="AL47" s="17">
        <v>4.2526000000000002</v>
      </c>
      <c r="AM47" s="31">
        <v>0.99934416829999995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244</v>
      </c>
      <c r="K48" t="s">
        <v>68</v>
      </c>
      <c r="L48" t="s">
        <v>194</v>
      </c>
      <c r="M48" s="6" t="s">
        <v>270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1.1031</v>
      </c>
      <c r="V48" s="31">
        <v>2.2014</v>
      </c>
      <c r="W48" s="31">
        <v>5.7557999999999998</v>
      </c>
      <c r="X48" s="31">
        <v>10.1942</v>
      </c>
      <c r="Y48" s="31">
        <v>25.7623</v>
      </c>
      <c r="Z48" s="31">
        <v>99.747100000000003</v>
      </c>
      <c r="AA48" s="16">
        <f t="shared" si="4"/>
        <v>110.31</v>
      </c>
      <c r="AB48" s="16">
        <f t="shared" si="4"/>
        <v>110.07000000000001</v>
      </c>
      <c r="AC48" s="16">
        <f t="shared" si="4"/>
        <v>115.116</v>
      </c>
      <c r="AD48" s="16">
        <f t="shared" si="3"/>
        <v>101.94199999999999</v>
      </c>
      <c r="AE48" s="16">
        <f t="shared" si="3"/>
        <v>103.0492</v>
      </c>
      <c r="AF48" s="16">
        <f t="shared" si="3"/>
        <v>99.747100000000003</v>
      </c>
      <c r="AH48" s="34" t="s">
        <v>33</v>
      </c>
      <c r="AI48" s="37">
        <v>8.16</v>
      </c>
      <c r="AJ48" s="6" t="s">
        <v>268</v>
      </c>
      <c r="AK48" s="2">
        <v>6</v>
      </c>
      <c r="AL48" s="17">
        <v>2.1175999999999999</v>
      </c>
      <c r="AM48" s="31">
        <v>0.99982030099999997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244</v>
      </c>
      <c r="K49" t="s">
        <v>68</v>
      </c>
      <c r="L49" t="s">
        <v>194</v>
      </c>
      <c r="M49" s="6" t="s">
        <v>268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0.80379999999999996</v>
      </c>
      <c r="V49" s="31">
        <v>1.7062999999999999</v>
      </c>
      <c r="W49" s="31">
        <v>4.5170000000000003</v>
      </c>
      <c r="X49" s="31">
        <v>8.6353000000000009</v>
      </c>
      <c r="Y49" s="31">
        <v>22.763200000000001</v>
      </c>
      <c r="Z49" s="31">
        <v>100.7277</v>
      </c>
      <c r="AA49" s="16">
        <f t="shared" si="4"/>
        <v>80.38</v>
      </c>
      <c r="AB49" s="16">
        <f t="shared" si="4"/>
        <v>85.314999999999998</v>
      </c>
      <c r="AC49" s="16">
        <f t="shared" si="4"/>
        <v>90.34</v>
      </c>
      <c r="AD49" s="16">
        <f t="shared" si="3"/>
        <v>86.353000000000009</v>
      </c>
      <c r="AE49" s="16">
        <f t="shared" si="3"/>
        <v>91.052800000000005</v>
      </c>
      <c r="AF49" s="16">
        <f t="shared" si="3"/>
        <v>100.7277</v>
      </c>
      <c r="AH49" s="34" t="s">
        <v>34</v>
      </c>
      <c r="AI49" s="37">
        <v>8.25</v>
      </c>
      <c r="AJ49" s="6" t="s">
        <v>268</v>
      </c>
      <c r="AK49" s="2">
        <v>6</v>
      </c>
      <c r="AL49" s="17">
        <v>5.3693</v>
      </c>
      <c r="AM49" s="31">
        <v>0.9989710839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244</v>
      </c>
      <c r="K50" t="s">
        <v>68</v>
      </c>
      <c r="L50" t="s">
        <v>194</v>
      </c>
      <c r="M50" s="6" t="s">
        <v>268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2.7294999999999998</v>
      </c>
      <c r="V50" s="31">
        <v>4.1395999999999997</v>
      </c>
      <c r="W50" s="31">
        <v>9.5146999999999995</v>
      </c>
      <c r="X50" s="31">
        <v>19.212199999999999</v>
      </c>
      <c r="Y50" s="31">
        <v>50.416200000000003</v>
      </c>
      <c r="Z50" s="31">
        <v>199.98679999999999</v>
      </c>
      <c r="AA50" s="16">
        <f t="shared" si="4"/>
        <v>136.47499999999999</v>
      </c>
      <c r="AB50" s="16">
        <f t="shared" si="4"/>
        <v>103.49</v>
      </c>
      <c r="AC50" s="16">
        <f t="shared" si="4"/>
        <v>95.146999999999991</v>
      </c>
      <c r="AD50" s="16">
        <f t="shared" si="3"/>
        <v>96.060999999999993</v>
      </c>
      <c r="AE50" s="16">
        <f t="shared" si="3"/>
        <v>100.83240000000001</v>
      </c>
      <c r="AF50" s="16">
        <f t="shared" si="3"/>
        <v>99.993399999999994</v>
      </c>
      <c r="AH50" s="34" t="s">
        <v>35</v>
      </c>
      <c r="AI50" s="37">
        <v>8.32</v>
      </c>
      <c r="AJ50" s="6" t="s">
        <v>267</v>
      </c>
      <c r="AK50" s="2">
        <v>6</v>
      </c>
      <c r="AL50" s="17">
        <v>1.3607</v>
      </c>
      <c r="AM50" s="31">
        <v>0.99996361170000003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244</v>
      </c>
      <c r="K51" t="s">
        <v>68</v>
      </c>
      <c r="L51" t="s">
        <v>194</v>
      </c>
      <c r="M51" s="6" t="s">
        <v>268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0.80579999999999996</v>
      </c>
      <c r="V51" s="31">
        <v>1.7032</v>
      </c>
      <c r="W51" s="31">
        <v>4.7629000000000001</v>
      </c>
      <c r="X51" s="31">
        <v>9.5658999999999992</v>
      </c>
      <c r="Y51" s="31">
        <v>25.266100000000002</v>
      </c>
      <c r="Z51" s="31">
        <v>99.992400000000004</v>
      </c>
      <c r="AA51" s="16">
        <f t="shared" si="4"/>
        <v>80.58</v>
      </c>
      <c r="AB51" s="16">
        <f t="shared" si="4"/>
        <v>85.16</v>
      </c>
      <c r="AC51" s="16">
        <f t="shared" si="4"/>
        <v>95.257999999999996</v>
      </c>
      <c r="AD51" s="16">
        <f t="shared" si="3"/>
        <v>95.658999999999992</v>
      </c>
      <c r="AE51" s="16">
        <f t="shared" si="3"/>
        <v>101.06440000000001</v>
      </c>
      <c r="AF51" s="16">
        <f t="shared" si="3"/>
        <v>99.992400000000004</v>
      </c>
      <c r="AH51" s="34" t="s">
        <v>36</v>
      </c>
      <c r="AI51" s="37">
        <v>8.43</v>
      </c>
      <c r="AJ51" s="6" t="s">
        <v>270</v>
      </c>
      <c r="AK51" s="2">
        <v>6</v>
      </c>
      <c r="AL51" s="17">
        <v>1.1115999999999999</v>
      </c>
      <c r="AM51" s="31">
        <v>0.99996915379999995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244</v>
      </c>
      <c r="K52" t="s">
        <v>68</v>
      </c>
      <c r="L52" t="s">
        <v>194</v>
      </c>
      <c r="M52" s="6" t="s">
        <v>268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0.7994</v>
      </c>
      <c r="V52" s="31">
        <v>1.7035</v>
      </c>
      <c r="W52" s="31">
        <v>4.6683000000000003</v>
      </c>
      <c r="X52" s="31">
        <v>9.3920999999999992</v>
      </c>
      <c r="Y52" s="31">
        <v>25.383099999999999</v>
      </c>
      <c r="Z52" s="31">
        <v>99.987099999999998</v>
      </c>
      <c r="AA52" s="16">
        <f t="shared" si="4"/>
        <v>79.94</v>
      </c>
      <c r="AB52" s="16">
        <f t="shared" si="4"/>
        <v>85.174999999999997</v>
      </c>
      <c r="AC52" s="16">
        <f t="shared" si="4"/>
        <v>93.366</v>
      </c>
      <c r="AD52" s="16">
        <f t="shared" si="3"/>
        <v>93.920999999999992</v>
      </c>
      <c r="AE52" s="16">
        <f t="shared" si="3"/>
        <v>101.5324</v>
      </c>
      <c r="AF52" s="16">
        <f t="shared" si="3"/>
        <v>99.987099999999998</v>
      </c>
      <c r="AH52" s="34" t="s">
        <v>37</v>
      </c>
      <c r="AI52" s="37">
        <v>8.5299999999999994</v>
      </c>
      <c r="AJ52" s="6" t="s">
        <v>270</v>
      </c>
      <c r="AK52" s="2">
        <v>6</v>
      </c>
      <c r="AL52" s="17">
        <v>1.6132</v>
      </c>
      <c r="AM52" s="31">
        <v>0.999930184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244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272</v>
      </c>
      <c r="AM53" s="31" t="s">
        <v>272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244</v>
      </c>
      <c r="K54" t="s">
        <v>68</v>
      </c>
      <c r="L54" t="s">
        <v>194</v>
      </c>
      <c r="M54" s="6" t="s">
        <v>268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0.85929999999999995</v>
      </c>
      <c r="V54" s="31">
        <v>1.8594999999999999</v>
      </c>
      <c r="W54" s="31">
        <v>4.7938999999999998</v>
      </c>
      <c r="X54" s="31">
        <v>8.9831000000000003</v>
      </c>
      <c r="Y54" s="31">
        <v>23.866</v>
      </c>
      <c r="Z54" s="31">
        <v>100.3997</v>
      </c>
      <c r="AA54" s="16">
        <f t="shared" si="4"/>
        <v>85.929999999999993</v>
      </c>
      <c r="AB54" s="16">
        <f t="shared" si="4"/>
        <v>92.974999999999994</v>
      </c>
      <c r="AC54" s="16">
        <f t="shared" si="4"/>
        <v>95.878</v>
      </c>
      <c r="AD54" s="16">
        <f t="shared" si="3"/>
        <v>89.831000000000003</v>
      </c>
      <c r="AE54" s="16">
        <f t="shared" si="3"/>
        <v>95.463999999999999</v>
      </c>
      <c r="AF54" s="16">
        <f t="shared" si="3"/>
        <v>100.3997</v>
      </c>
      <c r="AH54" s="34" t="s">
        <v>38</v>
      </c>
      <c r="AI54" s="37">
        <v>8.94</v>
      </c>
      <c r="AJ54" s="6" t="s">
        <v>268</v>
      </c>
      <c r="AK54" s="2">
        <v>6</v>
      </c>
      <c r="AL54" s="17">
        <v>3.0510999999999999</v>
      </c>
      <c r="AM54" s="31">
        <v>0.99965638570000004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244</v>
      </c>
      <c r="K55" t="s">
        <v>68</v>
      </c>
      <c r="L55" t="s">
        <v>194</v>
      </c>
      <c r="M55" s="6" t="s">
        <v>268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0.76780000000000004</v>
      </c>
      <c r="V55" s="31">
        <v>1.6553</v>
      </c>
      <c r="W55" s="31">
        <v>4.4725000000000001</v>
      </c>
      <c r="X55" s="31">
        <v>9.1138999999999992</v>
      </c>
      <c r="Y55" s="31">
        <v>25.5383</v>
      </c>
      <c r="Z55" s="31">
        <v>99.983599999999996</v>
      </c>
      <c r="AA55" s="16">
        <f t="shared" si="4"/>
        <v>76.78</v>
      </c>
      <c r="AB55" s="16">
        <f t="shared" si="4"/>
        <v>82.765000000000001</v>
      </c>
      <c r="AC55" s="16">
        <f t="shared" si="4"/>
        <v>89.45</v>
      </c>
      <c r="AD55" s="16">
        <f t="shared" si="3"/>
        <v>91.138999999999996</v>
      </c>
      <c r="AE55" s="16">
        <f t="shared" si="3"/>
        <v>102.15319999999998</v>
      </c>
      <c r="AF55" s="16">
        <f t="shared" si="3"/>
        <v>99.983599999999996</v>
      </c>
      <c r="AH55" s="34" t="s">
        <v>39</v>
      </c>
      <c r="AI55" s="37">
        <v>9.02</v>
      </c>
      <c r="AJ55" s="6" t="s">
        <v>270</v>
      </c>
      <c r="AK55" s="2">
        <v>6</v>
      </c>
      <c r="AL55" s="17">
        <v>2.1924000000000001</v>
      </c>
      <c r="AM55" s="31">
        <v>0.99987691670000001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244</v>
      </c>
      <c r="K56" t="s">
        <v>68</v>
      </c>
      <c r="L56" t="s">
        <v>194</v>
      </c>
      <c r="M56" s="6" t="s">
        <v>268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1.0213000000000001</v>
      </c>
      <c r="V56" s="31">
        <v>2.1183999999999998</v>
      </c>
      <c r="W56" s="31">
        <v>5.4671000000000003</v>
      </c>
      <c r="X56" s="31">
        <v>10.3329</v>
      </c>
      <c r="Y56" s="31">
        <v>27.646000000000001</v>
      </c>
      <c r="Z56" s="31">
        <v>99.279300000000006</v>
      </c>
      <c r="AA56" s="16">
        <f t="shared" si="4"/>
        <v>102.13000000000001</v>
      </c>
      <c r="AB56" s="16">
        <f t="shared" si="4"/>
        <v>105.91999999999999</v>
      </c>
      <c r="AC56" s="16">
        <f t="shared" si="4"/>
        <v>109.34200000000001</v>
      </c>
      <c r="AD56" s="16">
        <f t="shared" si="3"/>
        <v>103.32900000000001</v>
      </c>
      <c r="AE56" s="16">
        <f t="shared" si="3"/>
        <v>110.58399999999999</v>
      </c>
      <c r="AF56" s="16">
        <f t="shared" si="3"/>
        <v>99.279300000000006</v>
      </c>
      <c r="AH56" s="34" t="s">
        <v>40</v>
      </c>
      <c r="AI56" s="37">
        <v>9.0299999999999994</v>
      </c>
      <c r="AJ56" s="6" t="s">
        <v>268</v>
      </c>
      <c r="AK56" s="2">
        <v>6</v>
      </c>
      <c r="AL56" s="17">
        <v>5.1585999999999999</v>
      </c>
      <c r="AM56" s="31">
        <v>0.99891032099999999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244</v>
      </c>
      <c r="K57" t="s">
        <v>68</v>
      </c>
      <c r="L57" t="s">
        <v>194</v>
      </c>
      <c r="M57" s="6" t="s">
        <v>268</v>
      </c>
      <c r="N57" s="2">
        <v>2</v>
      </c>
      <c r="O57" s="2">
        <v>4</v>
      </c>
      <c r="P57" s="2">
        <v>10</v>
      </c>
      <c r="Q57" s="2">
        <v>20</v>
      </c>
      <c r="R57" s="31">
        <v>50</v>
      </c>
      <c r="S57" s="31">
        <v>200</v>
      </c>
      <c r="T57" s="31" t="s">
        <v>69</v>
      </c>
      <c r="U57" s="31">
        <v>2.1236000000000002</v>
      </c>
      <c r="V57" s="31">
        <v>4.5201000000000002</v>
      </c>
      <c r="W57" s="31">
        <v>11.821999999999999</v>
      </c>
      <c r="X57" s="31">
        <v>21.938400000000001</v>
      </c>
      <c r="Y57" s="31">
        <v>58.270600000000002</v>
      </c>
      <c r="Z57" s="31">
        <v>197.63579999999999</v>
      </c>
      <c r="AA57" s="16">
        <f t="shared" si="4"/>
        <v>106.18</v>
      </c>
      <c r="AB57" s="16">
        <f t="shared" si="4"/>
        <v>113.00250000000001</v>
      </c>
      <c r="AC57" s="16">
        <f t="shared" si="4"/>
        <v>118.22</v>
      </c>
      <c r="AD57" s="16">
        <f t="shared" si="3"/>
        <v>109.69200000000001</v>
      </c>
      <c r="AE57" s="16">
        <f t="shared" si="3"/>
        <v>116.54120000000002</v>
      </c>
      <c r="AF57" s="16">
        <f t="shared" si="3"/>
        <v>98.817899999999995</v>
      </c>
      <c r="AH57" s="34" t="s">
        <v>41</v>
      </c>
      <c r="AI57" s="37">
        <v>9.1300000000000008</v>
      </c>
      <c r="AJ57" s="6" t="s">
        <v>268</v>
      </c>
      <c r="AK57" s="2">
        <v>6</v>
      </c>
      <c r="AL57" s="17">
        <v>8.1678999999999995</v>
      </c>
      <c r="AM57" s="31">
        <v>0.99714221300000005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244</v>
      </c>
      <c r="K58" t="s">
        <v>68</v>
      </c>
      <c r="L58" t="s">
        <v>194</v>
      </c>
      <c r="M58" s="6" t="s">
        <v>268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1.0145999999999999</v>
      </c>
      <c r="V58" s="31">
        <v>2.1059999999999999</v>
      </c>
      <c r="W58" s="31">
        <v>5.6288999999999998</v>
      </c>
      <c r="X58" s="31">
        <v>10.4076</v>
      </c>
      <c r="Y58" s="31">
        <v>26.597899999999999</v>
      </c>
      <c r="Z58" s="31">
        <v>99.525999999999996</v>
      </c>
      <c r="AA58" s="16">
        <f t="shared" si="4"/>
        <v>101.46</v>
      </c>
      <c r="AB58" s="16">
        <f t="shared" si="4"/>
        <v>105.3</v>
      </c>
      <c r="AC58" s="16">
        <f t="shared" si="4"/>
        <v>112.578</v>
      </c>
      <c r="AD58" s="16">
        <f t="shared" si="3"/>
        <v>104.07600000000001</v>
      </c>
      <c r="AE58" s="16">
        <f t="shared" si="3"/>
        <v>106.39159999999998</v>
      </c>
      <c r="AF58" s="16">
        <f t="shared" si="3"/>
        <v>99.525999999999996</v>
      </c>
      <c r="AH58" s="34" t="s">
        <v>42</v>
      </c>
      <c r="AI58" s="37">
        <v>9.43</v>
      </c>
      <c r="AJ58" s="6" t="s">
        <v>268</v>
      </c>
      <c r="AK58" s="2">
        <v>6</v>
      </c>
      <c r="AL58" s="17">
        <v>3.3809999999999998</v>
      </c>
      <c r="AM58" s="31">
        <v>0.9995371783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244</v>
      </c>
      <c r="K59" t="s">
        <v>68</v>
      </c>
      <c r="L59" t="s">
        <v>194</v>
      </c>
      <c r="M59" s="6" t="s">
        <v>268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0.98340000000000005</v>
      </c>
      <c r="V59" s="31">
        <v>2.0998999999999999</v>
      </c>
      <c r="W59" s="31">
        <v>5.5435999999999996</v>
      </c>
      <c r="X59" s="31">
        <v>10.6868</v>
      </c>
      <c r="Y59" s="31">
        <v>28.086099999999998</v>
      </c>
      <c r="Z59" s="31">
        <v>99.130799999999994</v>
      </c>
      <c r="AA59" s="16">
        <f t="shared" si="4"/>
        <v>98.34</v>
      </c>
      <c r="AB59" s="16">
        <f t="shared" si="4"/>
        <v>104.99499999999999</v>
      </c>
      <c r="AC59" s="16">
        <f t="shared" si="4"/>
        <v>110.87199999999999</v>
      </c>
      <c r="AD59" s="16">
        <f t="shared" si="3"/>
        <v>106.86800000000001</v>
      </c>
      <c r="AE59" s="16">
        <f t="shared" si="3"/>
        <v>112.34439999999999</v>
      </c>
      <c r="AF59" s="16">
        <f t="shared" si="3"/>
        <v>99.130799999999994</v>
      </c>
      <c r="AH59" s="34" t="s">
        <v>43</v>
      </c>
      <c r="AI59" s="37">
        <v>9.4499999999999993</v>
      </c>
      <c r="AJ59" s="6" t="s">
        <v>268</v>
      </c>
      <c r="AK59" s="2">
        <v>6</v>
      </c>
      <c r="AL59" s="17">
        <v>6.0891000000000002</v>
      </c>
      <c r="AM59" s="31">
        <v>0.99846167519999995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244</v>
      </c>
      <c r="K60" t="s">
        <v>68</v>
      </c>
      <c r="L60" t="s">
        <v>207</v>
      </c>
      <c r="M60" s="6" t="s">
        <v>270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0.72350000000000003</v>
      </c>
      <c r="V60" s="31">
        <v>1.5458000000000001</v>
      </c>
      <c r="W60" s="31">
        <v>4.1773999999999996</v>
      </c>
      <c r="X60" s="31">
        <v>8.8445</v>
      </c>
      <c r="Y60" s="31">
        <v>25.6891</v>
      </c>
      <c r="Z60" s="31">
        <v>99.981499999999997</v>
      </c>
      <c r="AA60" s="16">
        <f t="shared" si="4"/>
        <v>72.350000000000009</v>
      </c>
      <c r="AB60" s="16">
        <f t="shared" si="4"/>
        <v>77.290000000000006</v>
      </c>
      <c r="AC60" s="16">
        <f t="shared" si="4"/>
        <v>83.547999999999988</v>
      </c>
      <c r="AD60" s="16">
        <f t="shared" si="3"/>
        <v>88.444999999999993</v>
      </c>
      <c r="AE60" s="16">
        <f t="shared" si="3"/>
        <v>102.75639999999999</v>
      </c>
      <c r="AF60" s="16">
        <f t="shared" si="3"/>
        <v>99.981499999999997</v>
      </c>
      <c r="AH60" s="34" t="s">
        <v>44</v>
      </c>
      <c r="AI60" s="37">
        <v>9.58</v>
      </c>
      <c r="AJ60" s="6" t="s">
        <v>270</v>
      </c>
      <c r="AK60" s="2">
        <v>6</v>
      </c>
      <c r="AL60" s="17">
        <v>2.7277999999999998</v>
      </c>
      <c r="AM60" s="31">
        <v>0.99982163339999996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256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244</v>
      </c>
      <c r="K61" t="s">
        <v>68</v>
      </c>
      <c r="L61" t="s">
        <v>207</v>
      </c>
      <c r="M61" s="6" t="s">
        <v>268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0.88849999999999996</v>
      </c>
      <c r="V61" s="31">
        <v>1.8960999999999999</v>
      </c>
      <c r="W61" s="31">
        <v>4.8197000000000001</v>
      </c>
      <c r="X61" s="31">
        <v>9.1220999999999997</v>
      </c>
      <c r="Y61" s="31">
        <v>25.913699999999999</v>
      </c>
      <c r="Z61" s="31">
        <v>99.871600000000001</v>
      </c>
      <c r="AA61" s="16">
        <f t="shared" si="4"/>
        <v>88.85</v>
      </c>
      <c r="AB61" s="16">
        <f t="shared" si="4"/>
        <v>94.804999999999993</v>
      </c>
      <c r="AC61" s="16">
        <f t="shared" si="4"/>
        <v>96.394000000000005</v>
      </c>
      <c r="AD61" s="16">
        <f t="shared" si="3"/>
        <v>91.221000000000004</v>
      </c>
      <c r="AE61" s="16">
        <f t="shared" si="3"/>
        <v>103.65480000000001</v>
      </c>
      <c r="AF61" s="16">
        <f t="shared" si="3"/>
        <v>99.871600000000001</v>
      </c>
      <c r="AH61" s="34" t="s">
        <v>256</v>
      </c>
      <c r="AI61" s="37">
        <v>9.7200000000000006</v>
      </c>
      <c r="AJ61" s="6" t="s">
        <v>268</v>
      </c>
      <c r="AK61" s="2">
        <v>6</v>
      </c>
      <c r="AL61" s="17">
        <v>2.4388000000000001</v>
      </c>
      <c r="AM61" s="31">
        <v>0.99977240820000002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244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20.930800000000001</v>
      </c>
      <c r="V62" s="31">
        <v>20.394100000000002</v>
      </c>
      <c r="W62" s="31">
        <v>19.773800000000001</v>
      </c>
      <c r="X62" s="31">
        <v>19.6571</v>
      </c>
      <c r="Y62" s="31">
        <v>20.1784</v>
      </c>
      <c r="Z62" s="31">
        <v>19.065799999999999</v>
      </c>
      <c r="AA62" s="16">
        <f t="shared" si="4"/>
        <v>104.654</v>
      </c>
      <c r="AB62" s="16">
        <f t="shared" si="4"/>
        <v>101.97050000000002</v>
      </c>
      <c r="AC62" s="16">
        <f t="shared" si="4"/>
        <v>98.869</v>
      </c>
      <c r="AD62" s="16">
        <f t="shared" si="3"/>
        <v>98.285499999999999</v>
      </c>
      <c r="AE62" s="16">
        <f t="shared" si="3"/>
        <v>100.89200000000001</v>
      </c>
      <c r="AF62" s="16">
        <f t="shared" si="3"/>
        <v>95.328999999999994</v>
      </c>
      <c r="AH62" s="34" t="s">
        <v>100</v>
      </c>
      <c r="AI62" s="37">
        <v>9.85</v>
      </c>
      <c r="AJ62" s="6" t="s">
        <v>195</v>
      </c>
      <c r="AK62" s="2">
        <v>1</v>
      </c>
      <c r="AL62" s="17" t="s">
        <v>272</v>
      </c>
      <c r="AM62" s="45" t="s">
        <v>272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244</v>
      </c>
      <c r="K63" t="s">
        <v>68</v>
      </c>
      <c r="L63" t="s">
        <v>207</v>
      </c>
      <c r="M63" s="6" t="s">
        <v>268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0.96250000000000002</v>
      </c>
      <c r="V63" s="31">
        <v>1.9603999999999999</v>
      </c>
      <c r="W63" s="31">
        <v>4.8471000000000002</v>
      </c>
      <c r="X63" s="31">
        <v>9.2001000000000008</v>
      </c>
      <c r="Y63" s="31">
        <v>24.842500000000001</v>
      </c>
      <c r="Z63" s="31">
        <v>100.12820000000001</v>
      </c>
      <c r="AA63" s="16">
        <f t="shared" si="4"/>
        <v>96.25</v>
      </c>
      <c r="AB63" s="16">
        <f t="shared" si="4"/>
        <v>98.02</v>
      </c>
      <c r="AC63" s="16">
        <f t="shared" si="4"/>
        <v>96.942000000000007</v>
      </c>
      <c r="AD63" s="16">
        <f t="shared" si="3"/>
        <v>92.001000000000005</v>
      </c>
      <c r="AE63" s="16">
        <f t="shared" si="3"/>
        <v>99.37</v>
      </c>
      <c r="AF63" s="16">
        <f t="shared" si="3"/>
        <v>100.12820000000001</v>
      </c>
      <c r="AH63" s="34" t="s">
        <v>45</v>
      </c>
      <c r="AI63" s="37">
        <v>9.9499999999999993</v>
      </c>
      <c r="AJ63" s="6" t="s">
        <v>268</v>
      </c>
      <c r="AK63" s="2">
        <v>6</v>
      </c>
      <c r="AL63" s="17">
        <v>1.59</v>
      </c>
      <c r="AM63" s="31">
        <v>0.99990437990000003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244</v>
      </c>
      <c r="K64" t="s">
        <v>68</v>
      </c>
      <c r="L64" t="s">
        <v>207</v>
      </c>
      <c r="M64" s="6" t="s">
        <v>268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1.4475</v>
      </c>
      <c r="V64" s="31">
        <v>2.2852999999999999</v>
      </c>
      <c r="W64" s="31">
        <v>4.9466000000000001</v>
      </c>
      <c r="X64" s="31">
        <v>9.4864999999999995</v>
      </c>
      <c r="Y64" s="31">
        <v>24.720300000000002</v>
      </c>
      <c r="Z64" s="31">
        <v>100.1138</v>
      </c>
      <c r="AA64" s="16">
        <f t="shared" si="4"/>
        <v>144.75</v>
      </c>
      <c r="AB64" s="16">
        <f t="shared" si="4"/>
        <v>114.265</v>
      </c>
      <c r="AC64" s="16">
        <f t="shared" si="4"/>
        <v>98.932000000000002</v>
      </c>
      <c r="AD64" s="16">
        <f t="shared" si="3"/>
        <v>94.864999999999995</v>
      </c>
      <c r="AE64" s="16">
        <f t="shared" si="3"/>
        <v>98.881200000000007</v>
      </c>
      <c r="AF64" s="16">
        <f t="shared" si="3"/>
        <v>100.11380000000001</v>
      </c>
      <c r="AH64" s="34" t="s">
        <v>46</v>
      </c>
      <c r="AI64" s="37">
        <v>9.9700000000000006</v>
      </c>
      <c r="AJ64" s="6" t="s">
        <v>269</v>
      </c>
      <c r="AK64" s="2">
        <v>6</v>
      </c>
      <c r="AL64" s="17">
        <v>1.7252000000000001</v>
      </c>
      <c r="AM64" s="31">
        <v>0.99991298279999996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244</v>
      </c>
      <c r="K65" t="s">
        <v>68</v>
      </c>
      <c r="L65" t="s">
        <v>207</v>
      </c>
      <c r="M65" s="6" t="s">
        <v>268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1.5469999999999999</v>
      </c>
      <c r="V65" s="31">
        <v>2.4618000000000002</v>
      </c>
      <c r="W65" s="31">
        <v>5.0598999999999998</v>
      </c>
      <c r="X65" s="31">
        <v>9.2182999999999993</v>
      </c>
      <c r="Y65" s="31">
        <v>24.5367</v>
      </c>
      <c r="Z65" s="31">
        <v>100.1763</v>
      </c>
      <c r="AA65" s="16">
        <f t="shared" si="4"/>
        <v>154.69999999999999</v>
      </c>
      <c r="AB65" s="16">
        <f t="shared" si="4"/>
        <v>123.09</v>
      </c>
      <c r="AC65" s="16">
        <f t="shared" si="4"/>
        <v>101.19799999999999</v>
      </c>
      <c r="AD65" s="16">
        <f t="shared" si="3"/>
        <v>92.182999999999993</v>
      </c>
      <c r="AE65" s="16">
        <f t="shared" si="3"/>
        <v>98.146799999999999</v>
      </c>
      <c r="AF65" s="16">
        <f t="shared" si="3"/>
        <v>100.1763</v>
      </c>
      <c r="AH65" s="34" t="s">
        <v>47</v>
      </c>
      <c r="AI65" s="37">
        <v>10.01</v>
      </c>
      <c r="AJ65" s="6" t="s">
        <v>269</v>
      </c>
      <c r="AK65" s="2">
        <v>6</v>
      </c>
      <c r="AL65" s="17">
        <v>2.5379</v>
      </c>
      <c r="AM65" s="31">
        <v>0.99981317380000001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244</v>
      </c>
      <c r="K66" t="s">
        <v>68</v>
      </c>
      <c r="L66" t="s">
        <v>207</v>
      </c>
      <c r="M66" s="6" t="s">
        <v>268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1.5593999999999999</v>
      </c>
      <c r="V66" s="31">
        <v>2.4222000000000001</v>
      </c>
      <c r="W66" s="31">
        <v>4.9442000000000004</v>
      </c>
      <c r="X66" s="31">
        <v>9.2670999999999992</v>
      </c>
      <c r="Y66" s="31">
        <v>24.6601</v>
      </c>
      <c r="Z66" s="31">
        <v>100.14700000000001</v>
      </c>
      <c r="AA66" s="16">
        <f t="shared" si="4"/>
        <v>155.94</v>
      </c>
      <c r="AB66" s="16">
        <f t="shared" si="4"/>
        <v>121.11000000000001</v>
      </c>
      <c r="AC66" s="16">
        <f t="shared" si="4"/>
        <v>98.884</v>
      </c>
      <c r="AD66" s="16">
        <f t="shared" si="3"/>
        <v>92.670999999999992</v>
      </c>
      <c r="AE66" s="16">
        <f t="shared" si="3"/>
        <v>98.6404</v>
      </c>
      <c r="AF66" s="16">
        <f t="shared" si="3"/>
        <v>100.14700000000001</v>
      </c>
      <c r="AH66" s="34" t="s">
        <v>48</v>
      </c>
      <c r="AI66" s="37">
        <v>10.01</v>
      </c>
      <c r="AJ66" s="6" t="s">
        <v>269</v>
      </c>
      <c r="AK66" s="2">
        <v>6</v>
      </c>
      <c r="AL66" s="17">
        <v>2.3443000000000001</v>
      </c>
      <c r="AM66" s="31">
        <v>0.99984097029999996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244</v>
      </c>
      <c r="K67" t="s">
        <v>68</v>
      </c>
      <c r="L67" t="s">
        <v>207</v>
      </c>
      <c r="M67" s="6" t="s">
        <v>268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0.90669999999999995</v>
      </c>
      <c r="V67" s="31">
        <v>1.9421999999999999</v>
      </c>
      <c r="W67" s="31">
        <v>4.9508999999999999</v>
      </c>
      <c r="X67" s="31">
        <v>9.6214999999999993</v>
      </c>
      <c r="Y67" s="31">
        <v>27.044899999999998</v>
      </c>
      <c r="Z67" s="31">
        <v>99.531199999999998</v>
      </c>
      <c r="AA67" s="16">
        <f t="shared" si="4"/>
        <v>90.67</v>
      </c>
      <c r="AB67" s="16">
        <f t="shared" si="4"/>
        <v>97.11</v>
      </c>
      <c r="AC67" s="16">
        <f t="shared" si="4"/>
        <v>99.018000000000001</v>
      </c>
      <c r="AD67" s="16">
        <f t="shared" si="3"/>
        <v>96.214999999999989</v>
      </c>
      <c r="AE67" s="16">
        <f t="shared" si="3"/>
        <v>108.17959999999999</v>
      </c>
      <c r="AF67" s="16">
        <f t="shared" si="3"/>
        <v>99.531199999999998</v>
      </c>
      <c r="AH67" s="34" t="s">
        <v>49</v>
      </c>
      <c r="AI67" s="37">
        <v>10.039999999999999</v>
      </c>
      <c r="AJ67" s="6" t="s">
        <v>268</v>
      </c>
      <c r="AK67" s="2">
        <v>6</v>
      </c>
      <c r="AL67" s="17">
        <v>3.9788000000000001</v>
      </c>
      <c r="AM67" s="31">
        <v>0.9993757633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244</v>
      </c>
      <c r="K68" t="s">
        <v>68</v>
      </c>
      <c r="L68" t="s">
        <v>207</v>
      </c>
      <c r="M68" s="6" t="s">
        <v>268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0.95809999999999995</v>
      </c>
      <c r="V68" s="31">
        <v>2.0421999999999998</v>
      </c>
      <c r="W68" s="31">
        <v>5.0579999999999998</v>
      </c>
      <c r="X68" s="31">
        <v>9.5336999999999996</v>
      </c>
      <c r="Y68" s="31">
        <v>26.758400000000002</v>
      </c>
      <c r="Z68" s="31">
        <v>99.603700000000003</v>
      </c>
      <c r="AA68" s="16">
        <f t="shared" si="4"/>
        <v>95.81</v>
      </c>
      <c r="AB68" s="16">
        <f t="shared" si="4"/>
        <v>102.10999999999999</v>
      </c>
      <c r="AC68" s="16">
        <f t="shared" si="4"/>
        <v>101.16000000000001</v>
      </c>
      <c r="AD68" s="16">
        <f t="shared" si="3"/>
        <v>95.336999999999989</v>
      </c>
      <c r="AE68" s="16">
        <f t="shared" si="3"/>
        <v>107.03360000000002</v>
      </c>
      <c r="AF68" s="16">
        <f t="shared" si="3"/>
        <v>99.603700000000003</v>
      </c>
      <c r="AH68" s="34" t="s">
        <v>50</v>
      </c>
      <c r="AI68" s="37">
        <v>10.1</v>
      </c>
      <c r="AJ68" s="6" t="s">
        <v>268</v>
      </c>
      <c r="AK68" s="2">
        <v>6</v>
      </c>
      <c r="AL68" s="17">
        <v>3.4739</v>
      </c>
      <c r="AM68" s="31">
        <v>0.99952448999999999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244</v>
      </c>
      <c r="K69" t="s">
        <v>68</v>
      </c>
      <c r="L69" t="s">
        <v>207</v>
      </c>
      <c r="M69" s="6" t="s">
        <v>268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0.8609</v>
      </c>
      <c r="V69" s="31">
        <v>1.8519000000000001</v>
      </c>
      <c r="W69" s="31">
        <v>4.7628000000000004</v>
      </c>
      <c r="X69" s="31">
        <v>9.4732000000000003</v>
      </c>
      <c r="Y69" s="31">
        <v>26.877700000000001</v>
      </c>
      <c r="Z69" s="31">
        <v>99.599500000000006</v>
      </c>
      <c r="AA69" s="16">
        <f t="shared" si="4"/>
        <v>86.09</v>
      </c>
      <c r="AB69" s="16">
        <f t="shared" si="4"/>
        <v>92.594999999999999</v>
      </c>
      <c r="AC69" s="16">
        <f t="shared" si="4"/>
        <v>95.256</v>
      </c>
      <c r="AD69" s="16">
        <f t="shared" si="3"/>
        <v>94.731999999999999</v>
      </c>
      <c r="AE69" s="16">
        <f t="shared" si="3"/>
        <v>107.51079999999999</v>
      </c>
      <c r="AF69" s="16">
        <f t="shared" si="3"/>
        <v>99.599500000000006</v>
      </c>
      <c r="AH69" s="34" t="s">
        <v>52</v>
      </c>
      <c r="AI69" s="37">
        <v>10.18</v>
      </c>
      <c r="AJ69" s="6" t="s">
        <v>268</v>
      </c>
      <c r="AK69" s="2">
        <v>6</v>
      </c>
      <c r="AL69" s="17">
        <v>3.7702</v>
      </c>
      <c r="AM69" s="31">
        <v>0.99944599190000005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244</v>
      </c>
      <c r="K70" t="s">
        <v>68</v>
      </c>
      <c r="L70" t="s">
        <v>207</v>
      </c>
      <c r="M70" s="6" t="s">
        <v>268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0.9879</v>
      </c>
      <c r="V70" s="31">
        <v>2.0981000000000001</v>
      </c>
      <c r="W70" s="31">
        <v>5.2460000000000004</v>
      </c>
      <c r="X70" s="31">
        <v>10.436400000000001</v>
      </c>
      <c r="Y70" s="31">
        <v>28.8003</v>
      </c>
      <c r="Z70" s="31">
        <v>98.992099999999994</v>
      </c>
      <c r="AA70" s="16">
        <f t="shared" si="4"/>
        <v>98.79</v>
      </c>
      <c r="AB70" s="16">
        <f t="shared" si="4"/>
        <v>104.905</v>
      </c>
      <c r="AC70" s="16">
        <f t="shared" si="4"/>
        <v>104.92000000000002</v>
      </c>
      <c r="AD70" s="16">
        <f t="shared" si="3"/>
        <v>104.36400000000002</v>
      </c>
      <c r="AE70" s="16">
        <f t="shared" si="3"/>
        <v>115.2012</v>
      </c>
      <c r="AF70" s="16">
        <f t="shared" si="3"/>
        <v>98.992099999999994</v>
      </c>
      <c r="AH70" s="34" t="s">
        <v>51</v>
      </c>
      <c r="AI70" s="37">
        <v>10.19</v>
      </c>
      <c r="AJ70" s="6" t="s">
        <v>268</v>
      </c>
      <c r="AK70" s="2">
        <v>6</v>
      </c>
      <c r="AL70" s="17">
        <v>7.2587000000000002</v>
      </c>
      <c r="AM70" s="31">
        <v>0.99781397940000005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244</v>
      </c>
      <c r="K71" t="s">
        <v>68</v>
      </c>
      <c r="L71" t="s">
        <v>207</v>
      </c>
      <c r="M71" s="6" t="s">
        <v>268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0.81869999999999998</v>
      </c>
      <c r="V71" s="31">
        <v>1.6545000000000001</v>
      </c>
      <c r="W71" s="31">
        <v>4.4439000000000002</v>
      </c>
      <c r="X71" s="31">
        <v>8.7790999999999997</v>
      </c>
      <c r="Y71" s="31">
        <v>25.0166</v>
      </c>
      <c r="Z71" s="31">
        <v>100.1545</v>
      </c>
      <c r="AA71" s="16">
        <f t="shared" si="4"/>
        <v>81.87</v>
      </c>
      <c r="AB71" s="16">
        <f t="shared" si="4"/>
        <v>82.725000000000009</v>
      </c>
      <c r="AC71" s="16">
        <f t="shared" si="4"/>
        <v>88.878</v>
      </c>
      <c r="AD71" s="16">
        <f t="shared" si="3"/>
        <v>87.790999999999997</v>
      </c>
      <c r="AE71" s="16">
        <f t="shared" si="3"/>
        <v>100.0664</v>
      </c>
      <c r="AF71" s="16">
        <f t="shared" si="3"/>
        <v>100.15449999999998</v>
      </c>
      <c r="AH71" s="34" t="s">
        <v>53</v>
      </c>
      <c r="AI71" s="37">
        <v>10.41</v>
      </c>
      <c r="AJ71" s="6" t="s">
        <v>268</v>
      </c>
      <c r="AK71" s="2">
        <v>6</v>
      </c>
      <c r="AL71" s="17">
        <v>2.6777000000000002</v>
      </c>
      <c r="AM71" s="31">
        <v>0.9997347392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244</v>
      </c>
      <c r="K72" t="s">
        <v>68</v>
      </c>
      <c r="L72" t="s">
        <v>207</v>
      </c>
      <c r="M72" s="6" t="s">
        <v>270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1.8508</v>
      </c>
      <c r="V72" s="31">
        <v>2.4497</v>
      </c>
      <c r="W72" s="31">
        <v>4.4718999999999998</v>
      </c>
      <c r="X72" s="31">
        <v>8.6637000000000004</v>
      </c>
      <c r="Y72" s="31">
        <v>25.572199999999999</v>
      </c>
      <c r="Z72" s="31">
        <v>99.986599999999996</v>
      </c>
      <c r="AA72" s="16">
        <f t="shared" si="4"/>
        <v>185.08</v>
      </c>
      <c r="AB72" s="16">
        <f t="shared" si="4"/>
        <v>122.485</v>
      </c>
      <c r="AC72" s="16">
        <f t="shared" si="4"/>
        <v>89.437999999999988</v>
      </c>
      <c r="AD72" s="16">
        <f t="shared" si="3"/>
        <v>86.637000000000015</v>
      </c>
      <c r="AE72" s="16">
        <f t="shared" si="3"/>
        <v>102.28880000000001</v>
      </c>
      <c r="AF72" s="16">
        <f t="shared" si="3"/>
        <v>99.986599999999996</v>
      </c>
      <c r="AH72" s="34" t="s">
        <v>54</v>
      </c>
      <c r="AI72" s="37">
        <v>10.42</v>
      </c>
      <c r="AJ72" s="6" t="s">
        <v>267</v>
      </c>
      <c r="AK72" s="2">
        <v>6</v>
      </c>
      <c r="AL72" s="17">
        <v>3.3820999999999999</v>
      </c>
      <c r="AM72" s="31">
        <v>0.99980892939999999</v>
      </c>
      <c r="AO72" t="b">
        <f t="shared" si="5"/>
        <v>1</v>
      </c>
      <c r="AP72" t="b">
        <f t="shared" si="6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244</v>
      </c>
      <c r="K73" t="s">
        <v>68</v>
      </c>
      <c r="L73" t="s">
        <v>207</v>
      </c>
      <c r="M73" s="6" t="s">
        <v>268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0.89880000000000004</v>
      </c>
      <c r="V73" s="31">
        <v>1.8996</v>
      </c>
      <c r="W73" s="31">
        <v>5.0575999999999999</v>
      </c>
      <c r="X73" s="31">
        <v>9.6123999999999992</v>
      </c>
      <c r="Y73" s="31">
        <v>26.341799999999999</v>
      </c>
      <c r="Z73" s="31">
        <v>99.703500000000005</v>
      </c>
      <c r="AA73" s="16">
        <f t="shared" si="4"/>
        <v>89.88000000000001</v>
      </c>
      <c r="AB73" s="16">
        <f t="shared" si="4"/>
        <v>94.98</v>
      </c>
      <c r="AC73" s="16">
        <f t="shared" si="4"/>
        <v>101.152</v>
      </c>
      <c r="AD73" s="16">
        <f t="shared" si="3"/>
        <v>96.123999999999981</v>
      </c>
      <c r="AE73" s="16">
        <f t="shared" si="3"/>
        <v>105.3672</v>
      </c>
      <c r="AF73" s="16">
        <f t="shared" si="3"/>
        <v>99.703500000000005</v>
      </c>
      <c r="AH73" s="34" t="s">
        <v>55</v>
      </c>
      <c r="AI73" s="37">
        <v>10.45</v>
      </c>
      <c r="AJ73" s="6" t="s">
        <v>268</v>
      </c>
      <c r="AK73" s="2">
        <v>6</v>
      </c>
      <c r="AL73" s="17">
        <v>2.6848999999999998</v>
      </c>
      <c r="AM73" s="31">
        <v>0.99971845540000004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244</v>
      </c>
      <c r="K74" t="s">
        <v>68</v>
      </c>
      <c r="L74" t="s">
        <v>207</v>
      </c>
      <c r="M74" s="6" t="s">
        <v>268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0.84130000000000005</v>
      </c>
      <c r="V74" s="31">
        <v>1.7104999999999999</v>
      </c>
      <c r="W74" s="31">
        <v>4.8231999999999999</v>
      </c>
      <c r="X74" s="31">
        <v>9.2765000000000004</v>
      </c>
      <c r="Y74" s="31">
        <v>25.653400000000001</v>
      </c>
      <c r="Z74" s="31">
        <v>99.925200000000004</v>
      </c>
      <c r="AA74" s="16">
        <f t="shared" si="4"/>
        <v>84.13000000000001</v>
      </c>
      <c r="AB74" s="16">
        <f t="shared" si="4"/>
        <v>85.524999999999991</v>
      </c>
      <c r="AC74" s="16">
        <f t="shared" si="4"/>
        <v>96.463999999999999</v>
      </c>
      <c r="AD74" s="16">
        <f t="shared" si="3"/>
        <v>92.765000000000015</v>
      </c>
      <c r="AE74" s="16">
        <f t="shared" si="3"/>
        <v>102.61360000000002</v>
      </c>
      <c r="AF74" s="16">
        <f t="shared" si="3"/>
        <v>99.925200000000004</v>
      </c>
      <c r="AH74" s="34" t="s">
        <v>56</v>
      </c>
      <c r="AI74" s="37">
        <v>10.57</v>
      </c>
      <c r="AJ74" s="6" t="s">
        <v>268</v>
      </c>
      <c r="AK74" s="2">
        <v>6</v>
      </c>
      <c r="AL74" s="17">
        <v>1.9753000000000001</v>
      </c>
      <c r="AM74" s="31">
        <v>0.99985154269999998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244</v>
      </c>
      <c r="K75" t="s">
        <v>68</v>
      </c>
      <c r="L75" t="s">
        <v>207</v>
      </c>
      <c r="M75" s="6" t="s">
        <v>268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0.85729999999999995</v>
      </c>
      <c r="V75" s="31">
        <v>1.8431</v>
      </c>
      <c r="W75" s="31">
        <v>4.6478000000000002</v>
      </c>
      <c r="X75" s="31">
        <v>9.0637000000000008</v>
      </c>
      <c r="Y75" s="31">
        <v>24.0182</v>
      </c>
      <c r="Z75" s="31">
        <v>100.3613</v>
      </c>
      <c r="AA75" s="16">
        <f t="shared" si="4"/>
        <v>85.72999999999999</v>
      </c>
      <c r="AB75" s="16">
        <f t="shared" si="4"/>
        <v>92.155000000000001</v>
      </c>
      <c r="AC75" s="16">
        <f t="shared" si="4"/>
        <v>92.956000000000003</v>
      </c>
      <c r="AD75" s="16">
        <f t="shared" si="3"/>
        <v>90.637000000000015</v>
      </c>
      <c r="AE75" s="16">
        <f t="shared" si="3"/>
        <v>96.072800000000001</v>
      </c>
      <c r="AF75" s="16">
        <f t="shared" si="3"/>
        <v>100.36130000000001</v>
      </c>
      <c r="AH75" s="34" t="s">
        <v>57</v>
      </c>
      <c r="AI75" s="37">
        <v>10.64</v>
      </c>
      <c r="AJ75" s="6" t="s">
        <v>268</v>
      </c>
      <c r="AK75" s="2">
        <v>6</v>
      </c>
      <c r="AL75" s="17">
        <v>2.7881999999999998</v>
      </c>
      <c r="AM75" s="31">
        <v>0.9997128528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257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244</v>
      </c>
      <c r="K76" t="s">
        <v>68</v>
      </c>
      <c r="L76" t="s">
        <v>207</v>
      </c>
      <c r="M76" s="6" t="s">
        <v>268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0.82420000000000004</v>
      </c>
      <c r="V76" s="31">
        <v>1.6926000000000001</v>
      </c>
      <c r="W76" s="31">
        <v>4.8578999999999999</v>
      </c>
      <c r="X76" s="31">
        <v>9.4343000000000004</v>
      </c>
      <c r="Y76" s="31">
        <v>26.0047</v>
      </c>
      <c r="Z76" s="31">
        <v>99.820400000000006</v>
      </c>
      <c r="AA76" s="16">
        <f t="shared" si="4"/>
        <v>82.42</v>
      </c>
      <c r="AB76" s="16">
        <f t="shared" si="4"/>
        <v>84.63000000000001</v>
      </c>
      <c r="AC76" s="16">
        <f t="shared" si="4"/>
        <v>97.158000000000001</v>
      </c>
      <c r="AD76" s="16">
        <f t="shared" si="3"/>
        <v>94.343000000000004</v>
      </c>
      <c r="AE76" s="16">
        <f t="shared" si="3"/>
        <v>104.01879999999998</v>
      </c>
      <c r="AF76" s="16">
        <f t="shared" si="3"/>
        <v>99.820400000000006</v>
      </c>
      <c r="AH76" s="34" t="s">
        <v>257</v>
      </c>
      <c r="AI76" s="37">
        <v>10.68</v>
      </c>
      <c r="AJ76" s="6" t="s">
        <v>268</v>
      </c>
      <c r="AK76" s="2">
        <v>6</v>
      </c>
      <c r="AL76" s="17">
        <v>2.3096000000000001</v>
      </c>
      <c r="AM76" s="31">
        <v>0.99979536879999997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244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10.7</v>
      </c>
      <c r="AJ77" s="39" t="s">
        <v>195</v>
      </c>
      <c r="AK77" s="2">
        <v>1</v>
      </c>
      <c r="AL77" s="17" t="s">
        <v>272</v>
      </c>
      <c r="AM77" s="31" t="s">
        <v>272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244</v>
      </c>
      <c r="K78" t="s">
        <v>68</v>
      </c>
      <c r="L78" t="s">
        <v>207</v>
      </c>
      <c r="M78" s="6" t="s">
        <v>268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0.95509999999999995</v>
      </c>
      <c r="V78" s="31">
        <v>1.9890000000000001</v>
      </c>
      <c r="W78" s="31">
        <v>5.0407000000000002</v>
      </c>
      <c r="X78" s="31">
        <v>9.7045999999999992</v>
      </c>
      <c r="Y78" s="31">
        <v>25.223299999999998</v>
      </c>
      <c r="Z78" s="31">
        <v>99.972300000000004</v>
      </c>
      <c r="AA78" s="16">
        <f t="shared" si="4"/>
        <v>95.509999999999991</v>
      </c>
      <c r="AB78" s="16">
        <f t="shared" si="4"/>
        <v>99.45</v>
      </c>
      <c r="AC78" s="16">
        <f t="shared" si="4"/>
        <v>100.81400000000001</v>
      </c>
      <c r="AD78" s="16">
        <f t="shared" si="3"/>
        <v>97.045999999999992</v>
      </c>
      <c r="AE78" s="16">
        <f t="shared" si="3"/>
        <v>100.89319999999999</v>
      </c>
      <c r="AF78" s="16">
        <f t="shared" si="3"/>
        <v>99.972300000000004</v>
      </c>
      <c r="AH78" s="34" t="s">
        <v>58</v>
      </c>
      <c r="AI78" s="37">
        <v>10.72</v>
      </c>
      <c r="AJ78" s="6" t="s">
        <v>268</v>
      </c>
      <c r="AK78" s="2">
        <v>6</v>
      </c>
      <c r="AL78" s="17">
        <v>0.70689999999999997</v>
      </c>
      <c r="AM78" s="31">
        <v>0.99998072689999995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244</v>
      </c>
      <c r="K79" t="s">
        <v>68</v>
      </c>
      <c r="L79" t="s">
        <v>207</v>
      </c>
      <c r="M79" s="6" t="s">
        <v>268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0.84440000000000004</v>
      </c>
      <c r="V79" s="31">
        <v>1.66</v>
      </c>
      <c r="W79" s="31">
        <v>5.2317999999999998</v>
      </c>
      <c r="X79" s="31">
        <v>9.8229000000000006</v>
      </c>
      <c r="Y79" s="31">
        <v>29.056100000000001</v>
      </c>
      <c r="Z79" s="31">
        <v>99.000500000000002</v>
      </c>
      <c r="AA79" s="16">
        <f t="shared" si="4"/>
        <v>84.44</v>
      </c>
      <c r="AB79" s="16">
        <f t="shared" si="4"/>
        <v>83</v>
      </c>
      <c r="AC79" s="16">
        <f t="shared" si="4"/>
        <v>104.636</v>
      </c>
      <c r="AD79" s="16">
        <f t="shared" si="3"/>
        <v>98.229000000000013</v>
      </c>
      <c r="AE79" s="16">
        <f t="shared" si="3"/>
        <v>116.2244</v>
      </c>
      <c r="AF79" s="16">
        <f t="shared" si="3"/>
        <v>99.000500000000002</v>
      </c>
      <c r="AH79" s="34" t="s">
        <v>60</v>
      </c>
      <c r="AI79" s="37">
        <v>10.96</v>
      </c>
      <c r="AJ79" s="6" t="s">
        <v>268</v>
      </c>
      <c r="AK79" s="2">
        <v>6</v>
      </c>
      <c r="AL79" s="17">
        <v>7.7473000000000001</v>
      </c>
      <c r="AM79" s="31">
        <v>0.99755814310000002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244</v>
      </c>
      <c r="K80" t="s">
        <v>68</v>
      </c>
      <c r="L80" t="s">
        <v>207</v>
      </c>
      <c r="M80" s="6" t="s">
        <v>268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0.94289999999999996</v>
      </c>
      <c r="V80" s="31">
        <v>1.8952</v>
      </c>
      <c r="W80" s="31">
        <v>4.9325999999999999</v>
      </c>
      <c r="X80" s="31">
        <v>9.8346999999999998</v>
      </c>
      <c r="Y80" s="31">
        <v>26.1235</v>
      </c>
      <c r="Z80" s="31">
        <v>99.741699999999994</v>
      </c>
      <c r="AA80" s="16">
        <f t="shared" si="4"/>
        <v>94.289999999999992</v>
      </c>
      <c r="AB80" s="16">
        <f t="shared" si="4"/>
        <v>94.76</v>
      </c>
      <c r="AC80" s="16">
        <f t="shared" si="4"/>
        <v>98.652000000000001</v>
      </c>
      <c r="AD80" s="16">
        <f t="shared" si="3"/>
        <v>98.346999999999994</v>
      </c>
      <c r="AE80" s="16">
        <f t="shared" si="3"/>
        <v>104.494</v>
      </c>
      <c r="AF80" s="16">
        <f t="shared" si="3"/>
        <v>99.741699999999994</v>
      </c>
      <c r="AH80" s="34" t="s">
        <v>59</v>
      </c>
      <c r="AI80" s="37">
        <v>10.97</v>
      </c>
      <c r="AJ80" s="6" t="s">
        <v>268</v>
      </c>
      <c r="AK80" s="2">
        <v>6</v>
      </c>
      <c r="AL80" s="17">
        <v>2.1930999999999998</v>
      </c>
      <c r="AM80" s="31">
        <v>0.99981229650000003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244</v>
      </c>
      <c r="K81" t="s">
        <v>68</v>
      </c>
      <c r="L81" t="s">
        <v>207</v>
      </c>
      <c r="M81" s="6" t="s">
        <v>270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0.80159999999999998</v>
      </c>
      <c r="V81" s="31">
        <v>1.579</v>
      </c>
      <c r="W81" s="31">
        <v>4.2737999999999996</v>
      </c>
      <c r="X81" s="31">
        <v>8.9530999999999992</v>
      </c>
      <c r="Y81" s="31">
        <v>25.638500000000001</v>
      </c>
      <c r="Z81" s="31">
        <v>99.981700000000004</v>
      </c>
      <c r="AA81" s="16">
        <f t="shared" si="4"/>
        <v>80.16</v>
      </c>
      <c r="AB81" s="16">
        <f t="shared" si="4"/>
        <v>78.95</v>
      </c>
      <c r="AC81" s="16">
        <f t="shared" si="4"/>
        <v>85.475999999999999</v>
      </c>
      <c r="AD81" s="16">
        <f t="shared" si="3"/>
        <v>89.530999999999992</v>
      </c>
      <c r="AE81" s="16">
        <f t="shared" si="3"/>
        <v>102.55400000000002</v>
      </c>
      <c r="AF81" s="16">
        <f t="shared" si="3"/>
        <v>99.981700000000004</v>
      </c>
      <c r="AH81" s="34" t="s">
        <v>61</v>
      </c>
      <c r="AI81" s="37">
        <v>11.15</v>
      </c>
      <c r="AJ81" s="6" t="s">
        <v>270</v>
      </c>
      <c r="AK81" s="2">
        <v>6</v>
      </c>
      <c r="AL81" s="17">
        <v>2.5632999999999999</v>
      </c>
      <c r="AM81" s="31">
        <v>0.99983719280000005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244</v>
      </c>
      <c r="K82" t="s">
        <v>68</v>
      </c>
      <c r="L82" t="s">
        <v>207</v>
      </c>
      <c r="M82" s="6" t="s">
        <v>270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1.3483000000000001</v>
      </c>
      <c r="V82" s="31">
        <v>2.1042999999999998</v>
      </c>
      <c r="W82" s="31">
        <v>4.7367999999999997</v>
      </c>
      <c r="X82" s="31">
        <v>9.6530000000000005</v>
      </c>
      <c r="Y82" s="31">
        <v>25.1661</v>
      </c>
      <c r="Z82" s="31">
        <v>99.996200000000002</v>
      </c>
      <c r="AA82" s="16">
        <f t="shared" si="4"/>
        <v>134.83000000000001</v>
      </c>
      <c r="AB82" s="16">
        <f t="shared" si="4"/>
        <v>105.21499999999999</v>
      </c>
      <c r="AC82" s="16">
        <f t="shared" si="4"/>
        <v>94.736000000000004</v>
      </c>
      <c r="AD82" s="16">
        <f t="shared" si="3"/>
        <v>96.53</v>
      </c>
      <c r="AE82" s="16">
        <f t="shared" si="3"/>
        <v>100.66440000000001</v>
      </c>
      <c r="AF82" s="16">
        <f t="shared" si="3"/>
        <v>99.996200000000002</v>
      </c>
      <c r="AH82" s="34" t="s">
        <v>62</v>
      </c>
      <c r="AI82" s="37">
        <v>11.51</v>
      </c>
      <c r="AJ82" s="6" t="s">
        <v>267</v>
      </c>
      <c r="AK82" s="2">
        <v>6</v>
      </c>
      <c r="AL82" s="17">
        <v>0.99860000000000004</v>
      </c>
      <c r="AM82" s="31">
        <v>0.99998305750000005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244</v>
      </c>
      <c r="K83" t="s">
        <v>68</v>
      </c>
      <c r="L83" t="s">
        <v>207</v>
      </c>
      <c r="M83" s="6" t="s">
        <v>270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273</v>
      </c>
      <c r="V83" s="31">
        <v>1.9103000000000001</v>
      </c>
      <c r="W83" s="31">
        <v>5.2084000000000001</v>
      </c>
      <c r="X83" s="31">
        <v>9.8582999999999998</v>
      </c>
      <c r="Y83" s="31">
        <v>25.023099999999999</v>
      </c>
      <c r="Z83" s="31">
        <v>99.999600000000001</v>
      </c>
      <c r="AA83" s="16" t="e">
        <f t="shared" si="4"/>
        <v>#VALUE!</v>
      </c>
      <c r="AB83" s="16">
        <f t="shared" si="4"/>
        <v>95.515000000000001</v>
      </c>
      <c r="AC83" s="16">
        <f t="shared" si="4"/>
        <v>104.16799999999999</v>
      </c>
      <c r="AD83" s="16">
        <f t="shared" si="3"/>
        <v>98.582999999999998</v>
      </c>
      <c r="AE83" s="16">
        <f t="shared" si="3"/>
        <v>100.0924</v>
      </c>
      <c r="AF83" s="16">
        <f t="shared" si="3"/>
        <v>99.999600000000001</v>
      </c>
      <c r="AH83" s="34" t="s">
        <v>63</v>
      </c>
      <c r="AI83" s="37" t="s">
        <v>272</v>
      </c>
      <c r="AJ83" s="6" t="s">
        <v>267</v>
      </c>
      <c r="AK83" s="2">
        <v>5</v>
      </c>
      <c r="AL83" s="17">
        <v>0.5232</v>
      </c>
      <c r="AM83" s="31">
        <v>0.99999472020000002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244</v>
      </c>
      <c r="K84" t="s">
        <v>68</v>
      </c>
      <c r="L84" t="s">
        <v>207</v>
      </c>
      <c r="M84" s="6" t="s">
        <v>268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0.92349999999999999</v>
      </c>
      <c r="V84" s="31">
        <v>1.8778999999999999</v>
      </c>
      <c r="W84" s="31">
        <v>4.9397000000000002</v>
      </c>
      <c r="X84" s="31">
        <v>9.5737000000000005</v>
      </c>
      <c r="Y84" s="31">
        <v>25.221499999999999</v>
      </c>
      <c r="Z84" s="31">
        <v>99.992599999999996</v>
      </c>
      <c r="AA84" s="16">
        <f t="shared" si="4"/>
        <v>92.35</v>
      </c>
      <c r="AB84" s="16">
        <f t="shared" si="4"/>
        <v>93.894999999999996</v>
      </c>
      <c r="AC84" s="16">
        <f t="shared" si="4"/>
        <v>98.794000000000011</v>
      </c>
      <c r="AD84" s="16">
        <f t="shared" si="3"/>
        <v>95.737000000000009</v>
      </c>
      <c r="AE84" s="16">
        <f t="shared" si="3"/>
        <v>100.88599999999998</v>
      </c>
      <c r="AF84" s="16">
        <f t="shared" si="3"/>
        <v>99.992599999999996</v>
      </c>
      <c r="AH84" s="34" t="s">
        <v>64</v>
      </c>
      <c r="AI84" s="37">
        <v>12.06</v>
      </c>
      <c r="AJ84" s="6" t="s">
        <v>270</v>
      </c>
      <c r="AK84" s="2">
        <v>6</v>
      </c>
      <c r="AL84" s="17">
        <v>0.96040000000000003</v>
      </c>
      <c r="AM84" s="31">
        <v>0.99997453540000003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244</v>
      </c>
      <c r="K85" t="s">
        <v>68</v>
      </c>
      <c r="L85" t="s">
        <v>207</v>
      </c>
      <c r="M85" s="6" t="s">
        <v>268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0.86450000000000005</v>
      </c>
      <c r="V85" s="31">
        <v>1.1662999999999999</v>
      </c>
      <c r="W85" s="31">
        <v>4.8402000000000003</v>
      </c>
      <c r="X85" s="31">
        <v>9.5470000000000006</v>
      </c>
      <c r="Y85" s="31">
        <v>25.331800000000001</v>
      </c>
      <c r="Z85" s="31">
        <v>99.987300000000005</v>
      </c>
      <c r="AA85" s="16">
        <f t="shared" si="4"/>
        <v>86.45</v>
      </c>
      <c r="AB85" s="16">
        <f t="shared" si="4"/>
        <v>58.314999999999998</v>
      </c>
      <c r="AC85" s="16">
        <f t="shared" si="4"/>
        <v>96.804000000000002</v>
      </c>
      <c r="AD85" s="16">
        <f t="shared" si="3"/>
        <v>95.470000000000013</v>
      </c>
      <c r="AE85" s="16">
        <f t="shared" si="3"/>
        <v>101.32719999999999</v>
      </c>
      <c r="AF85" s="16">
        <f t="shared" si="3"/>
        <v>99.987300000000005</v>
      </c>
      <c r="AH85" s="34" t="s">
        <v>65</v>
      </c>
      <c r="AI85" s="37">
        <v>12.16</v>
      </c>
      <c r="AJ85" s="6" t="s">
        <v>270</v>
      </c>
      <c r="AK85" s="2">
        <v>6</v>
      </c>
      <c r="AL85" s="17">
        <v>1.9590000000000001</v>
      </c>
      <c r="AM85" s="31">
        <v>0.99989348759999996</v>
      </c>
      <c r="AO85" t="b">
        <f t="shared" si="5"/>
        <v>1</v>
      </c>
      <c r="AP85" t="b">
        <f t="shared" si="6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244</v>
      </c>
      <c r="K86" t="s">
        <v>68</v>
      </c>
      <c r="L86" t="s">
        <v>207</v>
      </c>
      <c r="M86" s="6" t="s">
        <v>268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0.86040000000000005</v>
      </c>
      <c r="V86" s="31">
        <v>1.8615999999999999</v>
      </c>
      <c r="W86" s="31">
        <v>4.7302</v>
      </c>
      <c r="X86" s="31">
        <v>9.5045000000000002</v>
      </c>
      <c r="Y86" s="31">
        <v>25.316700000000001</v>
      </c>
      <c r="Z86" s="31">
        <v>99.9876</v>
      </c>
      <c r="AA86" s="16">
        <f t="shared" si="4"/>
        <v>86.04</v>
      </c>
      <c r="AB86" s="16">
        <f t="shared" si="4"/>
        <v>93.08</v>
      </c>
      <c r="AC86" s="16">
        <f t="shared" si="4"/>
        <v>94.603999999999999</v>
      </c>
      <c r="AD86" s="16">
        <f t="shared" si="3"/>
        <v>95.045000000000002</v>
      </c>
      <c r="AE86" s="16">
        <f t="shared" si="3"/>
        <v>101.26680000000002</v>
      </c>
      <c r="AF86" s="16">
        <f t="shared" si="3"/>
        <v>99.9876</v>
      </c>
      <c r="AH86" s="34" t="s">
        <v>66</v>
      </c>
      <c r="AI86" s="37">
        <v>12.24</v>
      </c>
      <c r="AJ86" s="6" t="s">
        <v>270</v>
      </c>
      <c r="AK86" s="2">
        <v>6</v>
      </c>
      <c r="AL86" s="17">
        <v>1.3525</v>
      </c>
      <c r="AM86" s="31">
        <v>0.9999472264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244</v>
      </c>
      <c r="K87" t="s">
        <v>68</v>
      </c>
      <c r="L87" t="s">
        <v>207</v>
      </c>
      <c r="M87" s="6" t="s">
        <v>268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0.84450000000000003</v>
      </c>
      <c r="V87" s="31">
        <v>1.7712000000000001</v>
      </c>
      <c r="W87" s="31">
        <v>4.6761999999999997</v>
      </c>
      <c r="X87" s="31">
        <v>9.3832000000000004</v>
      </c>
      <c r="Y87" s="31">
        <v>25.396100000000001</v>
      </c>
      <c r="Z87" s="31">
        <v>99.984399999999994</v>
      </c>
      <c r="AA87" s="16">
        <f t="shared" si="4"/>
        <v>84.45</v>
      </c>
      <c r="AB87" s="16">
        <f t="shared" si="4"/>
        <v>88.56</v>
      </c>
      <c r="AC87" s="16">
        <f t="shared" si="4"/>
        <v>93.524000000000001</v>
      </c>
      <c r="AD87" s="16">
        <f t="shared" si="3"/>
        <v>93.832000000000008</v>
      </c>
      <c r="AE87" s="16">
        <f t="shared" si="3"/>
        <v>101.5844</v>
      </c>
      <c r="AF87" s="16">
        <f t="shared" si="3"/>
        <v>99.984399999999994</v>
      </c>
      <c r="AH87" s="34" t="s">
        <v>67</v>
      </c>
      <c r="AI87" s="37">
        <v>12.39</v>
      </c>
      <c r="AJ87" s="6" t="s">
        <v>270</v>
      </c>
      <c r="AK87" s="2">
        <v>6</v>
      </c>
      <c r="AL87" s="17">
        <v>1.6988000000000001</v>
      </c>
      <c r="AM87" s="31">
        <v>0.99991699860000005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4" priority="2" operator="notBetween">
      <formula>70</formula>
      <formula>130</formula>
    </cfRule>
  </conditionalFormatting>
  <conditionalFormatting sqref="AO3:AP87">
    <cfRule type="cellIs" dxfId="33" priority="3" operator="equal">
      <formula>FALSE</formula>
    </cfRule>
  </conditionalFormatting>
  <conditionalFormatting sqref="AA3:AA87">
    <cfRule type="cellIs" dxfId="32" priority="1" operator="notBetween">
      <formula>50</formula>
      <formula>150</formula>
    </cfRule>
  </conditionalFormatting>
  <conditionalFormatting sqref="A1:XFD1048576">
    <cfRule type="expression" dxfId="31" priority="4">
      <formula>$A1="1,4-Dichlorobenzene-d4 [IS4]"</formula>
    </cfRule>
    <cfRule type="expression" dxfId="30" priority="5">
      <formula>$A1="1-Bromo-4-fluorobenzene (BFB) [SS3]"</formula>
    </cfRule>
    <cfRule type="expression" dxfId="29" priority="6">
      <formula>$A1="Chlorobenzene-d5 [IS3]"</formula>
    </cfRule>
    <cfRule type="expression" dxfId="28" priority="7">
      <formula>$A1="Toluene-d8 [SS2]"</formula>
    </cfRule>
    <cfRule type="expression" dxfId="27" priority="8">
      <formula>$A1="1,4-Difluorobenzene [IS2]"</formula>
    </cfRule>
    <cfRule type="expression" dxfId="26" priority="9">
      <formula>$A1="Pentafluorobenzene [IS1]"</formula>
    </cfRule>
    <cfRule type="expression" dxfId="25" priority="10">
      <formula>$A1="Dibromofluoromethane [SS1]"</formula>
    </cfRule>
    <cfRule type="expression" dxfId="24" priority="11">
      <formula>$A1="2-Hexanone"</formula>
    </cfRule>
    <cfRule type="expression" dxfId="23" priority="12">
      <formula>$A1="4-Methyl-2-pentanone (MIBK)"</formula>
    </cfRule>
    <cfRule type="expression" dxfId="22" priority="13">
      <formula>$A1="2-Butanone (MEK)"</formula>
    </cfRule>
    <cfRule type="expression" dxfId="21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opLeftCell="A25" workbookViewId="0">
      <selection activeCell="D40" sqref="D40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7" t="s">
        <v>193</v>
      </c>
      <c r="B23" s="57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7" t="s">
        <v>28</v>
      </c>
      <c r="B40" s="57">
        <v>5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s="57" t="s">
        <v>41</v>
      </c>
      <c r="B57" s="57">
        <v>2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7" t="s">
        <v>63</v>
      </c>
      <c r="B83" s="57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0" priority="1">
      <formula>$A1="1,4-Dichlorobenzene-d4 [IS4]"</formula>
    </cfRule>
    <cfRule type="expression" dxfId="19" priority="2">
      <formula>$A1="1-Bromo-4-fluorobenzene (BFB) [SS3]"</formula>
    </cfRule>
    <cfRule type="expression" dxfId="18" priority="3">
      <formula>$A1="Chlorobenzene-d5 [IS3]"</formula>
    </cfRule>
    <cfRule type="expression" dxfId="17" priority="4">
      <formula>$A1="Toluene-d8 [SS2]"</formula>
    </cfRule>
    <cfRule type="expression" dxfId="16" priority="5">
      <formula>$A1="1,4-Difluorobenzene [IS2]"</formula>
    </cfRule>
    <cfRule type="expression" dxfId="15" priority="6">
      <formula>$A1="Pentafluorobenzene [IS1]"</formula>
    </cfRule>
    <cfRule type="expression" dxfId="14" priority="7">
      <formula>$A1="Dibromofluoromethane [SS1]"</formula>
    </cfRule>
    <cfRule type="expression" dxfId="13" priority="8">
      <formula>$A1="2-Hexanone"</formula>
    </cfRule>
    <cfRule type="expression" dxfId="12" priority="9">
      <formula>$A1="4-Methyl-2-pentanone (MIBK)"</formula>
    </cfRule>
    <cfRule type="expression" dxfId="11" priority="10">
      <formula>$A1="2-Butanone (MEK)"</formula>
    </cfRule>
    <cfRule type="expression" dxfId="10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58" workbookViewId="0">
      <selection activeCell="F86" sqref="F86:T86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258</v>
      </c>
      <c r="C3" t="s">
        <v>259</v>
      </c>
      <c r="D3" t="s">
        <v>260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1.48</v>
      </c>
      <c r="H4" s="2">
        <v>252</v>
      </c>
      <c r="I4" s="2">
        <v>0.02</v>
      </c>
      <c r="J4" s="2">
        <v>6.4000000000000001E-2</v>
      </c>
      <c r="K4" s="2" t="s">
        <v>274</v>
      </c>
      <c r="L4" s="2">
        <v>50</v>
      </c>
      <c r="M4" s="2">
        <v>52</v>
      </c>
      <c r="N4" s="2">
        <v>32.49</v>
      </c>
      <c r="O4" s="2">
        <v>45</v>
      </c>
      <c r="P4" s="2" t="s">
        <v>275</v>
      </c>
      <c r="Q4" s="2">
        <v>49</v>
      </c>
      <c r="R4" s="2">
        <v>9.34</v>
      </c>
      <c r="S4" s="2" t="s">
        <v>272</v>
      </c>
      <c r="T4" s="2" t="s">
        <v>274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248</v>
      </c>
      <c r="G5" s="2">
        <v>1.58</v>
      </c>
      <c r="H5" s="2">
        <v>115</v>
      </c>
      <c r="I5" s="2">
        <v>0.01</v>
      </c>
      <c r="J5" s="2">
        <v>1.7000000000000001E-2</v>
      </c>
      <c r="K5" s="2" t="s">
        <v>274</v>
      </c>
      <c r="L5" s="2">
        <v>62</v>
      </c>
      <c r="M5" s="2">
        <v>64</v>
      </c>
      <c r="N5" s="2">
        <v>31.52</v>
      </c>
      <c r="O5" s="2" t="s">
        <v>272</v>
      </c>
      <c r="P5" s="2" t="s">
        <v>274</v>
      </c>
      <c r="Q5" s="2">
        <v>61</v>
      </c>
      <c r="R5" s="2">
        <v>7.97</v>
      </c>
      <c r="S5" s="2" t="s">
        <v>272</v>
      </c>
      <c r="T5" s="2" t="s">
        <v>274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1555</v>
      </c>
      <c r="I6" s="2">
        <v>0.11</v>
      </c>
      <c r="J6" s="2">
        <v>0.29799999999999999</v>
      </c>
      <c r="K6" s="2" t="s">
        <v>275</v>
      </c>
      <c r="L6" s="2">
        <v>94</v>
      </c>
      <c r="M6" s="2">
        <v>96</v>
      </c>
      <c r="N6" s="2">
        <v>94.79</v>
      </c>
      <c r="O6" s="2">
        <v>103.25</v>
      </c>
      <c r="P6" s="2" t="s">
        <v>275</v>
      </c>
      <c r="Q6" s="2">
        <v>93</v>
      </c>
      <c r="R6" s="2">
        <v>19.8</v>
      </c>
      <c r="S6" s="2">
        <v>16.29</v>
      </c>
      <c r="T6" s="2" t="s">
        <v>275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272</v>
      </c>
      <c r="H7" s="2" t="s">
        <v>272</v>
      </c>
      <c r="I7" s="2" t="s">
        <v>272</v>
      </c>
      <c r="J7" s="2" t="s">
        <v>272</v>
      </c>
      <c r="K7" s="2" t="s">
        <v>274</v>
      </c>
      <c r="L7" s="2">
        <v>64</v>
      </c>
      <c r="M7" s="2">
        <v>66</v>
      </c>
      <c r="N7" s="2">
        <v>32.15</v>
      </c>
      <c r="O7" s="2" t="s">
        <v>272</v>
      </c>
      <c r="P7" s="2" t="s">
        <v>274</v>
      </c>
      <c r="Q7" s="2">
        <v>49</v>
      </c>
      <c r="R7" s="2">
        <v>22.18</v>
      </c>
      <c r="S7" s="2" t="s">
        <v>272</v>
      </c>
      <c r="T7" s="2" t="s">
        <v>274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2.21</v>
      </c>
      <c r="H8" s="2">
        <v>55</v>
      </c>
      <c r="I8" s="2">
        <v>0</v>
      </c>
      <c r="J8" s="2">
        <v>1.0999999999999999E-2</v>
      </c>
      <c r="K8" s="2" t="s">
        <v>274</v>
      </c>
      <c r="L8" s="2">
        <v>101</v>
      </c>
      <c r="M8" s="2">
        <v>103</v>
      </c>
      <c r="N8" s="2">
        <v>64.25</v>
      </c>
      <c r="O8" s="2" t="s">
        <v>272</v>
      </c>
      <c r="P8" s="2" t="s">
        <v>274</v>
      </c>
      <c r="Q8" s="2">
        <v>105</v>
      </c>
      <c r="R8" s="2">
        <v>10.47</v>
      </c>
      <c r="S8" s="2" t="s">
        <v>272</v>
      </c>
      <c r="T8" s="2" t="s">
        <v>274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272</v>
      </c>
      <c r="H9" s="2" t="s">
        <v>272</v>
      </c>
      <c r="I9" s="2" t="s">
        <v>272</v>
      </c>
      <c r="J9" s="2" t="s">
        <v>272</v>
      </c>
      <c r="K9" s="2" t="s">
        <v>274</v>
      </c>
      <c r="L9" s="2">
        <v>59</v>
      </c>
      <c r="M9" s="2">
        <v>74</v>
      </c>
      <c r="N9" s="2">
        <v>78.12</v>
      </c>
      <c r="O9" s="2" t="s">
        <v>272</v>
      </c>
      <c r="P9" s="2" t="s">
        <v>274</v>
      </c>
      <c r="Q9" s="2">
        <v>45</v>
      </c>
      <c r="R9" s="2">
        <v>68.2</v>
      </c>
      <c r="S9" s="2" t="s">
        <v>272</v>
      </c>
      <c r="T9" s="2" t="s">
        <v>274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2.76</v>
      </c>
      <c r="H10" s="2">
        <v>107</v>
      </c>
      <c r="I10" s="2">
        <v>0.01</v>
      </c>
      <c r="J10" s="2">
        <v>1.7999999999999999E-2</v>
      </c>
      <c r="K10" s="2" t="s">
        <v>274</v>
      </c>
      <c r="L10" s="2">
        <v>61</v>
      </c>
      <c r="M10" s="2">
        <v>96</v>
      </c>
      <c r="N10" s="2">
        <v>69.36</v>
      </c>
      <c r="O10" s="2" t="s">
        <v>272</v>
      </c>
      <c r="P10" s="2" t="s">
        <v>274</v>
      </c>
      <c r="Q10" s="2">
        <v>98</v>
      </c>
      <c r="R10" s="2">
        <v>42.07</v>
      </c>
      <c r="S10" s="2">
        <v>34.01</v>
      </c>
      <c r="T10" s="2" t="s">
        <v>275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272</v>
      </c>
      <c r="H11" s="2" t="s">
        <v>272</v>
      </c>
      <c r="I11" s="2" t="s">
        <v>272</v>
      </c>
      <c r="J11" s="2" t="s">
        <v>272</v>
      </c>
      <c r="K11" s="2" t="s">
        <v>274</v>
      </c>
      <c r="L11" s="2">
        <v>43</v>
      </c>
      <c r="M11" s="2">
        <v>58</v>
      </c>
      <c r="N11" s="2">
        <v>37.99</v>
      </c>
      <c r="O11" s="2" t="s">
        <v>272</v>
      </c>
      <c r="P11" s="2" t="s">
        <v>274</v>
      </c>
      <c r="Q11" s="2" t="s">
        <v>272</v>
      </c>
      <c r="R11" s="2" t="s">
        <v>272</v>
      </c>
      <c r="S11" s="2" t="s">
        <v>272</v>
      </c>
      <c r="T11" s="2" t="s">
        <v>272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2.92</v>
      </c>
      <c r="H12" s="2">
        <v>749</v>
      </c>
      <c r="I12" s="2">
        <v>0.05</v>
      </c>
      <c r="J12" s="2">
        <v>0.38700000000000001</v>
      </c>
      <c r="K12" s="2" t="s">
        <v>275</v>
      </c>
      <c r="L12" s="2">
        <v>142</v>
      </c>
      <c r="M12" s="2">
        <v>127</v>
      </c>
      <c r="N12" s="2">
        <v>31.89</v>
      </c>
      <c r="O12" s="2">
        <v>25.18</v>
      </c>
      <c r="P12" s="2" t="s">
        <v>275</v>
      </c>
      <c r="Q12" s="2">
        <v>141</v>
      </c>
      <c r="R12" s="2">
        <v>13.48</v>
      </c>
      <c r="S12" s="2">
        <v>10.45</v>
      </c>
      <c r="T12" s="2" t="s">
        <v>275</v>
      </c>
    </row>
    <row r="13" spans="1:20" x14ac:dyDescent="0.25">
      <c r="A13">
        <v>1</v>
      </c>
      <c r="B13" t="b">
        <f t="shared" si="1"/>
        <v>1</v>
      </c>
      <c r="C13" t="b">
        <f t="shared" si="0"/>
        <v>0</v>
      </c>
      <c r="D13" s="1" t="b">
        <f t="shared" si="2"/>
        <v>0</v>
      </c>
      <c r="F13" t="s">
        <v>9</v>
      </c>
      <c r="G13" s="2">
        <v>2.98</v>
      </c>
      <c r="H13" s="2">
        <v>1954</v>
      </c>
      <c r="I13" s="2">
        <v>0.14000000000000001</v>
      </c>
      <c r="J13" s="2">
        <v>0.15</v>
      </c>
      <c r="K13" s="2" t="s">
        <v>275</v>
      </c>
      <c r="L13" s="2">
        <v>76</v>
      </c>
      <c r="M13" s="2">
        <v>78</v>
      </c>
      <c r="N13" s="2">
        <v>8.73</v>
      </c>
      <c r="O13" s="2">
        <v>8.36</v>
      </c>
      <c r="P13" s="2" t="s">
        <v>275</v>
      </c>
      <c r="Q13" s="2" t="s">
        <v>272</v>
      </c>
      <c r="R13" s="2" t="s">
        <v>272</v>
      </c>
      <c r="S13" s="2" t="s">
        <v>272</v>
      </c>
      <c r="T13" s="2" t="s">
        <v>272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272</v>
      </c>
      <c r="H14" s="2" t="s">
        <v>272</v>
      </c>
      <c r="I14" s="2" t="s">
        <v>272</v>
      </c>
      <c r="J14" s="2" t="s">
        <v>272</v>
      </c>
      <c r="K14" s="2" t="s">
        <v>274</v>
      </c>
      <c r="L14" s="2">
        <v>41</v>
      </c>
      <c r="M14" s="2">
        <v>39</v>
      </c>
      <c r="N14" s="2">
        <v>55.93</v>
      </c>
      <c r="O14" s="2" t="s">
        <v>272</v>
      </c>
      <c r="P14" s="2" t="s">
        <v>274</v>
      </c>
      <c r="Q14" s="2">
        <v>76</v>
      </c>
      <c r="R14" s="2">
        <v>40.549999999999997</v>
      </c>
      <c r="S14" s="2" t="s">
        <v>272</v>
      </c>
      <c r="T14" s="2" t="s">
        <v>274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3.39</v>
      </c>
      <c r="H15" s="2">
        <v>649</v>
      </c>
      <c r="I15" s="2">
        <v>0.05</v>
      </c>
      <c r="J15" s="2">
        <v>0.113</v>
      </c>
      <c r="K15" s="2" t="s">
        <v>275</v>
      </c>
      <c r="L15" s="2">
        <v>49</v>
      </c>
      <c r="M15" s="2">
        <v>84</v>
      </c>
      <c r="N15" s="2">
        <v>91.34</v>
      </c>
      <c r="O15" s="2">
        <v>94.87</v>
      </c>
      <c r="P15" s="2" t="s">
        <v>275</v>
      </c>
      <c r="Q15" s="2">
        <v>86</v>
      </c>
      <c r="R15" s="2">
        <v>56.21</v>
      </c>
      <c r="S15" s="2">
        <v>57.56</v>
      </c>
      <c r="T15" s="2" t="s">
        <v>275</v>
      </c>
    </row>
    <row r="16" spans="1:20" x14ac:dyDescent="0.25">
      <c r="A16">
        <v>1</v>
      </c>
      <c r="B16" t="b">
        <f t="shared" si="1"/>
        <v>1</v>
      </c>
      <c r="C16" t="b">
        <f t="shared" si="0"/>
        <v>1</v>
      </c>
      <c r="D16" s="1" t="b">
        <f t="shared" si="2"/>
        <v>0</v>
      </c>
      <c r="F16" t="s">
        <v>249</v>
      </c>
      <c r="G16" s="2" t="s">
        <v>272</v>
      </c>
      <c r="H16" s="2" t="s">
        <v>272</v>
      </c>
      <c r="I16" s="2" t="s">
        <v>272</v>
      </c>
      <c r="J16" s="2" t="s">
        <v>272</v>
      </c>
      <c r="K16" s="2" t="s">
        <v>274</v>
      </c>
      <c r="L16" s="2">
        <v>73</v>
      </c>
      <c r="M16" s="2">
        <v>41</v>
      </c>
      <c r="N16" s="2">
        <v>33.619999999999997</v>
      </c>
      <c r="O16" s="2" t="s">
        <v>272</v>
      </c>
      <c r="P16" s="2" t="s">
        <v>274</v>
      </c>
      <c r="Q16" s="2">
        <v>57</v>
      </c>
      <c r="R16" s="2">
        <v>23.12</v>
      </c>
      <c r="S16" s="2" t="s">
        <v>272</v>
      </c>
      <c r="T16" s="2" t="s">
        <v>274</v>
      </c>
    </row>
    <row r="17" spans="1:20" x14ac:dyDescent="0.25">
      <c r="A17">
        <v>1</v>
      </c>
      <c r="B17" t="b">
        <f t="shared" si="1"/>
        <v>1</v>
      </c>
      <c r="C17" t="b">
        <f t="shared" si="0"/>
        <v>0</v>
      </c>
      <c r="D17" s="1" t="b">
        <f t="shared" si="2"/>
        <v>0</v>
      </c>
      <c r="F17" t="s">
        <v>11</v>
      </c>
      <c r="G17" s="2">
        <v>3.7</v>
      </c>
      <c r="H17" s="2">
        <v>233</v>
      </c>
      <c r="I17" s="2">
        <v>0.02</v>
      </c>
      <c r="J17" s="2">
        <v>3.5999999999999997E-2</v>
      </c>
      <c r="K17" s="2" t="s">
        <v>275</v>
      </c>
      <c r="L17" s="2">
        <v>61</v>
      </c>
      <c r="M17" s="2">
        <v>96</v>
      </c>
      <c r="N17" s="2">
        <v>67.47</v>
      </c>
      <c r="O17" s="2">
        <v>81.95</v>
      </c>
      <c r="P17" s="2" t="s">
        <v>275</v>
      </c>
      <c r="Q17" s="2">
        <v>98</v>
      </c>
      <c r="R17" s="2">
        <v>42.71</v>
      </c>
      <c r="S17" s="2">
        <v>47.82</v>
      </c>
      <c r="T17" s="2" t="s">
        <v>275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>
        <v>4.2300000000000004</v>
      </c>
      <c r="H18" s="2">
        <v>47</v>
      </c>
      <c r="I18" s="2">
        <v>0</v>
      </c>
      <c r="J18" s="2">
        <v>6.0000000000000001E-3</v>
      </c>
      <c r="K18" s="2" t="s">
        <v>274</v>
      </c>
      <c r="L18" s="2">
        <v>63</v>
      </c>
      <c r="M18" s="2">
        <v>65</v>
      </c>
      <c r="N18" s="2">
        <v>31.39</v>
      </c>
      <c r="O18" s="2" t="s">
        <v>272</v>
      </c>
      <c r="P18" s="2" t="s">
        <v>274</v>
      </c>
      <c r="Q18" s="2">
        <v>83</v>
      </c>
      <c r="R18" s="2">
        <v>11.9</v>
      </c>
      <c r="S18" s="2" t="s">
        <v>272</v>
      </c>
      <c r="T18" s="2" t="s">
        <v>274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272</v>
      </c>
      <c r="H19" s="2" t="s">
        <v>272</v>
      </c>
      <c r="I19" s="2" t="s">
        <v>272</v>
      </c>
      <c r="J19" s="2" t="s">
        <v>272</v>
      </c>
      <c r="K19" s="2" t="s">
        <v>274</v>
      </c>
      <c r="L19" s="2">
        <v>77</v>
      </c>
      <c r="M19" s="2">
        <v>97</v>
      </c>
      <c r="N19" s="2">
        <v>29.35</v>
      </c>
      <c r="O19" s="2" t="s">
        <v>272</v>
      </c>
      <c r="P19" s="2" t="s">
        <v>274</v>
      </c>
      <c r="Q19" s="2">
        <v>79</v>
      </c>
      <c r="R19" s="2">
        <v>31.53</v>
      </c>
      <c r="S19" s="2" t="s">
        <v>272</v>
      </c>
      <c r="T19" s="2" t="s">
        <v>274</v>
      </c>
    </row>
    <row r="20" spans="1:20" x14ac:dyDescent="0.25">
      <c r="A20">
        <v>1</v>
      </c>
      <c r="B20" t="b">
        <f t="shared" si="1"/>
        <v>1</v>
      </c>
      <c r="C20" t="b">
        <f t="shared" si="0"/>
        <v>0</v>
      </c>
      <c r="D20" s="1" t="b">
        <f t="shared" si="2"/>
        <v>0</v>
      </c>
      <c r="F20" t="s">
        <v>14</v>
      </c>
      <c r="G20" s="2">
        <v>4.84</v>
      </c>
      <c r="H20" s="2">
        <v>169</v>
      </c>
      <c r="I20" s="2">
        <v>0.01</v>
      </c>
      <c r="J20" s="2">
        <v>2.3E-2</v>
      </c>
      <c r="K20" s="2" t="s">
        <v>275</v>
      </c>
      <c r="L20" s="2">
        <v>61</v>
      </c>
      <c r="M20" s="2">
        <v>96</v>
      </c>
      <c r="N20" s="2">
        <v>74.650000000000006</v>
      </c>
      <c r="O20" s="2">
        <v>66.819999999999993</v>
      </c>
      <c r="P20" s="2" t="s">
        <v>275</v>
      </c>
      <c r="Q20" s="2">
        <v>98</v>
      </c>
      <c r="R20" s="2">
        <v>46.25</v>
      </c>
      <c r="S20" s="2">
        <v>41.57</v>
      </c>
      <c r="T20" s="2" t="s">
        <v>275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272</v>
      </c>
      <c r="H21" s="2" t="s">
        <v>272</v>
      </c>
      <c r="I21" s="2" t="s">
        <v>272</v>
      </c>
      <c r="J21" s="2" t="s">
        <v>272</v>
      </c>
      <c r="K21" s="2" t="s">
        <v>274</v>
      </c>
      <c r="L21" s="2">
        <v>43</v>
      </c>
      <c r="M21" s="2">
        <v>72</v>
      </c>
      <c r="N21" s="2">
        <v>30.13</v>
      </c>
      <c r="O21" s="2" t="s">
        <v>272</v>
      </c>
      <c r="P21" s="2" t="s">
        <v>274</v>
      </c>
      <c r="Q21" s="2">
        <v>57</v>
      </c>
      <c r="R21" s="2">
        <v>8.2799999999999994</v>
      </c>
      <c r="S21" s="2" t="s">
        <v>272</v>
      </c>
      <c r="T21" s="2" t="s">
        <v>274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272</v>
      </c>
      <c r="H22" s="2" t="s">
        <v>272</v>
      </c>
      <c r="I22" s="2" t="s">
        <v>272</v>
      </c>
      <c r="J22" s="2" t="s">
        <v>272</v>
      </c>
      <c r="K22" s="2" t="s">
        <v>274</v>
      </c>
      <c r="L22" s="2">
        <v>55</v>
      </c>
      <c r="M22" s="2">
        <v>85</v>
      </c>
      <c r="N22" s="2">
        <v>17.38</v>
      </c>
      <c r="O22" s="2" t="s">
        <v>272</v>
      </c>
      <c r="P22" s="2" t="s">
        <v>274</v>
      </c>
      <c r="Q22" s="2" t="s">
        <v>272</v>
      </c>
      <c r="R22" s="2" t="s">
        <v>272</v>
      </c>
      <c r="S22" s="2" t="s">
        <v>272</v>
      </c>
      <c r="T22" s="2" t="s">
        <v>272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250</v>
      </c>
      <c r="G23" s="2" t="s">
        <v>272</v>
      </c>
      <c r="H23" s="2" t="s">
        <v>272</v>
      </c>
      <c r="I23" s="2" t="s">
        <v>272</v>
      </c>
      <c r="J23" s="2" t="s">
        <v>272</v>
      </c>
      <c r="K23" s="2" t="s">
        <v>274</v>
      </c>
      <c r="L23" s="2">
        <v>67</v>
      </c>
      <c r="M23" s="2">
        <v>52</v>
      </c>
      <c r="N23" s="2">
        <v>29.87</v>
      </c>
      <c r="O23" s="2" t="s">
        <v>272</v>
      </c>
      <c r="P23" s="2" t="s">
        <v>274</v>
      </c>
      <c r="Q23" s="2">
        <v>40</v>
      </c>
      <c r="R23" s="2">
        <v>32.17</v>
      </c>
      <c r="S23" s="2" t="s">
        <v>272</v>
      </c>
      <c r="T23" s="2" t="s">
        <v>274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5.08</v>
      </c>
      <c r="H24" s="2">
        <v>82</v>
      </c>
      <c r="I24" s="2">
        <v>0.01</v>
      </c>
      <c r="J24" s="2">
        <v>0.02</v>
      </c>
      <c r="K24" s="2" t="s">
        <v>274</v>
      </c>
      <c r="L24" s="2">
        <v>49</v>
      </c>
      <c r="M24" s="2">
        <v>130</v>
      </c>
      <c r="N24" s="2">
        <v>74.2</v>
      </c>
      <c r="O24" s="2">
        <v>115.81</v>
      </c>
      <c r="P24" s="2" t="s">
        <v>274</v>
      </c>
      <c r="Q24" s="2">
        <v>128</v>
      </c>
      <c r="R24" s="2">
        <v>58.41</v>
      </c>
      <c r="S24" s="2">
        <v>83.7</v>
      </c>
      <c r="T24" s="2" t="s">
        <v>275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272</v>
      </c>
      <c r="H25" s="2" t="s">
        <v>272</v>
      </c>
      <c r="I25" s="2" t="s">
        <v>272</v>
      </c>
      <c r="J25" s="2" t="s">
        <v>272</v>
      </c>
      <c r="K25" s="2" t="s">
        <v>274</v>
      </c>
      <c r="L25" s="2">
        <v>42</v>
      </c>
      <c r="M25" s="2">
        <v>72</v>
      </c>
      <c r="N25" s="2">
        <v>47.41</v>
      </c>
      <c r="O25" s="2" t="s">
        <v>272</v>
      </c>
      <c r="P25" s="2" t="s">
        <v>274</v>
      </c>
      <c r="Q25" s="2">
        <v>71</v>
      </c>
      <c r="R25" s="2">
        <v>46.95</v>
      </c>
      <c r="S25" s="2" t="s">
        <v>272</v>
      </c>
      <c r="T25" s="2" t="s">
        <v>274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272</v>
      </c>
      <c r="H26" s="2" t="s">
        <v>272</v>
      </c>
      <c r="I26" s="2" t="s">
        <v>272</v>
      </c>
      <c r="J26" s="2" t="s">
        <v>272</v>
      </c>
      <c r="K26" s="2" t="s">
        <v>274</v>
      </c>
      <c r="L26" s="2">
        <v>83</v>
      </c>
      <c r="M26" s="2">
        <v>85</v>
      </c>
      <c r="N26" s="2">
        <v>64.22</v>
      </c>
      <c r="O26" s="2" t="s">
        <v>272</v>
      </c>
      <c r="P26" s="2" t="s">
        <v>274</v>
      </c>
      <c r="Q26" s="2">
        <v>47</v>
      </c>
      <c r="R26" s="2">
        <v>16.98</v>
      </c>
      <c r="S26" s="2" t="s">
        <v>272</v>
      </c>
      <c r="T26" s="2" t="s">
        <v>274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272</v>
      </c>
      <c r="H27" s="2" t="s">
        <v>272</v>
      </c>
      <c r="I27" s="2" t="s">
        <v>272</v>
      </c>
      <c r="J27" s="2" t="s">
        <v>272</v>
      </c>
      <c r="K27" s="2" t="s">
        <v>274</v>
      </c>
      <c r="L27" s="2">
        <v>97</v>
      </c>
      <c r="M27" s="2">
        <v>99</v>
      </c>
      <c r="N27" s="2">
        <v>63.95</v>
      </c>
      <c r="O27" s="2" t="s">
        <v>272</v>
      </c>
      <c r="P27" s="2" t="s">
        <v>274</v>
      </c>
      <c r="Q27" s="2">
        <v>61</v>
      </c>
      <c r="R27" s="2">
        <v>57.69</v>
      </c>
      <c r="S27" s="2" t="s">
        <v>272</v>
      </c>
      <c r="T27" s="2" t="s">
        <v>274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76396</v>
      </c>
      <c r="I28" s="2">
        <v>5.47</v>
      </c>
      <c r="J28" s="2">
        <v>21.195</v>
      </c>
      <c r="K28" s="2" t="s">
        <v>275</v>
      </c>
      <c r="L28" s="2">
        <v>113</v>
      </c>
      <c r="M28" s="2">
        <v>111</v>
      </c>
      <c r="N28" s="2">
        <v>103.02</v>
      </c>
      <c r="O28" s="2">
        <v>102.45</v>
      </c>
      <c r="P28" s="2" t="s">
        <v>275</v>
      </c>
      <c r="Q28" s="2" t="s">
        <v>272</v>
      </c>
      <c r="R28" s="2" t="s">
        <v>272</v>
      </c>
      <c r="S28" s="2" t="s">
        <v>272</v>
      </c>
      <c r="T28" s="2" t="s">
        <v>272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119791</v>
      </c>
      <c r="I29" s="2">
        <v>8.58</v>
      </c>
      <c r="J29" s="2">
        <v>20</v>
      </c>
      <c r="K29" s="2" t="s">
        <v>275</v>
      </c>
      <c r="L29" s="2">
        <v>168</v>
      </c>
      <c r="M29" s="2">
        <v>99</v>
      </c>
      <c r="N29" s="2">
        <v>66.319999999999993</v>
      </c>
      <c r="O29" s="2">
        <v>66.53</v>
      </c>
      <c r="P29" s="2" t="s">
        <v>275</v>
      </c>
      <c r="Q29" s="2" t="s">
        <v>272</v>
      </c>
      <c r="R29" s="2" t="s">
        <v>272</v>
      </c>
      <c r="S29" s="2" t="s">
        <v>272</v>
      </c>
      <c r="T29" s="2" t="s">
        <v>272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272</v>
      </c>
      <c r="H30" s="2" t="s">
        <v>272</v>
      </c>
      <c r="I30" s="2" t="s">
        <v>272</v>
      </c>
      <c r="J30" s="2" t="s">
        <v>272</v>
      </c>
      <c r="K30" s="2" t="s">
        <v>274</v>
      </c>
      <c r="L30" s="2">
        <v>56</v>
      </c>
      <c r="M30" s="2">
        <v>41</v>
      </c>
      <c r="N30" s="2">
        <v>54.46</v>
      </c>
      <c r="O30" s="2" t="s">
        <v>272</v>
      </c>
      <c r="P30" s="2" t="s">
        <v>274</v>
      </c>
      <c r="Q30" s="2">
        <v>43</v>
      </c>
      <c r="R30" s="2">
        <v>25.3</v>
      </c>
      <c r="S30" s="2" t="s">
        <v>272</v>
      </c>
      <c r="T30" s="2" t="s">
        <v>274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251</v>
      </c>
      <c r="G31" s="2" t="s">
        <v>272</v>
      </c>
      <c r="H31" s="2" t="s">
        <v>272</v>
      </c>
      <c r="I31" s="2" t="s">
        <v>272</v>
      </c>
      <c r="J31" s="2" t="s">
        <v>272</v>
      </c>
      <c r="K31" s="2" t="s">
        <v>274</v>
      </c>
      <c r="L31" s="2">
        <v>119</v>
      </c>
      <c r="M31" s="2">
        <v>121</v>
      </c>
      <c r="N31" s="2">
        <v>32.1</v>
      </c>
      <c r="O31" s="2" t="s">
        <v>272</v>
      </c>
      <c r="P31" s="2" t="s">
        <v>274</v>
      </c>
      <c r="Q31" s="2" t="s">
        <v>272</v>
      </c>
      <c r="R31" s="2" t="s">
        <v>272</v>
      </c>
      <c r="S31" s="2" t="s">
        <v>272</v>
      </c>
      <c r="T31" s="2" t="s">
        <v>272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5.53</v>
      </c>
      <c r="H32" s="2">
        <v>195</v>
      </c>
      <c r="I32" s="2">
        <v>0.01</v>
      </c>
      <c r="J32" s="2">
        <v>3.5999999999999997E-2</v>
      </c>
      <c r="K32" s="2" t="s">
        <v>274</v>
      </c>
      <c r="L32" s="2">
        <v>75</v>
      </c>
      <c r="M32" s="2">
        <v>77</v>
      </c>
      <c r="N32" s="2">
        <v>30.65</v>
      </c>
      <c r="O32" s="2" t="s">
        <v>272</v>
      </c>
      <c r="P32" s="2" t="s">
        <v>274</v>
      </c>
      <c r="Q32" s="2">
        <v>110</v>
      </c>
      <c r="R32" s="2">
        <v>37.380000000000003</v>
      </c>
      <c r="S32" s="2">
        <v>34.72</v>
      </c>
      <c r="T32" s="2" t="s">
        <v>275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5.72</v>
      </c>
      <c r="H33" s="2">
        <v>245</v>
      </c>
      <c r="I33" s="2">
        <v>0.02</v>
      </c>
      <c r="J33" s="2">
        <v>1.2999999999999999E-2</v>
      </c>
      <c r="K33" s="2" t="s">
        <v>274</v>
      </c>
      <c r="L33" s="2">
        <v>78</v>
      </c>
      <c r="M33" s="2">
        <v>77</v>
      </c>
      <c r="N33" s="2">
        <v>24.26</v>
      </c>
      <c r="O33" s="2" t="s">
        <v>272</v>
      </c>
      <c r="P33" s="2" t="s">
        <v>274</v>
      </c>
      <c r="Q33" s="2">
        <v>52</v>
      </c>
      <c r="R33" s="2">
        <v>14.55</v>
      </c>
      <c r="S33" s="2" t="s">
        <v>272</v>
      </c>
      <c r="T33" s="2" t="s">
        <v>274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5.79</v>
      </c>
      <c r="H34" s="2">
        <v>89</v>
      </c>
      <c r="I34" s="2">
        <v>0.01</v>
      </c>
      <c r="J34" s="2">
        <v>1.7999999999999999E-2</v>
      </c>
      <c r="K34" s="2" t="s">
        <v>274</v>
      </c>
      <c r="L34" s="2">
        <v>62</v>
      </c>
      <c r="M34" s="2">
        <v>64</v>
      </c>
      <c r="N34" s="2">
        <v>31.62</v>
      </c>
      <c r="O34" s="2" t="s">
        <v>272</v>
      </c>
      <c r="P34" s="2" t="s">
        <v>274</v>
      </c>
      <c r="Q34" s="2">
        <v>49</v>
      </c>
      <c r="R34" s="2">
        <v>29.64</v>
      </c>
      <c r="S34" s="2" t="s">
        <v>272</v>
      </c>
      <c r="T34" s="2" t="s">
        <v>274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223811</v>
      </c>
      <c r="I35" s="2">
        <v>16.03</v>
      </c>
      <c r="J35" s="2">
        <v>20</v>
      </c>
      <c r="K35" s="2" t="s">
        <v>275</v>
      </c>
      <c r="L35" s="2">
        <v>114</v>
      </c>
      <c r="M35" s="2">
        <v>88</v>
      </c>
      <c r="N35" s="2">
        <v>20.89</v>
      </c>
      <c r="O35" s="2">
        <v>21.15</v>
      </c>
      <c r="P35" s="2" t="s">
        <v>275</v>
      </c>
      <c r="Q35" s="2">
        <v>63</v>
      </c>
      <c r="R35" s="2">
        <v>21.01</v>
      </c>
      <c r="S35" s="2">
        <v>21.08</v>
      </c>
      <c r="T35" s="2" t="s">
        <v>275</v>
      </c>
    </row>
    <row r="36" spans="1:20" x14ac:dyDescent="0.2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25</v>
      </c>
      <c r="G36" s="2">
        <v>6.39</v>
      </c>
      <c r="H36" s="2">
        <v>103</v>
      </c>
      <c r="I36" s="2">
        <v>0.01</v>
      </c>
      <c r="J36" s="2">
        <v>2.5000000000000001E-2</v>
      </c>
      <c r="K36" s="2" t="s">
        <v>275</v>
      </c>
      <c r="L36" s="2">
        <v>130</v>
      </c>
      <c r="M36" s="2">
        <v>132</v>
      </c>
      <c r="N36" s="2">
        <v>94.95</v>
      </c>
      <c r="O36" s="2">
        <v>118.77</v>
      </c>
      <c r="P36" s="2" t="s">
        <v>275</v>
      </c>
      <c r="Q36" s="2">
        <v>95</v>
      </c>
      <c r="R36" s="2">
        <v>107.05</v>
      </c>
      <c r="S36" s="2">
        <v>113.97</v>
      </c>
      <c r="T36" s="2" t="s">
        <v>275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272</v>
      </c>
      <c r="H37" s="2" t="s">
        <v>272</v>
      </c>
      <c r="I37" s="2" t="s">
        <v>272</v>
      </c>
      <c r="J37" s="2" t="s">
        <v>272</v>
      </c>
      <c r="K37" s="2" t="s">
        <v>274</v>
      </c>
      <c r="L37" s="2">
        <v>63</v>
      </c>
      <c r="M37" s="2">
        <v>62</v>
      </c>
      <c r="N37" s="2">
        <v>69.8</v>
      </c>
      <c r="O37" s="2" t="s">
        <v>272</v>
      </c>
      <c r="P37" s="2" t="s">
        <v>274</v>
      </c>
      <c r="Q37" s="2">
        <v>41</v>
      </c>
      <c r="R37" s="2">
        <v>41.92</v>
      </c>
      <c r="S37" s="2" t="s">
        <v>272</v>
      </c>
      <c r="T37" s="2" t="s">
        <v>274</v>
      </c>
    </row>
    <row r="38" spans="1:20" x14ac:dyDescent="0.25">
      <c r="A38">
        <v>1</v>
      </c>
      <c r="B38" t="b">
        <f t="shared" si="1"/>
        <v>1</v>
      </c>
      <c r="C38" t="b">
        <f t="shared" si="0"/>
        <v>0</v>
      </c>
      <c r="D38" s="1" t="b">
        <f t="shared" si="2"/>
        <v>0</v>
      </c>
      <c r="F38" t="s">
        <v>252</v>
      </c>
      <c r="G38" s="2">
        <v>6.73</v>
      </c>
      <c r="H38" s="2">
        <v>91</v>
      </c>
      <c r="I38" s="2">
        <v>0.01</v>
      </c>
      <c r="J38" s="2">
        <v>4.1000000000000002E-2</v>
      </c>
      <c r="K38" s="2" t="s">
        <v>275</v>
      </c>
      <c r="L38" s="2">
        <v>174</v>
      </c>
      <c r="M38" s="2">
        <v>93</v>
      </c>
      <c r="N38" s="2">
        <v>123.38</v>
      </c>
      <c r="O38" s="2">
        <v>102.63</v>
      </c>
      <c r="P38" s="2" t="s">
        <v>275</v>
      </c>
      <c r="Q38" s="2">
        <v>95</v>
      </c>
      <c r="R38" s="2">
        <v>102.89</v>
      </c>
      <c r="S38" s="2">
        <v>76.33</v>
      </c>
      <c r="T38" s="2" t="s">
        <v>275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253</v>
      </c>
      <c r="G39" s="2" t="s">
        <v>272</v>
      </c>
      <c r="H39" s="2" t="s">
        <v>272</v>
      </c>
      <c r="I39" s="2" t="s">
        <v>272</v>
      </c>
      <c r="J39" s="2" t="s">
        <v>272</v>
      </c>
      <c r="K39" s="2" t="s">
        <v>274</v>
      </c>
      <c r="L39" s="2">
        <v>41</v>
      </c>
      <c r="M39" s="2">
        <v>69</v>
      </c>
      <c r="N39" s="2">
        <v>100.61</v>
      </c>
      <c r="O39" s="2" t="s">
        <v>272</v>
      </c>
      <c r="P39" s="2" t="s">
        <v>274</v>
      </c>
      <c r="Q39" s="2">
        <v>39</v>
      </c>
      <c r="R39" s="2">
        <v>42.15</v>
      </c>
      <c r="S39" s="2" t="s">
        <v>272</v>
      </c>
      <c r="T39" s="2" t="s">
        <v>274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272</v>
      </c>
      <c r="H40" s="2" t="s">
        <v>272</v>
      </c>
      <c r="I40" s="2" t="s">
        <v>272</v>
      </c>
      <c r="J40" s="2" t="s">
        <v>272</v>
      </c>
      <c r="K40" s="2" t="s">
        <v>274</v>
      </c>
      <c r="L40" s="2">
        <v>83</v>
      </c>
      <c r="M40" s="2">
        <v>85</v>
      </c>
      <c r="N40" s="2">
        <v>63.56</v>
      </c>
      <c r="O40" s="2" t="s">
        <v>272</v>
      </c>
      <c r="P40" s="2" t="s">
        <v>274</v>
      </c>
      <c r="Q40" s="2">
        <v>47</v>
      </c>
      <c r="R40" s="2">
        <v>14.89</v>
      </c>
      <c r="S40" s="2" t="s">
        <v>272</v>
      </c>
      <c r="T40" s="2" t="s">
        <v>274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272</v>
      </c>
      <c r="H41" s="2" t="s">
        <v>272</v>
      </c>
      <c r="I41" s="2" t="s">
        <v>272</v>
      </c>
      <c r="J41" s="2" t="s">
        <v>272</v>
      </c>
      <c r="K41" s="2" t="s">
        <v>274</v>
      </c>
      <c r="L41" s="2">
        <v>43</v>
      </c>
      <c r="M41" s="2">
        <v>41</v>
      </c>
      <c r="N41" s="2">
        <v>89.61</v>
      </c>
      <c r="O41" s="2" t="s">
        <v>272</v>
      </c>
      <c r="P41" s="2" t="s">
        <v>274</v>
      </c>
      <c r="Q41" s="2">
        <v>39</v>
      </c>
      <c r="R41" s="2">
        <v>22.46</v>
      </c>
      <c r="S41" s="2" t="s">
        <v>272</v>
      </c>
      <c r="T41" s="2" t="s">
        <v>274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7.36</v>
      </c>
      <c r="H42" s="2">
        <v>90</v>
      </c>
      <c r="I42" s="2">
        <v>0.01</v>
      </c>
      <c r="J42" s="2">
        <v>2.5999999999999999E-2</v>
      </c>
      <c r="K42" s="2" t="s">
        <v>274</v>
      </c>
      <c r="L42" s="2">
        <v>75</v>
      </c>
      <c r="M42" s="2">
        <v>39</v>
      </c>
      <c r="N42" s="2">
        <v>37.24</v>
      </c>
      <c r="O42" s="2" t="s">
        <v>272</v>
      </c>
      <c r="P42" s="2" t="s">
        <v>274</v>
      </c>
      <c r="Q42" s="2">
        <v>77</v>
      </c>
      <c r="R42" s="2">
        <v>32.26</v>
      </c>
      <c r="S42" s="2" t="s">
        <v>272</v>
      </c>
      <c r="T42" s="2" t="s">
        <v>274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254</v>
      </c>
      <c r="G43" s="2" t="s">
        <v>272</v>
      </c>
      <c r="H43" s="2" t="s">
        <v>272</v>
      </c>
      <c r="I43" s="2" t="s">
        <v>272</v>
      </c>
      <c r="J43" s="2" t="s">
        <v>272</v>
      </c>
      <c r="K43" s="2" t="s">
        <v>274</v>
      </c>
      <c r="L43" s="2">
        <v>43</v>
      </c>
      <c r="M43" s="2">
        <v>58</v>
      </c>
      <c r="N43" s="2">
        <v>43.43</v>
      </c>
      <c r="O43" s="2" t="s">
        <v>272</v>
      </c>
      <c r="P43" s="2" t="s">
        <v>274</v>
      </c>
      <c r="Q43" s="2">
        <v>41</v>
      </c>
      <c r="R43" s="2">
        <v>22.84</v>
      </c>
      <c r="S43" s="2" t="s">
        <v>272</v>
      </c>
      <c r="T43" s="2" t="s">
        <v>274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367790</v>
      </c>
      <c r="I44" s="2">
        <v>26.34</v>
      </c>
      <c r="J44" s="2">
        <v>20.437999999999999</v>
      </c>
      <c r="K44" s="2" t="s">
        <v>275</v>
      </c>
      <c r="L44" s="2">
        <v>98</v>
      </c>
      <c r="M44" s="2">
        <v>100</v>
      </c>
      <c r="N44" s="2">
        <v>60.83</v>
      </c>
      <c r="O44" s="2">
        <v>60.22</v>
      </c>
      <c r="P44" s="2" t="s">
        <v>275</v>
      </c>
      <c r="Q44" s="2">
        <v>70</v>
      </c>
      <c r="R44" s="2">
        <v>12.03</v>
      </c>
      <c r="S44" s="2">
        <v>11.99</v>
      </c>
      <c r="T44" s="2" t="s">
        <v>275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508</v>
      </c>
      <c r="I45" s="2">
        <v>0.04</v>
      </c>
      <c r="J45" s="2">
        <v>2.4E-2</v>
      </c>
      <c r="K45" s="2" t="s">
        <v>275</v>
      </c>
      <c r="L45" s="2">
        <v>91</v>
      </c>
      <c r="M45" s="2">
        <v>92</v>
      </c>
      <c r="N45" s="2">
        <v>54.6</v>
      </c>
      <c r="O45" s="2">
        <v>57.28</v>
      </c>
      <c r="P45" s="2" t="s">
        <v>275</v>
      </c>
      <c r="Q45" s="2">
        <v>65</v>
      </c>
      <c r="R45" s="2">
        <v>12.27</v>
      </c>
      <c r="S45" s="2">
        <v>16.940000000000001</v>
      </c>
      <c r="T45" s="2" t="s">
        <v>275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7.93</v>
      </c>
      <c r="H46" s="2">
        <v>84</v>
      </c>
      <c r="I46" s="2">
        <v>0.01</v>
      </c>
      <c r="J46" s="2">
        <v>0.45800000000000002</v>
      </c>
      <c r="K46" s="2" t="s">
        <v>274</v>
      </c>
      <c r="L46" s="2">
        <v>75</v>
      </c>
      <c r="M46" s="2">
        <v>39</v>
      </c>
      <c r="N46" s="2">
        <v>36.68</v>
      </c>
      <c r="O46" s="2" t="s">
        <v>272</v>
      </c>
      <c r="P46" s="2" t="s">
        <v>274</v>
      </c>
      <c r="Q46" s="2">
        <v>77</v>
      </c>
      <c r="R46" s="2">
        <v>31.1</v>
      </c>
      <c r="S46" s="2" t="s">
        <v>272</v>
      </c>
      <c r="T46" s="2" t="s">
        <v>274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255</v>
      </c>
      <c r="G47" s="2" t="s">
        <v>272</v>
      </c>
      <c r="H47" s="2" t="s">
        <v>272</v>
      </c>
      <c r="I47" s="2" t="s">
        <v>272</v>
      </c>
      <c r="J47" s="2" t="s">
        <v>272</v>
      </c>
      <c r="K47" s="2" t="s">
        <v>274</v>
      </c>
      <c r="L47" s="2">
        <v>69</v>
      </c>
      <c r="M47" s="2">
        <v>41</v>
      </c>
      <c r="N47" s="2">
        <v>57.02</v>
      </c>
      <c r="O47" s="2" t="s">
        <v>272</v>
      </c>
      <c r="P47" s="2" t="s">
        <v>274</v>
      </c>
      <c r="Q47" s="2">
        <v>99</v>
      </c>
      <c r="R47" s="2">
        <v>23.98</v>
      </c>
      <c r="S47" s="2" t="s">
        <v>272</v>
      </c>
      <c r="T47" s="2" t="s">
        <v>274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8.1</v>
      </c>
      <c r="H48" s="2">
        <v>57</v>
      </c>
      <c r="I48" s="2">
        <v>0</v>
      </c>
      <c r="J48" s="2">
        <v>1.4E-2</v>
      </c>
      <c r="K48" s="2" t="s">
        <v>274</v>
      </c>
      <c r="L48" s="2">
        <v>97</v>
      </c>
      <c r="M48" s="2">
        <v>83</v>
      </c>
      <c r="N48" s="2">
        <v>91.65</v>
      </c>
      <c r="O48" s="2" t="s">
        <v>272</v>
      </c>
      <c r="P48" s="2" t="s">
        <v>274</v>
      </c>
      <c r="Q48" s="2">
        <v>99</v>
      </c>
      <c r="R48" s="2">
        <v>62.37</v>
      </c>
      <c r="S48" s="2" t="s">
        <v>272</v>
      </c>
      <c r="T48" s="2" t="s">
        <v>274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161</v>
      </c>
      <c r="I49" s="2">
        <v>0.01</v>
      </c>
      <c r="J49" s="2">
        <v>3.6999999999999998E-2</v>
      </c>
      <c r="K49" s="2" t="s">
        <v>275</v>
      </c>
      <c r="L49" s="2">
        <v>166</v>
      </c>
      <c r="M49" s="2">
        <v>164</v>
      </c>
      <c r="N49" s="2">
        <v>78.680000000000007</v>
      </c>
      <c r="O49" s="2">
        <v>81.06</v>
      </c>
      <c r="P49" s="2" t="s">
        <v>275</v>
      </c>
      <c r="Q49" s="2">
        <v>129</v>
      </c>
      <c r="R49" s="2">
        <v>87.89</v>
      </c>
      <c r="S49" s="2">
        <v>100.1</v>
      </c>
      <c r="T49" s="2" t="s">
        <v>275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8.25</v>
      </c>
      <c r="H50" s="2">
        <v>104</v>
      </c>
      <c r="I50" s="2">
        <v>0.01</v>
      </c>
      <c r="J50" s="2">
        <v>1.4E-2</v>
      </c>
      <c r="K50" s="2" t="s">
        <v>274</v>
      </c>
      <c r="L50" s="2">
        <v>76</v>
      </c>
      <c r="M50" s="2">
        <v>41</v>
      </c>
      <c r="N50" s="2">
        <v>56.34</v>
      </c>
      <c r="O50" s="2" t="s">
        <v>272</v>
      </c>
      <c r="P50" s="2" t="s">
        <v>274</v>
      </c>
      <c r="Q50" s="2">
        <v>78</v>
      </c>
      <c r="R50" s="2">
        <v>31.93</v>
      </c>
      <c r="S50" s="2" t="s">
        <v>272</v>
      </c>
      <c r="T50" s="2" t="s">
        <v>274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272</v>
      </c>
      <c r="H51" s="2" t="s">
        <v>272</v>
      </c>
      <c r="I51" s="2" t="s">
        <v>272</v>
      </c>
      <c r="J51" s="2" t="s">
        <v>272</v>
      </c>
      <c r="K51" s="2" t="s">
        <v>274</v>
      </c>
      <c r="L51" s="2">
        <v>43</v>
      </c>
      <c r="M51" s="2">
        <v>58</v>
      </c>
      <c r="N51" s="2">
        <v>59.42</v>
      </c>
      <c r="O51" s="2" t="s">
        <v>272</v>
      </c>
      <c r="P51" s="2" t="s">
        <v>274</v>
      </c>
      <c r="Q51" s="2">
        <v>57</v>
      </c>
      <c r="R51" s="2">
        <v>21.03</v>
      </c>
      <c r="S51" s="2" t="s">
        <v>272</v>
      </c>
      <c r="T51" s="2" t="s">
        <v>274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 t="s">
        <v>272</v>
      </c>
      <c r="H52" s="2" t="s">
        <v>272</v>
      </c>
      <c r="I52" s="2" t="s">
        <v>272</v>
      </c>
      <c r="J52" s="2" t="s">
        <v>272</v>
      </c>
      <c r="K52" s="2" t="s">
        <v>274</v>
      </c>
      <c r="L52" s="2">
        <v>129</v>
      </c>
      <c r="M52" s="2">
        <v>127</v>
      </c>
      <c r="N52" s="2">
        <v>77.33</v>
      </c>
      <c r="O52" s="2" t="s">
        <v>272</v>
      </c>
      <c r="P52" s="2" t="s">
        <v>274</v>
      </c>
      <c r="Q52" s="2">
        <v>131</v>
      </c>
      <c r="R52" s="2">
        <v>23.26</v>
      </c>
      <c r="S52" s="2" t="s">
        <v>272</v>
      </c>
      <c r="T52" s="2" t="s">
        <v>274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272</v>
      </c>
      <c r="H53" s="2" t="s">
        <v>272</v>
      </c>
      <c r="I53" s="2" t="s">
        <v>272</v>
      </c>
      <c r="J53" s="2" t="s">
        <v>272</v>
      </c>
      <c r="K53" s="2" t="s">
        <v>274</v>
      </c>
      <c r="L53" s="2">
        <v>107</v>
      </c>
      <c r="M53" s="2">
        <v>109</v>
      </c>
      <c r="N53" s="2">
        <v>94.14</v>
      </c>
      <c r="O53" s="2" t="s">
        <v>272</v>
      </c>
      <c r="P53" s="2" t="s">
        <v>274</v>
      </c>
      <c r="Q53" s="2">
        <v>93</v>
      </c>
      <c r="R53" s="2">
        <v>4.1399999999999997</v>
      </c>
      <c r="S53" s="2" t="s">
        <v>272</v>
      </c>
      <c r="T53" s="2" t="s">
        <v>274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8.91</v>
      </c>
      <c r="H54" s="2">
        <v>203115</v>
      </c>
      <c r="I54" s="2">
        <v>14.55</v>
      </c>
      <c r="J54" s="2">
        <v>20</v>
      </c>
      <c r="K54" s="2" t="s">
        <v>275</v>
      </c>
      <c r="L54" s="2">
        <v>117</v>
      </c>
      <c r="M54" s="2">
        <v>82</v>
      </c>
      <c r="N54" s="2">
        <v>67.3</v>
      </c>
      <c r="O54" s="2">
        <v>65.95</v>
      </c>
      <c r="P54" s="2" t="s">
        <v>275</v>
      </c>
      <c r="Q54" s="2">
        <v>52</v>
      </c>
      <c r="R54" s="2">
        <v>14.77</v>
      </c>
      <c r="S54" s="2">
        <v>14.17</v>
      </c>
      <c r="T54" s="2" t="s">
        <v>275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8.93</v>
      </c>
      <c r="H55" s="2">
        <v>471</v>
      </c>
      <c r="I55" s="2">
        <v>0.03</v>
      </c>
      <c r="J55" s="2">
        <v>3.9E-2</v>
      </c>
      <c r="K55" s="2" t="s">
        <v>274</v>
      </c>
      <c r="L55" s="2">
        <v>112</v>
      </c>
      <c r="M55" s="2">
        <v>77</v>
      </c>
      <c r="N55" s="2">
        <v>71.02</v>
      </c>
      <c r="O55" s="2">
        <v>331.17</v>
      </c>
      <c r="P55" s="2" t="s">
        <v>274</v>
      </c>
      <c r="Q55" s="2">
        <v>114</v>
      </c>
      <c r="R55" s="2">
        <v>31.42</v>
      </c>
      <c r="S55" s="2">
        <v>32.92</v>
      </c>
      <c r="T55" s="2" t="s">
        <v>275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272</v>
      </c>
      <c r="H56" s="2" t="s">
        <v>272</v>
      </c>
      <c r="I56" s="2" t="s">
        <v>272</v>
      </c>
      <c r="J56" s="2" t="s">
        <v>272</v>
      </c>
      <c r="K56" s="2" t="s">
        <v>274</v>
      </c>
      <c r="L56" s="2">
        <v>131</v>
      </c>
      <c r="M56" s="2">
        <v>133</v>
      </c>
      <c r="N56" s="2">
        <v>89.62</v>
      </c>
      <c r="O56" s="2" t="s">
        <v>272</v>
      </c>
      <c r="P56" s="2" t="s">
        <v>274</v>
      </c>
      <c r="Q56" s="2">
        <v>117</v>
      </c>
      <c r="R56" s="2">
        <v>80.25</v>
      </c>
      <c r="S56" s="2" t="s">
        <v>272</v>
      </c>
      <c r="T56" s="2" t="s">
        <v>274</v>
      </c>
    </row>
    <row r="57" spans="1:20" x14ac:dyDescent="0.25">
      <c r="A57">
        <v>1</v>
      </c>
      <c r="B57" t="b">
        <f t="shared" si="1"/>
        <v>1</v>
      </c>
      <c r="C57" t="b">
        <f t="shared" si="0"/>
        <v>1</v>
      </c>
      <c r="D57" s="1" t="b">
        <f t="shared" si="2"/>
        <v>0</v>
      </c>
      <c r="F57" t="s">
        <v>40</v>
      </c>
      <c r="G57" s="2">
        <v>9.0299999999999994</v>
      </c>
      <c r="H57" s="2">
        <v>689</v>
      </c>
      <c r="I57" s="2">
        <v>0.05</v>
      </c>
      <c r="J57" s="2">
        <v>3.6999999999999998E-2</v>
      </c>
      <c r="K57" s="2" t="s">
        <v>274</v>
      </c>
      <c r="L57" s="2">
        <v>91</v>
      </c>
      <c r="M57" s="2">
        <v>106</v>
      </c>
      <c r="N57" s="2">
        <v>33.14</v>
      </c>
      <c r="O57" s="2">
        <v>28.01</v>
      </c>
      <c r="P57" s="2" t="s">
        <v>275</v>
      </c>
      <c r="Q57" s="2">
        <v>51</v>
      </c>
      <c r="R57" s="2">
        <v>8.89</v>
      </c>
      <c r="S57" s="2" t="s">
        <v>272</v>
      </c>
      <c r="T57" s="2" t="s">
        <v>274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1309</v>
      </c>
      <c r="I58" s="2">
        <v>0.09</v>
      </c>
      <c r="J58" s="2">
        <v>8.5999999999999993E-2</v>
      </c>
      <c r="K58" s="2" t="s">
        <v>275</v>
      </c>
      <c r="L58" s="2">
        <v>91</v>
      </c>
      <c r="M58" s="2">
        <v>106</v>
      </c>
      <c r="N58" s="2">
        <v>49.04</v>
      </c>
      <c r="O58" s="2">
        <v>48.61</v>
      </c>
      <c r="P58" s="2" t="s">
        <v>275</v>
      </c>
      <c r="Q58" s="2">
        <v>105</v>
      </c>
      <c r="R58" s="2">
        <v>20.329999999999998</v>
      </c>
      <c r="S58" s="2">
        <v>22.45</v>
      </c>
      <c r="T58" s="2" t="s">
        <v>275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639</v>
      </c>
      <c r="I59" s="2">
        <v>0.05</v>
      </c>
      <c r="J59" s="2">
        <v>3.9E-2</v>
      </c>
      <c r="K59" s="2" t="s">
        <v>275</v>
      </c>
      <c r="L59" s="2">
        <v>91</v>
      </c>
      <c r="M59" s="2">
        <v>106</v>
      </c>
      <c r="N59" s="2">
        <v>46.32</v>
      </c>
      <c r="O59" s="2">
        <v>43.41</v>
      </c>
      <c r="P59" s="2" t="s">
        <v>275</v>
      </c>
      <c r="Q59" s="2">
        <v>105</v>
      </c>
      <c r="R59" s="2">
        <v>23.32</v>
      </c>
      <c r="S59" s="2">
        <v>23.49</v>
      </c>
      <c r="T59" s="2" t="s">
        <v>275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445</v>
      </c>
      <c r="I60" s="2">
        <v>0.03</v>
      </c>
      <c r="J60" s="2">
        <v>3.6999999999999998E-2</v>
      </c>
      <c r="K60" s="2" t="s">
        <v>275</v>
      </c>
      <c r="L60" s="2">
        <v>104</v>
      </c>
      <c r="M60" s="2">
        <v>78</v>
      </c>
      <c r="N60" s="2">
        <v>60.77</v>
      </c>
      <c r="O60" s="2">
        <v>65.41</v>
      </c>
      <c r="P60" s="2" t="s">
        <v>275</v>
      </c>
      <c r="Q60" s="2">
        <v>103</v>
      </c>
      <c r="R60" s="2">
        <v>54.54</v>
      </c>
      <c r="S60" s="2">
        <v>48.08</v>
      </c>
      <c r="T60" s="2" t="s">
        <v>275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9.57</v>
      </c>
      <c r="H61" s="2">
        <v>24</v>
      </c>
      <c r="I61" s="2">
        <v>0</v>
      </c>
      <c r="J61" s="2">
        <v>2.4E-2</v>
      </c>
      <c r="K61" s="2" t="s">
        <v>275</v>
      </c>
      <c r="L61" s="2">
        <v>173</v>
      </c>
      <c r="M61" s="2">
        <v>171</v>
      </c>
      <c r="N61" s="2">
        <v>50.79</v>
      </c>
      <c r="O61" s="2">
        <v>46.16</v>
      </c>
      <c r="P61" s="2" t="s">
        <v>275</v>
      </c>
      <c r="Q61" s="2">
        <v>175</v>
      </c>
      <c r="R61" s="2">
        <v>47.56</v>
      </c>
      <c r="S61" s="2">
        <v>37.64</v>
      </c>
      <c r="T61" s="2" t="s">
        <v>275</v>
      </c>
    </row>
    <row r="62" spans="1:20" x14ac:dyDescent="0.25">
      <c r="A62">
        <v>1</v>
      </c>
      <c r="B62" t="b">
        <f t="shared" si="1"/>
        <v>1</v>
      </c>
      <c r="C62" t="b">
        <f t="shared" si="0"/>
        <v>0</v>
      </c>
      <c r="D62" s="1" t="b">
        <f t="shared" si="2"/>
        <v>0</v>
      </c>
      <c r="F62" t="s">
        <v>256</v>
      </c>
      <c r="G62" s="2">
        <v>9.7200000000000006</v>
      </c>
      <c r="H62" s="2">
        <v>511</v>
      </c>
      <c r="I62" s="2">
        <v>0.04</v>
      </c>
      <c r="J62" s="2">
        <v>2.8000000000000001E-2</v>
      </c>
      <c r="K62" s="2" t="s">
        <v>275</v>
      </c>
      <c r="L62" s="2">
        <v>105</v>
      </c>
      <c r="M62" s="2">
        <v>120</v>
      </c>
      <c r="N62" s="2">
        <v>28.2</v>
      </c>
      <c r="O62" s="2">
        <v>28.06</v>
      </c>
      <c r="P62" s="2" t="s">
        <v>275</v>
      </c>
      <c r="Q62" s="2">
        <v>79</v>
      </c>
      <c r="R62" s="2">
        <v>18.43</v>
      </c>
      <c r="S62" s="2">
        <v>17.579999999999998</v>
      </c>
      <c r="T62" s="2" t="s">
        <v>275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9.85</v>
      </c>
      <c r="H63" s="2">
        <v>129297</v>
      </c>
      <c r="I63" s="2">
        <v>9.26</v>
      </c>
      <c r="J63" s="2">
        <v>21.206</v>
      </c>
      <c r="K63" s="2" t="s">
        <v>275</v>
      </c>
      <c r="L63" s="2">
        <v>95</v>
      </c>
      <c r="M63" s="2">
        <v>174</v>
      </c>
      <c r="N63" s="2">
        <v>53.8</v>
      </c>
      <c r="O63" s="2">
        <v>54.89</v>
      </c>
      <c r="P63" s="2" t="s">
        <v>275</v>
      </c>
      <c r="Q63" s="2">
        <v>176</v>
      </c>
      <c r="R63" s="2">
        <v>52.94</v>
      </c>
      <c r="S63" s="2">
        <v>54.14</v>
      </c>
      <c r="T63" s="2" t="s">
        <v>275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9.9499999999999993</v>
      </c>
      <c r="H64" s="2">
        <v>499</v>
      </c>
      <c r="I64" s="2">
        <v>0.04</v>
      </c>
      <c r="J64" s="2">
        <v>5.8999999999999997E-2</v>
      </c>
      <c r="K64" s="2" t="s">
        <v>275</v>
      </c>
      <c r="L64" s="2">
        <v>77</v>
      </c>
      <c r="M64" s="2">
        <v>156</v>
      </c>
      <c r="N64" s="2">
        <v>47.43</v>
      </c>
      <c r="O64" s="2">
        <v>41.6</v>
      </c>
      <c r="P64" s="2" t="s">
        <v>275</v>
      </c>
      <c r="Q64" s="2">
        <v>158</v>
      </c>
      <c r="R64" s="2">
        <v>44.98</v>
      </c>
      <c r="S64" s="2">
        <v>39.770000000000003</v>
      </c>
      <c r="T64" s="2" t="s">
        <v>275</v>
      </c>
    </row>
    <row r="65" spans="1:20" x14ac:dyDescent="0.25">
      <c r="A65">
        <v>1</v>
      </c>
      <c r="B65" t="b">
        <f t="shared" si="1"/>
        <v>0</v>
      </c>
      <c r="C65" t="b">
        <f t="shared" si="0"/>
        <v>1</v>
      </c>
      <c r="D65" s="1" t="b">
        <f t="shared" si="2"/>
        <v>0</v>
      </c>
      <c r="F65" t="s">
        <v>46</v>
      </c>
      <c r="G65" s="2">
        <v>9.9700000000000006</v>
      </c>
      <c r="H65" s="2">
        <v>114</v>
      </c>
      <c r="I65" s="2">
        <v>0.01</v>
      </c>
      <c r="J65" s="2">
        <v>0.68500000000000005</v>
      </c>
      <c r="K65" s="2" t="s">
        <v>274</v>
      </c>
      <c r="L65" s="2">
        <v>83</v>
      </c>
      <c r="M65" s="2">
        <v>85</v>
      </c>
      <c r="N65" s="2">
        <v>64.67</v>
      </c>
      <c r="O65" s="2">
        <v>60.7</v>
      </c>
      <c r="P65" s="2" t="s">
        <v>275</v>
      </c>
      <c r="Q65" s="2">
        <v>95</v>
      </c>
      <c r="R65" s="2">
        <v>12.61</v>
      </c>
      <c r="S65" s="2" t="s">
        <v>272</v>
      </c>
      <c r="T65" s="2" t="s">
        <v>274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272</v>
      </c>
      <c r="H66" s="2" t="s">
        <v>272</v>
      </c>
      <c r="I66" s="2" t="s">
        <v>272</v>
      </c>
      <c r="J66" s="2" t="s">
        <v>272</v>
      </c>
      <c r="K66" s="2" t="s">
        <v>274</v>
      </c>
      <c r="L66" s="2">
        <v>77</v>
      </c>
      <c r="M66" s="2">
        <v>110</v>
      </c>
      <c r="N66" s="2">
        <v>83.05</v>
      </c>
      <c r="O66" s="2" t="s">
        <v>272</v>
      </c>
      <c r="P66" s="2" t="s">
        <v>274</v>
      </c>
      <c r="Q66" s="2">
        <v>61</v>
      </c>
      <c r="R66" s="2">
        <v>68.33</v>
      </c>
      <c r="S66" s="2" t="s">
        <v>272</v>
      </c>
      <c r="T66" s="2" t="s">
        <v>274</v>
      </c>
    </row>
    <row r="67" spans="1:20" x14ac:dyDescent="0.25">
      <c r="A67">
        <v>1</v>
      </c>
      <c r="B67" t="b">
        <f t="shared" si="1"/>
        <v>0</v>
      </c>
      <c r="C67" t="b">
        <f t="shared" si="0"/>
        <v>1</v>
      </c>
      <c r="D67" s="1" t="b">
        <f t="shared" si="2"/>
        <v>0</v>
      </c>
      <c r="F67" t="s">
        <v>48</v>
      </c>
      <c r="G67" s="2">
        <v>10</v>
      </c>
      <c r="H67" s="2">
        <v>161</v>
      </c>
      <c r="I67" s="2">
        <v>0.01</v>
      </c>
      <c r="J67" s="2">
        <v>0.81100000000000005</v>
      </c>
      <c r="K67" s="2" t="s">
        <v>274</v>
      </c>
      <c r="L67" s="2">
        <v>75</v>
      </c>
      <c r="M67" s="2">
        <v>53</v>
      </c>
      <c r="N67" s="2">
        <v>20.399999999999999</v>
      </c>
      <c r="O67" s="2" t="s">
        <v>272</v>
      </c>
      <c r="P67" s="2" t="s">
        <v>274</v>
      </c>
      <c r="Q67" s="2">
        <v>89</v>
      </c>
      <c r="R67" s="2">
        <v>4.63</v>
      </c>
      <c r="S67" s="2" t="s">
        <v>272</v>
      </c>
      <c r="T67" s="2" t="s">
        <v>274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1</v>
      </c>
      <c r="D68" s="1" t="b">
        <f t="shared" si="2"/>
        <v>0</v>
      </c>
      <c r="F68" t="s">
        <v>49</v>
      </c>
      <c r="G68" s="2">
        <v>10.039999999999999</v>
      </c>
      <c r="H68" s="2">
        <v>1042</v>
      </c>
      <c r="I68" s="2">
        <v>7.0000000000000007E-2</v>
      </c>
      <c r="J68" s="2">
        <v>4.9000000000000002E-2</v>
      </c>
      <c r="K68" s="2" t="s">
        <v>274</v>
      </c>
      <c r="L68" s="2">
        <v>91</v>
      </c>
      <c r="M68" s="2">
        <v>120</v>
      </c>
      <c r="N68" s="2">
        <v>24.03</v>
      </c>
      <c r="O68" s="2">
        <v>21.77</v>
      </c>
      <c r="P68" s="2" t="s">
        <v>275</v>
      </c>
      <c r="Q68" s="2">
        <v>65</v>
      </c>
      <c r="R68" s="2">
        <v>11.01</v>
      </c>
      <c r="S68" s="2" t="s">
        <v>272</v>
      </c>
      <c r="T68" s="2" t="s">
        <v>274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10.1</v>
      </c>
      <c r="H69" s="2">
        <v>619</v>
      </c>
      <c r="I69" s="2">
        <v>0.04</v>
      </c>
      <c r="J69" s="2">
        <v>4.7E-2</v>
      </c>
      <c r="K69" s="2" t="s">
        <v>275</v>
      </c>
      <c r="L69" s="2">
        <v>91</v>
      </c>
      <c r="M69" s="2">
        <v>126</v>
      </c>
      <c r="N69" s="2">
        <v>32.76</v>
      </c>
      <c r="O69" s="2">
        <v>34.68</v>
      </c>
      <c r="P69" s="2" t="s">
        <v>275</v>
      </c>
      <c r="Q69" s="2">
        <v>89</v>
      </c>
      <c r="R69" s="2">
        <v>17.59</v>
      </c>
      <c r="S69" s="2">
        <v>15.43</v>
      </c>
      <c r="T69" s="2" t="s">
        <v>275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10.17</v>
      </c>
      <c r="H70" s="2">
        <v>627</v>
      </c>
      <c r="I70" s="2">
        <v>0.04</v>
      </c>
      <c r="J70" s="2">
        <v>3.6999999999999998E-2</v>
      </c>
      <c r="K70" s="2" t="s">
        <v>274</v>
      </c>
      <c r="L70" s="2">
        <v>105</v>
      </c>
      <c r="M70" s="2">
        <v>120</v>
      </c>
      <c r="N70" s="2">
        <v>44.3</v>
      </c>
      <c r="O70" s="2">
        <v>41.92</v>
      </c>
      <c r="P70" s="2" t="s">
        <v>275</v>
      </c>
      <c r="Q70" s="2">
        <v>119</v>
      </c>
      <c r="R70" s="2">
        <v>10.86</v>
      </c>
      <c r="S70" s="2" t="s">
        <v>272</v>
      </c>
      <c r="T70" s="2" t="s">
        <v>274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10.19</v>
      </c>
      <c r="H71" s="2">
        <v>998</v>
      </c>
      <c r="I71" s="2">
        <v>7.0000000000000007E-2</v>
      </c>
      <c r="J71" s="2">
        <v>6.8000000000000005E-2</v>
      </c>
      <c r="K71" s="2" t="s">
        <v>275</v>
      </c>
      <c r="L71" s="2">
        <v>91</v>
      </c>
      <c r="M71" s="2">
        <v>126</v>
      </c>
      <c r="N71" s="2">
        <v>29.1</v>
      </c>
      <c r="O71" s="2">
        <v>31.2</v>
      </c>
      <c r="P71" s="2" t="s">
        <v>275</v>
      </c>
      <c r="Q71" s="2">
        <v>89</v>
      </c>
      <c r="R71" s="2">
        <v>11.24</v>
      </c>
      <c r="S71" s="2">
        <v>10.97</v>
      </c>
      <c r="T71" s="2" t="s">
        <v>275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10.4</v>
      </c>
      <c r="H72" s="2">
        <v>509</v>
      </c>
      <c r="I72" s="2">
        <v>0.04</v>
      </c>
      <c r="J72" s="2">
        <v>3.4000000000000002E-2</v>
      </c>
      <c r="K72" s="2" t="s">
        <v>275</v>
      </c>
      <c r="L72" s="2">
        <v>119</v>
      </c>
      <c r="M72" s="2">
        <v>91</v>
      </c>
      <c r="N72" s="2">
        <v>75.08</v>
      </c>
      <c r="O72" s="2">
        <v>74.84</v>
      </c>
      <c r="P72" s="2" t="s">
        <v>275</v>
      </c>
      <c r="Q72" s="2">
        <v>134</v>
      </c>
      <c r="R72" s="2">
        <v>24.07</v>
      </c>
      <c r="S72" s="2">
        <v>19.53</v>
      </c>
      <c r="T72" s="2" t="s">
        <v>275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272</v>
      </c>
      <c r="H73" s="2" t="s">
        <v>272</v>
      </c>
      <c r="I73" s="2" t="s">
        <v>272</v>
      </c>
      <c r="J73" s="2" t="s">
        <v>272</v>
      </c>
      <c r="K73" s="2" t="s">
        <v>274</v>
      </c>
      <c r="L73" s="2">
        <v>167</v>
      </c>
      <c r="M73" s="2">
        <v>165</v>
      </c>
      <c r="N73" s="2">
        <v>77.569999999999993</v>
      </c>
      <c r="O73" s="2" t="s">
        <v>272</v>
      </c>
      <c r="P73" s="2" t="s">
        <v>274</v>
      </c>
      <c r="Q73" s="2">
        <v>169</v>
      </c>
      <c r="R73" s="2">
        <v>46.87</v>
      </c>
      <c r="S73" s="2" t="s">
        <v>272</v>
      </c>
      <c r="T73" s="2" t="s">
        <v>274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10.44</v>
      </c>
      <c r="H74" s="2">
        <v>825</v>
      </c>
      <c r="I74" s="2">
        <v>0.06</v>
      </c>
      <c r="J74" s="2">
        <v>5.0999999999999997E-2</v>
      </c>
      <c r="K74" s="2" t="s">
        <v>274</v>
      </c>
      <c r="L74" s="2">
        <v>105</v>
      </c>
      <c r="M74" s="2">
        <v>120</v>
      </c>
      <c r="N74" s="2">
        <v>42.92</v>
      </c>
      <c r="O74" s="2">
        <v>40.71</v>
      </c>
      <c r="P74" s="2" t="s">
        <v>275</v>
      </c>
      <c r="Q74" s="2">
        <v>77</v>
      </c>
      <c r="R74" s="2">
        <v>11.52</v>
      </c>
      <c r="S74" s="2" t="s">
        <v>272</v>
      </c>
      <c r="T74" s="2" t="s">
        <v>274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10.56</v>
      </c>
      <c r="H75" s="2">
        <v>987</v>
      </c>
      <c r="I75" s="2">
        <v>7.0000000000000007E-2</v>
      </c>
      <c r="J75" s="2">
        <v>4.8000000000000001E-2</v>
      </c>
      <c r="K75" s="2" t="s">
        <v>274</v>
      </c>
      <c r="L75" s="2">
        <v>105</v>
      </c>
      <c r="M75" s="2">
        <v>134</v>
      </c>
      <c r="N75" s="2">
        <v>19.2</v>
      </c>
      <c r="O75" s="2">
        <v>16.440000000000001</v>
      </c>
      <c r="P75" s="2" t="s">
        <v>275</v>
      </c>
      <c r="Q75" s="2">
        <v>91</v>
      </c>
      <c r="R75" s="2">
        <v>15.22</v>
      </c>
      <c r="S75" s="2" t="s">
        <v>272</v>
      </c>
      <c r="T75" s="2" t="s">
        <v>274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10.64</v>
      </c>
      <c r="H76" s="2">
        <v>672</v>
      </c>
      <c r="I76" s="2">
        <v>0.05</v>
      </c>
      <c r="J76" s="2">
        <v>8.3000000000000004E-2</v>
      </c>
      <c r="K76" s="2" t="s">
        <v>275</v>
      </c>
      <c r="L76" s="2">
        <v>146</v>
      </c>
      <c r="M76" s="2">
        <v>148</v>
      </c>
      <c r="N76" s="2">
        <v>61.52</v>
      </c>
      <c r="O76" s="2">
        <v>59.51</v>
      </c>
      <c r="P76" s="2" t="s">
        <v>275</v>
      </c>
      <c r="Q76" s="2">
        <v>111</v>
      </c>
      <c r="R76" s="2">
        <v>50.94</v>
      </c>
      <c r="S76" s="2">
        <v>49.71</v>
      </c>
      <c r="T76" s="2" t="s">
        <v>275</v>
      </c>
    </row>
    <row r="77" spans="1:20" x14ac:dyDescent="0.25">
      <c r="A77">
        <v>1</v>
      </c>
      <c r="B77" t="b">
        <f t="shared" si="4"/>
        <v>1</v>
      </c>
      <c r="C77" t="b">
        <f t="shared" si="3"/>
        <v>1</v>
      </c>
      <c r="D77" s="1" t="b">
        <f t="shared" si="5"/>
        <v>0</v>
      </c>
      <c r="F77" t="s">
        <v>257</v>
      </c>
      <c r="G77" s="2">
        <v>10.67</v>
      </c>
      <c r="H77" s="2">
        <v>847</v>
      </c>
      <c r="I77" s="2">
        <v>0.06</v>
      </c>
      <c r="J77" s="2">
        <v>5.2999999999999999E-2</v>
      </c>
      <c r="K77" s="2" t="s">
        <v>274</v>
      </c>
      <c r="L77" s="2">
        <v>119</v>
      </c>
      <c r="M77" s="2">
        <v>91</v>
      </c>
      <c r="N77" s="2">
        <v>30.7</v>
      </c>
      <c r="O77" s="2">
        <v>62.12</v>
      </c>
      <c r="P77" s="2" t="s">
        <v>274</v>
      </c>
      <c r="Q77" s="2">
        <v>134</v>
      </c>
      <c r="R77" s="2">
        <v>27.61</v>
      </c>
      <c r="S77" s="2">
        <v>31</v>
      </c>
      <c r="T77" s="2" t="s">
        <v>275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10.69</v>
      </c>
      <c r="H78" s="2">
        <v>91121</v>
      </c>
      <c r="I78" s="2">
        <v>6.53</v>
      </c>
      <c r="J78" s="2">
        <v>20</v>
      </c>
      <c r="K78" s="2" t="s">
        <v>275</v>
      </c>
      <c r="L78" s="2">
        <v>152</v>
      </c>
      <c r="M78" s="2">
        <v>115</v>
      </c>
      <c r="N78" s="2">
        <v>88.5</v>
      </c>
      <c r="O78" s="2">
        <v>75.42</v>
      </c>
      <c r="P78" s="2" t="s">
        <v>275</v>
      </c>
      <c r="Q78" s="2" t="s">
        <v>272</v>
      </c>
      <c r="R78" s="2" t="s">
        <v>272</v>
      </c>
      <c r="S78" s="2" t="s">
        <v>272</v>
      </c>
      <c r="T78" s="2" t="s">
        <v>272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10.71</v>
      </c>
      <c r="H79" s="2">
        <v>818</v>
      </c>
      <c r="I79" s="2">
        <v>0.06</v>
      </c>
      <c r="J79" s="2">
        <v>0.107</v>
      </c>
      <c r="K79" s="2" t="s">
        <v>274</v>
      </c>
      <c r="L79" s="2">
        <v>146</v>
      </c>
      <c r="M79" s="2">
        <v>148</v>
      </c>
      <c r="N79" s="2">
        <v>62.55</v>
      </c>
      <c r="O79" s="2">
        <v>77.61</v>
      </c>
      <c r="P79" s="2" t="s">
        <v>275</v>
      </c>
      <c r="Q79" s="2">
        <v>111</v>
      </c>
      <c r="R79" s="2">
        <v>51.92</v>
      </c>
      <c r="S79" s="2">
        <v>174.87</v>
      </c>
      <c r="T79" s="2" t="s">
        <v>274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10.96</v>
      </c>
      <c r="H80" s="2">
        <v>1231</v>
      </c>
      <c r="I80" s="2">
        <v>0.09</v>
      </c>
      <c r="J80" s="2">
        <v>8.1000000000000003E-2</v>
      </c>
      <c r="K80" s="2" t="s">
        <v>275</v>
      </c>
      <c r="L80" s="2">
        <v>91</v>
      </c>
      <c r="M80" s="2">
        <v>92</v>
      </c>
      <c r="N80" s="2">
        <v>52.52</v>
      </c>
      <c r="O80" s="2">
        <v>55.6</v>
      </c>
      <c r="P80" s="2" t="s">
        <v>275</v>
      </c>
      <c r="Q80" s="2">
        <v>134</v>
      </c>
      <c r="R80" s="2">
        <v>25.21</v>
      </c>
      <c r="S80" s="2">
        <v>25.82</v>
      </c>
      <c r="T80" s="2" t="s">
        <v>275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10.96</v>
      </c>
      <c r="H81" s="2">
        <v>613</v>
      </c>
      <c r="I81" s="2">
        <v>0.04</v>
      </c>
      <c r="J81" s="2">
        <v>7.9000000000000001E-2</v>
      </c>
      <c r="K81" s="2" t="s">
        <v>275</v>
      </c>
      <c r="L81" s="2">
        <v>146</v>
      </c>
      <c r="M81" s="2">
        <v>148</v>
      </c>
      <c r="N81" s="2">
        <v>62.85</v>
      </c>
      <c r="O81" s="2">
        <v>67.23</v>
      </c>
      <c r="P81" s="2" t="s">
        <v>275</v>
      </c>
      <c r="Q81" s="2">
        <v>111</v>
      </c>
      <c r="R81" s="2">
        <v>51.11</v>
      </c>
      <c r="S81" s="2">
        <v>50.01</v>
      </c>
      <c r="T81" s="2" t="s">
        <v>275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272</v>
      </c>
      <c r="H82" s="2" t="s">
        <v>272</v>
      </c>
      <c r="I82" s="2" t="s">
        <v>272</v>
      </c>
      <c r="J82" s="2" t="s">
        <v>272</v>
      </c>
      <c r="K82" s="2" t="s">
        <v>274</v>
      </c>
      <c r="L82" s="2">
        <v>117</v>
      </c>
      <c r="M82" s="2">
        <v>119</v>
      </c>
      <c r="N82" s="2">
        <v>92.15</v>
      </c>
      <c r="O82" s="2" t="s">
        <v>272</v>
      </c>
      <c r="P82" s="2" t="s">
        <v>274</v>
      </c>
      <c r="Q82" s="2">
        <v>201</v>
      </c>
      <c r="R82" s="2">
        <v>60.52</v>
      </c>
      <c r="S82" s="2" t="s">
        <v>272</v>
      </c>
      <c r="T82" s="2" t="s">
        <v>274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272</v>
      </c>
      <c r="H83" s="2" t="s">
        <v>272</v>
      </c>
      <c r="I83" s="2" t="s">
        <v>272</v>
      </c>
      <c r="J83" s="2" t="s">
        <v>272</v>
      </c>
      <c r="K83" s="2" t="s">
        <v>274</v>
      </c>
      <c r="L83" s="2">
        <v>157</v>
      </c>
      <c r="M83" s="2">
        <v>155</v>
      </c>
      <c r="N83" s="2">
        <v>83.07</v>
      </c>
      <c r="O83" s="2" t="s">
        <v>272</v>
      </c>
      <c r="P83" s="2" t="s">
        <v>274</v>
      </c>
      <c r="Q83" s="2">
        <v>75</v>
      </c>
      <c r="R83" s="2">
        <v>125.45</v>
      </c>
      <c r="S83" s="2" t="s">
        <v>272</v>
      </c>
      <c r="T83" s="2" t="s">
        <v>274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272</v>
      </c>
      <c r="H84" s="2" t="s">
        <v>272</v>
      </c>
      <c r="I84" s="2" t="s">
        <v>272</v>
      </c>
      <c r="J84" s="2" t="s">
        <v>272</v>
      </c>
      <c r="K84" s="2" t="s">
        <v>274</v>
      </c>
      <c r="L84" s="2">
        <v>77</v>
      </c>
      <c r="M84" s="2">
        <v>51</v>
      </c>
      <c r="N84" s="2">
        <v>47.75</v>
      </c>
      <c r="O84" s="2" t="s">
        <v>272</v>
      </c>
      <c r="P84" s="2" t="s">
        <v>274</v>
      </c>
      <c r="Q84" s="2">
        <v>123</v>
      </c>
      <c r="R84" s="2">
        <v>33.700000000000003</v>
      </c>
      <c r="S84" s="2" t="s">
        <v>272</v>
      </c>
      <c r="T84" s="2" t="s">
        <v>274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12.05</v>
      </c>
      <c r="H85" s="2">
        <v>703</v>
      </c>
      <c r="I85" s="2">
        <v>0.05</v>
      </c>
      <c r="J85" s="2">
        <v>0.17499999999999999</v>
      </c>
      <c r="K85" s="2" t="s">
        <v>275</v>
      </c>
      <c r="L85" s="2">
        <v>180</v>
      </c>
      <c r="M85" s="2">
        <v>182</v>
      </c>
      <c r="N85" s="2">
        <v>94.77</v>
      </c>
      <c r="O85" s="2">
        <v>94.88</v>
      </c>
      <c r="P85" s="2" t="s">
        <v>275</v>
      </c>
      <c r="Q85" s="2">
        <v>145</v>
      </c>
      <c r="R85" s="2">
        <v>41.71</v>
      </c>
      <c r="S85" s="2">
        <v>42.65</v>
      </c>
      <c r="T85" s="2" t="s">
        <v>275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12.16</v>
      </c>
      <c r="H86" s="2">
        <v>159</v>
      </c>
      <c r="I86" s="2">
        <v>0.01</v>
      </c>
      <c r="J86" s="2">
        <v>0.1</v>
      </c>
      <c r="K86" s="2" t="s">
        <v>275</v>
      </c>
      <c r="L86" s="2">
        <v>225</v>
      </c>
      <c r="M86" s="2">
        <v>227</v>
      </c>
      <c r="N86" s="2">
        <v>64.06</v>
      </c>
      <c r="O86" s="2">
        <v>56.38</v>
      </c>
      <c r="P86" s="2" t="s">
        <v>275</v>
      </c>
      <c r="Q86" s="2">
        <v>223</v>
      </c>
      <c r="R86" s="2">
        <v>61.64</v>
      </c>
      <c r="S86" s="2">
        <v>69.09</v>
      </c>
      <c r="T86" s="2" t="s">
        <v>275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12.23</v>
      </c>
      <c r="H87" s="2">
        <v>2836</v>
      </c>
      <c r="I87" s="2">
        <v>0.2</v>
      </c>
      <c r="J87" s="2">
        <v>0.187</v>
      </c>
      <c r="K87" s="2" t="s">
        <v>275</v>
      </c>
      <c r="L87" s="2">
        <v>128</v>
      </c>
      <c r="M87" s="2">
        <v>127</v>
      </c>
      <c r="N87" s="2">
        <v>13.4</v>
      </c>
      <c r="O87" s="2">
        <v>11.87</v>
      </c>
      <c r="P87" s="2" t="s">
        <v>275</v>
      </c>
      <c r="Q87" s="2">
        <v>129</v>
      </c>
      <c r="R87" s="2">
        <v>10.57</v>
      </c>
      <c r="S87" s="2">
        <v>8.24</v>
      </c>
      <c r="T87" s="2" t="s">
        <v>275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12.38</v>
      </c>
      <c r="H88" s="2">
        <v>799</v>
      </c>
      <c r="I88" s="2">
        <v>0.06</v>
      </c>
      <c r="J88" s="2">
        <v>0.192</v>
      </c>
      <c r="K88" s="2" t="s">
        <v>275</v>
      </c>
      <c r="L88" s="2">
        <v>180</v>
      </c>
      <c r="M88" s="2">
        <v>182</v>
      </c>
      <c r="N88" s="2">
        <v>95.29</v>
      </c>
      <c r="O88" s="2">
        <v>87.24</v>
      </c>
      <c r="P88" s="2" t="s">
        <v>275</v>
      </c>
      <c r="Q88" s="2">
        <v>145</v>
      </c>
      <c r="R88" s="2">
        <v>43.38</v>
      </c>
      <c r="S88" s="2">
        <v>34.380000000000003</v>
      </c>
      <c r="T88" s="2" t="s">
        <v>275</v>
      </c>
    </row>
  </sheetData>
  <conditionalFormatting sqref="D3:E3 B1:C1048576">
    <cfRule type="cellIs" dxfId="9" priority="2" operator="equal">
      <formula>FALSE</formula>
    </cfRule>
  </conditionalFormatting>
  <conditionalFormatting sqref="D1:E1048576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S65" sqref="S65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25" width="15.7109375" style="8" customWidth="1"/>
    <col min="26" max="16384" width="9.140625" style="7"/>
  </cols>
  <sheetData>
    <row r="1" spans="1:25" x14ac:dyDescent="0.25">
      <c r="A1" s="7" t="s">
        <v>277</v>
      </c>
    </row>
    <row r="2" spans="1:25" x14ac:dyDescent="0.25">
      <c r="A2" s="9">
        <v>240214</v>
      </c>
    </row>
    <row r="4" spans="1:25" x14ac:dyDescent="0.25">
      <c r="A4" s="7" t="s">
        <v>70</v>
      </c>
      <c r="B4" s="28" t="s">
        <v>74</v>
      </c>
    </row>
    <row r="5" spans="1:25" x14ac:dyDescent="0.25">
      <c r="B5" s="28" t="s">
        <v>69</v>
      </c>
    </row>
    <row r="6" spans="1:25" x14ac:dyDescent="0.25">
      <c r="A6" s="7" t="s">
        <v>83</v>
      </c>
      <c r="B6" s="28" t="s">
        <v>283</v>
      </c>
      <c r="C6" s="28" t="s">
        <v>284</v>
      </c>
      <c r="D6" s="28" t="s">
        <v>285</v>
      </c>
      <c r="E6" s="28" t="s">
        <v>286</v>
      </c>
      <c r="F6" s="28" t="s">
        <v>287</v>
      </c>
      <c r="G6" s="28" t="s">
        <v>288</v>
      </c>
      <c r="H6" s="55" t="s">
        <v>289</v>
      </c>
      <c r="I6" s="28" t="s">
        <v>290</v>
      </c>
      <c r="J6" s="8" t="s">
        <v>296</v>
      </c>
      <c r="K6" s="8" t="s">
        <v>297</v>
      </c>
      <c r="L6" s="8" t="s">
        <v>298</v>
      </c>
      <c r="M6" s="8" t="s">
        <v>299</v>
      </c>
      <c r="N6" s="8" t="s">
        <v>300</v>
      </c>
      <c r="O6" s="8" t="s">
        <v>301</v>
      </c>
      <c r="P6" s="8" t="s">
        <v>302</v>
      </c>
      <c r="Q6" s="8" t="s">
        <v>291</v>
      </c>
      <c r="R6" s="7"/>
      <c r="S6" s="7"/>
      <c r="T6" s="7"/>
      <c r="U6" s="7"/>
      <c r="V6" s="7"/>
      <c r="W6" s="7"/>
      <c r="X6" s="7"/>
      <c r="Y6" s="7"/>
    </row>
    <row r="7" spans="1:25" x14ac:dyDescent="0.25">
      <c r="A7" s="7" t="s">
        <v>73</v>
      </c>
      <c r="B7" s="28" t="s">
        <v>73</v>
      </c>
      <c r="C7" s="28" t="s">
        <v>73</v>
      </c>
      <c r="D7" s="28" t="s">
        <v>73</v>
      </c>
      <c r="E7" s="28" t="s">
        <v>73</v>
      </c>
      <c r="F7" s="28" t="s">
        <v>73</v>
      </c>
      <c r="G7" s="28" t="s">
        <v>73</v>
      </c>
      <c r="H7" s="28" t="s">
        <v>73</v>
      </c>
      <c r="I7" s="2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7"/>
      <c r="S7" s="7"/>
      <c r="T7" s="7"/>
      <c r="U7" s="7"/>
      <c r="V7" s="7"/>
      <c r="W7" s="7"/>
      <c r="X7" s="7"/>
      <c r="Y7" s="7"/>
    </row>
    <row r="8" spans="1:25" x14ac:dyDescent="0.25">
      <c r="A8" t="s">
        <v>1</v>
      </c>
      <c r="B8" s="28">
        <v>1.1953</v>
      </c>
      <c r="C8" s="28">
        <v>2.3529</v>
      </c>
      <c r="D8" s="28">
        <v>5.9391999999999996</v>
      </c>
      <c r="E8" s="28">
        <v>10.8788</v>
      </c>
      <c r="F8" s="28">
        <v>26.634399999999999</v>
      </c>
      <c r="G8" s="28">
        <v>99.447599999999994</v>
      </c>
      <c r="H8" s="28" t="s">
        <v>273</v>
      </c>
      <c r="I8" s="28" t="s">
        <v>273</v>
      </c>
      <c r="J8" s="8" t="s">
        <v>273</v>
      </c>
      <c r="K8" s="8" t="s">
        <v>273</v>
      </c>
      <c r="L8" s="8" t="s">
        <v>273</v>
      </c>
      <c r="M8" s="8" t="s">
        <v>273</v>
      </c>
      <c r="N8" s="8" t="s">
        <v>273</v>
      </c>
      <c r="O8" s="8" t="s">
        <v>273</v>
      </c>
      <c r="P8" s="8" t="s">
        <v>273</v>
      </c>
      <c r="Q8" s="8">
        <v>10.3004</v>
      </c>
      <c r="R8" s="7"/>
      <c r="S8" s="7"/>
      <c r="T8" s="7"/>
      <c r="U8" s="7"/>
      <c r="V8" s="7"/>
      <c r="W8" s="7"/>
      <c r="X8" s="7"/>
      <c r="Y8" s="7"/>
    </row>
    <row r="9" spans="1:25" x14ac:dyDescent="0.25">
      <c r="A9" t="s">
        <v>248</v>
      </c>
      <c r="B9" s="28">
        <v>0.94299999999999995</v>
      </c>
      <c r="C9" s="28">
        <v>1.9843</v>
      </c>
      <c r="D9" s="28">
        <v>5.2973999999999997</v>
      </c>
      <c r="E9" s="28">
        <v>9.4552999999999994</v>
      </c>
      <c r="F9" s="28">
        <v>25.198899999999998</v>
      </c>
      <c r="G9" s="28">
        <v>99.990200000000002</v>
      </c>
      <c r="H9" s="28" t="s">
        <v>273</v>
      </c>
      <c r="I9" s="28" t="s">
        <v>273</v>
      </c>
      <c r="J9" s="8" t="s">
        <v>273</v>
      </c>
      <c r="K9" s="8" t="s">
        <v>273</v>
      </c>
      <c r="L9" s="8" t="s">
        <v>273</v>
      </c>
      <c r="M9" s="8" t="s">
        <v>273</v>
      </c>
      <c r="N9" s="8" t="s">
        <v>273</v>
      </c>
      <c r="O9" s="8" t="s">
        <v>273</v>
      </c>
      <c r="P9" s="8" t="s">
        <v>273</v>
      </c>
      <c r="Q9" s="8">
        <v>9.1721000000000004</v>
      </c>
      <c r="R9" s="7"/>
      <c r="S9" s="7"/>
      <c r="T9" s="7"/>
      <c r="U9" s="7"/>
      <c r="V9" s="7"/>
      <c r="W9" s="7"/>
      <c r="X9" s="7"/>
      <c r="Y9" s="7"/>
    </row>
    <row r="10" spans="1:25" x14ac:dyDescent="0.25">
      <c r="A10" t="s">
        <v>2</v>
      </c>
      <c r="B10" s="28">
        <v>1.3221000000000001</v>
      </c>
      <c r="C10" s="28">
        <v>2.5669</v>
      </c>
      <c r="D10" s="28">
        <v>6.0435999999999996</v>
      </c>
      <c r="E10" s="28">
        <v>9.7127999999999997</v>
      </c>
      <c r="F10" s="28">
        <v>24.735299999999999</v>
      </c>
      <c r="G10" s="28">
        <v>100.6724</v>
      </c>
      <c r="H10" s="28" t="s">
        <v>273</v>
      </c>
      <c r="I10" s="28">
        <v>0.29820000000000002</v>
      </c>
      <c r="J10" s="8">
        <v>0.2261</v>
      </c>
      <c r="K10" s="8">
        <v>0.2351</v>
      </c>
      <c r="L10" s="8" t="s">
        <v>273</v>
      </c>
      <c r="M10" s="8">
        <v>0.17829999999999999</v>
      </c>
      <c r="N10" s="8">
        <v>0.1474</v>
      </c>
      <c r="O10" s="8">
        <v>0.1938</v>
      </c>
      <c r="P10" s="8">
        <v>0.17219999999999999</v>
      </c>
      <c r="Q10" s="8">
        <v>12.1099</v>
      </c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 t="s">
        <v>3</v>
      </c>
      <c r="B11" s="28">
        <v>1.0722</v>
      </c>
      <c r="C11" s="28">
        <v>2.1528</v>
      </c>
      <c r="D11" s="28">
        <v>5.5564</v>
      </c>
      <c r="E11" s="28">
        <v>10.0669</v>
      </c>
      <c r="F11" s="28">
        <v>26.439299999999999</v>
      </c>
      <c r="G11" s="28">
        <v>99.601900000000001</v>
      </c>
      <c r="H11" s="28" t="s">
        <v>273</v>
      </c>
      <c r="I11" s="28" t="s">
        <v>273</v>
      </c>
      <c r="J11" s="8" t="s">
        <v>273</v>
      </c>
      <c r="K11" s="8" t="s">
        <v>273</v>
      </c>
      <c r="L11" s="8" t="s">
        <v>273</v>
      </c>
      <c r="M11" s="8" t="s">
        <v>273</v>
      </c>
      <c r="N11" s="8" t="s">
        <v>273</v>
      </c>
      <c r="O11" s="8" t="s">
        <v>273</v>
      </c>
      <c r="P11" s="8" t="s">
        <v>273</v>
      </c>
      <c r="Q11" s="8">
        <v>10.707700000000001</v>
      </c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t="s">
        <v>4</v>
      </c>
      <c r="B12" s="28">
        <v>0.94179999999999997</v>
      </c>
      <c r="C12" s="28">
        <v>2.0430000000000001</v>
      </c>
      <c r="D12" s="28">
        <v>5.3506</v>
      </c>
      <c r="E12" s="28">
        <v>9.7134</v>
      </c>
      <c r="F12" s="28">
        <v>26.432300000000001</v>
      </c>
      <c r="G12" s="28">
        <v>99.652799999999999</v>
      </c>
      <c r="H12" s="28" t="s">
        <v>273</v>
      </c>
      <c r="I12" s="28" t="s">
        <v>273</v>
      </c>
      <c r="J12" s="8" t="s">
        <v>273</v>
      </c>
      <c r="K12" s="8" t="s">
        <v>273</v>
      </c>
      <c r="L12" s="8" t="s">
        <v>273</v>
      </c>
      <c r="M12" s="8" t="s">
        <v>273</v>
      </c>
      <c r="N12" s="8" t="s">
        <v>273</v>
      </c>
      <c r="O12" s="8" t="s">
        <v>273</v>
      </c>
      <c r="P12" s="8" t="s">
        <v>273</v>
      </c>
      <c r="Q12" s="8">
        <v>10.1036</v>
      </c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t="s">
        <v>5</v>
      </c>
      <c r="B13" s="28">
        <v>0.90900000000000003</v>
      </c>
      <c r="C13" s="28">
        <v>1.9532</v>
      </c>
      <c r="D13" s="28">
        <v>4.9252000000000002</v>
      </c>
      <c r="E13" s="28">
        <v>9.5531000000000006</v>
      </c>
      <c r="F13" s="28">
        <v>24.955500000000001</v>
      </c>
      <c r="G13" s="28">
        <v>100.06140000000001</v>
      </c>
      <c r="H13" s="28" t="s">
        <v>273</v>
      </c>
      <c r="I13" s="28" t="s">
        <v>273</v>
      </c>
      <c r="J13" s="8" t="s">
        <v>273</v>
      </c>
      <c r="K13" s="8" t="s">
        <v>273</v>
      </c>
      <c r="L13" s="8" t="s">
        <v>273</v>
      </c>
      <c r="M13" s="8" t="s">
        <v>273</v>
      </c>
      <c r="N13" s="8" t="s">
        <v>273</v>
      </c>
      <c r="O13" s="8" t="s">
        <v>273</v>
      </c>
      <c r="P13" s="8" t="s">
        <v>273</v>
      </c>
      <c r="Q13" s="8">
        <v>9.9369999999999994</v>
      </c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t="s">
        <v>6</v>
      </c>
      <c r="B14" s="28">
        <v>0.9486</v>
      </c>
      <c r="C14" s="28">
        <v>2.0573000000000001</v>
      </c>
      <c r="D14" s="28">
        <v>5.234</v>
      </c>
      <c r="E14" s="28">
        <v>9.8080999999999996</v>
      </c>
      <c r="F14" s="28">
        <v>26.137</v>
      </c>
      <c r="G14" s="28">
        <v>99.7226</v>
      </c>
      <c r="H14" s="28">
        <v>4.9299999999999997E-2</v>
      </c>
      <c r="I14" s="28" t="s">
        <v>273</v>
      </c>
      <c r="J14" s="8" t="s">
        <v>273</v>
      </c>
      <c r="K14" s="8" t="s">
        <v>273</v>
      </c>
      <c r="L14" s="8" t="s">
        <v>273</v>
      </c>
      <c r="M14" s="8" t="s">
        <v>273</v>
      </c>
      <c r="N14" s="8" t="s">
        <v>273</v>
      </c>
      <c r="O14" s="8" t="s">
        <v>273</v>
      </c>
      <c r="P14" s="8" t="s">
        <v>273</v>
      </c>
      <c r="Q14" s="8">
        <v>10.1371</v>
      </c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t="s">
        <v>7</v>
      </c>
      <c r="B15" s="28">
        <v>2.7738999999999998</v>
      </c>
      <c r="C15" s="28">
        <v>4.5385</v>
      </c>
      <c r="D15" s="28">
        <v>9.9169999999999998</v>
      </c>
      <c r="E15" s="28">
        <v>19.833500000000001</v>
      </c>
      <c r="F15" s="28">
        <v>48.579900000000002</v>
      </c>
      <c r="G15" s="28">
        <v>200.35730000000001</v>
      </c>
      <c r="H15" s="28" t="s">
        <v>273</v>
      </c>
      <c r="I15" s="28" t="s">
        <v>273</v>
      </c>
      <c r="J15" s="8">
        <v>30.767499999999998</v>
      </c>
      <c r="K15" s="8">
        <v>24.798400000000001</v>
      </c>
      <c r="L15" s="8">
        <v>29.0611</v>
      </c>
      <c r="M15" s="8">
        <v>16.355699999999999</v>
      </c>
      <c r="N15" s="8">
        <v>10.5215</v>
      </c>
      <c r="O15" s="8">
        <v>11.679500000000001</v>
      </c>
      <c r="P15" s="8">
        <v>10.042899999999999</v>
      </c>
      <c r="Q15" s="8">
        <v>20.0075</v>
      </c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t="s">
        <v>8</v>
      </c>
      <c r="B16" s="28">
        <v>1</v>
      </c>
      <c r="C16" s="28">
        <v>2</v>
      </c>
      <c r="D16" s="28">
        <v>5</v>
      </c>
      <c r="E16" s="28">
        <v>10</v>
      </c>
      <c r="F16" s="28">
        <v>25</v>
      </c>
      <c r="G16" s="28">
        <v>100</v>
      </c>
      <c r="H16" s="28">
        <v>0.67269999999999996</v>
      </c>
      <c r="I16" s="28">
        <v>0.38729999999999998</v>
      </c>
      <c r="J16" s="8">
        <v>0.2472</v>
      </c>
      <c r="K16" s="8" t="s">
        <v>273</v>
      </c>
      <c r="L16" s="8">
        <v>0.2228</v>
      </c>
      <c r="M16" s="8" t="s">
        <v>273</v>
      </c>
      <c r="N16" s="8" t="s">
        <v>273</v>
      </c>
      <c r="O16" s="8">
        <v>0.17849999999999999</v>
      </c>
      <c r="P16" s="8">
        <v>0.1336</v>
      </c>
      <c r="Q16" s="8">
        <v>6.8456999999999999</v>
      </c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t="s">
        <v>9</v>
      </c>
      <c r="B17" s="28">
        <v>0.94730000000000003</v>
      </c>
      <c r="C17" s="28">
        <v>2.004</v>
      </c>
      <c r="D17" s="28">
        <v>5.1791999999999998</v>
      </c>
      <c r="E17" s="28">
        <v>9.6120000000000001</v>
      </c>
      <c r="F17" s="28">
        <v>25.754899999999999</v>
      </c>
      <c r="G17" s="28">
        <v>99.8416</v>
      </c>
      <c r="H17" s="28">
        <v>0.37790000000000001</v>
      </c>
      <c r="I17" s="28">
        <v>0.15029999999999999</v>
      </c>
      <c r="J17" s="8" t="s">
        <v>273</v>
      </c>
      <c r="K17" s="8" t="s">
        <v>273</v>
      </c>
      <c r="L17" s="8" t="s">
        <v>273</v>
      </c>
      <c r="M17" s="8" t="s">
        <v>273</v>
      </c>
      <c r="N17" s="8" t="s">
        <v>273</v>
      </c>
      <c r="O17" s="8">
        <v>0.4325</v>
      </c>
      <c r="P17" s="8" t="s">
        <v>273</v>
      </c>
      <c r="Q17" s="8">
        <v>10.0055</v>
      </c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t="s">
        <v>10</v>
      </c>
      <c r="B18" s="28">
        <v>0.80969999999999998</v>
      </c>
      <c r="C18" s="28">
        <v>1.7475000000000001</v>
      </c>
      <c r="D18" s="28">
        <v>4.6102999999999996</v>
      </c>
      <c r="E18" s="28">
        <v>9.0182000000000002</v>
      </c>
      <c r="F18" s="28">
        <v>25.5688</v>
      </c>
      <c r="G18" s="28">
        <v>99.980099999999993</v>
      </c>
      <c r="H18" s="28" t="s">
        <v>273</v>
      </c>
      <c r="I18" s="28" t="s">
        <v>273</v>
      </c>
      <c r="J18" s="8" t="s">
        <v>273</v>
      </c>
      <c r="K18" s="8" t="s">
        <v>273</v>
      </c>
      <c r="L18" s="8" t="s">
        <v>273</v>
      </c>
      <c r="M18" s="8" t="s">
        <v>273</v>
      </c>
      <c r="N18" s="8" t="s">
        <v>273</v>
      </c>
      <c r="O18" s="8" t="s">
        <v>273</v>
      </c>
      <c r="P18" s="8" t="s">
        <v>273</v>
      </c>
      <c r="Q18" s="8">
        <v>10.129200000000001</v>
      </c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t="s">
        <v>215</v>
      </c>
      <c r="B19" s="28">
        <v>1.2097</v>
      </c>
      <c r="C19" s="28">
        <v>2.3267000000000002</v>
      </c>
      <c r="D19" s="28">
        <v>5.8194999999999997</v>
      </c>
      <c r="E19" s="28">
        <v>10.800800000000001</v>
      </c>
      <c r="F19" s="28">
        <v>26.3813</v>
      </c>
      <c r="G19" s="28">
        <v>99.525000000000006</v>
      </c>
      <c r="H19" s="28">
        <v>0.15279999999999999</v>
      </c>
      <c r="I19" s="28">
        <v>0.11269999999999999</v>
      </c>
      <c r="J19" s="8">
        <v>0.1075</v>
      </c>
      <c r="K19" s="8">
        <v>0.1016</v>
      </c>
      <c r="L19" s="8">
        <v>0.11</v>
      </c>
      <c r="M19" s="8">
        <v>0.107</v>
      </c>
      <c r="N19" s="8">
        <v>0.1048</v>
      </c>
      <c r="O19" s="8">
        <v>0.10489999999999999</v>
      </c>
      <c r="P19" s="8">
        <v>0.11409999999999999</v>
      </c>
      <c r="Q19" s="8">
        <v>10.6975</v>
      </c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t="s">
        <v>11</v>
      </c>
      <c r="B20" s="28">
        <v>0.92030000000000001</v>
      </c>
      <c r="C20" s="28">
        <v>2.0373999999999999</v>
      </c>
      <c r="D20" s="28">
        <v>5.1478999999999999</v>
      </c>
      <c r="E20" s="28">
        <v>9.6678999999999995</v>
      </c>
      <c r="F20" s="28">
        <v>24.924499999999998</v>
      </c>
      <c r="G20" s="28">
        <v>100.0448</v>
      </c>
      <c r="H20" s="28">
        <v>0.1232</v>
      </c>
      <c r="I20" s="28">
        <v>3.5900000000000001E-2</v>
      </c>
      <c r="J20" s="8">
        <v>1.6500000000000001E-2</v>
      </c>
      <c r="K20" s="8">
        <v>1.4500000000000001E-2</v>
      </c>
      <c r="L20" s="8" t="s">
        <v>273</v>
      </c>
      <c r="M20" s="8" t="s">
        <v>273</v>
      </c>
      <c r="N20" s="8" t="s">
        <v>273</v>
      </c>
      <c r="O20" s="8" t="s">
        <v>273</v>
      </c>
      <c r="P20" s="8" t="s">
        <v>273</v>
      </c>
      <c r="Q20" s="8">
        <v>9.5937999999999999</v>
      </c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t="s">
        <v>249</v>
      </c>
      <c r="B21" s="28">
        <v>0.92979999999999996</v>
      </c>
      <c r="C21" s="28">
        <v>1.8803000000000001</v>
      </c>
      <c r="D21" s="28">
        <v>5.0705</v>
      </c>
      <c r="E21" s="28">
        <v>9.8031000000000006</v>
      </c>
      <c r="F21" s="28">
        <v>25.0886</v>
      </c>
      <c r="G21" s="28">
        <v>99.996899999999997</v>
      </c>
      <c r="H21" s="28" t="s">
        <v>273</v>
      </c>
      <c r="I21" s="28" t="s">
        <v>273</v>
      </c>
      <c r="J21" s="8" t="s">
        <v>273</v>
      </c>
      <c r="K21" s="8" t="s">
        <v>273</v>
      </c>
      <c r="L21" s="8" t="s">
        <v>273</v>
      </c>
      <c r="M21" s="8" t="s">
        <v>273</v>
      </c>
      <c r="N21" s="8" t="s">
        <v>273</v>
      </c>
      <c r="O21" s="8" t="s">
        <v>273</v>
      </c>
      <c r="P21" s="8" t="s">
        <v>273</v>
      </c>
      <c r="Q21" s="8">
        <v>9.9468999999999994</v>
      </c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t="s">
        <v>12</v>
      </c>
      <c r="B22" s="28">
        <v>0.93789999999999996</v>
      </c>
      <c r="C22" s="28">
        <v>1.9925999999999999</v>
      </c>
      <c r="D22" s="28">
        <v>5.1237000000000004</v>
      </c>
      <c r="E22" s="28">
        <v>9.5107999999999997</v>
      </c>
      <c r="F22" s="28">
        <v>25.380500000000001</v>
      </c>
      <c r="G22" s="28">
        <v>99.948400000000007</v>
      </c>
      <c r="H22" s="28" t="s">
        <v>273</v>
      </c>
      <c r="I22" s="28" t="s">
        <v>273</v>
      </c>
      <c r="J22" s="8" t="s">
        <v>273</v>
      </c>
      <c r="K22" s="8" t="s">
        <v>273</v>
      </c>
      <c r="L22" s="8" t="s">
        <v>273</v>
      </c>
      <c r="M22" s="8" t="s">
        <v>273</v>
      </c>
      <c r="N22" s="8" t="s">
        <v>273</v>
      </c>
      <c r="O22" s="8" t="s">
        <v>273</v>
      </c>
      <c r="P22" s="8" t="s">
        <v>273</v>
      </c>
      <c r="Q22" s="8">
        <v>9.7792999999999992</v>
      </c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t="s">
        <v>13</v>
      </c>
      <c r="B23" s="28">
        <v>1.1979</v>
      </c>
      <c r="C23" s="28">
        <v>2.15</v>
      </c>
      <c r="D23" s="28">
        <v>5.1144999999999996</v>
      </c>
      <c r="E23" s="28">
        <v>9.2628000000000004</v>
      </c>
      <c r="F23" s="28">
        <v>25.282299999999999</v>
      </c>
      <c r="G23" s="28">
        <v>99.991399999999999</v>
      </c>
      <c r="H23" s="28" t="s">
        <v>273</v>
      </c>
      <c r="I23" s="28" t="s">
        <v>273</v>
      </c>
      <c r="J23" s="8" t="s">
        <v>273</v>
      </c>
      <c r="K23" s="8" t="s">
        <v>273</v>
      </c>
      <c r="L23" s="8" t="s">
        <v>273</v>
      </c>
      <c r="M23" s="8" t="s">
        <v>273</v>
      </c>
      <c r="N23" s="8" t="s">
        <v>273</v>
      </c>
      <c r="O23" s="8" t="s">
        <v>273</v>
      </c>
      <c r="P23" s="8" t="s">
        <v>273</v>
      </c>
      <c r="Q23" s="8">
        <v>8.1471999999999998</v>
      </c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t="s">
        <v>14</v>
      </c>
      <c r="B24" s="28">
        <v>0.95230000000000004</v>
      </c>
      <c r="C24" s="28">
        <v>1.9658</v>
      </c>
      <c r="D24" s="28">
        <v>5.0526</v>
      </c>
      <c r="E24" s="28">
        <v>9.3826999999999998</v>
      </c>
      <c r="F24" s="28">
        <v>24.568200000000001</v>
      </c>
      <c r="G24" s="28">
        <v>100.1682</v>
      </c>
      <c r="H24" s="28">
        <v>7.5300000000000006E-2</v>
      </c>
      <c r="I24" s="28">
        <v>2.3300000000000001E-2</v>
      </c>
      <c r="J24" s="8" t="s">
        <v>273</v>
      </c>
      <c r="K24" s="8">
        <v>1.09E-2</v>
      </c>
      <c r="L24" s="8" t="s">
        <v>273</v>
      </c>
      <c r="M24" s="8" t="s">
        <v>273</v>
      </c>
      <c r="N24" s="8" t="s">
        <v>273</v>
      </c>
      <c r="O24" s="8" t="s">
        <v>273</v>
      </c>
      <c r="P24" s="8" t="s">
        <v>273</v>
      </c>
      <c r="Q24" s="8">
        <v>9.1580999999999992</v>
      </c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t="s">
        <v>15</v>
      </c>
      <c r="B25" s="28">
        <v>1.4879</v>
      </c>
      <c r="C25" s="28">
        <v>3.0011999999999999</v>
      </c>
      <c r="D25" s="28">
        <v>10.021800000000001</v>
      </c>
      <c r="E25" s="28">
        <v>19.492599999999999</v>
      </c>
      <c r="F25" s="28">
        <v>50.353000000000002</v>
      </c>
      <c r="G25" s="28">
        <v>199.98580000000001</v>
      </c>
      <c r="H25" s="28" t="s">
        <v>273</v>
      </c>
      <c r="I25" s="28" t="s">
        <v>273</v>
      </c>
      <c r="J25" s="8">
        <v>11.9443</v>
      </c>
      <c r="K25" s="8" t="s">
        <v>273</v>
      </c>
      <c r="L25" s="8" t="s">
        <v>273</v>
      </c>
      <c r="M25" s="8" t="s">
        <v>273</v>
      </c>
      <c r="N25" s="8" t="s">
        <v>273</v>
      </c>
      <c r="O25" s="8" t="s">
        <v>273</v>
      </c>
      <c r="P25" s="8" t="s">
        <v>273</v>
      </c>
      <c r="Q25" s="8">
        <v>19.777799999999999</v>
      </c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t="s">
        <v>16</v>
      </c>
      <c r="B26" s="28">
        <v>1.4095</v>
      </c>
      <c r="C26" s="28">
        <v>2.1930000000000001</v>
      </c>
      <c r="D26" s="28">
        <v>4.8204000000000002</v>
      </c>
      <c r="E26" s="28">
        <v>9.2860999999999994</v>
      </c>
      <c r="F26" s="28">
        <v>25.299299999999999</v>
      </c>
      <c r="G26" s="28">
        <v>99.992599999999996</v>
      </c>
      <c r="H26" s="28" t="s">
        <v>273</v>
      </c>
      <c r="I26" s="28" t="s">
        <v>273</v>
      </c>
      <c r="J26" s="8" t="s">
        <v>273</v>
      </c>
      <c r="K26" s="8" t="s">
        <v>273</v>
      </c>
      <c r="L26" s="8" t="s">
        <v>273</v>
      </c>
      <c r="M26" s="8" t="s">
        <v>273</v>
      </c>
      <c r="N26" s="8" t="s">
        <v>273</v>
      </c>
      <c r="O26" s="8" t="s">
        <v>273</v>
      </c>
      <c r="P26" s="8" t="s">
        <v>273</v>
      </c>
      <c r="Q26" s="8">
        <v>11.0251</v>
      </c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t="s">
        <v>250</v>
      </c>
      <c r="B27" s="28" t="s">
        <v>273</v>
      </c>
      <c r="C27" s="28">
        <v>1.5838000000000001</v>
      </c>
      <c r="D27" s="28">
        <v>4.2774999999999999</v>
      </c>
      <c r="E27" s="28">
        <v>9.0297999999999998</v>
      </c>
      <c r="F27" s="28">
        <v>22.766500000000001</v>
      </c>
      <c r="G27" s="28">
        <v>100.70229999999999</v>
      </c>
      <c r="H27" s="28" t="s">
        <v>273</v>
      </c>
      <c r="I27" s="28" t="s">
        <v>273</v>
      </c>
      <c r="J27" s="8" t="s">
        <v>273</v>
      </c>
      <c r="K27" s="8" t="s">
        <v>273</v>
      </c>
      <c r="L27" s="8" t="s">
        <v>273</v>
      </c>
      <c r="M27" s="8" t="s">
        <v>273</v>
      </c>
      <c r="N27" s="8" t="s">
        <v>273</v>
      </c>
      <c r="O27" s="8" t="s">
        <v>273</v>
      </c>
      <c r="P27" s="8" t="s">
        <v>273</v>
      </c>
      <c r="Q27" s="8">
        <v>8.2048000000000005</v>
      </c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t="s">
        <v>17</v>
      </c>
      <c r="B28" s="28">
        <v>0.94069999999999998</v>
      </c>
      <c r="C28" s="28">
        <v>1.9564999999999999</v>
      </c>
      <c r="D28" s="28">
        <v>4.9941000000000004</v>
      </c>
      <c r="E28" s="28">
        <v>9.4959000000000007</v>
      </c>
      <c r="F28" s="28">
        <v>24.678999999999998</v>
      </c>
      <c r="G28" s="28">
        <v>100.1324</v>
      </c>
      <c r="H28" s="28">
        <v>6.7900000000000002E-2</v>
      </c>
      <c r="I28" s="28" t="s">
        <v>273</v>
      </c>
      <c r="J28" s="8">
        <v>1.72E-2</v>
      </c>
      <c r="K28" s="8" t="s">
        <v>273</v>
      </c>
      <c r="L28" s="8" t="s">
        <v>273</v>
      </c>
      <c r="M28" s="8" t="s">
        <v>273</v>
      </c>
      <c r="N28" s="8">
        <v>2.2800000000000001E-2</v>
      </c>
      <c r="O28" s="8" t="s">
        <v>273</v>
      </c>
      <c r="P28" s="8" t="s">
        <v>273</v>
      </c>
      <c r="Q28" s="8">
        <v>9.2688000000000006</v>
      </c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t="s">
        <v>18</v>
      </c>
      <c r="B29" s="28">
        <v>1.2676000000000001</v>
      </c>
      <c r="C29" s="28">
        <v>2.2054999999999998</v>
      </c>
      <c r="D29" s="28">
        <v>5.2215999999999996</v>
      </c>
      <c r="E29" s="28">
        <v>9.5319000000000003</v>
      </c>
      <c r="F29" s="28">
        <v>24.659400000000002</v>
      </c>
      <c r="G29" s="28">
        <v>100.11409999999999</v>
      </c>
      <c r="H29" s="28" t="s">
        <v>273</v>
      </c>
      <c r="I29" s="28" t="s">
        <v>273</v>
      </c>
      <c r="J29" s="8">
        <v>4.2592999999999996</v>
      </c>
      <c r="K29" s="8" t="s">
        <v>273</v>
      </c>
      <c r="L29" s="8" t="s">
        <v>273</v>
      </c>
      <c r="M29" s="8">
        <v>1.0283</v>
      </c>
      <c r="N29" s="8" t="s">
        <v>273</v>
      </c>
      <c r="O29" s="8">
        <v>2.1756000000000002</v>
      </c>
      <c r="P29" s="8">
        <v>1.3109999999999999</v>
      </c>
      <c r="Q29" s="8">
        <v>9.7202999999999999</v>
      </c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t="s">
        <v>19</v>
      </c>
      <c r="B30" s="28">
        <v>1.0401</v>
      </c>
      <c r="C30" s="28">
        <v>2.1173000000000002</v>
      </c>
      <c r="D30" s="28">
        <v>5.4317000000000002</v>
      </c>
      <c r="E30" s="28">
        <v>10.129300000000001</v>
      </c>
      <c r="F30" s="28">
        <v>25.920999999999999</v>
      </c>
      <c r="G30" s="28">
        <v>99.732500000000002</v>
      </c>
      <c r="H30" s="56" t="s">
        <v>273</v>
      </c>
      <c r="I30" s="28" t="s">
        <v>273</v>
      </c>
      <c r="J30" s="8">
        <v>14.1576</v>
      </c>
      <c r="K30" s="8">
        <v>28.8886</v>
      </c>
      <c r="L30" s="8">
        <v>65.669700000000006</v>
      </c>
      <c r="M30" s="8">
        <v>15.7621</v>
      </c>
      <c r="N30" s="8">
        <v>14.0509</v>
      </c>
      <c r="O30" s="8">
        <v>6.8099999999999994E-2</v>
      </c>
      <c r="P30" s="8" t="s">
        <v>273</v>
      </c>
      <c r="Q30" s="8">
        <v>9.9019999999999992</v>
      </c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t="s">
        <v>20</v>
      </c>
      <c r="B31" s="28">
        <v>0.84540000000000004</v>
      </c>
      <c r="C31" s="28">
        <v>1.8779999999999999</v>
      </c>
      <c r="D31" s="28">
        <v>5.1063000000000001</v>
      </c>
      <c r="E31" s="28">
        <v>9.3038000000000007</v>
      </c>
      <c r="F31" s="28">
        <v>25.316099999999999</v>
      </c>
      <c r="G31" s="28">
        <v>99.988699999999994</v>
      </c>
      <c r="H31" s="28" t="s">
        <v>273</v>
      </c>
      <c r="I31" s="28" t="s">
        <v>273</v>
      </c>
      <c r="J31" s="8" t="s">
        <v>273</v>
      </c>
      <c r="K31" s="8" t="s">
        <v>273</v>
      </c>
      <c r="L31" s="8" t="s">
        <v>273</v>
      </c>
      <c r="M31" s="8" t="s">
        <v>273</v>
      </c>
      <c r="N31" s="8" t="s">
        <v>273</v>
      </c>
      <c r="O31" s="8" t="s">
        <v>273</v>
      </c>
      <c r="P31" s="8" t="s">
        <v>273</v>
      </c>
      <c r="Q31" s="8">
        <v>10.505599999999999</v>
      </c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t="s">
        <v>95</v>
      </c>
      <c r="B32" s="28">
        <v>19.6646</v>
      </c>
      <c r="C32" s="28">
        <v>19.369499999999999</v>
      </c>
      <c r="D32" s="28">
        <v>19.9191</v>
      </c>
      <c r="E32" s="28">
        <v>19.729099999999999</v>
      </c>
      <c r="F32" s="28">
        <v>20.216200000000001</v>
      </c>
      <c r="G32" s="28">
        <v>21.101500000000001</v>
      </c>
      <c r="H32" s="28">
        <v>21.986899999999999</v>
      </c>
      <c r="I32" s="28">
        <v>21.195</v>
      </c>
      <c r="J32" s="8">
        <v>21.575399999999998</v>
      </c>
      <c r="K32" s="8">
        <v>21.512699999999999</v>
      </c>
      <c r="L32" s="8">
        <v>22.141500000000001</v>
      </c>
      <c r="M32" s="8">
        <v>22.023900000000001</v>
      </c>
      <c r="N32" s="8">
        <v>20.956099999999999</v>
      </c>
      <c r="O32" s="8">
        <v>20.612400000000001</v>
      </c>
      <c r="P32" s="8">
        <v>20.8414</v>
      </c>
      <c r="Q32" s="8">
        <v>19.6981</v>
      </c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t="s">
        <v>96</v>
      </c>
      <c r="B33" s="28">
        <v>20</v>
      </c>
      <c r="C33" s="28">
        <v>20</v>
      </c>
      <c r="D33" s="28">
        <v>20</v>
      </c>
      <c r="E33" s="28">
        <v>20</v>
      </c>
      <c r="F33" s="28">
        <v>20</v>
      </c>
      <c r="G33" s="28">
        <v>20</v>
      </c>
      <c r="H33" s="28">
        <v>20</v>
      </c>
      <c r="I33" s="2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t="s">
        <v>21</v>
      </c>
      <c r="B34" s="28">
        <v>0.81259999999999999</v>
      </c>
      <c r="C34" s="28">
        <v>1.8089</v>
      </c>
      <c r="D34" s="28">
        <v>4.6311999999999998</v>
      </c>
      <c r="E34" s="28">
        <v>8.5831</v>
      </c>
      <c r="F34" s="28">
        <v>23.696899999999999</v>
      </c>
      <c r="G34" s="28">
        <v>100.49160000000001</v>
      </c>
      <c r="H34" s="28" t="s">
        <v>273</v>
      </c>
      <c r="I34" s="28" t="s">
        <v>273</v>
      </c>
      <c r="J34" s="8" t="s">
        <v>273</v>
      </c>
      <c r="K34" s="8" t="s">
        <v>273</v>
      </c>
      <c r="L34" s="8" t="s">
        <v>273</v>
      </c>
      <c r="M34" s="8" t="s">
        <v>273</v>
      </c>
      <c r="N34" s="8" t="s">
        <v>273</v>
      </c>
      <c r="O34" s="8" t="s">
        <v>273</v>
      </c>
      <c r="P34" s="8" t="s">
        <v>273</v>
      </c>
      <c r="Q34" s="8">
        <v>9.1822999999999997</v>
      </c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27" t="s">
        <v>251</v>
      </c>
      <c r="B35" s="28">
        <v>1.2150000000000001</v>
      </c>
      <c r="C35" s="28">
        <v>2.1604999999999999</v>
      </c>
      <c r="D35" s="28">
        <v>5.0805999999999996</v>
      </c>
      <c r="E35" s="28">
        <v>9.2631999999999994</v>
      </c>
      <c r="F35" s="28">
        <v>25.288599999999999</v>
      </c>
      <c r="G35" s="28">
        <v>99.991100000000003</v>
      </c>
      <c r="H35" s="28" t="s">
        <v>273</v>
      </c>
      <c r="I35" s="28" t="s">
        <v>273</v>
      </c>
      <c r="J35" s="8" t="s">
        <v>273</v>
      </c>
      <c r="K35" s="8" t="s">
        <v>273</v>
      </c>
      <c r="L35" s="8" t="s">
        <v>273</v>
      </c>
      <c r="M35" s="8" t="s">
        <v>273</v>
      </c>
      <c r="N35" s="8" t="s">
        <v>273</v>
      </c>
      <c r="O35" s="8" t="s">
        <v>273</v>
      </c>
      <c r="P35" s="8" t="s">
        <v>273</v>
      </c>
      <c r="Q35" s="8">
        <v>9.4654000000000007</v>
      </c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t="s">
        <v>22</v>
      </c>
      <c r="B36" s="28">
        <v>0.89390000000000003</v>
      </c>
      <c r="C36" s="28">
        <v>1.9701</v>
      </c>
      <c r="D36" s="28">
        <v>4.9553000000000003</v>
      </c>
      <c r="E36" s="28">
        <v>9.1094000000000008</v>
      </c>
      <c r="F36" s="28">
        <v>25.011199999999999</v>
      </c>
      <c r="G36" s="28">
        <v>100.0902</v>
      </c>
      <c r="H36" s="28">
        <v>6.6100000000000006E-2</v>
      </c>
      <c r="I36" s="28" t="s">
        <v>273</v>
      </c>
      <c r="J36" s="8" t="s">
        <v>273</v>
      </c>
      <c r="K36" s="8" t="s">
        <v>273</v>
      </c>
      <c r="L36" s="8" t="s">
        <v>273</v>
      </c>
      <c r="M36" s="8" t="s">
        <v>273</v>
      </c>
      <c r="N36" s="8" t="s">
        <v>273</v>
      </c>
      <c r="O36" s="8" t="s">
        <v>273</v>
      </c>
      <c r="P36" s="8" t="s">
        <v>273</v>
      </c>
      <c r="Q36" s="8">
        <v>9.6959999999999997</v>
      </c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t="s">
        <v>23</v>
      </c>
      <c r="B37" s="28">
        <v>0.92</v>
      </c>
      <c r="C37" s="28">
        <v>1.9358</v>
      </c>
      <c r="D37" s="28">
        <v>5.1711999999999998</v>
      </c>
      <c r="E37" s="28">
        <v>9.5117999999999991</v>
      </c>
      <c r="F37" s="28">
        <v>25.381699999999999</v>
      </c>
      <c r="G37" s="28">
        <v>99.946899999999999</v>
      </c>
      <c r="H37" s="28">
        <v>4.4400000000000002E-2</v>
      </c>
      <c r="I37" s="28" t="s">
        <v>273</v>
      </c>
      <c r="J37" s="8" t="s">
        <v>273</v>
      </c>
      <c r="K37" s="8" t="s">
        <v>273</v>
      </c>
      <c r="L37" s="8" t="s">
        <v>273</v>
      </c>
      <c r="M37" s="8" t="s">
        <v>273</v>
      </c>
      <c r="N37" s="8" t="s">
        <v>273</v>
      </c>
      <c r="O37" s="8" t="s">
        <v>273</v>
      </c>
      <c r="P37" s="8" t="s">
        <v>273</v>
      </c>
      <c r="Q37" s="8">
        <v>9.7994000000000003</v>
      </c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t="s">
        <v>24</v>
      </c>
      <c r="B38" s="28">
        <v>1.0015000000000001</v>
      </c>
      <c r="C38" s="28">
        <v>2.0846</v>
      </c>
      <c r="D38" s="28">
        <v>5.1494</v>
      </c>
      <c r="E38" s="28">
        <v>10.037800000000001</v>
      </c>
      <c r="F38" s="28">
        <v>24.931100000000001</v>
      </c>
      <c r="G38" s="28">
        <v>100.0046</v>
      </c>
      <c r="H38" s="28" t="s">
        <v>273</v>
      </c>
      <c r="I38" s="28" t="s">
        <v>273</v>
      </c>
      <c r="J38" s="8" t="s">
        <v>273</v>
      </c>
      <c r="K38" s="8" t="s">
        <v>273</v>
      </c>
      <c r="L38" s="8" t="s">
        <v>273</v>
      </c>
      <c r="M38" s="8" t="s">
        <v>273</v>
      </c>
      <c r="N38" s="8" t="s">
        <v>273</v>
      </c>
      <c r="O38" s="8" t="s">
        <v>273</v>
      </c>
      <c r="P38" s="8" t="s">
        <v>273</v>
      </c>
      <c r="Q38" s="8">
        <v>10.1638</v>
      </c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t="s">
        <v>97</v>
      </c>
      <c r="B39" s="28">
        <v>20</v>
      </c>
      <c r="C39" s="28">
        <v>20</v>
      </c>
      <c r="D39" s="28">
        <v>20</v>
      </c>
      <c r="E39" s="28">
        <v>20</v>
      </c>
      <c r="F39" s="28">
        <v>20</v>
      </c>
      <c r="G39" s="28">
        <v>20</v>
      </c>
      <c r="H39" s="28">
        <v>20</v>
      </c>
      <c r="I39" s="2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t="s">
        <v>25</v>
      </c>
      <c r="B40" s="28">
        <v>0.95420000000000005</v>
      </c>
      <c r="C40" s="28">
        <v>2.0863999999999998</v>
      </c>
      <c r="D40" s="28">
        <v>5.2352999999999996</v>
      </c>
      <c r="E40" s="28">
        <v>9.4283999999999999</v>
      </c>
      <c r="F40" s="28">
        <v>24.886099999999999</v>
      </c>
      <c r="G40" s="28">
        <v>100.07259999999999</v>
      </c>
      <c r="H40" s="28">
        <v>8.6699999999999999E-2</v>
      </c>
      <c r="I40" s="28">
        <v>2.53E-2</v>
      </c>
      <c r="J40" s="8" t="s">
        <v>273</v>
      </c>
      <c r="K40" s="8" t="s">
        <v>273</v>
      </c>
      <c r="L40" s="8" t="s">
        <v>273</v>
      </c>
      <c r="M40" s="8" t="s">
        <v>273</v>
      </c>
      <c r="N40" s="8" t="s">
        <v>273</v>
      </c>
      <c r="O40" s="8" t="s">
        <v>273</v>
      </c>
      <c r="P40" s="8" t="s">
        <v>273</v>
      </c>
      <c r="Q40" s="8">
        <v>9.7811000000000003</v>
      </c>
      <c r="R40" s="7"/>
      <c r="S40" s="7"/>
      <c r="T40" s="7"/>
      <c r="U40" s="7"/>
      <c r="V40" s="7"/>
      <c r="W40" s="7"/>
      <c r="X40" s="7"/>
      <c r="Y40" s="7"/>
    </row>
    <row r="41" spans="1:25" x14ac:dyDescent="0.25">
      <c r="A41" t="s">
        <v>26</v>
      </c>
      <c r="B41" s="28">
        <v>0.87660000000000005</v>
      </c>
      <c r="C41" s="28">
        <v>1.8826000000000001</v>
      </c>
      <c r="D41" s="28">
        <v>4.9126000000000003</v>
      </c>
      <c r="E41" s="28">
        <v>9.3583999999999996</v>
      </c>
      <c r="F41" s="28">
        <v>24.073</v>
      </c>
      <c r="G41" s="28">
        <v>100.3039</v>
      </c>
      <c r="H41" s="28" t="s">
        <v>273</v>
      </c>
      <c r="I41" s="28" t="s">
        <v>273</v>
      </c>
      <c r="J41" s="8" t="s">
        <v>273</v>
      </c>
      <c r="K41" s="8" t="s">
        <v>273</v>
      </c>
      <c r="L41" s="8" t="s">
        <v>273</v>
      </c>
      <c r="M41" s="8" t="s">
        <v>273</v>
      </c>
      <c r="N41" s="8" t="s">
        <v>273</v>
      </c>
      <c r="O41" s="8" t="s">
        <v>273</v>
      </c>
      <c r="P41" s="8" t="s">
        <v>273</v>
      </c>
      <c r="Q41" s="8">
        <v>9.8049999999999997</v>
      </c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t="s">
        <v>252</v>
      </c>
      <c r="B42" s="28">
        <v>0.88119999999999998</v>
      </c>
      <c r="C42" s="28">
        <v>1.8717999999999999</v>
      </c>
      <c r="D42" s="28">
        <v>4.9509999999999996</v>
      </c>
      <c r="E42" s="28">
        <v>9.4429999999999996</v>
      </c>
      <c r="F42" s="28">
        <v>23.662500000000001</v>
      </c>
      <c r="G42" s="28">
        <v>100.3963</v>
      </c>
      <c r="H42" s="28">
        <v>8.1600000000000006E-2</v>
      </c>
      <c r="I42" s="28">
        <v>4.1200000000000001E-2</v>
      </c>
      <c r="J42" s="8" t="s">
        <v>273</v>
      </c>
      <c r="K42" s="8" t="s">
        <v>273</v>
      </c>
      <c r="L42" s="8" t="s">
        <v>273</v>
      </c>
      <c r="M42" s="8" t="s">
        <v>273</v>
      </c>
      <c r="N42" s="8" t="s">
        <v>273</v>
      </c>
      <c r="O42" s="8" t="s">
        <v>273</v>
      </c>
      <c r="P42" s="8" t="s">
        <v>273</v>
      </c>
      <c r="Q42" s="8">
        <v>10.3087</v>
      </c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t="s">
        <v>253</v>
      </c>
      <c r="B43" s="28">
        <v>1.4470000000000001</v>
      </c>
      <c r="C43" s="28">
        <v>2.1675</v>
      </c>
      <c r="D43" s="28">
        <v>4.8276000000000003</v>
      </c>
      <c r="E43" s="28">
        <v>9.2847000000000008</v>
      </c>
      <c r="F43" s="28">
        <v>25.284700000000001</v>
      </c>
      <c r="G43" s="28">
        <v>99.993799999999993</v>
      </c>
      <c r="H43" s="28" t="s">
        <v>273</v>
      </c>
      <c r="I43" s="28" t="s">
        <v>273</v>
      </c>
      <c r="J43" s="8" t="s">
        <v>273</v>
      </c>
      <c r="K43" s="8" t="s">
        <v>273</v>
      </c>
      <c r="L43" s="8" t="s">
        <v>273</v>
      </c>
      <c r="M43" s="8" t="s">
        <v>273</v>
      </c>
      <c r="N43" s="8" t="s">
        <v>273</v>
      </c>
      <c r="O43" s="8" t="s">
        <v>273</v>
      </c>
      <c r="P43" s="8" t="s">
        <v>273</v>
      </c>
      <c r="Q43" s="8">
        <v>11.5482</v>
      </c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t="s">
        <v>27</v>
      </c>
      <c r="B44" s="28">
        <v>0.87429999999999997</v>
      </c>
      <c r="C44" s="28">
        <v>1.879</v>
      </c>
      <c r="D44" s="28">
        <v>5.0690999999999997</v>
      </c>
      <c r="E44" s="28">
        <v>9.49</v>
      </c>
      <c r="F44" s="28">
        <v>25.232199999999999</v>
      </c>
      <c r="G44" s="28">
        <v>99.9923</v>
      </c>
      <c r="H44" s="28" t="s">
        <v>273</v>
      </c>
      <c r="I44" s="28" t="s">
        <v>273</v>
      </c>
      <c r="J44" s="8">
        <v>2.1692</v>
      </c>
      <c r="K44" s="8">
        <v>2.3567</v>
      </c>
      <c r="L44" s="8">
        <v>7.2363</v>
      </c>
      <c r="M44" s="8">
        <v>6.3680000000000003</v>
      </c>
      <c r="N44" s="8">
        <v>5.2850000000000001</v>
      </c>
      <c r="O44" s="8" t="s">
        <v>273</v>
      </c>
      <c r="P44" s="8" t="s">
        <v>273</v>
      </c>
      <c r="Q44" s="8">
        <v>10.1815</v>
      </c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t="s">
        <v>28</v>
      </c>
      <c r="B45" s="28" t="s">
        <v>273</v>
      </c>
      <c r="C45" s="28" t="s">
        <v>273</v>
      </c>
      <c r="D45" s="28">
        <v>5.5278</v>
      </c>
      <c r="E45" s="28">
        <v>10.033300000000001</v>
      </c>
      <c r="F45" s="28">
        <v>24.862400000000001</v>
      </c>
      <c r="G45" s="28">
        <v>100.0043</v>
      </c>
      <c r="H45" s="28" t="s">
        <v>273</v>
      </c>
      <c r="I45" s="28" t="s">
        <v>273</v>
      </c>
      <c r="J45" s="8" t="s">
        <v>273</v>
      </c>
      <c r="K45" s="8" t="s">
        <v>273</v>
      </c>
      <c r="L45" s="8" t="s">
        <v>273</v>
      </c>
      <c r="M45" s="8" t="s">
        <v>273</v>
      </c>
      <c r="N45" s="8" t="s">
        <v>273</v>
      </c>
      <c r="O45" s="8" t="s">
        <v>273</v>
      </c>
      <c r="P45" s="8" t="s">
        <v>273</v>
      </c>
      <c r="Q45" s="8">
        <v>10.863099999999999</v>
      </c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t="s">
        <v>29</v>
      </c>
      <c r="B46" s="28">
        <v>0.8548</v>
      </c>
      <c r="C46" s="28">
        <v>1.8603000000000001</v>
      </c>
      <c r="D46" s="28">
        <v>4.9062999999999999</v>
      </c>
      <c r="E46" s="28">
        <v>9.516</v>
      </c>
      <c r="F46" s="28">
        <v>25.232900000000001</v>
      </c>
      <c r="G46" s="28">
        <v>99.994100000000003</v>
      </c>
      <c r="H46" s="28" t="s">
        <v>273</v>
      </c>
      <c r="I46" s="28" t="s">
        <v>273</v>
      </c>
      <c r="J46" s="8" t="s">
        <v>273</v>
      </c>
      <c r="K46" s="8" t="s">
        <v>273</v>
      </c>
      <c r="L46" s="8" t="s">
        <v>273</v>
      </c>
      <c r="M46" s="8" t="s">
        <v>273</v>
      </c>
      <c r="N46" s="8" t="s">
        <v>273</v>
      </c>
      <c r="O46" s="8" t="s">
        <v>273</v>
      </c>
      <c r="P46" s="8" t="s">
        <v>273</v>
      </c>
      <c r="Q46" s="8">
        <v>10.053000000000001</v>
      </c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t="s">
        <v>254</v>
      </c>
      <c r="B47" s="28">
        <v>1.6167</v>
      </c>
      <c r="C47" s="28">
        <v>3.5402</v>
      </c>
      <c r="D47" s="28">
        <v>9.2818000000000005</v>
      </c>
      <c r="E47" s="28">
        <v>19.1081</v>
      </c>
      <c r="F47" s="28">
        <v>50.623100000000001</v>
      </c>
      <c r="G47" s="28">
        <v>199.9786</v>
      </c>
      <c r="H47" s="28" t="s">
        <v>273</v>
      </c>
      <c r="I47" s="28" t="s">
        <v>273</v>
      </c>
      <c r="J47" s="8" t="s">
        <v>273</v>
      </c>
      <c r="K47" s="8" t="s">
        <v>273</v>
      </c>
      <c r="L47" s="8" t="s">
        <v>273</v>
      </c>
      <c r="M47" s="8" t="s">
        <v>273</v>
      </c>
      <c r="N47" s="8" t="s">
        <v>273</v>
      </c>
      <c r="O47" s="8" t="s">
        <v>273</v>
      </c>
      <c r="P47" s="8" t="s">
        <v>273</v>
      </c>
      <c r="Q47" s="8">
        <v>20.5259</v>
      </c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t="s">
        <v>98</v>
      </c>
      <c r="B48" s="28">
        <v>19.910299999999999</v>
      </c>
      <c r="C48" s="28">
        <v>19.615100000000002</v>
      </c>
      <c r="D48" s="28">
        <v>20.2041</v>
      </c>
      <c r="E48" s="28">
        <v>19.880700000000001</v>
      </c>
      <c r="F48" s="28">
        <v>20.242899999999999</v>
      </c>
      <c r="G48" s="28">
        <v>20.146899999999999</v>
      </c>
      <c r="H48" s="28">
        <v>21.286799999999999</v>
      </c>
      <c r="I48" s="28">
        <v>20.438300000000002</v>
      </c>
      <c r="J48" s="8">
        <v>19.421199999999999</v>
      </c>
      <c r="K48" s="8">
        <v>19.188099999999999</v>
      </c>
      <c r="L48" s="8">
        <v>19.881499999999999</v>
      </c>
      <c r="M48" s="8">
        <v>19.7394</v>
      </c>
      <c r="N48" s="8">
        <v>19.786799999999999</v>
      </c>
      <c r="O48" s="8">
        <v>19.280100000000001</v>
      </c>
      <c r="P48" s="8">
        <v>19.108799999999999</v>
      </c>
      <c r="Q48" s="8">
        <v>20.435500000000001</v>
      </c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t="s">
        <v>30</v>
      </c>
      <c r="B49" s="28">
        <v>0.85899999999999999</v>
      </c>
      <c r="C49" s="28">
        <v>1.8063</v>
      </c>
      <c r="D49" s="28">
        <v>4.7617000000000003</v>
      </c>
      <c r="E49" s="28">
        <v>9.0236000000000001</v>
      </c>
      <c r="F49" s="28">
        <v>24.463699999999999</v>
      </c>
      <c r="G49" s="28">
        <v>100.24890000000001</v>
      </c>
      <c r="H49" s="28">
        <v>5.8700000000000002E-2</v>
      </c>
      <c r="I49" s="28">
        <v>2.3900000000000001E-2</v>
      </c>
      <c r="J49" s="8">
        <v>2.87E-2</v>
      </c>
      <c r="K49" s="8">
        <v>2.3699999999999999E-2</v>
      </c>
      <c r="L49" s="8">
        <v>2.4299999999999999E-2</v>
      </c>
      <c r="M49" s="8" t="s">
        <v>273</v>
      </c>
      <c r="N49" s="8" t="s">
        <v>273</v>
      </c>
      <c r="O49" s="8">
        <v>3.7699999999999997E-2</v>
      </c>
      <c r="P49" s="8" t="s">
        <v>273</v>
      </c>
      <c r="Q49" s="8">
        <v>9.2919999999999998</v>
      </c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t="s">
        <v>31</v>
      </c>
      <c r="B50" s="28">
        <v>1.1664000000000001</v>
      </c>
      <c r="C50" s="28">
        <v>2.0937999999999999</v>
      </c>
      <c r="D50" s="28">
        <v>4.9518000000000004</v>
      </c>
      <c r="E50" s="28">
        <v>9.6664999999999992</v>
      </c>
      <c r="F50" s="28">
        <v>25.1279</v>
      </c>
      <c r="G50" s="28">
        <v>99.997200000000007</v>
      </c>
      <c r="H50" s="28" t="s">
        <v>273</v>
      </c>
      <c r="I50" s="28" t="s">
        <v>273</v>
      </c>
      <c r="J50" s="8" t="s">
        <v>273</v>
      </c>
      <c r="K50" s="8" t="s">
        <v>273</v>
      </c>
      <c r="L50" s="8" t="s">
        <v>273</v>
      </c>
      <c r="M50" s="8" t="s">
        <v>273</v>
      </c>
      <c r="N50" s="8" t="s">
        <v>273</v>
      </c>
      <c r="O50" s="8" t="s">
        <v>273</v>
      </c>
      <c r="P50" s="8" t="s">
        <v>273</v>
      </c>
      <c r="Q50" s="8">
        <v>10.389799999999999</v>
      </c>
      <c r="R50" s="7"/>
      <c r="S50" s="7"/>
      <c r="T50" s="7"/>
      <c r="U50" s="7"/>
      <c r="V50" s="7"/>
      <c r="W50" s="7"/>
      <c r="X50" s="7"/>
      <c r="Y50" s="7"/>
    </row>
    <row r="51" spans="1:25" x14ac:dyDescent="0.25">
      <c r="A51" t="s">
        <v>255</v>
      </c>
      <c r="B51" s="28">
        <v>1.5568</v>
      </c>
      <c r="C51" s="28">
        <v>2.2989000000000002</v>
      </c>
      <c r="D51" s="28">
        <v>4.7602000000000002</v>
      </c>
      <c r="E51" s="28">
        <v>9.0388999999999999</v>
      </c>
      <c r="F51" s="28">
        <v>25.363900000000001</v>
      </c>
      <c r="G51" s="28">
        <v>99.992699999999999</v>
      </c>
      <c r="H51" s="28" t="s">
        <v>273</v>
      </c>
      <c r="I51" s="28" t="s">
        <v>273</v>
      </c>
      <c r="J51" s="8" t="s">
        <v>273</v>
      </c>
      <c r="K51" s="8" t="s">
        <v>273</v>
      </c>
      <c r="L51" s="8" t="s">
        <v>273</v>
      </c>
      <c r="M51" s="8" t="s">
        <v>273</v>
      </c>
      <c r="N51" s="8" t="s">
        <v>273</v>
      </c>
      <c r="O51" s="8" t="s">
        <v>273</v>
      </c>
      <c r="P51" s="8" t="s">
        <v>273</v>
      </c>
      <c r="Q51" s="8">
        <v>11.8591</v>
      </c>
      <c r="R51" s="7"/>
      <c r="S51" s="7"/>
      <c r="T51" s="7"/>
      <c r="U51" s="7"/>
      <c r="V51" s="7"/>
      <c r="W51" s="7"/>
      <c r="X51" s="7"/>
      <c r="Y51" s="7"/>
    </row>
    <row r="52" spans="1:25" x14ac:dyDescent="0.25">
      <c r="A52" t="s">
        <v>32</v>
      </c>
      <c r="B52" s="28">
        <v>0.85350000000000004</v>
      </c>
      <c r="C52" s="28">
        <v>1.7761</v>
      </c>
      <c r="D52" s="28">
        <v>4.6273999999999997</v>
      </c>
      <c r="E52" s="28">
        <v>8.7913999999999994</v>
      </c>
      <c r="F52" s="28">
        <v>23.291699999999999</v>
      </c>
      <c r="G52" s="28">
        <v>100.57250000000001</v>
      </c>
      <c r="H52" s="28">
        <v>3.49E-2</v>
      </c>
      <c r="I52" s="28" t="s">
        <v>273</v>
      </c>
      <c r="J52" s="8" t="s">
        <v>273</v>
      </c>
      <c r="K52" s="8" t="s">
        <v>273</v>
      </c>
      <c r="L52" s="8" t="s">
        <v>273</v>
      </c>
      <c r="M52" s="8" t="s">
        <v>273</v>
      </c>
      <c r="N52" s="8" t="s">
        <v>273</v>
      </c>
      <c r="O52" s="8" t="s">
        <v>273</v>
      </c>
      <c r="P52" s="8" t="s">
        <v>273</v>
      </c>
      <c r="Q52" s="8">
        <v>9.3234999999999992</v>
      </c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t="s">
        <v>33</v>
      </c>
      <c r="B53" s="28">
        <v>1.1031</v>
      </c>
      <c r="C53" s="28">
        <v>2.2014</v>
      </c>
      <c r="D53" s="28">
        <v>5.7557999999999998</v>
      </c>
      <c r="E53" s="28">
        <v>10.1942</v>
      </c>
      <c r="F53" s="28">
        <v>25.7623</v>
      </c>
      <c r="G53" s="28">
        <v>99.747100000000003</v>
      </c>
      <c r="H53" s="28">
        <v>9.9900000000000003E-2</v>
      </c>
      <c r="I53" s="28">
        <v>3.6900000000000002E-2</v>
      </c>
      <c r="J53" s="8">
        <v>1.3100000000000001E-2</v>
      </c>
      <c r="K53" s="8" t="s">
        <v>273</v>
      </c>
      <c r="L53" s="8">
        <v>1.5599999999999999E-2</v>
      </c>
      <c r="M53" s="8">
        <v>1.01E-2</v>
      </c>
      <c r="N53" s="8" t="s">
        <v>273</v>
      </c>
      <c r="O53" s="8" t="s">
        <v>273</v>
      </c>
      <c r="P53" s="8">
        <v>5.8999999999999999E-3</v>
      </c>
      <c r="Q53" s="8">
        <v>10.587199999999999</v>
      </c>
      <c r="R53" s="7"/>
      <c r="S53" s="7"/>
      <c r="T53" s="7"/>
      <c r="U53" s="7"/>
      <c r="V53" s="7"/>
      <c r="W53" s="7"/>
      <c r="X53" s="7"/>
      <c r="Y53" s="7"/>
    </row>
    <row r="54" spans="1:25" x14ac:dyDescent="0.25">
      <c r="A54" t="s">
        <v>34</v>
      </c>
      <c r="B54" s="28">
        <v>0.80379999999999996</v>
      </c>
      <c r="C54" s="28">
        <v>1.7062999999999999</v>
      </c>
      <c r="D54" s="28">
        <v>4.5170000000000003</v>
      </c>
      <c r="E54" s="28">
        <v>8.6353000000000009</v>
      </c>
      <c r="F54" s="28">
        <v>22.763200000000001</v>
      </c>
      <c r="G54" s="28">
        <v>100.7277</v>
      </c>
      <c r="H54" s="28" t="s">
        <v>273</v>
      </c>
      <c r="I54" s="28" t="s">
        <v>273</v>
      </c>
      <c r="J54" s="8" t="s">
        <v>273</v>
      </c>
      <c r="K54" s="8" t="s">
        <v>273</v>
      </c>
      <c r="L54" s="8" t="s">
        <v>273</v>
      </c>
      <c r="M54" s="8" t="s">
        <v>273</v>
      </c>
      <c r="N54" s="8" t="s">
        <v>273</v>
      </c>
      <c r="O54" s="8" t="s">
        <v>273</v>
      </c>
      <c r="P54" s="8" t="s">
        <v>273</v>
      </c>
      <c r="Q54" s="8">
        <v>8.9471000000000007</v>
      </c>
      <c r="R54" s="7"/>
      <c r="S54" s="7"/>
      <c r="T54" s="7"/>
      <c r="U54" s="7"/>
      <c r="V54" s="7"/>
      <c r="W54" s="7"/>
      <c r="X54" s="7"/>
      <c r="Y54" s="7"/>
    </row>
    <row r="55" spans="1:25" x14ac:dyDescent="0.25">
      <c r="A55" t="s">
        <v>35</v>
      </c>
      <c r="B55" s="28">
        <v>2.7294999999999998</v>
      </c>
      <c r="C55" s="28">
        <v>4.1395999999999997</v>
      </c>
      <c r="D55" s="28">
        <v>9.5146999999999995</v>
      </c>
      <c r="E55" s="28">
        <v>19.212199999999999</v>
      </c>
      <c r="F55" s="28">
        <v>50.416200000000003</v>
      </c>
      <c r="G55" s="28">
        <v>199.98679999999999</v>
      </c>
      <c r="H55" s="28" t="s">
        <v>273</v>
      </c>
      <c r="I55" s="28" t="s">
        <v>273</v>
      </c>
      <c r="J55" s="8" t="s">
        <v>273</v>
      </c>
      <c r="K55" s="8" t="s">
        <v>273</v>
      </c>
      <c r="L55" s="8" t="s">
        <v>273</v>
      </c>
      <c r="M55" s="8" t="s">
        <v>273</v>
      </c>
      <c r="N55" s="8" t="s">
        <v>273</v>
      </c>
      <c r="O55" s="8" t="s">
        <v>273</v>
      </c>
      <c r="P55" s="8" t="s">
        <v>273</v>
      </c>
      <c r="Q55" s="8">
        <v>20.985499999999998</v>
      </c>
      <c r="R55" s="7"/>
      <c r="S55" s="7"/>
      <c r="T55" s="7"/>
      <c r="U55" s="7"/>
      <c r="V55" s="7"/>
      <c r="W55" s="7"/>
      <c r="X55" s="7"/>
      <c r="Y55" s="7"/>
    </row>
    <row r="56" spans="1:25" x14ac:dyDescent="0.25">
      <c r="A56" t="s">
        <v>36</v>
      </c>
      <c r="B56" s="28">
        <v>0.80579999999999996</v>
      </c>
      <c r="C56" s="28">
        <v>1.7032</v>
      </c>
      <c r="D56" s="28">
        <v>4.7629000000000001</v>
      </c>
      <c r="E56" s="28">
        <v>9.5658999999999992</v>
      </c>
      <c r="F56" s="28">
        <v>25.266100000000002</v>
      </c>
      <c r="G56" s="28">
        <v>99.992400000000004</v>
      </c>
      <c r="H56" s="28" t="s">
        <v>273</v>
      </c>
      <c r="I56" s="28" t="s">
        <v>273</v>
      </c>
      <c r="J56" s="8">
        <v>0.33539999999999998</v>
      </c>
      <c r="K56" s="8">
        <v>0.3216</v>
      </c>
      <c r="L56" s="8">
        <v>0.74309999999999998</v>
      </c>
      <c r="M56" s="8">
        <v>4.4943</v>
      </c>
      <c r="N56" s="8">
        <v>2.9573999999999998</v>
      </c>
      <c r="O56" s="8" t="s">
        <v>273</v>
      </c>
      <c r="P56" s="8" t="s">
        <v>273</v>
      </c>
      <c r="Q56" s="8">
        <v>10.3482</v>
      </c>
      <c r="R56" s="7"/>
      <c r="S56" s="7"/>
      <c r="T56" s="7"/>
      <c r="U56" s="7"/>
      <c r="V56" s="7"/>
      <c r="W56" s="7"/>
      <c r="X56" s="7"/>
      <c r="Y56" s="7"/>
    </row>
    <row r="57" spans="1:25" x14ac:dyDescent="0.25">
      <c r="A57" t="s">
        <v>37</v>
      </c>
      <c r="B57" s="28">
        <v>0.7994</v>
      </c>
      <c r="C57" s="28">
        <v>1.7035</v>
      </c>
      <c r="D57" s="28">
        <v>4.6683000000000003</v>
      </c>
      <c r="E57" s="28">
        <v>9.3920999999999992</v>
      </c>
      <c r="F57" s="28">
        <v>25.383099999999999</v>
      </c>
      <c r="G57" s="28">
        <v>99.987099999999998</v>
      </c>
      <c r="H57" s="28" t="s">
        <v>273</v>
      </c>
      <c r="I57" s="28" t="s">
        <v>273</v>
      </c>
      <c r="J57" s="8" t="s">
        <v>273</v>
      </c>
      <c r="K57" s="8" t="s">
        <v>273</v>
      </c>
      <c r="L57" s="8" t="s">
        <v>273</v>
      </c>
      <c r="M57" s="8" t="s">
        <v>273</v>
      </c>
      <c r="N57" s="8" t="s">
        <v>273</v>
      </c>
      <c r="O57" s="8" t="s">
        <v>273</v>
      </c>
      <c r="P57" s="8" t="s">
        <v>273</v>
      </c>
      <c r="Q57" s="8">
        <v>10.317399999999999</v>
      </c>
      <c r="R57" s="7"/>
      <c r="S57" s="7"/>
      <c r="T57" s="7"/>
      <c r="U57" s="7"/>
      <c r="V57" s="7"/>
      <c r="W57" s="7"/>
      <c r="X57" s="7"/>
      <c r="Y57" s="7"/>
    </row>
    <row r="58" spans="1:25" x14ac:dyDescent="0.25">
      <c r="A58" t="s">
        <v>99</v>
      </c>
      <c r="B58" s="28">
        <v>20</v>
      </c>
      <c r="C58" s="28">
        <v>20</v>
      </c>
      <c r="D58" s="28">
        <v>20</v>
      </c>
      <c r="E58" s="28">
        <v>20</v>
      </c>
      <c r="F58" s="28">
        <v>20</v>
      </c>
      <c r="G58" s="28">
        <v>20</v>
      </c>
      <c r="H58" s="28">
        <v>20</v>
      </c>
      <c r="I58" s="2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7"/>
      <c r="S58" s="7"/>
      <c r="T58" s="7"/>
      <c r="U58" s="7"/>
      <c r="V58" s="7"/>
      <c r="W58" s="7"/>
      <c r="X58" s="7"/>
      <c r="Y58" s="7"/>
    </row>
    <row r="59" spans="1:25" x14ac:dyDescent="0.25">
      <c r="A59" t="s">
        <v>38</v>
      </c>
      <c r="B59" s="28">
        <v>0.85929999999999995</v>
      </c>
      <c r="C59" s="28">
        <v>1.8594999999999999</v>
      </c>
      <c r="D59" s="28">
        <v>4.7938999999999998</v>
      </c>
      <c r="E59" s="28">
        <v>8.9831000000000003</v>
      </c>
      <c r="F59" s="28">
        <v>23.866</v>
      </c>
      <c r="G59" s="28">
        <v>100.3997</v>
      </c>
      <c r="H59" s="28" t="s">
        <v>273</v>
      </c>
      <c r="I59" s="28" t="s">
        <v>273</v>
      </c>
      <c r="J59" s="8" t="s">
        <v>273</v>
      </c>
      <c r="K59" s="8" t="s">
        <v>273</v>
      </c>
      <c r="L59" s="8" t="s">
        <v>273</v>
      </c>
      <c r="M59" s="8" t="s">
        <v>273</v>
      </c>
      <c r="N59" s="8" t="s">
        <v>273</v>
      </c>
      <c r="O59" s="8" t="s">
        <v>273</v>
      </c>
      <c r="P59" s="8" t="s">
        <v>273</v>
      </c>
      <c r="Q59" s="8">
        <v>9.1814</v>
      </c>
      <c r="R59" s="7"/>
      <c r="S59" s="7"/>
      <c r="T59" s="7"/>
      <c r="U59" s="7"/>
      <c r="V59" s="7"/>
      <c r="W59" s="7"/>
      <c r="X59" s="7"/>
      <c r="Y59" s="7"/>
    </row>
    <row r="60" spans="1:25" x14ac:dyDescent="0.25">
      <c r="A60" t="s">
        <v>39</v>
      </c>
      <c r="B60" s="28">
        <v>0.76780000000000004</v>
      </c>
      <c r="C60" s="28">
        <v>1.6553</v>
      </c>
      <c r="D60" s="28">
        <v>4.4725000000000001</v>
      </c>
      <c r="E60" s="28">
        <v>9.1138999999999992</v>
      </c>
      <c r="F60" s="28">
        <v>25.5383</v>
      </c>
      <c r="G60" s="28">
        <v>99.983599999999996</v>
      </c>
      <c r="H60" s="28" t="s">
        <v>273</v>
      </c>
      <c r="I60" s="28" t="s">
        <v>273</v>
      </c>
      <c r="J60" s="8" t="s">
        <v>273</v>
      </c>
      <c r="K60" s="8" t="s">
        <v>273</v>
      </c>
      <c r="L60" s="8" t="s">
        <v>273</v>
      </c>
      <c r="M60" s="8" t="s">
        <v>273</v>
      </c>
      <c r="N60" s="8" t="s">
        <v>273</v>
      </c>
      <c r="O60" s="8" t="s">
        <v>273</v>
      </c>
      <c r="P60" s="8" t="s">
        <v>273</v>
      </c>
      <c r="Q60" s="8">
        <v>9.7723999999999993</v>
      </c>
      <c r="R60" s="7"/>
      <c r="S60" s="7"/>
      <c r="T60" s="7"/>
      <c r="U60" s="7"/>
      <c r="V60" s="7"/>
      <c r="W60" s="7"/>
      <c r="X60" s="7"/>
      <c r="Y60" s="7"/>
    </row>
    <row r="61" spans="1:25" x14ac:dyDescent="0.25">
      <c r="A61" t="s">
        <v>40</v>
      </c>
      <c r="B61" s="28">
        <v>1.0213000000000001</v>
      </c>
      <c r="C61" s="28">
        <v>2.1183999999999998</v>
      </c>
      <c r="D61" s="28">
        <v>5.4671000000000003</v>
      </c>
      <c r="E61" s="28">
        <v>10.3329</v>
      </c>
      <c r="F61" s="28">
        <v>27.646000000000001</v>
      </c>
      <c r="G61" s="28">
        <v>99.279300000000006</v>
      </c>
      <c r="H61" s="28" t="s">
        <v>273</v>
      </c>
      <c r="I61" s="28" t="s">
        <v>273</v>
      </c>
      <c r="J61" s="8" t="s">
        <v>273</v>
      </c>
      <c r="K61" s="8" t="s">
        <v>273</v>
      </c>
      <c r="L61" s="8" t="s">
        <v>273</v>
      </c>
      <c r="M61" s="8" t="s">
        <v>273</v>
      </c>
      <c r="N61" s="8" t="s">
        <v>273</v>
      </c>
      <c r="O61" s="8" t="s">
        <v>273</v>
      </c>
      <c r="P61" s="8" t="s">
        <v>273</v>
      </c>
      <c r="Q61" s="8">
        <v>10.1675</v>
      </c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t="s">
        <v>41</v>
      </c>
      <c r="B62" s="28">
        <v>2.1236000000000002</v>
      </c>
      <c r="C62" s="28">
        <v>4.5201000000000002</v>
      </c>
      <c r="D62" s="28">
        <v>11.821999999999999</v>
      </c>
      <c r="E62" s="28">
        <v>21.938400000000001</v>
      </c>
      <c r="F62" s="28">
        <v>58.270600000000002</v>
      </c>
      <c r="G62" s="28">
        <v>197.63579999999999</v>
      </c>
      <c r="H62" s="28">
        <v>0.2084</v>
      </c>
      <c r="I62" s="28">
        <v>8.6400000000000005E-2</v>
      </c>
      <c r="J62" s="8">
        <v>6.9599999999999995E-2</v>
      </c>
      <c r="K62" s="8">
        <v>5.2299999999999999E-2</v>
      </c>
      <c r="L62" s="8">
        <v>5.79E-2</v>
      </c>
      <c r="M62" s="8">
        <v>5.6599999999999998E-2</v>
      </c>
      <c r="N62" s="8">
        <v>3.7199999999999997E-2</v>
      </c>
      <c r="O62" s="8">
        <v>5.2200000000000003E-2</v>
      </c>
      <c r="P62" s="8">
        <v>4.3900000000000002E-2</v>
      </c>
      <c r="Q62" s="8">
        <v>22.250599999999999</v>
      </c>
      <c r="R62" s="7"/>
      <c r="S62" s="7"/>
      <c r="T62" s="7"/>
      <c r="U62" s="7"/>
      <c r="V62" s="7"/>
      <c r="W62" s="7"/>
      <c r="X62" s="7"/>
      <c r="Y62" s="7"/>
    </row>
    <row r="63" spans="1:25" x14ac:dyDescent="0.25">
      <c r="A63" t="s">
        <v>42</v>
      </c>
      <c r="B63" s="28">
        <v>1.0145999999999999</v>
      </c>
      <c r="C63" s="28">
        <v>2.1059999999999999</v>
      </c>
      <c r="D63" s="28">
        <v>5.6288999999999998</v>
      </c>
      <c r="E63" s="28">
        <v>10.4076</v>
      </c>
      <c r="F63" s="28">
        <v>26.597899999999999</v>
      </c>
      <c r="G63" s="28">
        <v>99.525999999999996</v>
      </c>
      <c r="H63" s="28">
        <v>9.7699999999999995E-2</v>
      </c>
      <c r="I63" s="28">
        <v>3.8600000000000002E-2</v>
      </c>
      <c r="J63" s="8">
        <v>2.4500000000000001E-2</v>
      </c>
      <c r="K63" s="8" t="s">
        <v>273</v>
      </c>
      <c r="L63" s="8" t="s">
        <v>273</v>
      </c>
      <c r="M63" s="8" t="s">
        <v>273</v>
      </c>
      <c r="N63" s="8" t="s">
        <v>273</v>
      </c>
      <c r="O63" s="8" t="s">
        <v>273</v>
      </c>
      <c r="P63" s="8" t="s">
        <v>273</v>
      </c>
      <c r="Q63" s="8">
        <v>10.324199999999999</v>
      </c>
      <c r="R63" s="7"/>
      <c r="S63" s="7"/>
      <c r="T63" s="7"/>
      <c r="U63" s="7"/>
      <c r="V63" s="7"/>
      <c r="W63" s="7"/>
      <c r="X63" s="7"/>
      <c r="Y63" s="7"/>
    </row>
    <row r="64" spans="1:25" x14ac:dyDescent="0.25">
      <c r="A64" t="s">
        <v>43</v>
      </c>
      <c r="B64" s="28">
        <v>0.98340000000000005</v>
      </c>
      <c r="C64" s="28">
        <v>2.0998999999999999</v>
      </c>
      <c r="D64" s="28">
        <v>5.5435999999999996</v>
      </c>
      <c r="E64" s="28">
        <v>10.6868</v>
      </c>
      <c r="F64" s="28">
        <v>28.086099999999998</v>
      </c>
      <c r="G64" s="28">
        <v>99.130799999999994</v>
      </c>
      <c r="H64" s="28">
        <v>8.6400000000000005E-2</v>
      </c>
      <c r="I64" s="28">
        <v>3.6600000000000001E-2</v>
      </c>
      <c r="J64" s="8" t="s">
        <v>273</v>
      </c>
      <c r="K64" s="8" t="s">
        <v>273</v>
      </c>
      <c r="L64" s="8" t="s">
        <v>273</v>
      </c>
      <c r="M64" s="8" t="s">
        <v>273</v>
      </c>
      <c r="N64" s="8" t="s">
        <v>273</v>
      </c>
      <c r="O64" s="8" t="s">
        <v>273</v>
      </c>
      <c r="P64" s="8" t="s">
        <v>273</v>
      </c>
      <c r="Q64" s="8">
        <v>10.507099999999999</v>
      </c>
      <c r="R64" s="7"/>
      <c r="S64" s="7"/>
      <c r="T64" s="7"/>
      <c r="U64" s="7"/>
      <c r="V64" s="7"/>
      <c r="W64" s="7"/>
      <c r="X64" s="7"/>
      <c r="Y64" s="7"/>
    </row>
    <row r="65" spans="1:25" x14ac:dyDescent="0.25">
      <c r="A65" t="s">
        <v>44</v>
      </c>
      <c r="B65" s="28">
        <v>0.72350000000000003</v>
      </c>
      <c r="C65" s="28">
        <v>1.5458000000000001</v>
      </c>
      <c r="D65" s="28">
        <v>4.1773999999999996</v>
      </c>
      <c r="E65" s="28">
        <v>8.8445</v>
      </c>
      <c r="F65" s="28">
        <v>25.6891</v>
      </c>
      <c r="G65" s="28">
        <v>99.981499999999997</v>
      </c>
      <c r="H65" s="28">
        <v>9.8100000000000007E-2</v>
      </c>
      <c r="I65" s="28">
        <v>2.41E-2</v>
      </c>
      <c r="J65" s="8">
        <v>2.2499999999999999E-2</v>
      </c>
      <c r="K65" s="8">
        <v>3.7199999999999997E-2</v>
      </c>
      <c r="L65" s="8" t="s">
        <v>273</v>
      </c>
      <c r="M65" s="8">
        <v>1.3927</v>
      </c>
      <c r="N65" s="8">
        <v>0.33460000000000001</v>
      </c>
      <c r="O65" s="8" t="s">
        <v>273</v>
      </c>
      <c r="P65" s="8" t="s">
        <v>273</v>
      </c>
      <c r="Q65" s="8">
        <v>9.7804000000000002</v>
      </c>
      <c r="R65" s="7"/>
      <c r="S65" s="7"/>
      <c r="T65" s="7"/>
      <c r="U65" s="7"/>
      <c r="V65" s="7"/>
      <c r="W65" s="7"/>
      <c r="X65" s="7"/>
      <c r="Y65" s="7"/>
    </row>
    <row r="66" spans="1:25" x14ac:dyDescent="0.25">
      <c r="A66" t="s">
        <v>256</v>
      </c>
      <c r="B66" s="28">
        <v>0.88849999999999996</v>
      </c>
      <c r="C66" s="28">
        <v>1.8960999999999999</v>
      </c>
      <c r="D66" s="28">
        <v>4.8197000000000001</v>
      </c>
      <c r="E66" s="28">
        <v>9.1220999999999997</v>
      </c>
      <c r="F66" s="28">
        <v>25.913699999999999</v>
      </c>
      <c r="G66" s="28">
        <v>99.871600000000001</v>
      </c>
      <c r="H66" s="28">
        <v>9.1800000000000007E-2</v>
      </c>
      <c r="I66" s="28">
        <v>2.8199999999999999E-2</v>
      </c>
      <c r="J66" s="8" t="s">
        <v>273</v>
      </c>
      <c r="K66" s="8" t="s">
        <v>273</v>
      </c>
      <c r="L66" s="8" t="s">
        <v>273</v>
      </c>
      <c r="M66" s="8" t="s">
        <v>273</v>
      </c>
      <c r="N66" s="8" t="s">
        <v>273</v>
      </c>
      <c r="O66" s="8" t="s">
        <v>273</v>
      </c>
      <c r="P66" s="8" t="s">
        <v>273</v>
      </c>
      <c r="Q66" s="8">
        <v>9.3838000000000008</v>
      </c>
      <c r="R66" s="7"/>
      <c r="S66" s="7"/>
      <c r="T66" s="7"/>
      <c r="U66" s="7"/>
      <c r="V66" s="7"/>
      <c r="W66" s="7"/>
      <c r="X66" s="7"/>
      <c r="Y66" s="7"/>
    </row>
    <row r="67" spans="1:25" x14ac:dyDescent="0.25">
      <c r="A67" t="s">
        <v>100</v>
      </c>
      <c r="B67" s="28">
        <v>20.930800000000001</v>
      </c>
      <c r="C67" s="28">
        <v>20.394100000000002</v>
      </c>
      <c r="D67" s="28">
        <v>19.773800000000001</v>
      </c>
      <c r="E67" s="28">
        <v>19.6571</v>
      </c>
      <c r="F67" s="28">
        <v>20.1784</v>
      </c>
      <c r="G67" s="28">
        <v>19.065799999999999</v>
      </c>
      <c r="H67" s="28">
        <v>22.752400000000002</v>
      </c>
      <c r="I67" s="28">
        <v>21.206199999999999</v>
      </c>
      <c r="J67" s="8">
        <v>21.6996</v>
      </c>
      <c r="K67" s="8">
        <v>20.616700000000002</v>
      </c>
      <c r="L67" s="8">
        <v>20.339099999999998</v>
      </c>
      <c r="M67" s="8">
        <v>20.684899999999999</v>
      </c>
      <c r="N67" s="8">
        <v>20.481000000000002</v>
      </c>
      <c r="O67" s="8">
        <v>20.4222</v>
      </c>
      <c r="P67" s="8">
        <v>20.770199999999999</v>
      </c>
      <c r="Q67" s="8">
        <v>19.1187</v>
      </c>
      <c r="R67" s="7"/>
      <c r="S67" s="7"/>
      <c r="T67" s="7"/>
      <c r="U67" s="7"/>
      <c r="V67" s="7"/>
      <c r="W67" s="7"/>
      <c r="X67" s="7"/>
      <c r="Y67" s="7"/>
    </row>
    <row r="68" spans="1:25" x14ac:dyDescent="0.25">
      <c r="A68" t="s">
        <v>45</v>
      </c>
      <c r="B68" s="28">
        <v>0.96250000000000002</v>
      </c>
      <c r="C68" s="28">
        <v>1.9603999999999999</v>
      </c>
      <c r="D68" s="28">
        <v>4.8471000000000002</v>
      </c>
      <c r="E68" s="28">
        <v>9.2001000000000008</v>
      </c>
      <c r="F68" s="28">
        <v>24.842500000000001</v>
      </c>
      <c r="G68" s="28">
        <v>100.12820000000001</v>
      </c>
      <c r="H68" s="28">
        <v>0.18</v>
      </c>
      <c r="I68" s="28">
        <v>5.9299999999999999E-2</v>
      </c>
      <c r="J68" s="8">
        <v>3.3300000000000003E-2</v>
      </c>
      <c r="K68" s="8">
        <v>1.9699999999999999E-2</v>
      </c>
      <c r="L68" s="8">
        <v>1.7600000000000001E-2</v>
      </c>
      <c r="M68" s="8" t="s">
        <v>273</v>
      </c>
      <c r="N68" s="8" t="s">
        <v>273</v>
      </c>
      <c r="O68" s="8" t="s">
        <v>273</v>
      </c>
      <c r="P68" s="8" t="s">
        <v>273</v>
      </c>
      <c r="Q68" s="8">
        <v>9.0778999999999996</v>
      </c>
      <c r="R68" s="7"/>
      <c r="S68" s="7"/>
      <c r="T68" s="7"/>
      <c r="U68" s="7"/>
      <c r="V68" s="7"/>
      <c r="W68" s="7"/>
      <c r="X68" s="7"/>
      <c r="Y68" s="7"/>
    </row>
    <row r="69" spans="1:25" x14ac:dyDescent="0.25">
      <c r="A69" t="s">
        <v>46</v>
      </c>
      <c r="B69" s="28">
        <v>1.4475</v>
      </c>
      <c r="C69" s="28">
        <v>2.2852999999999999</v>
      </c>
      <c r="D69" s="28">
        <v>4.9466000000000001</v>
      </c>
      <c r="E69" s="28">
        <v>9.4864999999999995</v>
      </c>
      <c r="F69" s="28">
        <v>24.720300000000002</v>
      </c>
      <c r="G69" s="28">
        <v>100.1138</v>
      </c>
      <c r="H69" s="28">
        <v>0.74639999999999995</v>
      </c>
      <c r="I69" s="28" t="s">
        <v>273</v>
      </c>
      <c r="J69" s="8" t="s">
        <v>273</v>
      </c>
      <c r="K69" s="8" t="s">
        <v>273</v>
      </c>
      <c r="L69" s="8" t="s">
        <v>273</v>
      </c>
      <c r="M69" s="8" t="s">
        <v>273</v>
      </c>
      <c r="N69" s="8" t="s">
        <v>273</v>
      </c>
      <c r="O69" s="8" t="s">
        <v>273</v>
      </c>
      <c r="P69" s="8" t="s">
        <v>273</v>
      </c>
      <c r="Q69" s="8">
        <v>9.6346000000000007</v>
      </c>
      <c r="R69" s="7"/>
      <c r="S69" s="7"/>
      <c r="T69" s="7"/>
      <c r="U69" s="7"/>
      <c r="V69" s="7"/>
      <c r="W69" s="7"/>
      <c r="X69" s="7"/>
      <c r="Y69" s="7"/>
    </row>
    <row r="70" spans="1:25" x14ac:dyDescent="0.25">
      <c r="A70" t="s">
        <v>47</v>
      </c>
      <c r="B70" s="28">
        <v>1.5469999999999999</v>
      </c>
      <c r="C70" s="28">
        <v>2.4618000000000002</v>
      </c>
      <c r="D70" s="28">
        <v>5.0598999999999998</v>
      </c>
      <c r="E70" s="28">
        <v>9.2182999999999993</v>
      </c>
      <c r="F70" s="28">
        <v>24.5367</v>
      </c>
      <c r="G70" s="28">
        <v>100.1763</v>
      </c>
      <c r="H70" s="28" t="s">
        <v>273</v>
      </c>
      <c r="I70" s="28" t="s">
        <v>273</v>
      </c>
      <c r="J70" s="8" t="s">
        <v>273</v>
      </c>
      <c r="K70" s="8" t="s">
        <v>273</v>
      </c>
      <c r="L70" s="8" t="s">
        <v>273</v>
      </c>
      <c r="M70" s="8" t="s">
        <v>273</v>
      </c>
      <c r="N70" s="8" t="s">
        <v>273</v>
      </c>
      <c r="O70" s="8" t="s">
        <v>273</v>
      </c>
      <c r="P70" s="8" t="s">
        <v>273</v>
      </c>
      <c r="Q70" s="8">
        <v>9.3247</v>
      </c>
      <c r="R70" s="7"/>
      <c r="S70" s="7"/>
      <c r="T70" s="7"/>
      <c r="U70" s="7"/>
      <c r="V70" s="7"/>
      <c r="W70" s="7"/>
      <c r="X70" s="7"/>
      <c r="Y70" s="7"/>
    </row>
    <row r="71" spans="1:25" x14ac:dyDescent="0.25">
      <c r="A71" t="s">
        <v>48</v>
      </c>
      <c r="B71" s="28">
        <v>1.5593999999999999</v>
      </c>
      <c r="C71" s="28">
        <v>2.4222000000000001</v>
      </c>
      <c r="D71" s="28">
        <v>4.9442000000000004</v>
      </c>
      <c r="E71" s="28">
        <v>9.2670999999999992</v>
      </c>
      <c r="F71" s="28">
        <v>24.6601</v>
      </c>
      <c r="G71" s="28">
        <v>100.14700000000001</v>
      </c>
      <c r="H71" s="28" t="s">
        <v>273</v>
      </c>
      <c r="I71" s="28" t="s">
        <v>273</v>
      </c>
      <c r="J71" s="8" t="s">
        <v>273</v>
      </c>
      <c r="K71" s="8" t="s">
        <v>273</v>
      </c>
      <c r="L71" s="8" t="s">
        <v>273</v>
      </c>
      <c r="M71" s="8" t="s">
        <v>273</v>
      </c>
      <c r="N71" s="8" t="s">
        <v>273</v>
      </c>
      <c r="O71" s="8" t="s">
        <v>273</v>
      </c>
      <c r="P71" s="8" t="s">
        <v>273</v>
      </c>
      <c r="Q71" s="8">
        <v>9.4197000000000006</v>
      </c>
      <c r="R71" s="7"/>
      <c r="S71" s="7"/>
      <c r="T71" s="7"/>
      <c r="U71" s="7"/>
      <c r="V71" s="7"/>
      <c r="W71" s="7"/>
      <c r="X71" s="7"/>
      <c r="Y71" s="7"/>
    </row>
    <row r="72" spans="1:25" x14ac:dyDescent="0.25">
      <c r="A72" t="s">
        <v>49</v>
      </c>
      <c r="B72" s="28">
        <v>0.90669999999999995</v>
      </c>
      <c r="C72" s="28">
        <v>1.9421999999999999</v>
      </c>
      <c r="D72" s="28">
        <v>4.9508999999999999</v>
      </c>
      <c r="E72" s="28">
        <v>9.6214999999999993</v>
      </c>
      <c r="F72" s="28">
        <v>27.044899999999998</v>
      </c>
      <c r="G72" s="28">
        <v>99.531199999999998</v>
      </c>
      <c r="H72" s="28">
        <v>0.1472</v>
      </c>
      <c r="I72" s="28" t="s">
        <v>273</v>
      </c>
      <c r="J72" s="8" t="s">
        <v>273</v>
      </c>
      <c r="K72" s="8" t="s">
        <v>273</v>
      </c>
      <c r="L72" s="8" t="s">
        <v>273</v>
      </c>
      <c r="M72" s="8" t="s">
        <v>273</v>
      </c>
      <c r="N72" s="8" t="s">
        <v>273</v>
      </c>
      <c r="O72" s="8" t="s">
        <v>273</v>
      </c>
      <c r="P72" s="8" t="s">
        <v>273</v>
      </c>
      <c r="Q72" s="8">
        <v>9.3747000000000007</v>
      </c>
      <c r="R72" s="7"/>
      <c r="S72" s="7"/>
      <c r="T72" s="7"/>
      <c r="U72" s="7"/>
      <c r="V72" s="7"/>
      <c r="W72" s="7"/>
      <c r="X72" s="7"/>
      <c r="Y72" s="7"/>
    </row>
    <row r="73" spans="1:25" x14ac:dyDescent="0.25">
      <c r="A73" t="s">
        <v>50</v>
      </c>
      <c r="B73" s="28">
        <v>0.95809999999999995</v>
      </c>
      <c r="C73" s="28">
        <v>2.0421999999999998</v>
      </c>
      <c r="D73" s="28">
        <v>5.0579999999999998</v>
      </c>
      <c r="E73" s="28">
        <v>9.5336999999999996</v>
      </c>
      <c r="F73" s="28">
        <v>26.758400000000002</v>
      </c>
      <c r="G73" s="28">
        <v>99.603700000000003</v>
      </c>
      <c r="H73" s="28">
        <v>0.1467</v>
      </c>
      <c r="I73" s="28">
        <v>4.7300000000000002E-2</v>
      </c>
      <c r="J73" s="8" t="s">
        <v>273</v>
      </c>
      <c r="K73" s="8" t="s">
        <v>273</v>
      </c>
      <c r="L73" s="8" t="s">
        <v>273</v>
      </c>
      <c r="M73" s="8" t="s">
        <v>273</v>
      </c>
      <c r="N73" s="8" t="s">
        <v>273</v>
      </c>
      <c r="O73" s="8" t="s">
        <v>273</v>
      </c>
      <c r="P73" s="8" t="s">
        <v>273</v>
      </c>
      <c r="Q73" s="8">
        <v>9.6279000000000003</v>
      </c>
      <c r="R73" s="7"/>
      <c r="S73" s="7"/>
      <c r="T73" s="7"/>
      <c r="U73" s="7"/>
      <c r="V73" s="7"/>
      <c r="W73" s="7"/>
      <c r="X73" s="7"/>
      <c r="Y73" s="7"/>
    </row>
    <row r="74" spans="1:25" x14ac:dyDescent="0.25">
      <c r="A74" t="s">
        <v>52</v>
      </c>
      <c r="B74" s="28">
        <v>0.8609</v>
      </c>
      <c r="C74" s="28">
        <v>1.8519000000000001</v>
      </c>
      <c r="D74" s="28">
        <v>4.7628000000000004</v>
      </c>
      <c r="E74" s="28">
        <v>9.4732000000000003</v>
      </c>
      <c r="F74" s="28">
        <v>26.877700000000001</v>
      </c>
      <c r="G74" s="28">
        <v>99.599500000000006</v>
      </c>
      <c r="H74" s="28">
        <v>0.1124</v>
      </c>
      <c r="I74" s="28" t="s">
        <v>273</v>
      </c>
      <c r="J74" s="8" t="s">
        <v>273</v>
      </c>
      <c r="K74" s="8" t="s">
        <v>273</v>
      </c>
      <c r="L74" s="8" t="s">
        <v>273</v>
      </c>
      <c r="M74" s="8" t="s">
        <v>273</v>
      </c>
      <c r="N74" s="8" t="s">
        <v>273</v>
      </c>
      <c r="O74" s="8" t="s">
        <v>273</v>
      </c>
      <c r="P74" s="8" t="s">
        <v>273</v>
      </c>
      <c r="Q74" s="8">
        <v>9.2878000000000007</v>
      </c>
      <c r="R74" s="7"/>
      <c r="S74" s="7"/>
      <c r="T74" s="7"/>
      <c r="U74" s="7"/>
      <c r="V74" s="7"/>
      <c r="W74" s="7"/>
      <c r="X74" s="7"/>
      <c r="Y74" s="7"/>
    </row>
    <row r="75" spans="1:25" x14ac:dyDescent="0.25">
      <c r="A75" t="s">
        <v>51</v>
      </c>
      <c r="B75" s="28">
        <v>0.9879</v>
      </c>
      <c r="C75" s="28">
        <v>2.0981000000000001</v>
      </c>
      <c r="D75" s="28">
        <v>5.2460000000000004</v>
      </c>
      <c r="E75" s="28">
        <v>10.436400000000001</v>
      </c>
      <c r="F75" s="28">
        <v>28.8003</v>
      </c>
      <c r="G75" s="28">
        <v>98.992099999999994</v>
      </c>
      <c r="H75" s="28">
        <v>0.19170000000000001</v>
      </c>
      <c r="I75" s="28">
        <v>6.7900000000000002E-2</v>
      </c>
      <c r="J75" s="8">
        <v>3.3300000000000003E-2</v>
      </c>
      <c r="K75" s="8" t="s">
        <v>273</v>
      </c>
      <c r="L75" s="8" t="s">
        <v>273</v>
      </c>
      <c r="M75" s="8" t="s">
        <v>273</v>
      </c>
      <c r="N75" s="8" t="s">
        <v>273</v>
      </c>
      <c r="O75" s="8" t="s">
        <v>273</v>
      </c>
      <c r="P75" s="8" t="s">
        <v>273</v>
      </c>
      <c r="Q75" s="8">
        <v>10.253</v>
      </c>
      <c r="R75" s="7"/>
      <c r="S75" s="7"/>
      <c r="T75" s="7"/>
      <c r="U75" s="7"/>
      <c r="V75" s="7"/>
      <c r="W75" s="7"/>
      <c r="X75" s="7"/>
      <c r="Y75" s="7"/>
    </row>
    <row r="76" spans="1:25" x14ac:dyDescent="0.25">
      <c r="A76" t="s">
        <v>53</v>
      </c>
      <c r="B76" s="28">
        <v>0.81869999999999998</v>
      </c>
      <c r="C76" s="28">
        <v>1.6545000000000001</v>
      </c>
      <c r="D76" s="28">
        <v>4.4439000000000002</v>
      </c>
      <c r="E76" s="28">
        <v>8.7790999999999997</v>
      </c>
      <c r="F76" s="28">
        <v>25.0166</v>
      </c>
      <c r="G76" s="28">
        <v>100.1545</v>
      </c>
      <c r="H76" s="28">
        <v>0.11650000000000001</v>
      </c>
      <c r="I76" s="28">
        <v>3.4299999999999997E-2</v>
      </c>
      <c r="J76" s="8" t="s">
        <v>273</v>
      </c>
      <c r="K76" s="8" t="s">
        <v>273</v>
      </c>
      <c r="L76" s="8" t="s">
        <v>273</v>
      </c>
      <c r="M76" s="8" t="s">
        <v>273</v>
      </c>
      <c r="N76" s="8" t="s">
        <v>273</v>
      </c>
      <c r="O76" s="8" t="s">
        <v>273</v>
      </c>
      <c r="P76" s="8" t="s">
        <v>273</v>
      </c>
      <c r="Q76" s="8">
        <v>8.8656000000000006</v>
      </c>
      <c r="R76" s="7"/>
      <c r="S76" s="7"/>
      <c r="T76" s="7"/>
      <c r="U76" s="7"/>
      <c r="V76" s="7"/>
      <c r="W76" s="7"/>
      <c r="X76" s="7"/>
      <c r="Y76" s="7"/>
    </row>
    <row r="77" spans="1:25" x14ac:dyDescent="0.25">
      <c r="A77" t="s">
        <v>54</v>
      </c>
      <c r="B77" s="28">
        <v>1.8508</v>
      </c>
      <c r="C77" s="28">
        <v>2.4497</v>
      </c>
      <c r="D77" s="28">
        <v>4.4718999999999998</v>
      </c>
      <c r="E77" s="28">
        <v>8.6637000000000004</v>
      </c>
      <c r="F77" s="28">
        <v>25.572199999999999</v>
      </c>
      <c r="G77" s="28">
        <v>99.986599999999996</v>
      </c>
      <c r="H77" s="28" t="s">
        <v>273</v>
      </c>
      <c r="I77" s="28" t="s">
        <v>273</v>
      </c>
      <c r="J77" s="8" t="s">
        <v>273</v>
      </c>
      <c r="K77" s="8" t="s">
        <v>273</v>
      </c>
      <c r="L77" s="8" t="s">
        <v>273</v>
      </c>
      <c r="M77" s="8" t="s">
        <v>273</v>
      </c>
      <c r="N77" s="8" t="s">
        <v>273</v>
      </c>
      <c r="O77" s="8" t="s">
        <v>273</v>
      </c>
      <c r="P77" s="8" t="s">
        <v>273</v>
      </c>
      <c r="Q77" s="8">
        <v>9.9777000000000005</v>
      </c>
      <c r="R77" s="7"/>
      <c r="S77" s="7"/>
      <c r="T77" s="7"/>
      <c r="U77" s="7"/>
      <c r="V77" s="7"/>
      <c r="W77" s="7"/>
      <c r="X77" s="7"/>
      <c r="Y77" s="7"/>
    </row>
    <row r="78" spans="1:25" x14ac:dyDescent="0.25">
      <c r="A78" t="s">
        <v>55</v>
      </c>
      <c r="B78" s="28">
        <v>0.89880000000000004</v>
      </c>
      <c r="C78" s="28">
        <v>1.8996</v>
      </c>
      <c r="D78" s="28">
        <v>5.0575999999999999</v>
      </c>
      <c r="E78" s="28">
        <v>9.6123999999999992</v>
      </c>
      <c r="F78" s="28">
        <v>26.341799999999999</v>
      </c>
      <c r="G78" s="28">
        <v>99.703500000000005</v>
      </c>
      <c r="H78" s="28">
        <v>0.1386</v>
      </c>
      <c r="I78" s="28" t="s">
        <v>273</v>
      </c>
      <c r="J78" s="8" t="s">
        <v>273</v>
      </c>
      <c r="K78" s="8" t="s">
        <v>273</v>
      </c>
      <c r="L78" s="8" t="s">
        <v>273</v>
      </c>
      <c r="M78" s="8" t="s">
        <v>273</v>
      </c>
      <c r="N78" s="8" t="s">
        <v>273</v>
      </c>
      <c r="O78" s="8" t="s">
        <v>273</v>
      </c>
      <c r="P78" s="8" t="s">
        <v>273</v>
      </c>
      <c r="Q78" s="8">
        <v>9.7086000000000006</v>
      </c>
      <c r="R78" s="7"/>
      <c r="S78" s="7"/>
      <c r="T78" s="7"/>
      <c r="U78" s="7"/>
      <c r="V78" s="7"/>
      <c r="W78" s="7"/>
      <c r="X78" s="7"/>
      <c r="Y78" s="7"/>
    </row>
    <row r="79" spans="1:25" x14ac:dyDescent="0.25">
      <c r="A79" t="s">
        <v>56</v>
      </c>
      <c r="B79" s="28">
        <v>0.84130000000000005</v>
      </c>
      <c r="C79" s="28">
        <v>1.7104999999999999</v>
      </c>
      <c r="D79" s="28">
        <v>4.8231999999999999</v>
      </c>
      <c r="E79" s="28">
        <v>9.2765000000000004</v>
      </c>
      <c r="F79" s="28">
        <v>25.653400000000001</v>
      </c>
      <c r="G79" s="28">
        <v>99.925200000000004</v>
      </c>
      <c r="H79" s="28" t="s">
        <v>273</v>
      </c>
      <c r="I79" s="28" t="s">
        <v>273</v>
      </c>
      <c r="J79" s="8" t="s">
        <v>273</v>
      </c>
      <c r="K79" s="8" t="s">
        <v>273</v>
      </c>
      <c r="L79" s="8" t="s">
        <v>273</v>
      </c>
      <c r="M79" s="8" t="s">
        <v>273</v>
      </c>
      <c r="N79" s="8" t="s">
        <v>273</v>
      </c>
      <c r="O79" s="8" t="s">
        <v>273</v>
      </c>
      <c r="P79" s="8" t="s">
        <v>273</v>
      </c>
      <c r="Q79" s="8">
        <v>9.2887000000000004</v>
      </c>
      <c r="R79" s="7"/>
      <c r="S79" s="7"/>
      <c r="T79" s="7"/>
      <c r="U79" s="7"/>
      <c r="V79" s="7"/>
      <c r="W79" s="7"/>
      <c r="X79" s="7"/>
      <c r="Y79" s="7"/>
    </row>
    <row r="80" spans="1:25" x14ac:dyDescent="0.25">
      <c r="A80" t="s">
        <v>57</v>
      </c>
      <c r="B80" s="28">
        <v>0.85729999999999995</v>
      </c>
      <c r="C80" s="28">
        <v>1.8431</v>
      </c>
      <c r="D80" s="28">
        <v>4.6478000000000002</v>
      </c>
      <c r="E80" s="28">
        <v>9.0637000000000008</v>
      </c>
      <c r="F80" s="28">
        <v>24.0182</v>
      </c>
      <c r="G80" s="28">
        <v>100.3613</v>
      </c>
      <c r="H80" s="28">
        <v>0.25380000000000003</v>
      </c>
      <c r="I80" s="28">
        <v>8.3099999999999993E-2</v>
      </c>
      <c r="J80" s="8">
        <v>4.5199999999999997E-2</v>
      </c>
      <c r="K80" s="8">
        <v>2.98E-2</v>
      </c>
      <c r="L80" s="8">
        <v>2.86E-2</v>
      </c>
      <c r="M80" s="8">
        <v>1.9599999999999999E-2</v>
      </c>
      <c r="N80" s="8">
        <v>1.7899999999999999E-2</v>
      </c>
      <c r="O80" s="8">
        <v>1.47E-2</v>
      </c>
      <c r="P80" s="8">
        <v>1.2800000000000001E-2</v>
      </c>
      <c r="Q80" s="8">
        <v>9.2394999999999996</v>
      </c>
      <c r="R80" s="7"/>
      <c r="S80" s="7"/>
      <c r="T80" s="7"/>
      <c r="U80" s="7"/>
      <c r="V80" s="7"/>
      <c r="W80" s="7"/>
      <c r="X80" s="7"/>
      <c r="Y80" s="7"/>
    </row>
    <row r="81" spans="1:25" x14ac:dyDescent="0.25">
      <c r="A81" t="s">
        <v>257</v>
      </c>
      <c r="B81" s="28">
        <v>0.82420000000000004</v>
      </c>
      <c r="C81" s="28">
        <v>1.6926000000000001</v>
      </c>
      <c r="D81" s="28">
        <v>4.8578999999999999</v>
      </c>
      <c r="E81" s="28">
        <v>9.4343000000000004</v>
      </c>
      <c r="F81" s="28">
        <v>26.0047</v>
      </c>
      <c r="G81" s="28">
        <v>99.820400000000006</v>
      </c>
      <c r="H81" s="28">
        <v>0.15129999999999999</v>
      </c>
      <c r="I81" s="28" t="s">
        <v>273</v>
      </c>
      <c r="J81" s="8" t="s">
        <v>273</v>
      </c>
      <c r="K81" s="8" t="s">
        <v>273</v>
      </c>
      <c r="L81" s="8" t="s">
        <v>273</v>
      </c>
      <c r="M81" s="8" t="s">
        <v>273</v>
      </c>
      <c r="N81" s="8" t="s">
        <v>273</v>
      </c>
      <c r="O81" s="8" t="s">
        <v>273</v>
      </c>
      <c r="P81" s="8" t="s">
        <v>273</v>
      </c>
      <c r="Q81" s="8">
        <v>9.4010999999999996</v>
      </c>
      <c r="R81" s="7"/>
      <c r="S81" s="7"/>
      <c r="T81" s="7"/>
      <c r="U81" s="7"/>
      <c r="V81" s="7"/>
      <c r="W81" s="7"/>
      <c r="X81" s="7"/>
      <c r="Y81" s="7"/>
    </row>
    <row r="82" spans="1:25" x14ac:dyDescent="0.25">
      <c r="A82" t="s">
        <v>101</v>
      </c>
      <c r="B82" s="28">
        <v>20</v>
      </c>
      <c r="C82" s="28">
        <v>20</v>
      </c>
      <c r="D82" s="28">
        <v>20</v>
      </c>
      <c r="E82" s="28">
        <v>20</v>
      </c>
      <c r="F82" s="28">
        <v>20</v>
      </c>
      <c r="G82" s="28">
        <v>20</v>
      </c>
      <c r="H82" s="28">
        <v>20</v>
      </c>
      <c r="I82" s="2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7"/>
      <c r="S82" s="7"/>
      <c r="T82" s="7"/>
      <c r="U82" s="7"/>
      <c r="V82" s="7"/>
      <c r="W82" s="7"/>
      <c r="X82" s="7"/>
      <c r="Y82" s="7"/>
    </row>
    <row r="83" spans="1:25" x14ac:dyDescent="0.25">
      <c r="A83" t="s">
        <v>58</v>
      </c>
      <c r="B83" s="28">
        <v>0.95509999999999995</v>
      </c>
      <c r="C83" s="28">
        <v>1.9890000000000001</v>
      </c>
      <c r="D83" s="28">
        <v>5.0407000000000002</v>
      </c>
      <c r="E83" s="28">
        <v>9.7045999999999992</v>
      </c>
      <c r="F83" s="28">
        <v>25.223299999999998</v>
      </c>
      <c r="G83" s="28">
        <v>99.972300000000004</v>
      </c>
      <c r="H83" s="28" t="s">
        <v>273</v>
      </c>
      <c r="I83" s="28" t="s">
        <v>273</v>
      </c>
      <c r="J83" s="8" t="s">
        <v>273</v>
      </c>
      <c r="K83" s="8" t="s">
        <v>273</v>
      </c>
      <c r="L83" s="8" t="s">
        <v>273</v>
      </c>
      <c r="M83" s="8" t="s">
        <v>273</v>
      </c>
      <c r="N83" s="8" t="s">
        <v>273</v>
      </c>
      <c r="O83" s="8" t="s">
        <v>273</v>
      </c>
      <c r="P83" s="8" t="s">
        <v>273</v>
      </c>
      <c r="Q83" s="8">
        <v>9.8301999999999996</v>
      </c>
      <c r="R83" s="7"/>
      <c r="S83" s="7"/>
      <c r="T83" s="7"/>
      <c r="U83" s="7"/>
      <c r="V83" s="7"/>
      <c r="W83" s="7"/>
      <c r="X83" s="7"/>
      <c r="Y83" s="7"/>
    </row>
    <row r="84" spans="1:25" x14ac:dyDescent="0.25">
      <c r="A84" t="s">
        <v>60</v>
      </c>
      <c r="B84" s="28">
        <v>0.84440000000000004</v>
      </c>
      <c r="C84" s="28">
        <v>1.66</v>
      </c>
      <c r="D84" s="28">
        <v>5.2317999999999998</v>
      </c>
      <c r="E84" s="28">
        <v>9.8229000000000006</v>
      </c>
      <c r="F84" s="28">
        <v>29.056100000000001</v>
      </c>
      <c r="G84" s="28">
        <v>99.000500000000002</v>
      </c>
      <c r="H84" s="28">
        <v>0.23599999999999999</v>
      </c>
      <c r="I84" s="28">
        <v>8.1299999999999997E-2</v>
      </c>
      <c r="J84" s="8">
        <v>4.8399999999999999E-2</v>
      </c>
      <c r="K84" s="8">
        <v>3.1800000000000002E-2</v>
      </c>
      <c r="L84" s="8">
        <v>2.87E-2</v>
      </c>
      <c r="M84" s="8">
        <v>1.9699999999999999E-2</v>
      </c>
      <c r="N84" s="8">
        <v>1.8700000000000001E-2</v>
      </c>
      <c r="O84" s="8">
        <v>1.6299999999999999E-2</v>
      </c>
      <c r="P84" s="8">
        <v>1.6500000000000001E-2</v>
      </c>
      <c r="Q84" s="8">
        <v>9.7524999999999995</v>
      </c>
      <c r="R84" s="7"/>
      <c r="S84" s="7"/>
      <c r="T84" s="7"/>
      <c r="U84" s="7"/>
      <c r="V84" s="7"/>
      <c r="W84" s="7"/>
      <c r="X84" s="7"/>
      <c r="Y84" s="7"/>
    </row>
    <row r="85" spans="1:25" x14ac:dyDescent="0.25">
      <c r="A85" t="s">
        <v>59</v>
      </c>
      <c r="B85" s="28">
        <v>0.94289999999999996</v>
      </c>
      <c r="C85" s="28">
        <v>1.8952</v>
      </c>
      <c r="D85" s="28">
        <v>4.9325999999999999</v>
      </c>
      <c r="E85" s="28">
        <v>9.8346999999999998</v>
      </c>
      <c r="F85" s="28">
        <v>26.1235</v>
      </c>
      <c r="G85" s="28">
        <v>99.741699999999994</v>
      </c>
      <c r="H85" s="28">
        <v>0.27510000000000001</v>
      </c>
      <c r="I85" s="28">
        <v>7.8700000000000006E-2</v>
      </c>
      <c r="J85" s="8">
        <v>4.07E-2</v>
      </c>
      <c r="K85" s="8">
        <v>2.86E-2</v>
      </c>
      <c r="L85" s="8">
        <v>2.75E-2</v>
      </c>
      <c r="M85" s="8">
        <v>1.8200000000000001E-2</v>
      </c>
      <c r="N85" s="8">
        <v>1.66E-2</v>
      </c>
      <c r="O85" s="8">
        <v>1.9300000000000001E-2</v>
      </c>
      <c r="P85" s="8">
        <v>1.46E-2</v>
      </c>
      <c r="Q85" s="8">
        <v>9.8087</v>
      </c>
      <c r="R85" s="7"/>
      <c r="S85" s="7"/>
      <c r="T85" s="7"/>
      <c r="U85" s="7"/>
      <c r="V85" s="7"/>
      <c r="W85" s="7"/>
      <c r="X85" s="7"/>
      <c r="Y85" s="7"/>
    </row>
    <row r="86" spans="1:25" x14ac:dyDescent="0.25">
      <c r="A86" t="s">
        <v>61</v>
      </c>
      <c r="B86" s="28">
        <v>0.80159999999999998</v>
      </c>
      <c r="C86" s="28">
        <v>1.579</v>
      </c>
      <c r="D86" s="28">
        <v>4.2737999999999996</v>
      </c>
      <c r="E86" s="28">
        <v>8.9530999999999992</v>
      </c>
      <c r="F86" s="28">
        <v>25.638500000000001</v>
      </c>
      <c r="G86" s="28">
        <v>99.981700000000004</v>
      </c>
      <c r="H86" s="28" t="s">
        <v>273</v>
      </c>
      <c r="I86" s="28" t="s">
        <v>273</v>
      </c>
      <c r="J86" s="8" t="s">
        <v>273</v>
      </c>
      <c r="K86" s="8" t="s">
        <v>273</v>
      </c>
      <c r="L86" s="8" t="s">
        <v>273</v>
      </c>
      <c r="M86" s="8" t="s">
        <v>273</v>
      </c>
      <c r="N86" s="8" t="s">
        <v>273</v>
      </c>
      <c r="O86" s="8" t="s">
        <v>273</v>
      </c>
      <c r="P86" s="8" t="s">
        <v>273</v>
      </c>
      <c r="Q86" s="8">
        <v>9.7834000000000003</v>
      </c>
      <c r="R86" s="7"/>
      <c r="S86" s="7"/>
      <c r="T86" s="7"/>
      <c r="U86" s="7"/>
      <c r="V86" s="7"/>
      <c r="W86" s="7"/>
      <c r="X86" s="7"/>
      <c r="Y86" s="7"/>
    </row>
    <row r="87" spans="1:25" x14ac:dyDescent="0.25">
      <c r="A87" t="s">
        <v>62</v>
      </c>
      <c r="B87" s="28">
        <v>1.3483000000000001</v>
      </c>
      <c r="C87" s="28">
        <v>2.1042999999999998</v>
      </c>
      <c r="D87" s="28">
        <v>4.7367999999999997</v>
      </c>
      <c r="E87" s="28">
        <v>9.6530000000000005</v>
      </c>
      <c r="F87" s="28">
        <v>25.1661</v>
      </c>
      <c r="G87" s="28">
        <v>99.996200000000002</v>
      </c>
      <c r="H87" s="28" t="s">
        <v>273</v>
      </c>
      <c r="I87" s="28" t="s">
        <v>273</v>
      </c>
      <c r="J87" s="8" t="s">
        <v>273</v>
      </c>
      <c r="K87" s="8" t="s">
        <v>273</v>
      </c>
      <c r="L87" s="8" t="s">
        <v>273</v>
      </c>
      <c r="M87" s="8" t="s">
        <v>273</v>
      </c>
      <c r="N87" s="8" t="s">
        <v>273</v>
      </c>
      <c r="O87" s="8" t="s">
        <v>273</v>
      </c>
      <c r="P87" s="8" t="s">
        <v>273</v>
      </c>
      <c r="Q87" s="8">
        <v>11.201499999999999</v>
      </c>
      <c r="R87" s="7"/>
      <c r="S87" s="7"/>
      <c r="T87" s="7"/>
      <c r="U87" s="7"/>
      <c r="V87" s="7"/>
      <c r="W87" s="7"/>
      <c r="X87" s="7"/>
      <c r="Y87" s="7"/>
    </row>
    <row r="88" spans="1:25" x14ac:dyDescent="0.25">
      <c r="A88" t="s">
        <v>63</v>
      </c>
      <c r="B88" s="28" t="s">
        <v>273</v>
      </c>
      <c r="C88" s="28">
        <v>1.9103000000000001</v>
      </c>
      <c r="D88" s="28">
        <v>5.2084000000000001</v>
      </c>
      <c r="E88" s="28">
        <v>9.8582999999999998</v>
      </c>
      <c r="F88" s="28">
        <v>25.023099999999999</v>
      </c>
      <c r="G88" s="28">
        <v>99.999600000000001</v>
      </c>
      <c r="H88" s="28" t="s">
        <v>273</v>
      </c>
      <c r="I88" s="28" t="s">
        <v>273</v>
      </c>
      <c r="J88" s="8" t="s">
        <v>273</v>
      </c>
      <c r="K88" s="8" t="s">
        <v>273</v>
      </c>
      <c r="L88" s="8" t="s">
        <v>273</v>
      </c>
      <c r="M88" s="8" t="s">
        <v>273</v>
      </c>
      <c r="N88" s="8" t="s">
        <v>273</v>
      </c>
      <c r="O88" s="8" t="s">
        <v>273</v>
      </c>
      <c r="P88" s="8" t="s">
        <v>273</v>
      </c>
      <c r="Q88" s="8">
        <v>10.0488</v>
      </c>
      <c r="R88" s="7"/>
      <c r="S88" s="7"/>
      <c r="T88" s="7"/>
      <c r="U88" s="7"/>
      <c r="V88" s="7"/>
      <c r="W88" s="7"/>
      <c r="X88" s="7"/>
      <c r="Y88" s="7"/>
    </row>
    <row r="89" spans="1:25" x14ac:dyDescent="0.25">
      <c r="A89" t="s">
        <v>64</v>
      </c>
      <c r="B89" s="28">
        <v>0.92349999999999999</v>
      </c>
      <c r="C89" s="28">
        <v>1.8778999999999999</v>
      </c>
      <c r="D89" s="28">
        <v>4.9397000000000002</v>
      </c>
      <c r="E89" s="28">
        <v>9.5737000000000005</v>
      </c>
      <c r="F89" s="28">
        <v>25.221499999999999</v>
      </c>
      <c r="G89" s="28">
        <v>99.992599999999996</v>
      </c>
      <c r="H89" s="28">
        <v>0.66310000000000002</v>
      </c>
      <c r="I89" s="28">
        <v>0.17530000000000001</v>
      </c>
      <c r="J89" s="8">
        <v>9.6699999999999994E-2</v>
      </c>
      <c r="K89" s="8">
        <v>5.5899999999999998E-2</v>
      </c>
      <c r="L89" s="8">
        <v>5.8799999999999998E-2</v>
      </c>
      <c r="M89" s="8">
        <v>4.02E-2</v>
      </c>
      <c r="N89" s="8">
        <v>4.24E-2</v>
      </c>
      <c r="O89" s="8">
        <v>3.4500000000000003E-2</v>
      </c>
      <c r="P89" s="8">
        <v>3.1399999999999997E-2</v>
      </c>
      <c r="Q89" s="8">
        <v>9.9400999999999993</v>
      </c>
      <c r="R89" s="7"/>
      <c r="S89" s="7"/>
      <c r="T89" s="7"/>
      <c r="U89" s="7"/>
      <c r="V89" s="7"/>
      <c r="W89" s="7"/>
      <c r="X89" s="7"/>
      <c r="Y89" s="7"/>
    </row>
    <row r="90" spans="1:25" x14ac:dyDescent="0.25">
      <c r="A90" t="s">
        <v>65</v>
      </c>
      <c r="B90" s="28">
        <v>0.86450000000000005</v>
      </c>
      <c r="C90" s="28">
        <v>1.1662999999999999</v>
      </c>
      <c r="D90" s="28">
        <v>4.8402000000000003</v>
      </c>
      <c r="E90" s="28">
        <v>9.5470000000000006</v>
      </c>
      <c r="F90" s="28">
        <v>25.331800000000001</v>
      </c>
      <c r="G90" s="28">
        <v>99.987300000000005</v>
      </c>
      <c r="H90" s="28">
        <v>0.38179999999999997</v>
      </c>
      <c r="I90" s="28">
        <v>0.1002</v>
      </c>
      <c r="J90" s="8">
        <v>4.6800000000000001E-2</v>
      </c>
      <c r="K90" s="8">
        <v>4.7800000000000002E-2</v>
      </c>
      <c r="L90" s="8">
        <v>3.6900000000000002E-2</v>
      </c>
      <c r="M90" s="8">
        <v>2.92E-2</v>
      </c>
      <c r="N90" s="8" t="s">
        <v>273</v>
      </c>
      <c r="O90" s="8" t="s">
        <v>273</v>
      </c>
      <c r="P90" s="8" t="s">
        <v>273</v>
      </c>
      <c r="Q90" s="8">
        <v>10.0176</v>
      </c>
      <c r="R90" s="7"/>
      <c r="S90" s="7"/>
      <c r="T90" s="7"/>
      <c r="U90" s="7"/>
      <c r="V90" s="7"/>
      <c r="W90" s="7"/>
      <c r="X90" s="7"/>
      <c r="Y90" s="7"/>
    </row>
    <row r="91" spans="1:25" x14ac:dyDescent="0.25">
      <c r="A91" t="s">
        <v>66</v>
      </c>
      <c r="B91" s="28">
        <v>0.86040000000000005</v>
      </c>
      <c r="C91" s="28">
        <v>1.8615999999999999</v>
      </c>
      <c r="D91" s="28">
        <v>4.7302</v>
      </c>
      <c r="E91" s="28">
        <v>9.5045000000000002</v>
      </c>
      <c r="F91" s="28">
        <v>25.316700000000001</v>
      </c>
      <c r="G91" s="28">
        <v>99.9876</v>
      </c>
      <c r="H91" s="28">
        <v>0.80030000000000001</v>
      </c>
      <c r="I91" s="28">
        <v>0.1867</v>
      </c>
      <c r="J91" s="8">
        <v>8.3799999999999999E-2</v>
      </c>
      <c r="K91" s="8">
        <v>5.3999999999999999E-2</v>
      </c>
      <c r="L91" s="8">
        <v>4.41E-2</v>
      </c>
      <c r="M91" s="8">
        <v>3.4200000000000001E-2</v>
      </c>
      <c r="N91" s="8">
        <v>2.47E-2</v>
      </c>
      <c r="O91" s="8">
        <v>2.3099999999999999E-2</v>
      </c>
      <c r="P91" s="8">
        <v>1.9099999999999999E-2</v>
      </c>
      <c r="Q91" s="8">
        <v>9.3390000000000004</v>
      </c>
      <c r="R91" s="7"/>
      <c r="S91" s="7"/>
      <c r="T91" s="7"/>
      <c r="U91" s="7"/>
      <c r="V91" s="7"/>
      <c r="W91" s="7"/>
      <c r="X91" s="7"/>
      <c r="Y91" s="7"/>
    </row>
    <row r="92" spans="1:25" x14ac:dyDescent="0.25">
      <c r="A92" t="s">
        <v>67</v>
      </c>
      <c r="B92" s="28">
        <v>0.84450000000000003</v>
      </c>
      <c r="C92" s="28">
        <v>1.7712000000000001</v>
      </c>
      <c r="D92" s="28">
        <v>4.6761999999999997</v>
      </c>
      <c r="E92" s="28">
        <v>9.3832000000000004</v>
      </c>
      <c r="F92" s="28">
        <v>25.396100000000001</v>
      </c>
      <c r="G92" s="28">
        <v>99.984399999999994</v>
      </c>
      <c r="H92" s="28">
        <v>0.76390000000000002</v>
      </c>
      <c r="I92" s="28">
        <v>0.1923</v>
      </c>
      <c r="J92" s="8">
        <v>9.8199999999999996E-2</v>
      </c>
      <c r="K92" s="8">
        <v>6.2199999999999998E-2</v>
      </c>
      <c r="L92" s="8">
        <v>4.7800000000000002E-2</v>
      </c>
      <c r="M92" s="8">
        <v>2.75E-2</v>
      </c>
      <c r="N92" s="8">
        <v>3.32E-2</v>
      </c>
      <c r="O92" s="8">
        <v>2.5000000000000001E-2</v>
      </c>
      <c r="P92" s="8">
        <v>2.1499999999999998E-2</v>
      </c>
      <c r="Q92" s="8">
        <v>9.6547999999999998</v>
      </c>
      <c r="R92" s="7"/>
      <c r="S92" s="7"/>
      <c r="T92" s="7"/>
      <c r="U92" s="7"/>
      <c r="V92" s="7"/>
      <c r="W92" s="7"/>
      <c r="X92" s="7"/>
      <c r="Y92" s="7"/>
    </row>
    <row r="93" spans="1:25" x14ac:dyDescent="0.25">
      <c r="A93" s="11"/>
    </row>
  </sheetData>
  <conditionalFormatting sqref="A15:XFD15 A25:XFD25 A47:XFD47 A55:XFD55">
    <cfRule type="cellIs" dxfId="7" priority="3" stopIfTrue="1" operator="greaterThanOrEqual">
      <formula>2</formula>
    </cfRule>
  </conditionalFormatting>
  <conditionalFormatting sqref="A8:XFD14 A16:XFD24 A26:XFD46 A48:XFD54 A56:XFD92">
    <cfRule type="cellIs" dxfId="6" priority="4" stopIfTrue="1" operator="greaterThanOrEqual">
      <formula>1</formula>
    </cfRule>
  </conditionalFormatting>
  <conditionalFormatting sqref="A1:XFD1048576">
    <cfRule type="expression" dxfId="5" priority="1">
      <formula>ISTEXT(A1)</formula>
    </cfRule>
  </conditionalFormatting>
  <conditionalFormatting sqref="B8:AU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topLeftCell="A58" workbookViewId="0">
      <selection activeCell="A12" sqref="A12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282</v>
      </c>
      <c r="L2" s="2" t="s">
        <v>281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5.44</v>
      </c>
      <c r="C3">
        <f>O29</f>
        <v>118837</v>
      </c>
      <c r="D3">
        <v>5.44</v>
      </c>
      <c r="E3">
        <v>100740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/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6.18</v>
      </c>
      <c r="C4">
        <f>O35</f>
        <v>217306</v>
      </c>
      <c r="D4">
        <v>6.18</v>
      </c>
      <c r="E4">
        <v>209753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103</v>
      </c>
      <c r="J4" s="2">
        <v>10</v>
      </c>
      <c r="K4" s="29" t="b">
        <f>AND(Q4&gt;J4*0.7,Q4&lt;J4*1.3)</f>
        <v>1</v>
      </c>
      <c r="L4" s="29" t="b">
        <f>AND(Q4&gt;J4*0.8,Q4&lt;J4*1.2)</f>
        <v>1</v>
      </c>
      <c r="M4" t="s">
        <v>1</v>
      </c>
      <c r="N4">
        <v>1.48</v>
      </c>
      <c r="O4">
        <v>40211</v>
      </c>
      <c r="P4">
        <v>0.32</v>
      </c>
      <c r="Q4">
        <v>10.3</v>
      </c>
      <c r="R4" t="s">
        <v>275</v>
      </c>
      <c r="S4">
        <v>50</v>
      </c>
      <c r="T4">
        <v>52</v>
      </c>
      <c r="U4">
        <v>32.49</v>
      </c>
      <c r="V4">
        <v>32.770000000000003</v>
      </c>
      <c r="W4" t="s">
        <v>275</v>
      </c>
      <c r="X4">
        <v>49</v>
      </c>
      <c r="Y4">
        <v>9.34</v>
      </c>
      <c r="Z4">
        <v>9.89</v>
      </c>
      <c r="AA4" t="s">
        <v>275</v>
      </c>
    </row>
    <row r="5" spans="1:27" x14ac:dyDescent="0.25">
      <c r="A5" t="str">
        <f>M54</f>
        <v>Chlorobenzene-d5 [IS3]</v>
      </c>
      <c r="B5">
        <f>N54</f>
        <v>8.91</v>
      </c>
      <c r="C5">
        <f>O54</f>
        <v>201406</v>
      </c>
      <c r="D5">
        <v>8.92</v>
      </c>
      <c r="E5">
        <v>188983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91.72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248</v>
      </c>
      <c r="N5">
        <v>1.57</v>
      </c>
      <c r="O5">
        <v>59201</v>
      </c>
      <c r="P5">
        <v>0.47</v>
      </c>
      <c r="Q5">
        <v>9.1720000000000006</v>
      </c>
      <c r="R5" t="s">
        <v>275</v>
      </c>
      <c r="S5">
        <v>62</v>
      </c>
      <c r="T5">
        <v>64</v>
      </c>
      <c r="U5">
        <v>31.52</v>
      </c>
      <c r="V5">
        <v>31.53</v>
      </c>
      <c r="W5" t="s">
        <v>275</v>
      </c>
      <c r="X5">
        <v>61</v>
      </c>
      <c r="Y5">
        <v>7.97</v>
      </c>
      <c r="Z5">
        <v>7.91</v>
      </c>
      <c r="AA5" t="s">
        <v>275</v>
      </c>
    </row>
    <row r="6" spans="1:27" x14ac:dyDescent="0.25">
      <c r="A6" t="str">
        <f>M78</f>
        <v>1,4-Dichlorobenzene-d4 [IS4]</v>
      </c>
      <c r="B6">
        <f>N78</f>
        <v>10.69</v>
      </c>
      <c r="C6">
        <f>O78</f>
        <v>98733</v>
      </c>
      <c r="D6">
        <v>10.67</v>
      </c>
      <c r="E6">
        <v>90212</v>
      </c>
      <c r="F6" s="1" t="b">
        <f t="shared" si="0"/>
        <v>1</v>
      </c>
      <c r="G6" s="1" t="b">
        <f t="shared" si="1"/>
        <v>1</v>
      </c>
      <c r="I6" s="14">
        <f t="shared" si="2"/>
        <v>121.09999999999998</v>
      </c>
      <c r="J6" s="2">
        <v>10</v>
      </c>
      <c r="K6" s="29" t="b">
        <f t="shared" si="3"/>
        <v>1</v>
      </c>
      <c r="L6" s="29" t="b">
        <f t="shared" si="4"/>
        <v>0</v>
      </c>
      <c r="M6" t="s">
        <v>2</v>
      </c>
      <c r="N6">
        <v>1.85</v>
      </c>
      <c r="O6">
        <v>59027</v>
      </c>
      <c r="P6">
        <v>0.47</v>
      </c>
      <c r="Q6">
        <v>12.11</v>
      </c>
      <c r="R6" t="s">
        <v>275</v>
      </c>
      <c r="S6">
        <v>94</v>
      </c>
      <c r="T6">
        <v>96</v>
      </c>
      <c r="U6">
        <v>94.79</v>
      </c>
      <c r="V6">
        <v>92.46</v>
      </c>
      <c r="W6" t="s">
        <v>275</v>
      </c>
      <c r="X6">
        <v>93</v>
      </c>
      <c r="Y6">
        <v>19.8</v>
      </c>
      <c r="Z6">
        <v>19.850000000000001</v>
      </c>
      <c r="AA6" t="s">
        <v>275</v>
      </c>
    </row>
    <row r="7" spans="1:27" x14ac:dyDescent="0.25">
      <c r="I7" s="14">
        <f t="shared" si="2"/>
        <v>107.08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1.97</v>
      </c>
      <c r="O7">
        <v>35730</v>
      </c>
      <c r="P7">
        <v>0.28999999999999998</v>
      </c>
      <c r="Q7">
        <v>10.708</v>
      </c>
      <c r="R7" t="s">
        <v>275</v>
      </c>
      <c r="S7">
        <v>64</v>
      </c>
      <c r="T7">
        <v>66</v>
      </c>
      <c r="U7">
        <v>32.15</v>
      </c>
      <c r="V7">
        <v>32.54</v>
      </c>
      <c r="W7" t="s">
        <v>275</v>
      </c>
      <c r="X7">
        <v>49</v>
      </c>
      <c r="Y7">
        <v>22.18</v>
      </c>
      <c r="Z7">
        <v>21.7</v>
      </c>
      <c r="AA7" t="s">
        <v>275</v>
      </c>
    </row>
    <row r="8" spans="1:27" x14ac:dyDescent="0.25">
      <c r="I8" s="14">
        <f t="shared" si="2"/>
        <v>101.03999999999999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2.21</v>
      </c>
      <c r="O8">
        <v>51525</v>
      </c>
      <c r="P8">
        <v>0.41</v>
      </c>
      <c r="Q8">
        <v>10.103999999999999</v>
      </c>
      <c r="R8" t="s">
        <v>275</v>
      </c>
      <c r="S8">
        <v>101</v>
      </c>
      <c r="T8">
        <v>103</v>
      </c>
      <c r="U8">
        <v>64.25</v>
      </c>
      <c r="V8">
        <v>65.569999999999993</v>
      </c>
      <c r="W8" t="s">
        <v>275</v>
      </c>
      <c r="X8">
        <v>105</v>
      </c>
      <c r="Y8">
        <v>10.47</v>
      </c>
      <c r="Z8">
        <v>10.38</v>
      </c>
      <c r="AA8" t="s">
        <v>275</v>
      </c>
    </row>
    <row r="9" spans="1:27" x14ac:dyDescent="0.25">
      <c r="A9" s="4" t="s">
        <v>76</v>
      </c>
      <c r="B9">
        <f>85-4</f>
        <v>81</v>
      </c>
      <c r="I9" s="14">
        <f t="shared" si="2"/>
        <v>99.36999999999999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2.52</v>
      </c>
      <c r="O9">
        <v>39844</v>
      </c>
      <c r="P9">
        <v>0.32</v>
      </c>
      <c r="Q9">
        <v>9.9369999999999994</v>
      </c>
      <c r="R9" t="s">
        <v>275</v>
      </c>
      <c r="S9">
        <v>59</v>
      </c>
      <c r="T9">
        <v>74</v>
      </c>
      <c r="U9">
        <v>78.12</v>
      </c>
      <c r="V9">
        <v>79.25</v>
      </c>
      <c r="W9" t="s">
        <v>275</v>
      </c>
      <c r="X9">
        <v>45</v>
      </c>
      <c r="Y9">
        <v>68.2</v>
      </c>
      <c r="Z9">
        <v>69.41</v>
      </c>
      <c r="AA9" t="s">
        <v>275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101.37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2.76</v>
      </c>
      <c r="O10">
        <v>58886</v>
      </c>
      <c r="P10">
        <v>0.47</v>
      </c>
      <c r="Q10">
        <v>10.137</v>
      </c>
      <c r="R10" t="s">
        <v>275</v>
      </c>
      <c r="S10">
        <v>61</v>
      </c>
      <c r="T10">
        <v>96</v>
      </c>
      <c r="U10">
        <v>69.36</v>
      </c>
      <c r="V10">
        <v>68.400000000000006</v>
      </c>
      <c r="W10" t="s">
        <v>275</v>
      </c>
      <c r="X10">
        <v>98</v>
      </c>
      <c r="Y10">
        <v>42.07</v>
      </c>
      <c r="Z10">
        <v>43.18</v>
      </c>
      <c r="AA10" t="s">
        <v>275</v>
      </c>
    </row>
    <row r="11" spans="1:27" x14ac:dyDescent="0.25">
      <c r="A11" t="s">
        <v>295</v>
      </c>
      <c r="B11" s="27">
        <f>COUNTIF(L5:L89,"FALSE")</f>
        <v>2</v>
      </c>
      <c r="I11" s="14">
        <f t="shared" si="2"/>
        <v>111.15000000000002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2.85</v>
      </c>
      <c r="O11">
        <v>25985</v>
      </c>
      <c r="P11">
        <v>0.21</v>
      </c>
      <c r="Q11">
        <v>20.007000000000001</v>
      </c>
      <c r="R11" t="s">
        <v>275</v>
      </c>
      <c r="S11">
        <v>43</v>
      </c>
      <c r="T11">
        <v>58</v>
      </c>
      <c r="U11">
        <v>37.99</v>
      </c>
      <c r="V11">
        <v>42.78</v>
      </c>
      <c r="W11" t="s">
        <v>275</v>
      </c>
      <c r="X11" t="s">
        <v>272</v>
      </c>
      <c r="Y11" t="s">
        <v>272</v>
      </c>
      <c r="Z11" t="s">
        <v>272</v>
      </c>
      <c r="AA11" t="s">
        <v>272</v>
      </c>
    </row>
    <row r="12" spans="1:27" x14ac:dyDescent="0.25">
      <c r="I12" s="14">
        <f t="shared" si="2"/>
        <v>68.459999999999994</v>
      </c>
      <c r="J12" s="2">
        <v>10</v>
      </c>
      <c r="K12" s="29" t="b">
        <f t="shared" si="3"/>
        <v>0</v>
      </c>
      <c r="L12" s="29" t="b">
        <f t="shared" si="4"/>
        <v>0</v>
      </c>
      <c r="M12" t="s">
        <v>8</v>
      </c>
      <c r="N12">
        <v>2.91</v>
      </c>
      <c r="O12">
        <v>27499</v>
      </c>
      <c r="P12">
        <v>0.22</v>
      </c>
      <c r="Q12">
        <v>6.8460000000000001</v>
      </c>
      <c r="R12" t="s">
        <v>275</v>
      </c>
      <c r="S12">
        <v>142</v>
      </c>
      <c r="T12">
        <v>127</v>
      </c>
      <c r="U12">
        <v>31.89</v>
      </c>
      <c r="V12">
        <v>29.93</v>
      </c>
      <c r="W12" t="s">
        <v>275</v>
      </c>
      <c r="X12">
        <v>141</v>
      </c>
      <c r="Y12">
        <v>13.48</v>
      </c>
      <c r="Z12">
        <v>12.46</v>
      </c>
      <c r="AA12" t="s">
        <v>275</v>
      </c>
    </row>
    <row r="13" spans="1:27" x14ac:dyDescent="0.25">
      <c r="I13" s="14">
        <f t="shared" si="2"/>
        <v>100.05999999999999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2.98</v>
      </c>
      <c r="O13">
        <v>129081</v>
      </c>
      <c r="P13">
        <v>1.03</v>
      </c>
      <c r="Q13">
        <v>10.006</v>
      </c>
      <c r="R13" t="s">
        <v>275</v>
      </c>
      <c r="S13">
        <v>76</v>
      </c>
      <c r="T13">
        <v>78</v>
      </c>
      <c r="U13">
        <v>8.73</v>
      </c>
      <c r="V13">
        <v>8.91</v>
      </c>
      <c r="W13" t="s">
        <v>275</v>
      </c>
      <c r="X13" t="s">
        <v>272</v>
      </c>
      <c r="Y13" t="s">
        <v>272</v>
      </c>
      <c r="Z13" t="s">
        <v>272</v>
      </c>
      <c r="AA13" t="s">
        <v>272</v>
      </c>
    </row>
    <row r="14" spans="1:27" x14ac:dyDescent="0.25">
      <c r="I14" s="14">
        <f t="shared" si="2"/>
        <v>101.28999999999999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3.22</v>
      </c>
      <c r="O14">
        <v>49309</v>
      </c>
      <c r="P14">
        <v>0.4</v>
      </c>
      <c r="Q14">
        <v>10.129</v>
      </c>
      <c r="R14" t="s">
        <v>275</v>
      </c>
      <c r="S14">
        <v>41</v>
      </c>
      <c r="T14">
        <v>39</v>
      </c>
      <c r="U14">
        <v>55.93</v>
      </c>
      <c r="V14">
        <v>52.71</v>
      </c>
      <c r="W14" t="s">
        <v>275</v>
      </c>
      <c r="X14">
        <v>76</v>
      </c>
      <c r="Y14">
        <v>40.549999999999997</v>
      </c>
      <c r="Z14">
        <v>39.64</v>
      </c>
      <c r="AA14" t="s">
        <v>275</v>
      </c>
    </row>
    <row r="15" spans="1:27" x14ac:dyDescent="0.25">
      <c r="I15" s="14">
        <f t="shared" si="2"/>
        <v>106.98</v>
      </c>
      <c r="J15" s="2">
        <v>10</v>
      </c>
      <c r="K15" s="29" t="b">
        <f t="shared" si="3"/>
        <v>1</v>
      </c>
      <c r="L15" s="29" t="b">
        <f t="shared" si="4"/>
        <v>1</v>
      </c>
      <c r="M15" t="s">
        <v>215</v>
      </c>
      <c r="N15">
        <v>3.38</v>
      </c>
      <c r="O15">
        <v>61078</v>
      </c>
      <c r="P15">
        <v>0.49</v>
      </c>
      <c r="Q15">
        <v>10.698</v>
      </c>
      <c r="R15" t="s">
        <v>275</v>
      </c>
      <c r="S15">
        <v>49</v>
      </c>
      <c r="T15">
        <v>84</v>
      </c>
      <c r="U15">
        <v>91.34</v>
      </c>
      <c r="V15">
        <v>91.51</v>
      </c>
      <c r="W15" t="s">
        <v>275</v>
      </c>
      <c r="X15">
        <v>86</v>
      </c>
      <c r="Y15">
        <v>56.21</v>
      </c>
      <c r="Z15">
        <v>58.42</v>
      </c>
      <c r="AA15" t="s">
        <v>275</v>
      </c>
    </row>
    <row r="16" spans="1:27" x14ac:dyDescent="0.25">
      <c r="I16" s="14">
        <f t="shared" si="2"/>
        <v>95.94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3.7</v>
      </c>
      <c r="O16">
        <v>61860</v>
      </c>
      <c r="P16">
        <v>0.5</v>
      </c>
      <c r="Q16">
        <v>9.5939999999999994</v>
      </c>
      <c r="R16" t="s">
        <v>275</v>
      </c>
      <c r="S16">
        <v>61</v>
      </c>
      <c r="T16">
        <v>96</v>
      </c>
      <c r="U16">
        <v>67.47</v>
      </c>
      <c r="V16">
        <v>68.75</v>
      </c>
      <c r="W16" t="s">
        <v>275</v>
      </c>
      <c r="X16">
        <v>98</v>
      </c>
      <c r="Y16">
        <v>42.71</v>
      </c>
      <c r="Z16">
        <v>43.11</v>
      </c>
      <c r="AA16" t="s">
        <v>275</v>
      </c>
    </row>
    <row r="17" spans="9:27" x14ac:dyDescent="0.25">
      <c r="I17" s="14">
        <f t="shared" si="2"/>
        <v>99.47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249</v>
      </c>
      <c r="N17">
        <v>3.71</v>
      </c>
      <c r="O17">
        <v>90046</v>
      </c>
      <c r="P17">
        <v>0.72</v>
      </c>
      <c r="Q17">
        <v>9.9469999999999992</v>
      </c>
      <c r="R17" t="s">
        <v>275</v>
      </c>
      <c r="S17">
        <v>73</v>
      </c>
      <c r="T17">
        <v>41</v>
      </c>
      <c r="U17">
        <v>33.619999999999997</v>
      </c>
      <c r="V17">
        <v>32.32</v>
      </c>
      <c r="W17" t="s">
        <v>275</v>
      </c>
      <c r="X17">
        <v>57</v>
      </c>
      <c r="Y17">
        <v>23.12</v>
      </c>
      <c r="Z17">
        <v>22.8</v>
      </c>
      <c r="AA17" t="s">
        <v>275</v>
      </c>
    </row>
    <row r="18" spans="9:27" x14ac:dyDescent="0.25">
      <c r="I18" s="14">
        <f t="shared" si="2"/>
        <v>97.789999999999992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4.21</v>
      </c>
      <c r="O18">
        <v>78249</v>
      </c>
      <c r="P18">
        <v>0.63</v>
      </c>
      <c r="Q18">
        <v>9.7789999999999999</v>
      </c>
      <c r="R18" t="s">
        <v>275</v>
      </c>
      <c r="S18">
        <v>63</v>
      </c>
      <c r="T18">
        <v>65</v>
      </c>
      <c r="U18">
        <v>31.39</v>
      </c>
      <c r="V18">
        <v>31.87</v>
      </c>
      <c r="W18" t="s">
        <v>275</v>
      </c>
      <c r="X18">
        <v>83</v>
      </c>
      <c r="Y18">
        <v>11.9</v>
      </c>
      <c r="Z18">
        <v>12</v>
      </c>
      <c r="AA18" t="s">
        <v>275</v>
      </c>
    </row>
    <row r="19" spans="9:27" x14ac:dyDescent="0.25">
      <c r="I19" s="14">
        <f t="shared" si="2"/>
        <v>81.47</v>
      </c>
      <c r="J19" s="2">
        <v>10</v>
      </c>
      <c r="K19" s="29" t="b">
        <f t="shared" si="3"/>
        <v>1</v>
      </c>
      <c r="L19" s="29" t="b">
        <f t="shared" si="4"/>
        <v>1</v>
      </c>
      <c r="M19" t="s">
        <v>13</v>
      </c>
      <c r="N19">
        <v>4.83</v>
      </c>
      <c r="O19">
        <v>21238</v>
      </c>
      <c r="P19">
        <v>0.17</v>
      </c>
      <c r="Q19">
        <v>8.1470000000000002</v>
      </c>
      <c r="R19" t="s">
        <v>275</v>
      </c>
      <c r="S19">
        <v>77</v>
      </c>
      <c r="T19">
        <v>97</v>
      </c>
      <c r="U19">
        <v>29.35</v>
      </c>
      <c r="V19">
        <v>29.58</v>
      </c>
      <c r="W19" t="s">
        <v>275</v>
      </c>
      <c r="X19">
        <v>79</v>
      </c>
      <c r="Y19">
        <v>31.53</v>
      </c>
      <c r="Z19">
        <v>31.7</v>
      </c>
      <c r="AA19" t="s">
        <v>275</v>
      </c>
    </row>
    <row r="20" spans="9:27" x14ac:dyDescent="0.25">
      <c r="I20" s="14">
        <f t="shared" si="2"/>
        <v>91.58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4.84</v>
      </c>
      <c r="O20">
        <v>66001</v>
      </c>
      <c r="P20">
        <v>0.53</v>
      </c>
      <c r="Q20">
        <v>9.1579999999999995</v>
      </c>
      <c r="R20" t="s">
        <v>275</v>
      </c>
      <c r="S20">
        <v>61</v>
      </c>
      <c r="T20">
        <v>96</v>
      </c>
      <c r="U20">
        <v>74.650000000000006</v>
      </c>
      <c r="V20">
        <v>78.06</v>
      </c>
      <c r="W20" t="s">
        <v>275</v>
      </c>
      <c r="X20">
        <v>98</v>
      </c>
      <c r="Y20">
        <v>46.25</v>
      </c>
      <c r="Z20">
        <v>47.78</v>
      </c>
      <c r="AA20" t="s">
        <v>275</v>
      </c>
    </row>
    <row r="21" spans="9:27" x14ac:dyDescent="0.25">
      <c r="I21" s="14">
        <f t="shared" si="2"/>
        <v>109.87777777777777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4.8499999999999996</v>
      </c>
      <c r="O21">
        <v>38860</v>
      </c>
      <c r="P21">
        <v>0.31</v>
      </c>
      <c r="Q21">
        <v>19.777999999999999</v>
      </c>
      <c r="R21" t="s">
        <v>275</v>
      </c>
      <c r="S21">
        <v>43</v>
      </c>
      <c r="T21">
        <v>72</v>
      </c>
      <c r="U21">
        <v>30.13</v>
      </c>
      <c r="V21">
        <v>29.73</v>
      </c>
      <c r="W21" t="s">
        <v>275</v>
      </c>
      <c r="X21">
        <v>57</v>
      </c>
      <c r="Y21">
        <v>8.2799999999999994</v>
      </c>
      <c r="Z21">
        <v>8.92</v>
      </c>
      <c r="AA21" t="s">
        <v>275</v>
      </c>
    </row>
    <row r="22" spans="9:27" x14ac:dyDescent="0.25">
      <c r="I22" s="14">
        <f t="shared" si="2"/>
        <v>110.25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4.95</v>
      </c>
      <c r="O22">
        <v>21920</v>
      </c>
      <c r="P22">
        <v>0.18</v>
      </c>
      <c r="Q22">
        <v>11.025</v>
      </c>
      <c r="R22" t="s">
        <v>275</v>
      </c>
      <c r="S22">
        <v>55</v>
      </c>
      <c r="T22">
        <v>85</v>
      </c>
      <c r="U22">
        <v>17.38</v>
      </c>
      <c r="V22">
        <v>16.59</v>
      </c>
      <c r="W22" t="s">
        <v>275</v>
      </c>
      <c r="X22" t="s">
        <v>272</v>
      </c>
      <c r="Y22" t="s">
        <v>272</v>
      </c>
      <c r="Z22" t="s">
        <v>272</v>
      </c>
      <c r="AA22" t="s">
        <v>272</v>
      </c>
    </row>
    <row r="23" spans="9:27" x14ac:dyDescent="0.25">
      <c r="I23" s="14">
        <f t="shared" si="2"/>
        <v>82.05</v>
      </c>
      <c r="J23" s="2">
        <v>10</v>
      </c>
      <c r="K23" s="29" t="b">
        <f t="shared" si="3"/>
        <v>1</v>
      </c>
      <c r="L23" s="29" t="b">
        <f t="shared" si="4"/>
        <v>1</v>
      </c>
      <c r="M23" t="s">
        <v>250</v>
      </c>
      <c r="N23">
        <v>5.07</v>
      </c>
      <c r="O23">
        <v>21973</v>
      </c>
      <c r="P23">
        <v>0.18</v>
      </c>
      <c r="Q23">
        <v>8.2050000000000001</v>
      </c>
      <c r="R23" t="s">
        <v>275</v>
      </c>
      <c r="S23">
        <v>67</v>
      </c>
      <c r="T23">
        <v>52</v>
      </c>
      <c r="U23">
        <v>29.87</v>
      </c>
      <c r="V23">
        <v>32.43</v>
      </c>
      <c r="W23" t="s">
        <v>275</v>
      </c>
      <c r="X23">
        <v>40</v>
      </c>
      <c r="Y23">
        <v>32.17</v>
      </c>
      <c r="Z23">
        <v>35.520000000000003</v>
      </c>
      <c r="AA23" t="s">
        <v>275</v>
      </c>
    </row>
    <row r="24" spans="9:27" x14ac:dyDescent="0.25">
      <c r="I24" s="14">
        <f t="shared" si="2"/>
        <v>92.690000000000012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5.08</v>
      </c>
      <c r="O24">
        <v>37956</v>
      </c>
      <c r="P24">
        <v>0.3</v>
      </c>
      <c r="Q24">
        <v>9.2690000000000001</v>
      </c>
      <c r="R24" t="s">
        <v>275</v>
      </c>
      <c r="S24">
        <v>49</v>
      </c>
      <c r="T24">
        <v>130</v>
      </c>
      <c r="U24">
        <v>74.2</v>
      </c>
      <c r="V24">
        <v>75.94</v>
      </c>
      <c r="W24" t="s">
        <v>275</v>
      </c>
      <c r="X24">
        <v>128</v>
      </c>
      <c r="Y24">
        <v>58.41</v>
      </c>
      <c r="Z24">
        <v>59.41</v>
      </c>
      <c r="AA24" t="s">
        <v>275</v>
      </c>
    </row>
    <row r="25" spans="9:27" x14ac:dyDescent="0.25">
      <c r="I25" s="14">
        <f t="shared" si="2"/>
        <v>97.2</v>
      </c>
      <c r="J25" s="2">
        <v>10</v>
      </c>
      <c r="K25" s="29" t="b">
        <f t="shared" si="3"/>
        <v>1</v>
      </c>
      <c r="L25" s="29" t="b">
        <f t="shared" si="4"/>
        <v>1</v>
      </c>
      <c r="M25" t="s">
        <v>18</v>
      </c>
      <c r="N25">
        <v>5.0999999999999996</v>
      </c>
      <c r="O25">
        <v>15479</v>
      </c>
      <c r="P25">
        <v>0.12</v>
      </c>
      <c r="Q25">
        <v>9.7200000000000006</v>
      </c>
      <c r="R25" t="s">
        <v>275</v>
      </c>
      <c r="S25">
        <v>42</v>
      </c>
      <c r="T25">
        <v>72</v>
      </c>
      <c r="U25">
        <v>47.41</v>
      </c>
      <c r="V25">
        <v>46.31</v>
      </c>
      <c r="W25" t="s">
        <v>275</v>
      </c>
      <c r="X25">
        <v>71</v>
      </c>
      <c r="Y25">
        <v>46.95</v>
      </c>
      <c r="Z25">
        <v>45.73</v>
      </c>
      <c r="AA25" t="s">
        <v>275</v>
      </c>
    </row>
    <row r="26" spans="9:27" x14ac:dyDescent="0.25">
      <c r="I26" s="14">
        <f t="shared" si="2"/>
        <v>99.02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5.21</v>
      </c>
      <c r="O26">
        <v>70495</v>
      </c>
      <c r="P26">
        <v>0.56999999999999995</v>
      </c>
      <c r="Q26">
        <v>9.9019999999999992</v>
      </c>
      <c r="R26" t="s">
        <v>275</v>
      </c>
      <c r="S26">
        <v>83</v>
      </c>
      <c r="T26">
        <v>85</v>
      </c>
      <c r="U26">
        <v>64.22</v>
      </c>
      <c r="V26">
        <v>65.150000000000006</v>
      </c>
      <c r="W26" t="s">
        <v>275</v>
      </c>
      <c r="X26">
        <v>47</v>
      </c>
      <c r="Y26">
        <v>16.98</v>
      </c>
      <c r="Z26">
        <v>16.98</v>
      </c>
      <c r="AA26" t="s">
        <v>275</v>
      </c>
    </row>
    <row r="27" spans="9:27" x14ac:dyDescent="0.25">
      <c r="I27" s="14">
        <f t="shared" si="2"/>
        <v>105.06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5.35</v>
      </c>
      <c r="O27">
        <v>37543</v>
      </c>
      <c r="P27">
        <v>0.3</v>
      </c>
      <c r="Q27">
        <v>10.506</v>
      </c>
      <c r="R27" t="s">
        <v>275</v>
      </c>
      <c r="S27">
        <v>97</v>
      </c>
      <c r="T27">
        <v>99</v>
      </c>
      <c r="U27">
        <v>63.95</v>
      </c>
      <c r="V27">
        <v>61.38</v>
      </c>
      <c r="W27" t="s">
        <v>275</v>
      </c>
      <c r="X27">
        <v>61</v>
      </c>
      <c r="Y27">
        <v>57.69</v>
      </c>
      <c r="Z27">
        <v>52.83</v>
      </c>
      <c r="AA27" t="s">
        <v>275</v>
      </c>
    </row>
    <row r="28" spans="9:27" x14ac:dyDescent="0.25">
      <c r="I28" s="14">
        <f t="shared" si="2"/>
        <v>98.49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5.37</v>
      </c>
      <c r="O28">
        <v>70435</v>
      </c>
      <c r="P28">
        <v>0.56000000000000005</v>
      </c>
      <c r="Q28">
        <v>19.698</v>
      </c>
      <c r="R28" t="s">
        <v>275</v>
      </c>
      <c r="S28">
        <v>113</v>
      </c>
      <c r="T28">
        <v>111</v>
      </c>
      <c r="U28">
        <v>103.02</v>
      </c>
      <c r="V28">
        <v>105.5</v>
      </c>
      <c r="W28" t="s">
        <v>275</v>
      </c>
      <c r="X28" t="s">
        <v>272</v>
      </c>
      <c r="Y28" t="s">
        <v>272</v>
      </c>
      <c r="Z28" t="s">
        <v>272</v>
      </c>
      <c r="AA28" t="s">
        <v>272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5.44</v>
      </c>
      <c r="O29">
        <v>118837</v>
      </c>
      <c r="P29">
        <v>0.95</v>
      </c>
      <c r="Q29">
        <v>20</v>
      </c>
      <c r="R29" t="s">
        <v>275</v>
      </c>
      <c r="S29">
        <v>168</v>
      </c>
      <c r="T29">
        <v>99</v>
      </c>
      <c r="U29">
        <v>66.319999999999993</v>
      </c>
      <c r="V29">
        <v>64.510000000000005</v>
      </c>
      <c r="W29" t="s">
        <v>275</v>
      </c>
      <c r="X29" t="s">
        <v>272</v>
      </c>
      <c r="Y29" t="s">
        <v>272</v>
      </c>
      <c r="Z29" t="s">
        <v>272</v>
      </c>
      <c r="AA29" t="s">
        <v>272</v>
      </c>
    </row>
    <row r="30" spans="9:27" x14ac:dyDescent="0.25">
      <c r="I30" s="14">
        <f t="shared" si="2"/>
        <v>91.820000000000007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5.49</v>
      </c>
      <c r="O30">
        <v>66986</v>
      </c>
      <c r="P30">
        <v>0.54</v>
      </c>
      <c r="Q30">
        <v>9.1820000000000004</v>
      </c>
      <c r="R30" t="s">
        <v>275</v>
      </c>
      <c r="S30">
        <v>56</v>
      </c>
      <c r="T30">
        <v>41</v>
      </c>
      <c r="U30">
        <v>54.46</v>
      </c>
      <c r="V30">
        <v>54.74</v>
      </c>
      <c r="W30" t="s">
        <v>275</v>
      </c>
      <c r="X30">
        <v>43</v>
      </c>
      <c r="Y30">
        <v>25.3</v>
      </c>
      <c r="Z30">
        <v>24.58</v>
      </c>
      <c r="AA30" t="s">
        <v>275</v>
      </c>
    </row>
    <row r="31" spans="9:27" x14ac:dyDescent="0.25">
      <c r="I31" s="14">
        <f t="shared" si="2"/>
        <v>94.65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251</v>
      </c>
      <c r="N31">
        <v>5.5</v>
      </c>
      <c r="O31">
        <v>24828</v>
      </c>
      <c r="P31">
        <v>0.2</v>
      </c>
      <c r="Q31">
        <v>9.4649999999999999</v>
      </c>
      <c r="R31" t="s">
        <v>275</v>
      </c>
      <c r="S31">
        <v>119</v>
      </c>
      <c r="T31">
        <v>121</v>
      </c>
      <c r="U31">
        <v>32.1</v>
      </c>
      <c r="V31">
        <v>32.26</v>
      </c>
      <c r="W31" t="s">
        <v>275</v>
      </c>
      <c r="X31" t="s">
        <v>272</v>
      </c>
      <c r="Y31" t="s">
        <v>272</v>
      </c>
      <c r="Z31" t="s">
        <v>272</v>
      </c>
      <c r="AA31" t="s">
        <v>272</v>
      </c>
    </row>
    <row r="32" spans="9:27" x14ac:dyDescent="0.25">
      <c r="I32" s="14">
        <f t="shared" si="2"/>
        <v>96.960000000000008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5.52</v>
      </c>
      <c r="O32">
        <v>51485</v>
      </c>
      <c r="P32">
        <v>0.41</v>
      </c>
      <c r="Q32">
        <v>9.6959999999999997</v>
      </c>
      <c r="R32" t="s">
        <v>275</v>
      </c>
      <c r="S32">
        <v>75</v>
      </c>
      <c r="T32">
        <v>77</v>
      </c>
      <c r="U32">
        <v>30.65</v>
      </c>
      <c r="V32">
        <v>30.87</v>
      </c>
      <c r="W32" t="s">
        <v>275</v>
      </c>
      <c r="X32">
        <v>110</v>
      </c>
      <c r="Y32">
        <v>37.380000000000003</v>
      </c>
      <c r="Z32">
        <v>37.270000000000003</v>
      </c>
      <c r="AA32" t="s">
        <v>275</v>
      </c>
    </row>
    <row r="33" spans="9:27" x14ac:dyDescent="0.25">
      <c r="I33" s="14">
        <f t="shared" si="2"/>
        <v>97.99</v>
      </c>
      <c r="J33" s="2">
        <v>10</v>
      </c>
      <c r="K33" s="29" t="b">
        <f t="shared" si="3"/>
        <v>1</v>
      </c>
      <c r="L33" s="29" t="b">
        <f t="shared" si="4"/>
        <v>1</v>
      </c>
      <c r="M33" s="54" t="s">
        <v>23</v>
      </c>
      <c r="N33">
        <v>5.71</v>
      </c>
      <c r="O33">
        <v>186800</v>
      </c>
      <c r="P33">
        <v>1.5</v>
      </c>
      <c r="Q33">
        <v>9.7989999999999995</v>
      </c>
      <c r="R33" t="s">
        <v>275</v>
      </c>
      <c r="S33">
        <v>78</v>
      </c>
      <c r="T33">
        <v>77</v>
      </c>
      <c r="U33">
        <v>24.26</v>
      </c>
      <c r="V33">
        <v>24.6</v>
      </c>
      <c r="W33" t="s">
        <v>275</v>
      </c>
      <c r="X33">
        <v>52</v>
      </c>
      <c r="Y33">
        <v>14.55</v>
      </c>
      <c r="Z33">
        <v>14.25</v>
      </c>
      <c r="AA33" t="s">
        <v>275</v>
      </c>
    </row>
    <row r="34" spans="9:27" x14ac:dyDescent="0.25">
      <c r="I34" s="14">
        <f t="shared" si="2"/>
        <v>101.64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5.78</v>
      </c>
      <c r="O34">
        <v>48476</v>
      </c>
      <c r="P34">
        <v>0.39</v>
      </c>
      <c r="Q34">
        <v>10.164</v>
      </c>
      <c r="R34" t="s">
        <v>275</v>
      </c>
      <c r="S34">
        <v>62</v>
      </c>
      <c r="T34">
        <v>64</v>
      </c>
      <c r="U34">
        <v>31.62</v>
      </c>
      <c r="V34">
        <v>32.270000000000003</v>
      </c>
      <c r="W34" t="s">
        <v>275</v>
      </c>
      <c r="X34">
        <v>49</v>
      </c>
      <c r="Y34">
        <v>29.64</v>
      </c>
      <c r="Z34">
        <v>29.79</v>
      </c>
      <c r="AA34" t="s">
        <v>275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6.18</v>
      </c>
      <c r="O35">
        <v>217306</v>
      </c>
      <c r="P35">
        <v>1.74</v>
      </c>
      <c r="Q35">
        <v>20</v>
      </c>
      <c r="R35" t="s">
        <v>275</v>
      </c>
      <c r="S35">
        <v>114</v>
      </c>
      <c r="T35">
        <v>88</v>
      </c>
      <c r="U35">
        <v>20.89</v>
      </c>
      <c r="V35">
        <v>20.66</v>
      </c>
      <c r="W35" t="s">
        <v>275</v>
      </c>
      <c r="X35">
        <v>63</v>
      </c>
      <c r="Y35">
        <v>21.01</v>
      </c>
      <c r="Z35">
        <v>20.92</v>
      </c>
      <c r="AA35" t="s">
        <v>275</v>
      </c>
    </row>
    <row r="36" spans="9:27" x14ac:dyDescent="0.25">
      <c r="I36" s="14">
        <f t="shared" si="2"/>
        <v>97.81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6.39</v>
      </c>
      <c r="O36">
        <v>39513</v>
      </c>
      <c r="P36">
        <v>0.32</v>
      </c>
      <c r="Q36">
        <v>9.7810000000000006</v>
      </c>
      <c r="R36" t="s">
        <v>275</v>
      </c>
      <c r="S36">
        <v>130</v>
      </c>
      <c r="T36">
        <v>132</v>
      </c>
      <c r="U36">
        <v>94.95</v>
      </c>
      <c r="V36">
        <v>94.47</v>
      </c>
      <c r="W36" t="s">
        <v>275</v>
      </c>
      <c r="X36">
        <v>95</v>
      </c>
      <c r="Y36">
        <v>107.05</v>
      </c>
      <c r="Z36">
        <v>103.33</v>
      </c>
      <c r="AA36" t="s">
        <v>275</v>
      </c>
    </row>
    <row r="37" spans="9:27" x14ac:dyDescent="0.25">
      <c r="I37" s="14">
        <f t="shared" si="2"/>
        <v>98.05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6.65</v>
      </c>
      <c r="O37">
        <v>42858</v>
      </c>
      <c r="P37">
        <v>0.34</v>
      </c>
      <c r="Q37">
        <v>9.8049999999999997</v>
      </c>
      <c r="R37" t="s">
        <v>275</v>
      </c>
      <c r="S37">
        <v>63</v>
      </c>
      <c r="T37">
        <v>62</v>
      </c>
      <c r="U37">
        <v>69.8</v>
      </c>
      <c r="V37">
        <v>71.5</v>
      </c>
      <c r="W37" t="s">
        <v>275</v>
      </c>
      <c r="X37">
        <v>41</v>
      </c>
      <c r="Y37">
        <v>41.92</v>
      </c>
      <c r="Z37">
        <v>40.44</v>
      </c>
      <c r="AA37" t="s">
        <v>275</v>
      </c>
    </row>
    <row r="38" spans="9:27" x14ac:dyDescent="0.25">
      <c r="I38" s="14">
        <f t="shared" si="2"/>
        <v>103.08999999999999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252</v>
      </c>
      <c r="N38">
        <v>6.73</v>
      </c>
      <c r="O38">
        <v>22657</v>
      </c>
      <c r="P38">
        <v>0.18</v>
      </c>
      <c r="Q38">
        <v>10.308999999999999</v>
      </c>
      <c r="R38" t="s">
        <v>275</v>
      </c>
      <c r="S38">
        <v>174</v>
      </c>
      <c r="T38">
        <v>93</v>
      </c>
      <c r="U38">
        <v>123.38</v>
      </c>
      <c r="V38">
        <v>117.7</v>
      </c>
      <c r="W38" t="s">
        <v>275</v>
      </c>
      <c r="X38">
        <v>95</v>
      </c>
      <c r="Y38">
        <v>102.89</v>
      </c>
      <c r="Z38">
        <v>97.1</v>
      </c>
      <c r="AA38" t="s">
        <v>275</v>
      </c>
    </row>
    <row r="39" spans="9:27" x14ac:dyDescent="0.25">
      <c r="I39" s="14">
        <f t="shared" si="2"/>
        <v>115.48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253</v>
      </c>
      <c r="N39">
        <v>6.75</v>
      </c>
      <c r="O39">
        <v>16012</v>
      </c>
      <c r="P39">
        <v>0.13</v>
      </c>
      <c r="Q39">
        <v>11.548</v>
      </c>
      <c r="R39" t="s">
        <v>275</v>
      </c>
      <c r="S39">
        <v>41</v>
      </c>
      <c r="T39">
        <v>69</v>
      </c>
      <c r="U39">
        <v>100.61</v>
      </c>
      <c r="V39">
        <v>99.24</v>
      </c>
      <c r="W39" t="s">
        <v>275</v>
      </c>
      <c r="X39">
        <v>39</v>
      </c>
      <c r="Y39">
        <v>42.15</v>
      </c>
      <c r="Z39">
        <v>43.46</v>
      </c>
      <c r="AA39" t="s">
        <v>275</v>
      </c>
    </row>
    <row r="40" spans="9:27" x14ac:dyDescent="0.25">
      <c r="I40" s="14">
        <f t="shared" si="2"/>
        <v>101.82</v>
      </c>
      <c r="J40" s="2">
        <v>10</v>
      </c>
      <c r="K40" s="29" t="b">
        <f t="shared" si="3"/>
        <v>1</v>
      </c>
      <c r="L40" s="29" t="b">
        <f t="shared" si="4"/>
        <v>1</v>
      </c>
      <c r="M40" t="s">
        <v>27</v>
      </c>
      <c r="N40">
        <v>6.92</v>
      </c>
      <c r="O40">
        <v>37926</v>
      </c>
      <c r="P40">
        <v>0.3</v>
      </c>
      <c r="Q40">
        <v>10.182</v>
      </c>
      <c r="R40" t="s">
        <v>275</v>
      </c>
      <c r="S40">
        <v>83</v>
      </c>
      <c r="T40">
        <v>85</v>
      </c>
      <c r="U40">
        <v>63.56</v>
      </c>
      <c r="V40">
        <v>63.32</v>
      </c>
      <c r="W40" t="s">
        <v>275</v>
      </c>
      <c r="X40">
        <v>47</v>
      </c>
      <c r="Y40">
        <v>14.89</v>
      </c>
      <c r="Z40">
        <v>14.77</v>
      </c>
      <c r="AA40" t="s">
        <v>275</v>
      </c>
    </row>
    <row r="41" spans="9:27" x14ac:dyDescent="0.25">
      <c r="I41" s="14">
        <f t="shared" si="2"/>
        <v>108.63000000000001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7.16</v>
      </c>
      <c r="O41">
        <v>3132</v>
      </c>
      <c r="P41">
        <v>0.03</v>
      </c>
      <c r="Q41">
        <v>10.863</v>
      </c>
      <c r="R41" t="s">
        <v>275</v>
      </c>
      <c r="S41">
        <v>43</v>
      </c>
      <c r="T41">
        <v>41</v>
      </c>
      <c r="U41">
        <v>89.61</v>
      </c>
      <c r="V41">
        <v>81.28</v>
      </c>
      <c r="W41" t="s">
        <v>275</v>
      </c>
      <c r="X41">
        <v>39</v>
      </c>
      <c r="Y41">
        <v>22.46</v>
      </c>
      <c r="Z41">
        <v>22.56</v>
      </c>
      <c r="AA41" t="s">
        <v>275</v>
      </c>
    </row>
    <row r="42" spans="9:27" x14ac:dyDescent="0.25">
      <c r="I42" s="14">
        <f t="shared" si="2"/>
        <v>100.53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7.36</v>
      </c>
      <c r="O42">
        <v>37332</v>
      </c>
      <c r="P42">
        <v>0.3</v>
      </c>
      <c r="Q42">
        <v>10.053000000000001</v>
      </c>
      <c r="R42" t="s">
        <v>275</v>
      </c>
      <c r="S42">
        <v>75</v>
      </c>
      <c r="T42">
        <v>39</v>
      </c>
      <c r="U42">
        <v>37.24</v>
      </c>
      <c r="V42">
        <v>38.81</v>
      </c>
      <c r="W42" t="s">
        <v>275</v>
      </c>
      <c r="X42">
        <v>77</v>
      </c>
      <c r="Y42">
        <v>32.26</v>
      </c>
      <c r="Z42">
        <v>31.51</v>
      </c>
      <c r="AA42" t="s">
        <v>275</v>
      </c>
    </row>
    <row r="43" spans="9:27" x14ac:dyDescent="0.25">
      <c r="I43" s="14">
        <f t="shared" si="2"/>
        <v>114.03333333333335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254</v>
      </c>
      <c r="N43">
        <v>7.52</v>
      </c>
      <c r="O43">
        <v>78133</v>
      </c>
      <c r="P43">
        <v>0.63</v>
      </c>
      <c r="Q43">
        <v>20.526</v>
      </c>
      <c r="R43" t="s">
        <v>275</v>
      </c>
      <c r="S43">
        <v>43</v>
      </c>
      <c r="T43">
        <v>58</v>
      </c>
      <c r="U43">
        <v>43.43</v>
      </c>
      <c r="V43">
        <v>43.61</v>
      </c>
      <c r="W43" t="s">
        <v>275</v>
      </c>
      <c r="X43">
        <v>41</v>
      </c>
      <c r="Y43">
        <v>22.84</v>
      </c>
      <c r="Z43">
        <v>22</v>
      </c>
      <c r="AA43" t="s">
        <v>275</v>
      </c>
    </row>
    <row r="44" spans="9:27" x14ac:dyDescent="0.25">
      <c r="I44" s="14">
        <f t="shared" si="2"/>
        <v>102.18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7.61</v>
      </c>
      <c r="O44">
        <v>364646</v>
      </c>
      <c r="P44">
        <v>2.92</v>
      </c>
      <c r="Q44">
        <v>20.436</v>
      </c>
      <c r="R44" t="s">
        <v>275</v>
      </c>
      <c r="S44">
        <v>98</v>
      </c>
      <c r="T44">
        <v>100</v>
      </c>
      <c r="U44">
        <v>60.83</v>
      </c>
      <c r="V44">
        <v>62.03</v>
      </c>
      <c r="W44" t="s">
        <v>275</v>
      </c>
      <c r="X44">
        <v>70</v>
      </c>
      <c r="Y44">
        <v>12.03</v>
      </c>
      <c r="Z44">
        <v>11.87</v>
      </c>
      <c r="AA44" t="s">
        <v>275</v>
      </c>
    </row>
    <row r="45" spans="9:27" x14ac:dyDescent="0.25">
      <c r="I45" s="14">
        <f t="shared" si="2"/>
        <v>92.92</v>
      </c>
      <c r="J45" s="2">
        <v>10</v>
      </c>
      <c r="K45" s="29" t="b">
        <f t="shared" si="3"/>
        <v>1</v>
      </c>
      <c r="L45" s="29" t="b">
        <f t="shared" si="4"/>
        <v>1</v>
      </c>
      <c r="M45" s="54" t="s">
        <v>30</v>
      </c>
      <c r="N45">
        <v>7.68</v>
      </c>
      <c r="O45">
        <v>196134</v>
      </c>
      <c r="P45">
        <v>1.57</v>
      </c>
      <c r="Q45">
        <v>9.2919999999999998</v>
      </c>
      <c r="R45" t="s">
        <v>275</v>
      </c>
      <c r="S45">
        <v>91</v>
      </c>
      <c r="T45">
        <v>92</v>
      </c>
      <c r="U45">
        <v>54.6</v>
      </c>
      <c r="V45">
        <v>53.92</v>
      </c>
      <c r="W45" t="s">
        <v>275</v>
      </c>
      <c r="X45">
        <v>65</v>
      </c>
      <c r="Y45">
        <v>12.27</v>
      </c>
      <c r="Z45">
        <v>12.16</v>
      </c>
      <c r="AA45" t="s">
        <v>275</v>
      </c>
    </row>
    <row r="46" spans="9:27" x14ac:dyDescent="0.25">
      <c r="I46" s="14">
        <f t="shared" si="2"/>
        <v>103.90000000000002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7.93</v>
      </c>
      <c r="O46">
        <v>25303</v>
      </c>
      <c r="P46">
        <v>0.2</v>
      </c>
      <c r="Q46">
        <v>10.39</v>
      </c>
      <c r="R46" t="s">
        <v>275</v>
      </c>
      <c r="S46">
        <v>75</v>
      </c>
      <c r="T46">
        <v>39</v>
      </c>
      <c r="U46">
        <v>36.68</v>
      </c>
      <c r="V46">
        <v>38.35</v>
      </c>
      <c r="W46" t="s">
        <v>275</v>
      </c>
      <c r="X46">
        <v>77</v>
      </c>
      <c r="Y46">
        <v>31.1</v>
      </c>
      <c r="Z46">
        <v>31.36</v>
      </c>
      <c r="AA46" t="s">
        <v>275</v>
      </c>
    </row>
    <row r="47" spans="9:27" x14ac:dyDescent="0.25">
      <c r="I47" s="14">
        <f t="shared" si="2"/>
        <v>118.58999999999999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255</v>
      </c>
      <c r="N47">
        <v>7.99</v>
      </c>
      <c r="O47">
        <v>26834</v>
      </c>
      <c r="P47">
        <v>0.22</v>
      </c>
      <c r="Q47">
        <v>11.859</v>
      </c>
      <c r="R47" t="s">
        <v>275</v>
      </c>
      <c r="S47">
        <v>69</v>
      </c>
      <c r="T47">
        <v>41</v>
      </c>
      <c r="U47">
        <v>57.02</v>
      </c>
      <c r="V47">
        <v>54.33</v>
      </c>
      <c r="W47" t="s">
        <v>275</v>
      </c>
      <c r="X47">
        <v>99</v>
      </c>
      <c r="Y47">
        <v>23.98</v>
      </c>
      <c r="Z47">
        <v>23.61</v>
      </c>
      <c r="AA47" t="s">
        <v>275</v>
      </c>
    </row>
    <row r="48" spans="9:27" x14ac:dyDescent="0.25">
      <c r="I48" s="14">
        <f t="shared" si="2"/>
        <v>93.24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</v>
      </c>
      <c r="O48">
        <v>37291</v>
      </c>
      <c r="P48">
        <v>0.3</v>
      </c>
      <c r="Q48">
        <v>9.3239999999999998</v>
      </c>
      <c r="R48" t="s">
        <v>275</v>
      </c>
      <c r="S48">
        <v>97</v>
      </c>
      <c r="T48">
        <v>83</v>
      </c>
      <c r="U48">
        <v>91.65</v>
      </c>
      <c r="V48">
        <v>90.23</v>
      </c>
      <c r="W48" t="s">
        <v>275</v>
      </c>
      <c r="X48">
        <v>99</v>
      </c>
      <c r="Y48">
        <v>62.37</v>
      </c>
      <c r="Z48">
        <v>61.77</v>
      </c>
      <c r="AA48" t="s">
        <v>275</v>
      </c>
    </row>
    <row r="49" spans="9:27" x14ac:dyDescent="0.25">
      <c r="I49" s="14">
        <f t="shared" si="2"/>
        <v>105.87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8.16</v>
      </c>
      <c r="O49">
        <v>45716</v>
      </c>
      <c r="P49">
        <v>0.37</v>
      </c>
      <c r="Q49">
        <v>10.587</v>
      </c>
      <c r="R49" t="s">
        <v>275</v>
      </c>
      <c r="S49">
        <v>166</v>
      </c>
      <c r="T49">
        <v>164</v>
      </c>
      <c r="U49">
        <v>78.680000000000007</v>
      </c>
      <c r="V49">
        <v>78.040000000000006</v>
      </c>
      <c r="W49" t="s">
        <v>275</v>
      </c>
      <c r="X49">
        <v>129</v>
      </c>
      <c r="Y49">
        <v>87.89</v>
      </c>
      <c r="Z49">
        <v>84.57</v>
      </c>
      <c r="AA49" t="s">
        <v>275</v>
      </c>
    </row>
    <row r="50" spans="9:27" x14ac:dyDescent="0.25">
      <c r="I50" s="14">
        <f t="shared" si="2"/>
        <v>89.47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8.24</v>
      </c>
      <c r="O50">
        <v>65248</v>
      </c>
      <c r="P50">
        <v>0.52</v>
      </c>
      <c r="Q50">
        <v>8.9469999999999992</v>
      </c>
      <c r="R50" t="s">
        <v>275</v>
      </c>
      <c r="S50">
        <v>76</v>
      </c>
      <c r="T50">
        <v>41</v>
      </c>
      <c r="U50">
        <v>56.34</v>
      </c>
      <c r="V50">
        <v>56.62</v>
      </c>
      <c r="W50" t="s">
        <v>275</v>
      </c>
      <c r="X50">
        <v>78</v>
      </c>
      <c r="Y50">
        <v>31.93</v>
      </c>
      <c r="Z50">
        <v>31.36</v>
      </c>
      <c r="AA50" t="s">
        <v>275</v>
      </c>
    </row>
    <row r="51" spans="9:27" x14ac:dyDescent="0.25">
      <c r="I51" s="14">
        <f t="shared" si="2"/>
        <v>116.58333333333333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8.31</v>
      </c>
      <c r="O51">
        <v>50345</v>
      </c>
      <c r="P51">
        <v>0.4</v>
      </c>
      <c r="Q51">
        <v>20.984999999999999</v>
      </c>
      <c r="R51" t="s">
        <v>275</v>
      </c>
      <c r="S51">
        <v>43</v>
      </c>
      <c r="T51">
        <v>58</v>
      </c>
      <c r="U51">
        <v>59.42</v>
      </c>
      <c r="V51">
        <v>59.52</v>
      </c>
      <c r="W51" t="s">
        <v>275</v>
      </c>
      <c r="X51">
        <v>57</v>
      </c>
      <c r="Y51">
        <v>21.03</v>
      </c>
      <c r="Z51">
        <v>21.73</v>
      </c>
      <c r="AA51" t="s">
        <v>275</v>
      </c>
    </row>
    <row r="52" spans="9:27" x14ac:dyDescent="0.25">
      <c r="I52" s="14">
        <f t="shared" si="2"/>
        <v>103.48000000000002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8.43</v>
      </c>
      <c r="O52">
        <v>23178</v>
      </c>
      <c r="P52">
        <v>0.19</v>
      </c>
      <c r="Q52">
        <v>10.348000000000001</v>
      </c>
      <c r="R52" t="s">
        <v>275</v>
      </c>
      <c r="S52">
        <v>129</v>
      </c>
      <c r="T52">
        <v>127</v>
      </c>
      <c r="U52">
        <v>77.33</v>
      </c>
      <c r="V52">
        <v>76.22</v>
      </c>
      <c r="W52" t="s">
        <v>275</v>
      </c>
      <c r="X52">
        <v>131</v>
      </c>
      <c r="Y52">
        <v>23.26</v>
      </c>
      <c r="Z52">
        <v>23.36</v>
      </c>
      <c r="AA52" t="s">
        <v>275</v>
      </c>
    </row>
    <row r="53" spans="9:27" x14ac:dyDescent="0.25">
      <c r="I53" s="14">
        <f t="shared" si="2"/>
        <v>103.17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</v>
      </c>
      <c r="O53">
        <v>29674</v>
      </c>
      <c r="P53">
        <v>0.24</v>
      </c>
      <c r="Q53">
        <v>10.317</v>
      </c>
      <c r="R53" t="s">
        <v>275</v>
      </c>
      <c r="S53">
        <v>107</v>
      </c>
      <c r="T53">
        <v>109</v>
      </c>
      <c r="U53">
        <v>94.14</v>
      </c>
      <c r="V53">
        <v>97.17</v>
      </c>
      <c r="W53" t="s">
        <v>275</v>
      </c>
      <c r="X53">
        <v>93</v>
      </c>
      <c r="Y53">
        <v>4.1399999999999997</v>
      </c>
      <c r="Z53">
        <v>4.42</v>
      </c>
      <c r="AA53" t="s">
        <v>275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8.91</v>
      </c>
      <c r="O54">
        <v>201406</v>
      </c>
      <c r="P54">
        <v>1.61</v>
      </c>
      <c r="Q54">
        <v>20</v>
      </c>
      <c r="R54" t="s">
        <v>275</v>
      </c>
      <c r="S54">
        <v>117</v>
      </c>
      <c r="T54">
        <v>82</v>
      </c>
      <c r="U54">
        <v>67.3</v>
      </c>
      <c r="V54">
        <v>65.78</v>
      </c>
      <c r="W54" t="s">
        <v>275</v>
      </c>
      <c r="X54">
        <v>52</v>
      </c>
      <c r="Y54">
        <v>14.77</v>
      </c>
      <c r="Z54">
        <v>14.84</v>
      </c>
      <c r="AA54" t="s">
        <v>275</v>
      </c>
    </row>
    <row r="55" spans="9:27" x14ac:dyDescent="0.25">
      <c r="I55" s="14">
        <f t="shared" si="2"/>
        <v>91.809999999999988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8.94</v>
      </c>
      <c r="O55">
        <v>109178</v>
      </c>
      <c r="P55">
        <v>0.88</v>
      </c>
      <c r="Q55">
        <v>9.1809999999999992</v>
      </c>
      <c r="R55" t="s">
        <v>275</v>
      </c>
      <c r="S55">
        <v>112</v>
      </c>
      <c r="T55">
        <v>77</v>
      </c>
      <c r="U55">
        <v>71.02</v>
      </c>
      <c r="V55">
        <v>69.89</v>
      </c>
      <c r="W55" t="s">
        <v>275</v>
      </c>
      <c r="X55">
        <v>114</v>
      </c>
      <c r="Y55">
        <v>31.42</v>
      </c>
      <c r="Z55">
        <v>31.08</v>
      </c>
      <c r="AA55" t="s">
        <v>275</v>
      </c>
    </row>
    <row r="56" spans="9:27" x14ac:dyDescent="0.25">
      <c r="I56" s="14">
        <f t="shared" si="2"/>
        <v>97.720000000000013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9.01</v>
      </c>
      <c r="O56">
        <v>21670</v>
      </c>
      <c r="P56">
        <v>0.17</v>
      </c>
      <c r="Q56">
        <v>9.7720000000000002</v>
      </c>
      <c r="R56" t="s">
        <v>275</v>
      </c>
      <c r="S56">
        <v>131</v>
      </c>
      <c r="T56">
        <v>133</v>
      </c>
      <c r="U56">
        <v>89.62</v>
      </c>
      <c r="V56">
        <v>94.23</v>
      </c>
      <c r="W56" t="s">
        <v>275</v>
      </c>
      <c r="X56">
        <v>117</v>
      </c>
      <c r="Y56">
        <v>80.25</v>
      </c>
      <c r="Z56">
        <v>78.08</v>
      </c>
      <c r="AA56" t="s">
        <v>275</v>
      </c>
    </row>
    <row r="57" spans="9:27" x14ac:dyDescent="0.25">
      <c r="I57" s="14">
        <f t="shared" si="2"/>
        <v>101.67999999999999</v>
      </c>
      <c r="J57" s="2">
        <v>10</v>
      </c>
      <c r="K57" s="29" t="b">
        <f t="shared" si="3"/>
        <v>1</v>
      </c>
      <c r="L57" s="29" t="b">
        <f t="shared" si="4"/>
        <v>1</v>
      </c>
      <c r="M57" s="54" t="s">
        <v>40</v>
      </c>
      <c r="N57">
        <v>9.02</v>
      </c>
      <c r="O57">
        <v>186384</v>
      </c>
      <c r="P57">
        <v>1.49</v>
      </c>
      <c r="Q57">
        <v>10.167999999999999</v>
      </c>
      <c r="R57" t="s">
        <v>275</v>
      </c>
      <c r="S57">
        <v>91</v>
      </c>
      <c r="T57">
        <v>106</v>
      </c>
      <c r="U57">
        <v>33.14</v>
      </c>
      <c r="V57">
        <v>33.82</v>
      </c>
      <c r="W57" t="s">
        <v>275</v>
      </c>
      <c r="X57">
        <v>51</v>
      </c>
      <c r="Y57">
        <v>8.89</v>
      </c>
      <c r="Z57">
        <v>8.7799999999999994</v>
      </c>
      <c r="AA57" t="s">
        <v>275</v>
      </c>
    </row>
    <row r="58" spans="9:27" x14ac:dyDescent="0.25">
      <c r="I58" s="14">
        <f t="shared" si="2"/>
        <v>111.25500000000001</v>
      </c>
      <c r="J58" s="2">
        <v>20</v>
      </c>
      <c r="K58" s="29" t="b">
        <f t="shared" si="3"/>
        <v>1</v>
      </c>
      <c r="L58" s="29" t="b">
        <f t="shared" si="4"/>
        <v>1</v>
      </c>
      <c r="M58" s="54" t="s">
        <v>41</v>
      </c>
      <c r="N58">
        <v>9.1300000000000008</v>
      </c>
      <c r="O58">
        <v>334129</v>
      </c>
      <c r="P58">
        <v>2.68</v>
      </c>
      <c r="Q58">
        <v>22.251000000000001</v>
      </c>
      <c r="R58" t="s">
        <v>275</v>
      </c>
      <c r="S58">
        <v>91</v>
      </c>
      <c r="T58">
        <v>106</v>
      </c>
      <c r="U58">
        <v>49.04</v>
      </c>
      <c r="V58">
        <v>48.41</v>
      </c>
      <c r="W58" t="s">
        <v>275</v>
      </c>
      <c r="X58">
        <v>105</v>
      </c>
      <c r="Y58">
        <v>20.329999999999998</v>
      </c>
      <c r="Z58">
        <v>20.65</v>
      </c>
      <c r="AA58" t="s">
        <v>275</v>
      </c>
    </row>
    <row r="59" spans="9:27" x14ac:dyDescent="0.25">
      <c r="I59" s="14">
        <f t="shared" si="2"/>
        <v>103.24</v>
      </c>
      <c r="J59" s="2">
        <v>10</v>
      </c>
      <c r="K59" s="29" t="b">
        <f t="shared" si="3"/>
        <v>1</v>
      </c>
      <c r="L59" s="29" t="b">
        <f t="shared" si="4"/>
        <v>1</v>
      </c>
      <c r="M59" s="54" t="s">
        <v>42</v>
      </c>
      <c r="N59">
        <v>9.43</v>
      </c>
      <c r="O59">
        <v>169540</v>
      </c>
      <c r="P59">
        <v>1.36</v>
      </c>
      <c r="Q59">
        <v>10.324</v>
      </c>
      <c r="R59" t="s">
        <v>275</v>
      </c>
      <c r="S59">
        <v>91</v>
      </c>
      <c r="T59">
        <v>106</v>
      </c>
      <c r="U59">
        <v>46.32</v>
      </c>
      <c r="V59">
        <v>46.28</v>
      </c>
      <c r="W59" t="s">
        <v>275</v>
      </c>
      <c r="X59">
        <v>105</v>
      </c>
      <c r="Y59">
        <v>23.32</v>
      </c>
      <c r="Z59">
        <v>23.58</v>
      </c>
      <c r="AA59" t="s">
        <v>275</v>
      </c>
    </row>
    <row r="60" spans="9:27" x14ac:dyDescent="0.25">
      <c r="I60" s="14">
        <f t="shared" si="2"/>
        <v>105.07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9.4499999999999993</v>
      </c>
      <c r="O60">
        <v>126542</v>
      </c>
      <c r="P60">
        <v>1.01</v>
      </c>
      <c r="Q60">
        <v>10.507</v>
      </c>
      <c r="R60" t="s">
        <v>275</v>
      </c>
      <c r="S60">
        <v>104</v>
      </c>
      <c r="T60">
        <v>78</v>
      </c>
      <c r="U60">
        <v>60.77</v>
      </c>
      <c r="V60">
        <v>60.8</v>
      </c>
      <c r="W60" t="s">
        <v>275</v>
      </c>
      <c r="X60">
        <v>103</v>
      </c>
      <c r="Y60">
        <v>54.54</v>
      </c>
      <c r="Z60">
        <v>57.06</v>
      </c>
      <c r="AA60" t="s">
        <v>275</v>
      </c>
    </row>
    <row r="61" spans="9:27" x14ac:dyDescent="0.25">
      <c r="I61" s="14">
        <f t="shared" si="2"/>
        <v>97.8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9.58</v>
      </c>
      <c r="O61">
        <v>10959</v>
      </c>
      <c r="P61">
        <v>0.09</v>
      </c>
      <c r="Q61">
        <v>9.7799999999999994</v>
      </c>
      <c r="R61" t="s">
        <v>275</v>
      </c>
      <c r="S61">
        <v>173</v>
      </c>
      <c r="T61">
        <v>171</v>
      </c>
      <c r="U61">
        <v>50.79</v>
      </c>
      <c r="V61">
        <v>51.48</v>
      </c>
      <c r="W61" t="s">
        <v>275</v>
      </c>
      <c r="X61">
        <v>175</v>
      </c>
      <c r="Y61">
        <v>47.56</v>
      </c>
      <c r="Z61">
        <v>49.24</v>
      </c>
      <c r="AA61" t="s">
        <v>275</v>
      </c>
    </row>
    <row r="62" spans="9:27" x14ac:dyDescent="0.25">
      <c r="I62" s="14">
        <f t="shared" si="2"/>
        <v>93.84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256</v>
      </c>
      <c r="N62">
        <v>9.7200000000000006</v>
      </c>
      <c r="O62">
        <v>184322</v>
      </c>
      <c r="P62">
        <v>1.48</v>
      </c>
      <c r="Q62">
        <v>9.3840000000000003</v>
      </c>
      <c r="R62" t="s">
        <v>275</v>
      </c>
      <c r="S62">
        <v>105</v>
      </c>
      <c r="T62">
        <v>120</v>
      </c>
      <c r="U62">
        <v>28.2</v>
      </c>
      <c r="V62">
        <v>28.18</v>
      </c>
      <c r="W62" t="s">
        <v>275</v>
      </c>
      <c r="X62">
        <v>79</v>
      </c>
      <c r="Y62">
        <v>18.43</v>
      </c>
      <c r="Z62">
        <v>17.399999999999999</v>
      </c>
      <c r="AA62" t="s">
        <v>275</v>
      </c>
    </row>
    <row r="63" spans="9:27" x14ac:dyDescent="0.25">
      <c r="I63" s="14">
        <f t="shared" si="2"/>
        <v>95.594999999999999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9.85</v>
      </c>
      <c r="O63">
        <v>126306</v>
      </c>
      <c r="P63">
        <v>1.01</v>
      </c>
      <c r="Q63">
        <v>19.119</v>
      </c>
      <c r="R63" t="s">
        <v>275</v>
      </c>
      <c r="S63">
        <v>95</v>
      </c>
      <c r="T63">
        <v>174</v>
      </c>
      <c r="U63">
        <v>53.8</v>
      </c>
      <c r="V63">
        <v>57.78</v>
      </c>
      <c r="W63" t="s">
        <v>275</v>
      </c>
      <c r="X63">
        <v>176</v>
      </c>
      <c r="Y63">
        <v>52.94</v>
      </c>
      <c r="Z63">
        <v>54.99</v>
      </c>
      <c r="AA63" t="s">
        <v>275</v>
      </c>
    </row>
    <row r="64" spans="9:27" x14ac:dyDescent="0.25">
      <c r="I64" s="14">
        <f t="shared" si="2"/>
        <v>90.78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9.9499999999999993</v>
      </c>
      <c r="O64">
        <v>82780</v>
      </c>
      <c r="P64">
        <v>0.66</v>
      </c>
      <c r="Q64">
        <v>9.0779999999999994</v>
      </c>
      <c r="R64" t="s">
        <v>275</v>
      </c>
      <c r="S64">
        <v>77</v>
      </c>
      <c r="T64">
        <v>156</v>
      </c>
      <c r="U64">
        <v>47.43</v>
      </c>
      <c r="V64">
        <v>49.18</v>
      </c>
      <c r="W64" t="s">
        <v>275</v>
      </c>
      <c r="X64">
        <v>158</v>
      </c>
      <c r="Y64">
        <v>44.98</v>
      </c>
      <c r="Z64">
        <v>46.85</v>
      </c>
      <c r="AA64" t="s">
        <v>275</v>
      </c>
    </row>
    <row r="65" spans="9:27" x14ac:dyDescent="0.25">
      <c r="I65" s="14">
        <f t="shared" si="2"/>
        <v>96.350000000000009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9.9700000000000006</v>
      </c>
      <c r="O65">
        <v>44172</v>
      </c>
      <c r="P65">
        <v>0.35</v>
      </c>
      <c r="Q65">
        <v>9.6349999999999998</v>
      </c>
      <c r="R65" t="s">
        <v>275</v>
      </c>
      <c r="S65">
        <v>83</v>
      </c>
      <c r="T65">
        <v>85</v>
      </c>
      <c r="U65">
        <v>64.67</v>
      </c>
      <c r="V65">
        <v>63.61</v>
      </c>
      <c r="W65" t="s">
        <v>275</v>
      </c>
      <c r="X65">
        <v>95</v>
      </c>
      <c r="Y65">
        <v>12.61</v>
      </c>
      <c r="Z65">
        <v>12.84</v>
      </c>
      <c r="AA65" t="s">
        <v>275</v>
      </c>
    </row>
    <row r="66" spans="9:27" x14ac:dyDescent="0.25">
      <c r="I66" s="14">
        <f t="shared" si="2"/>
        <v>93.249999999999986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10</v>
      </c>
      <c r="O66">
        <v>15214</v>
      </c>
      <c r="P66">
        <v>0.12</v>
      </c>
      <c r="Q66">
        <v>9.3249999999999993</v>
      </c>
      <c r="R66" t="s">
        <v>275</v>
      </c>
      <c r="S66">
        <v>77</v>
      </c>
      <c r="T66">
        <v>110</v>
      </c>
      <c r="U66">
        <v>83.05</v>
      </c>
      <c r="V66">
        <v>82.28</v>
      </c>
      <c r="W66" t="s">
        <v>275</v>
      </c>
      <c r="X66">
        <v>61</v>
      </c>
      <c r="Y66">
        <v>68.33</v>
      </c>
      <c r="Z66">
        <v>64.349999999999994</v>
      </c>
      <c r="AA66" t="s">
        <v>275</v>
      </c>
    </row>
    <row r="67" spans="9:27" x14ac:dyDescent="0.25">
      <c r="I67" s="14">
        <f t="shared" si="2"/>
        <v>94.199999999999989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10</v>
      </c>
      <c r="O67">
        <v>45353</v>
      </c>
      <c r="P67">
        <v>0.36</v>
      </c>
      <c r="Q67">
        <v>9.42</v>
      </c>
      <c r="R67" t="s">
        <v>275</v>
      </c>
      <c r="S67">
        <v>75</v>
      </c>
      <c r="T67">
        <v>53</v>
      </c>
      <c r="U67">
        <v>20.399999999999999</v>
      </c>
      <c r="V67">
        <v>19.97</v>
      </c>
      <c r="W67" t="s">
        <v>275</v>
      </c>
      <c r="X67">
        <v>89</v>
      </c>
      <c r="Y67">
        <v>4.63</v>
      </c>
      <c r="Z67">
        <v>5.0999999999999996</v>
      </c>
      <c r="AA67" t="s">
        <v>275</v>
      </c>
    </row>
    <row r="68" spans="9:27" x14ac:dyDescent="0.25">
      <c r="I68" s="14">
        <f t="shared" si="2"/>
        <v>93.75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10.039999999999999</v>
      </c>
      <c r="O68">
        <v>216442</v>
      </c>
      <c r="P68">
        <v>1.74</v>
      </c>
      <c r="Q68">
        <v>9.375</v>
      </c>
      <c r="R68" t="s">
        <v>275</v>
      </c>
      <c r="S68">
        <v>91</v>
      </c>
      <c r="T68">
        <v>120</v>
      </c>
      <c r="U68">
        <v>24.03</v>
      </c>
      <c r="V68">
        <v>24.54</v>
      </c>
      <c r="W68" t="s">
        <v>275</v>
      </c>
      <c r="X68">
        <v>65</v>
      </c>
      <c r="Y68">
        <v>11.01</v>
      </c>
      <c r="Z68">
        <v>10.93</v>
      </c>
      <c r="AA68" t="s">
        <v>275</v>
      </c>
    </row>
    <row r="69" spans="9:27" x14ac:dyDescent="0.25">
      <c r="I69" s="14">
        <f t="shared" ref="I69:I88" si="5">Q69/J69*100</f>
        <v>96.28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10.09</v>
      </c>
      <c r="O69">
        <v>136654</v>
      </c>
      <c r="P69">
        <v>1.1000000000000001</v>
      </c>
      <c r="Q69">
        <v>9.6280000000000001</v>
      </c>
      <c r="R69" t="s">
        <v>275</v>
      </c>
      <c r="S69">
        <v>91</v>
      </c>
      <c r="T69">
        <v>126</v>
      </c>
      <c r="U69">
        <v>32.76</v>
      </c>
      <c r="V69">
        <v>33.729999999999997</v>
      </c>
      <c r="W69" t="s">
        <v>275</v>
      </c>
      <c r="X69">
        <v>89</v>
      </c>
      <c r="Y69">
        <v>17.59</v>
      </c>
      <c r="Z69">
        <v>17.899999999999999</v>
      </c>
      <c r="AA69" t="s">
        <v>275</v>
      </c>
    </row>
    <row r="70" spans="9:27" x14ac:dyDescent="0.25">
      <c r="I70" s="14">
        <f t="shared" si="5"/>
        <v>92.88000000000001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10.17</v>
      </c>
      <c r="O70">
        <v>169245</v>
      </c>
      <c r="P70">
        <v>1.36</v>
      </c>
      <c r="Q70">
        <v>9.2880000000000003</v>
      </c>
      <c r="R70" t="s">
        <v>275</v>
      </c>
      <c r="S70">
        <v>105</v>
      </c>
      <c r="T70">
        <v>120</v>
      </c>
      <c r="U70">
        <v>44.3</v>
      </c>
      <c r="V70">
        <v>46.35</v>
      </c>
      <c r="W70" t="s">
        <v>275</v>
      </c>
      <c r="X70">
        <v>119</v>
      </c>
      <c r="Y70">
        <v>10.86</v>
      </c>
      <c r="Z70">
        <v>11.16</v>
      </c>
      <c r="AA70" t="s">
        <v>275</v>
      </c>
    </row>
    <row r="71" spans="9:27" x14ac:dyDescent="0.25">
      <c r="I71" s="14">
        <f t="shared" si="5"/>
        <v>102.53000000000002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10.19</v>
      </c>
      <c r="O71">
        <v>163379</v>
      </c>
      <c r="P71">
        <v>1.31</v>
      </c>
      <c r="Q71">
        <v>10.253</v>
      </c>
      <c r="R71" t="s">
        <v>275</v>
      </c>
      <c r="S71">
        <v>91</v>
      </c>
      <c r="T71">
        <v>126</v>
      </c>
      <c r="U71">
        <v>29.1</v>
      </c>
      <c r="V71">
        <v>29.43</v>
      </c>
      <c r="W71" t="s">
        <v>275</v>
      </c>
      <c r="X71">
        <v>89</v>
      </c>
      <c r="Y71">
        <v>11.24</v>
      </c>
      <c r="Z71">
        <v>11.46</v>
      </c>
      <c r="AA71" t="s">
        <v>275</v>
      </c>
    </row>
    <row r="72" spans="9:27" x14ac:dyDescent="0.25">
      <c r="I72" s="14">
        <f t="shared" si="5"/>
        <v>88.66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10.4</v>
      </c>
      <c r="O72">
        <v>142605</v>
      </c>
      <c r="P72">
        <v>1.1399999999999999</v>
      </c>
      <c r="Q72">
        <v>8.8659999999999997</v>
      </c>
      <c r="R72" t="s">
        <v>275</v>
      </c>
      <c r="S72">
        <v>119</v>
      </c>
      <c r="T72">
        <v>91</v>
      </c>
      <c r="U72">
        <v>75.08</v>
      </c>
      <c r="V72">
        <v>73.87</v>
      </c>
      <c r="W72" t="s">
        <v>275</v>
      </c>
      <c r="X72">
        <v>134</v>
      </c>
      <c r="Y72">
        <v>24.07</v>
      </c>
      <c r="Z72">
        <v>25.26</v>
      </c>
      <c r="AA72" t="s">
        <v>275</v>
      </c>
    </row>
    <row r="73" spans="9:27" x14ac:dyDescent="0.25">
      <c r="I73" s="14">
        <f t="shared" si="5"/>
        <v>99.78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10.42</v>
      </c>
      <c r="O73">
        <v>7927</v>
      </c>
      <c r="P73">
        <v>0.06</v>
      </c>
      <c r="Q73">
        <v>9.9779999999999998</v>
      </c>
      <c r="R73" t="s">
        <v>275</v>
      </c>
      <c r="S73">
        <v>167</v>
      </c>
      <c r="T73">
        <v>165</v>
      </c>
      <c r="U73">
        <v>77.569999999999993</v>
      </c>
      <c r="V73">
        <v>79.62</v>
      </c>
      <c r="W73" t="s">
        <v>275</v>
      </c>
      <c r="X73">
        <v>169</v>
      </c>
      <c r="Y73">
        <v>46.87</v>
      </c>
      <c r="Z73">
        <v>48.06</v>
      </c>
      <c r="AA73" t="s">
        <v>275</v>
      </c>
    </row>
    <row r="74" spans="9:27" x14ac:dyDescent="0.25">
      <c r="I74" s="14">
        <f t="shared" si="5"/>
        <v>97.09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10.44</v>
      </c>
      <c r="O74">
        <v>171421</v>
      </c>
      <c r="P74">
        <v>1.37</v>
      </c>
      <c r="Q74">
        <v>9.7089999999999996</v>
      </c>
      <c r="R74" t="s">
        <v>275</v>
      </c>
      <c r="S74">
        <v>105</v>
      </c>
      <c r="T74">
        <v>120</v>
      </c>
      <c r="U74">
        <v>42.92</v>
      </c>
      <c r="V74">
        <v>43.02</v>
      </c>
      <c r="W74" t="s">
        <v>275</v>
      </c>
      <c r="X74">
        <v>77</v>
      </c>
      <c r="Y74">
        <v>11.52</v>
      </c>
      <c r="Z74">
        <v>11.58</v>
      </c>
      <c r="AA74" t="s">
        <v>275</v>
      </c>
    </row>
    <row r="75" spans="9:27" x14ac:dyDescent="0.25">
      <c r="I75" s="14">
        <f t="shared" si="5"/>
        <v>92.89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10.56</v>
      </c>
      <c r="O75">
        <v>206569</v>
      </c>
      <c r="P75">
        <v>1.66</v>
      </c>
      <c r="Q75">
        <v>9.2889999999999997</v>
      </c>
      <c r="R75" t="s">
        <v>275</v>
      </c>
      <c r="S75">
        <v>105</v>
      </c>
      <c r="T75">
        <v>134</v>
      </c>
      <c r="U75">
        <v>19.2</v>
      </c>
      <c r="V75">
        <v>19.670000000000002</v>
      </c>
      <c r="W75" t="s">
        <v>275</v>
      </c>
      <c r="X75">
        <v>91</v>
      </c>
      <c r="Y75">
        <v>15.22</v>
      </c>
      <c r="Z75">
        <v>15.5</v>
      </c>
      <c r="AA75" t="s">
        <v>275</v>
      </c>
    </row>
    <row r="76" spans="9:27" x14ac:dyDescent="0.25">
      <c r="I76" s="14">
        <f t="shared" si="5"/>
        <v>92.39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10.63</v>
      </c>
      <c r="O76">
        <v>81057</v>
      </c>
      <c r="P76">
        <v>0.65</v>
      </c>
      <c r="Q76">
        <v>9.2390000000000008</v>
      </c>
      <c r="R76" t="s">
        <v>275</v>
      </c>
      <c r="S76">
        <v>146</v>
      </c>
      <c r="T76">
        <v>148</v>
      </c>
      <c r="U76">
        <v>61.52</v>
      </c>
      <c r="V76">
        <v>62.12</v>
      </c>
      <c r="W76" t="s">
        <v>275</v>
      </c>
      <c r="X76">
        <v>111</v>
      </c>
      <c r="Y76">
        <v>50.94</v>
      </c>
      <c r="Z76">
        <v>50.15</v>
      </c>
      <c r="AA76" t="s">
        <v>275</v>
      </c>
    </row>
    <row r="77" spans="9:27" x14ac:dyDescent="0.25">
      <c r="I77" s="14">
        <f t="shared" si="5"/>
        <v>94.009999999999991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257</v>
      </c>
      <c r="N77">
        <v>10.67</v>
      </c>
      <c r="O77">
        <v>162083</v>
      </c>
      <c r="P77">
        <v>1.3</v>
      </c>
      <c r="Q77">
        <v>9.4009999999999998</v>
      </c>
      <c r="R77" t="s">
        <v>275</v>
      </c>
      <c r="S77">
        <v>119</v>
      </c>
      <c r="T77">
        <v>91</v>
      </c>
      <c r="U77">
        <v>30.7</v>
      </c>
      <c r="V77">
        <v>30.83</v>
      </c>
      <c r="W77" t="s">
        <v>275</v>
      </c>
      <c r="X77">
        <v>134</v>
      </c>
      <c r="Y77">
        <v>27.61</v>
      </c>
      <c r="Z77">
        <v>28.31</v>
      </c>
      <c r="AA77" t="s">
        <v>275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10.69</v>
      </c>
      <c r="O78">
        <v>98733</v>
      </c>
      <c r="P78">
        <v>0.79</v>
      </c>
      <c r="Q78">
        <v>20</v>
      </c>
      <c r="R78" t="s">
        <v>275</v>
      </c>
      <c r="S78">
        <v>152</v>
      </c>
      <c r="T78">
        <v>115</v>
      </c>
      <c r="U78">
        <v>88.5</v>
      </c>
      <c r="V78">
        <v>87.79</v>
      </c>
      <c r="W78" t="s">
        <v>275</v>
      </c>
      <c r="X78" t="s">
        <v>272</v>
      </c>
      <c r="Y78" t="s">
        <v>272</v>
      </c>
      <c r="Z78" t="s">
        <v>272</v>
      </c>
      <c r="AA78" t="s">
        <v>272</v>
      </c>
    </row>
    <row r="79" spans="9:27" x14ac:dyDescent="0.25">
      <c r="I79" s="14">
        <f t="shared" si="5"/>
        <v>98.3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10.71</v>
      </c>
      <c r="O79">
        <v>81088</v>
      </c>
      <c r="P79">
        <v>0.65</v>
      </c>
      <c r="Q79">
        <v>9.83</v>
      </c>
      <c r="R79" t="s">
        <v>275</v>
      </c>
      <c r="S79">
        <v>146</v>
      </c>
      <c r="T79">
        <v>148</v>
      </c>
      <c r="U79">
        <v>62.55</v>
      </c>
      <c r="V79">
        <v>64.430000000000007</v>
      </c>
      <c r="W79" t="s">
        <v>275</v>
      </c>
      <c r="X79">
        <v>111</v>
      </c>
      <c r="Y79">
        <v>51.92</v>
      </c>
      <c r="Z79">
        <v>51.78</v>
      </c>
      <c r="AA79" t="s">
        <v>275</v>
      </c>
    </row>
    <row r="80" spans="9:27" x14ac:dyDescent="0.25">
      <c r="I80" s="14">
        <f t="shared" si="5"/>
        <v>97.53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10.95</v>
      </c>
      <c r="O80">
        <v>159926</v>
      </c>
      <c r="P80">
        <v>1.28</v>
      </c>
      <c r="Q80">
        <v>9.7530000000000001</v>
      </c>
      <c r="R80" t="s">
        <v>275</v>
      </c>
      <c r="S80">
        <v>91</v>
      </c>
      <c r="T80">
        <v>92</v>
      </c>
      <c r="U80">
        <v>52.52</v>
      </c>
      <c r="V80">
        <v>52.19</v>
      </c>
      <c r="W80" t="s">
        <v>275</v>
      </c>
      <c r="X80">
        <v>134</v>
      </c>
      <c r="Y80">
        <v>25.21</v>
      </c>
      <c r="Z80">
        <v>25.4</v>
      </c>
      <c r="AA80" t="s">
        <v>275</v>
      </c>
    </row>
    <row r="81" spans="9:27" x14ac:dyDescent="0.25">
      <c r="I81" s="14">
        <f t="shared" si="5"/>
        <v>98.089999999999989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10.96</v>
      </c>
      <c r="O81">
        <v>82790</v>
      </c>
      <c r="P81">
        <v>0.66</v>
      </c>
      <c r="Q81">
        <v>9.8089999999999993</v>
      </c>
      <c r="R81" t="s">
        <v>275</v>
      </c>
      <c r="S81">
        <v>146</v>
      </c>
      <c r="T81">
        <v>148</v>
      </c>
      <c r="U81">
        <v>62.85</v>
      </c>
      <c r="V81">
        <v>64.14</v>
      </c>
      <c r="W81" t="s">
        <v>275</v>
      </c>
      <c r="X81">
        <v>111</v>
      </c>
      <c r="Y81">
        <v>51.11</v>
      </c>
      <c r="Z81">
        <v>51.18</v>
      </c>
      <c r="AA81" t="s">
        <v>275</v>
      </c>
    </row>
    <row r="82" spans="9:27" x14ac:dyDescent="0.25">
      <c r="I82" s="14">
        <f t="shared" si="5"/>
        <v>97.83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11.14</v>
      </c>
      <c r="O82">
        <v>12050</v>
      </c>
      <c r="P82">
        <v>0.1</v>
      </c>
      <c r="Q82">
        <v>9.7829999999999995</v>
      </c>
      <c r="R82" t="s">
        <v>275</v>
      </c>
      <c r="S82">
        <v>117</v>
      </c>
      <c r="T82">
        <v>119</v>
      </c>
      <c r="U82">
        <v>92.15</v>
      </c>
      <c r="V82">
        <v>96.66</v>
      </c>
      <c r="W82" t="s">
        <v>275</v>
      </c>
      <c r="X82">
        <v>201</v>
      </c>
      <c r="Y82">
        <v>60.52</v>
      </c>
      <c r="Z82">
        <v>64.78</v>
      </c>
      <c r="AA82" t="s">
        <v>275</v>
      </c>
    </row>
    <row r="83" spans="9:27" x14ac:dyDescent="0.25">
      <c r="I83" s="14">
        <f t="shared" si="5"/>
        <v>112.02000000000001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11.5</v>
      </c>
      <c r="O83">
        <v>4958</v>
      </c>
      <c r="P83">
        <v>0.04</v>
      </c>
      <c r="Q83">
        <v>11.202</v>
      </c>
      <c r="R83" t="s">
        <v>275</v>
      </c>
      <c r="S83">
        <v>157</v>
      </c>
      <c r="T83">
        <v>155</v>
      </c>
      <c r="U83">
        <v>83.07</v>
      </c>
      <c r="V83">
        <v>79.67</v>
      </c>
      <c r="W83" t="s">
        <v>275</v>
      </c>
      <c r="X83">
        <v>75</v>
      </c>
      <c r="Y83">
        <v>125.45</v>
      </c>
      <c r="Z83">
        <v>122.09</v>
      </c>
      <c r="AA83" t="s">
        <v>275</v>
      </c>
    </row>
    <row r="84" spans="9:27" x14ac:dyDescent="0.25">
      <c r="I84" s="14">
        <f t="shared" si="5"/>
        <v>100.49</v>
      </c>
      <c r="J84" s="2">
        <v>10</v>
      </c>
      <c r="K84" s="29" t="b">
        <f t="shared" si="6"/>
        <v>1</v>
      </c>
      <c r="L84" s="29" t="b">
        <f t="shared" si="7"/>
        <v>1</v>
      </c>
      <c r="M84" t="s">
        <v>63</v>
      </c>
      <c r="N84">
        <v>11.63</v>
      </c>
      <c r="O84">
        <v>881</v>
      </c>
      <c r="P84">
        <v>0.01</v>
      </c>
      <c r="Q84">
        <v>10.048999999999999</v>
      </c>
      <c r="R84" t="s">
        <v>275</v>
      </c>
      <c r="S84">
        <v>77</v>
      </c>
      <c r="T84">
        <v>51</v>
      </c>
      <c r="U84">
        <v>47.75</v>
      </c>
      <c r="V84">
        <v>48.91</v>
      </c>
      <c r="W84" t="s">
        <v>275</v>
      </c>
      <c r="X84">
        <v>123</v>
      </c>
      <c r="Y84">
        <v>33.700000000000003</v>
      </c>
      <c r="Z84">
        <v>42.22</v>
      </c>
      <c r="AA84" t="s">
        <v>275</v>
      </c>
    </row>
    <row r="85" spans="9:27" x14ac:dyDescent="0.25">
      <c r="I85" s="14">
        <f t="shared" si="5"/>
        <v>99.4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12.05</v>
      </c>
      <c r="O85">
        <v>44122</v>
      </c>
      <c r="P85">
        <v>0.35</v>
      </c>
      <c r="Q85">
        <v>9.94</v>
      </c>
      <c r="R85" t="s">
        <v>275</v>
      </c>
      <c r="S85">
        <v>180</v>
      </c>
      <c r="T85">
        <v>182</v>
      </c>
      <c r="U85">
        <v>94.77</v>
      </c>
      <c r="V85">
        <v>93.23</v>
      </c>
      <c r="W85" t="s">
        <v>275</v>
      </c>
      <c r="X85">
        <v>145</v>
      </c>
      <c r="Y85">
        <v>41.71</v>
      </c>
      <c r="Z85">
        <v>40.119999999999997</v>
      </c>
      <c r="AA85" t="s">
        <v>275</v>
      </c>
    </row>
    <row r="86" spans="9:27" x14ac:dyDescent="0.25">
      <c r="I86" s="14">
        <f t="shared" si="5"/>
        <v>100.18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12.15</v>
      </c>
      <c r="O86">
        <v>17471</v>
      </c>
      <c r="P86">
        <v>0.14000000000000001</v>
      </c>
      <c r="Q86">
        <v>10.018000000000001</v>
      </c>
      <c r="R86" t="s">
        <v>275</v>
      </c>
      <c r="S86">
        <v>225</v>
      </c>
      <c r="T86">
        <v>227</v>
      </c>
      <c r="U86">
        <v>64.06</v>
      </c>
      <c r="V86">
        <v>63.26</v>
      </c>
      <c r="W86" t="s">
        <v>275</v>
      </c>
      <c r="X86">
        <v>223</v>
      </c>
      <c r="Y86">
        <v>61.64</v>
      </c>
      <c r="Z86">
        <v>61.73</v>
      </c>
      <c r="AA86" t="s">
        <v>275</v>
      </c>
    </row>
    <row r="87" spans="9:27" x14ac:dyDescent="0.25">
      <c r="I87" s="14">
        <f t="shared" si="5"/>
        <v>93.39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12.23</v>
      </c>
      <c r="O87">
        <v>155264</v>
      </c>
      <c r="P87">
        <v>1.24</v>
      </c>
      <c r="Q87">
        <v>9.3390000000000004</v>
      </c>
      <c r="R87" t="s">
        <v>275</v>
      </c>
      <c r="S87">
        <v>128</v>
      </c>
      <c r="T87">
        <v>127</v>
      </c>
      <c r="U87">
        <v>13.4</v>
      </c>
      <c r="V87">
        <v>13.18</v>
      </c>
      <c r="W87" t="s">
        <v>275</v>
      </c>
      <c r="X87">
        <v>129</v>
      </c>
      <c r="Y87">
        <v>10.57</v>
      </c>
      <c r="Z87">
        <v>10.56</v>
      </c>
      <c r="AA87" t="s">
        <v>275</v>
      </c>
    </row>
    <row r="88" spans="9:27" x14ac:dyDescent="0.25">
      <c r="I88" s="14">
        <f t="shared" si="5"/>
        <v>96.55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12.38</v>
      </c>
      <c r="O88">
        <v>43912</v>
      </c>
      <c r="P88">
        <v>0.35</v>
      </c>
      <c r="Q88">
        <v>9.6549999999999994</v>
      </c>
      <c r="R88" t="s">
        <v>275</v>
      </c>
      <c r="S88">
        <v>180</v>
      </c>
      <c r="T88">
        <v>182</v>
      </c>
      <c r="U88">
        <v>95.29</v>
      </c>
      <c r="V88">
        <v>95.48</v>
      </c>
      <c r="W88" t="s">
        <v>275</v>
      </c>
      <c r="X88">
        <v>145</v>
      </c>
      <c r="Y88">
        <v>43.38</v>
      </c>
      <c r="Z88">
        <v>43.04</v>
      </c>
      <c r="AA88" t="s">
        <v>275</v>
      </c>
    </row>
  </sheetData>
  <conditionalFormatting sqref="I4:I88">
    <cfRule type="cellIs" dxfId="2" priority="1" operator="greaterThan">
      <formula>130</formula>
    </cfRule>
    <cfRule type="cellIs" dxfId="1" priority="3" operator="lessThan">
      <formula>70</formula>
    </cfRule>
  </conditionalFormatting>
  <conditionalFormatting sqref="F3:G6 K4:L88"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"/>
  <sheetViews>
    <sheetView workbookViewId="0">
      <selection activeCell="O12" sqref="O12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261</v>
      </c>
      <c r="P1" s="6" t="s">
        <v>264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262</v>
      </c>
      <c r="P2" t="s">
        <v>96</v>
      </c>
      <c r="Q2">
        <v>5.44</v>
      </c>
      <c r="R2">
        <v>338342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263</v>
      </c>
      <c r="P3" t="s">
        <v>97</v>
      </c>
      <c r="Q3">
        <v>6.18</v>
      </c>
      <c r="R3">
        <v>487537</v>
      </c>
    </row>
    <row r="4" spans="1:18" x14ac:dyDescent="0.25">
      <c r="A4" s="10" t="s">
        <v>296</v>
      </c>
      <c r="B4">
        <v>4</v>
      </c>
      <c r="C4">
        <v>3.94</v>
      </c>
      <c r="D4">
        <v>736</v>
      </c>
      <c r="E4" t="s">
        <v>303</v>
      </c>
      <c r="F4" t="s">
        <v>292</v>
      </c>
      <c r="G4">
        <v>716</v>
      </c>
      <c r="H4" t="s">
        <v>304</v>
      </c>
      <c r="I4" t="s">
        <v>292</v>
      </c>
      <c r="J4">
        <v>713</v>
      </c>
      <c r="K4" t="s">
        <v>305</v>
      </c>
      <c r="L4" t="s">
        <v>292</v>
      </c>
      <c r="M4" s="14">
        <v>10196.914000000001</v>
      </c>
      <c r="N4" s="12">
        <f>M4/R2*20</f>
        <v>0.60275780127799683</v>
      </c>
      <c r="P4" t="s">
        <v>99</v>
      </c>
      <c r="Q4">
        <v>8.91</v>
      </c>
      <c r="R4">
        <v>588302</v>
      </c>
    </row>
    <row r="5" spans="1:18" x14ac:dyDescent="0.25">
      <c r="A5" s="10" t="s">
        <v>296</v>
      </c>
      <c r="B5">
        <v>14</v>
      </c>
      <c r="C5">
        <v>9.7799999999999994</v>
      </c>
      <c r="D5">
        <v>729</v>
      </c>
      <c r="E5" t="s">
        <v>306</v>
      </c>
      <c r="F5" t="s">
        <v>292</v>
      </c>
      <c r="G5">
        <v>714</v>
      </c>
      <c r="H5" t="s">
        <v>307</v>
      </c>
      <c r="I5" t="s">
        <v>292</v>
      </c>
      <c r="J5">
        <v>684</v>
      </c>
      <c r="K5" t="s">
        <v>308</v>
      </c>
      <c r="L5" t="s">
        <v>292</v>
      </c>
      <c r="M5" s="14">
        <v>9163.6589999999997</v>
      </c>
      <c r="N5" s="12">
        <f>M5/R4*20</f>
        <v>0.31152907860248646</v>
      </c>
      <c r="P5" t="s">
        <v>101</v>
      </c>
      <c r="Q5">
        <v>10.69</v>
      </c>
      <c r="R5">
        <v>569720</v>
      </c>
    </row>
    <row r="6" spans="1:18" x14ac:dyDescent="0.25">
      <c r="A6" s="10" t="s">
        <v>297</v>
      </c>
      <c r="B6">
        <v>4</v>
      </c>
      <c r="C6">
        <v>4.1500000000000004</v>
      </c>
      <c r="D6">
        <v>639</v>
      </c>
      <c r="E6" t="s">
        <v>309</v>
      </c>
      <c r="F6" t="s">
        <v>292</v>
      </c>
      <c r="G6">
        <v>629</v>
      </c>
      <c r="H6" t="s">
        <v>310</v>
      </c>
      <c r="I6" t="s">
        <v>292</v>
      </c>
      <c r="J6">
        <v>619</v>
      </c>
      <c r="K6" t="s">
        <v>311</v>
      </c>
      <c r="L6" t="s">
        <v>292</v>
      </c>
      <c r="M6" s="14">
        <v>5267.8689999999997</v>
      </c>
      <c r="N6" s="12">
        <f>M6/R2*20</f>
        <v>0.31139314657949646</v>
      </c>
    </row>
    <row r="7" spans="1:18" x14ac:dyDescent="0.25">
      <c r="A7" s="10" t="s">
        <v>297</v>
      </c>
      <c r="B7">
        <v>9</v>
      </c>
      <c r="C7">
        <v>6.66</v>
      </c>
      <c r="D7">
        <v>718</v>
      </c>
      <c r="E7" t="s">
        <v>312</v>
      </c>
      <c r="F7" t="s">
        <v>292</v>
      </c>
      <c r="G7">
        <v>715</v>
      </c>
      <c r="H7" t="s">
        <v>313</v>
      </c>
      <c r="I7" t="s">
        <v>292</v>
      </c>
      <c r="J7">
        <v>695</v>
      </c>
      <c r="K7" t="s">
        <v>314</v>
      </c>
      <c r="L7" t="s">
        <v>292</v>
      </c>
      <c r="M7" s="14">
        <v>7659.8389999999999</v>
      </c>
      <c r="N7" s="12">
        <f>M7/R3*20</f>
        <v>0.31422595618383836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MRL</vt:lpstr>
      <vt:lpstr>Blank</vt:lpstr>
      <vt:lpstr>Samples</vt:lpstr>
      <vt:lpstr>CCV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2024-02-16T01:16:18Z</dcterms:modified>
</cp:coreProperties>
</file>