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Personal Stuff\Portfolio\Charlie 2023-2024 Job Search\summer_nfl_content\option_bonus_project\"/>
    </mc:Choice>
  </mc:AlternateContent>
  <xr:revisionPtr revIDLastSave="0" documentId="8_{BD5166E2-5289-409A-9F31-B96B8417A635}" xr6:coauthVersionLast="47" xr6:coauthVersionMax="47" xr10:uidLastSave="{00000000-0000-0000-0000-000000000000}"/>
  <bookViews>
    <workbookView xWindow="-90" yWindow="-90" windowWidth="19380" windowHeight="10260" xr2:uid="{6DAB6F97-7971-4221-B2DE-58E97DB31718}"/>
  </bookViews>
  <sheets>
    <sheet name="Sheet2" sheetId="2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3" l="1"/>
  <c r="P4" i="3"/>
  <c r="P5" i="3"/>
  <c r="P6" i="3"/>
  <c r="F10" i="3"/>
  <c r="P3" i="3"/>
  <c r="M11" i="3"/>
  <c r="O11" i="3"/>
  <c r="K11" i="3"/>
  <c r="J11" i="3"/>
  <c r="E11" i="3"/>
  <c r="D11" i="3"/>
  <c r="F3" i="3"/>
  <c r="F4" i="3"/>
  <c r="F5" i="3"/>
  <c r="F6" i="3"/>
  <c r="F7" i="3"/>
  <c r="F9" i="3"/>
  <c r="F8" i="3"/>
  <c r="C11" i="3"/>
  <c r="B11" i="3"/>
  <c r="J8" i="2"/>
  <c r="I8" i="2"/>
  <c r="H8" i="2"/>
  <c r="C8" i="2"/>
  <c r="D8" i="2"/>
  <c r="B8" i="2"/>
  <c r="K7" i="2"/>
  <c r="K6" i="2"/>
  <c r="K5" i="2"/>
  <c r="K4" i="2"/>
  <c r="K3" i="2"/>
  <c r="E4" i="2"/>
  <c r="E5" i="2"/>
  <c r="E6" i="2"/>
  <c r="E7" i="2"/>
  <c r="E3" i="2"/>
  <c r="E8" i="2" s="1"/>
  <c r="P11" i="3" l="1"/>
  <c r="N11" i="3"/>
  <c r="L11" i="3"/>
  <c r="F11" i="3"/>
  <c r="K8" i="2"/>
</calcChain>
</file>

<file path=xl/sharedStrings.xml><?xml version="1.0" encoding="utf-8"?>
<sst xmlns="http://schemas.openxmlformats.org/spreadsheetml/2006/main" count="40" uniqueCount="15">
  <si>
    <t>Total</t>
  </si>
  <si>
    <t>Base Salary</t>
  </si>
  <si>
    <t>Other Bonuses</t>
  </si>
  <si>
    <t>Cap Number</t>
  </si>
  <si>
    <t>Season</t>
  </si>
  <si>
    <t>Prorated Signing Bonus</t>
  </si>
  <si>
    <t>Simple Player Contract</t>
  </si>
  <si>
    <t>Backloaded Salary</t>
  </si>
  <si>
    <t>Option Bonus</t>
  </si>
  <si>
    <t>Void</t>
  </si>
  <si>
    <t>Dalvin Tomlinson Contract - Option Bonuses Declined</t>
  </si>
  <si>
    <t>Dalvin Tomlinson Contract Breakdown - Option Bonuses Exercised</t>
  </si>
  <si>
    <t>2024 Option Bonus</t>
  </si>
  <si>
    <t>2025 Option Bonus</t>
  </si>
  <si>
    <t>2026 Option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</si>
</sst>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6" fontId="0" fillId="0" borderId="1" xfId="0" applyNumberFormat="1" applyBorder="1" applyAlignment="1">
      <alignment horizontal="center" vertical="center"/>
    </xf>
    <xf numFmtId="6" fontId="1" fillId="0" borderId="1" xfId="0" applyNumberFormat="1" applyFont="1" applyBorder="1" applyAlignment="1">
      <alignment horizontal="center" vertical="center"/>
    </xf>
    <xf numFmtId="6" fontId="0" fillId="0" borderId="2" xfId="0" applyNumberFormat="1" applyBorder="1" applyAlignment="1">
      <alignment horizontal="center" vertical="center"/>
    </xf>
    <xf numFmtId="6" fontId="1" fillId="0" borderId="2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6" fontId="0" fillId="0" borderId="6" xfId="0" applyNumberFormat="1" applyBorder="1" applyAlignment="1">
      <alignment horizontal="center" vertical="center"/>
    </xf>
    <xf numFmtId="6" fontId="1" fillId="0" borderId="6" xfId="0" applyNumberFormat="1" applyFont="1" applyBorder="1" applyAlignment="1">
      <alignment horizontal="center" vertical="center"/>
    </xf>
    <xf numFmtId="6" fontId="0" fillId="2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0BCE4"/>
      <color rgb="FFF26722"/>
      <color rgb="FF1E76BD"/>
      <color rgb="FF12244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9822-DCB6-4492-8AC3-8045BDC2FB70}">
  <dimension ref="A1:K8"/>
  <sheetViews>
    <sheetView tabSelected="1" workbookViewId="0">
      <selection sqref="A1:E8"/>
    </sheetView>
  </sheetViews>
  <sheetFormatPr defaultRowHeight="14.75" x14ac:dyDescent="0.75"/>
  <cols>
    <col min="1" max="1" width="6.40625" style="1" bestFit="1" customWidth="1"/>
    <col min="2" max="2" width="11.26953125" style="1" bestFit="1" customWidth="1"/>
    <col min="3" max="3" width="19.6328125" style="1" bestFit="1" customWidth="1"/>
    <col min="4" max="4" width="12.6328125" style="1" bestFit="1" customWidth="1"/>
    <col min="5" max="5" width="12.26953125" style="1" bestFit="1" customWidth="1"/>
    <col min="6" max="6" width="8.7265625" style="1"/>
    <col min="7" max="7" width="6.40625" style="1" bestFit="1" customWidth="1"/>
    <col min="8" max="8" width="11.26953125" style="1" bestFit="1" customWidth="1"/>
    <col min="9" max="9" width="19.6328125" style="1" bestFit="1" customWidth="1"/>
    <col min="10" max="10" width="12.6328125" style="1" bestFit="1" customWidth="1"/>
    <col min="11" max="11" width="12.31640625" style="1" bestFit="1" customWidth="1"/>
    <col min="12" max="16384" width="8.7265625" style="1"/>
  </cols>
  <sheetData>
    <row r="1" spans="1:11" ht="15.5" thickBot="1" x14ac:dyDescent="0.9">
      <c r="A1" s="4" t="s">
        <v>6</v>
      </c>
      <c r="B1" s="5"/>
      <c r="C1" s="5"/>
      <c r="D1" s="5"/>
      <c r="E1" s="6"/>
      <c r="G1" s="4" t="s">
        <v>7</v>
      </c>
      <c r="H1" s="5"/>
      <c r="I1" s="5"/>
      <c r="J1" s="5"/>
      <c r="K1" s="6"/>
    </row>
    <row r="2" spans="1:11" ht="20" customHeight="1" x14ac:dyDescent="0.75">
      <c r="A2" s="3" t="s">
        <v>4</v>
      </c>
      <c r="B2" s="3" t="s">
        <v>1</v>
      </c>
      <c r="C2" s="3" t="s">
        <v>5</v>
      </c>
      <c r="D2" s="3" t="s">
        <v>2</v>
      </c>
      <c r="E2" s="3" t="s">
        <v>3</v>
      </c>
      <c r="G2" s="3" t="s">
        <v>4</v>
      </c>
      <c r="H2" s="3" t="s">
        <v>1</v>
      </c>
      <c r="I2" s="3" t="s">
        <v>5</v>
      </c>
      <c r="J2" s="3" t="s">
        <v>2</v>
      </c>
      <c r="K2" s="3" t="s">
        <v>3</v>
      </c>
    </row>
    <row r="3" spans="1:11" ht="20" customHeight="1" x14ac:dyDescent="0.75">
      <c r="A3" s="2">
        <v>2024</v>
      </c>
      <c r="B3" s="7">
        <v>10000000</v>
      </c>
      <c r="C3" s="7">
        <v>5000000</v>
      </c>
      <c r="D3" s="7">
        <v>5000000</v>
      </c>
      <c r="E3" s="8">
        <f>B3+C3+D3</f>
        <v>20000000</v>
      </c>
      <c r="G3" s="2">
        <v>2024</v>
      </c>
      <c r="H3" s="7">
        <v>2000000</v>
      </c>
      <c r="I3" s="7">
        <v>5000000</v>
      </c>
      <c r="J3" s="7">
        <v>5000000</v>
      </c>
      <c r="K3" s="8">
        <f>H3+I3+J3</f>
        <v>12000000</v>
      </c>
    </row>
    <row r="4" spans="1:11" ht="20" customHeight="1" x14ac:dyDescent="0.75">
      <c r="A4" s="2">
        <v>2025</v>
      </c>
      <c r="B4" s="7">
        <v>10000000</v>
      </c>
      <c r="C4" s="7">
        <v>5000000</v>
      </c>
      <c r="D4" s="7">
        <v>5000000</v>
      </c>
      <c r="E4" s="8">
        <f t="shared" ref="E4:E7" si="0">B4+C4+D4</f>
        <v>20000000</v>
      </c>
      <c r="G4" s="2">
        <v>2025</v>
      </c>
      <c r="H4" s="7">
        <v>12000000</v>
      </c>
      <c r="I4" s="7">
        <v>5000000</v>
      </c>
      <c r="J4" s="7">
        <v>5000000</v>
      </c>
      <c r="K4" s="8">
        <f t="shared" ref="K4:K7" si="1">H4+I4+J4</f>
        <v>22000000</v>
      </c>
    </row>
    <row r="5" spans="1:11" ht="20" customHeight="1" x14ac:dyDescent="0.75">
      <c r="A5" s="2">
        <v>2026</v>
      </c>
      <c r="B5" s="7">
        <v>10000000</v>
      </c>
      <c r="C5" s="7">
        <v>5000000</v>
      </c>
      <c r="D5" s="7">
        <v>5000000</v>
      </c>
      <c r="E5" s="8">
        <f t="shared" si="0"/>
        <v>20000000</v>
      </c>
      <c r="G5" s="2">
        <v>2026</v>
      </c>
      <c r="H5" s="7">
        <v>12000000</v>
      </c>
      <c r="I5" s="7">
        <v>5000000</v>
      </c>
      <c r="J5" s="7">
        <v>5000000</v>
      </c>
      <c r="K5" s="8">
        <f t="shared" si="1"/>
        <v>22000000</v>
      </c>
    </row>
    <row r="6" spans="1:11" ht="20" customHeight="1" x14ac:dyDescent="0.75">
      <c r="A6" s="2">
        <v>2027</v>
      </c>
      <c r="B6" s="7">
        <v>10000000</v>
      </c>
      <c r="C6" s="7">
        <v>5000000</v>
      </c>
      <c r="D6" s="7">
        <v>5000000</v>
      </c>
      <c r="E6" s="8">
        <f t="shared" si="0"/>
        <v>20000000</v>
      </c>
      <c r="G6" s="2">
        <v>2027</v>
      </c>
      <c r="H6" s="7">
        <v>12000000</v>
      </c>
      <c r="I6" s="7">
        <v>5000000</v>
      </c>
      <c r="J6" s="7">
        <v>5000000</v>
      </c>
      <c r="K6" s="8">
        <f t="shared" si="1"/>
        <v>22000000</v>
      </c>
    </row>
    <row r="7" spans="1:11" ht="20" customHeight="1" thickBot="1" x14ac:dyDescent="0.9">
      <c r="A7" s="11">
        <v>2028</v>
      </c>
      <c r="B7" s="12">
        <v>10000000</v>
      </c>
      <c r="C7" s="12">
        <v>5000000</v>
      </c>
      <c r="D7" s="12">
        <v>5000000</v>
      </c>
      <c r="E7" s="13">
        <f t="shared" si="0"/>
        <v>20000000</v>
      </c>
      <c r="G7" s="11">
        <v>2028</v>
      </c>
      <c r="H7" s="12">
        <v>12000000</v>
      </c>
      <c r="I7" s="12">
        <v>5000000</v>
      </c>
      <c r="J7" s="12">
        <v>5000000</v>
      </c>
      <c r="K7" s="13">
        <f t="shared" si="1"/>
        <v>22000000</v>
      </c>
    </row>
    <row r="8" spans="1:11" ht="20" customHeight="1" x14ac:dyDescent="0.75">
      <c r="A8" s="3" t="s">
        <v>0</v>
      </c>
      <c r="B8" s="9">
        <f>SUM(B3:B7)</f>
        <v>50000000</v>
      </c>
      <c r="C8" s="9">
        <f t="shared" ref="C8:E8" si="2">SUM(C3:C7)</f>
        <v>25000000</v>
      </c>
      <c r="D8" s="9">
        <f t="shared" si="2"/>
        <v>25000000</v>
      </c>
      <c r="E8" s="10">
        <f t="shared" si="2"/>
        <v>100000000</v>
      </c>
      <c r="G8" s="2" t="s">
        <v>0</v>
      </c>
      <c r="H8" s="7">
        <f>SUM(H3:H7)</f>
        <v>50000000</v>
      </c>
      <c r="I8" s="7">
        <f t="shared" ref="I8" si="3">SUM(I3:I7)</f>
        <v>25000000</v>
      </c>
      <c r="J8" s="7">
        <f t="shared" ref="J8" si="4">SUM(J3:J7)</f>
        <v>25000000</v>
      </c>
      <c r="K8" s="8">
        <f t="shared" ref="K8" si="5">SUM(K3:K7)</f>
        <v>100000000</v>
      </c>
    </row>
  </sheetData>
  <mergeCells count="2">
    <mergeCell ref="A1:E1"/>
    <mergeCell ref="G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83F1E-C398-492A-8CD9-00E9CE461650}">
  <dimension ref="A1:P11"/>
  <sheetViews>
    <sheetView zoomScale="67" workbookViewId="0">
      <selection activeCell="J19" sqref="J19"/>
    </sheetView>
  </sheetViews>
  <sheetFormatPr defaultRowHeight="14.75" x14ac:dyDescent="0.75"/>
  <cols>
    <col min="1" max="1" width="6.40625" bestFit="1" customWidth="1"/>
    <col min="2" max="2" width="11.26953125" bestFit="1" customWidth="1"/>
    <col min="3" max="3" width="19.6328125" bestFit="1" customWidth="1"/>
    <col min="4" max="4" width="19.6328125" customWidth="1"/>
    <col min="5" max="5" width="12.6328125" bestFit="1" customWidth="1"/>
    <col min="6" max="6" width="12.31640625" bestFit="1" customWidth="1"/>
    <col min="9" max="9" width="6.40625" bestFit="1" customWidth="1"/>
    <col min="10" max="10" width="10.54296875" bestFit="1" customWidth="1"/>
    <col min="11" max="11" width="19.6328125" bestFit="1" customWidth="1"/>
    <col min="12" max="14" width="16.2265625" bestFit="1" customWidth="1"/>
    <col min="15" max="15" width="12.6328125" bestFit="1" customWidth="1"/>
    <col min="16" max="16" width="11.58984375" bestFit="1" customWidth="1"/>
  </cols>
  <sheetData>
    <row r="1" spans="1:16" ht="15.5" thickBot="1" x14ac:dyDescent="0.9">
      <c r="A1" s="4" t="s">
        <v>10</v>
      </c>
      <c r="B1" s="5"/>
      <c r="C1" s="5"/>
      <c r="D1" s="5"/>
      <c r="E1" s="5"/>
      <c r="F1" s="6"/>
      <c r="I1" s="4" t="s">
        <v>11</v>
      </c>
      <c r="J1" s="5"/>
      <c r="K1" s="5"/>
      <c r="L1" s="5"/>
      <c r="M1" s="5"/>
      <c r="N1" s="5"/>
      <c r="O1" s="5"/>
      <c r="P1" s="6"/>
    </row>
    <row r="2" spans="1:16" x14ac:dyDescent="0.75">
      <c r="A2" s="3" t="s">
        <v>4</v>
      </c>
      <c r="B2" s="3" t="s">
        <v>1</v>
      </c>
      <c r="C2" s="3" t="s">
        <v>5</v>
      </c>
      <c r="D2" s="3" t="s">
        <v>8</v>
      </c>
      <c r="E2" s="3" t="s">
        <v>2</v>
      </c>
      <c r="F2" s="3" t="s">
        <v>3</v>
      </c>
      <c r="I2" s="3" t="s">
        <v>4</v>
      </c>
      <c r="J2" s="3" t="s">
        <v>1</v>
      </c>
      <c r="K2" s="3" t="s">
        <v>5</v>
      </c>
      <c r="L2" s="3" t="s">
        <v>12</v>
      </c>
      <c r="M2" s="3" t="s">
        <v>13</v>
      </c>
      <c r="N2" s="3" t="s">
        <v>14</v>
      </c>
      <c r="O2" s="3" t="s">
        <v>2</v>
      </c>
      <c r="P2" s="3" t="s">
        <v>3</v>
      </c>
    </row>
    <row r="3" spans="1:16" ht="20" customHeight="1" x14ac:dyDescent="0.75">
      <c r="A3" s="2">
        <v>2023</v>
      </c>
      <c r="B3" s="7">
        <v>1080000</v>
      </c>
      <c r="C3" s="7">
        <v>3017000</v>
      </c>
      <c r="D3" s="7"/>
      <c r="E3" s="7">
        <v>250000</v>
      </c>
      <c r="F3" s="8">
        <f t="shared" ref="F3:F7" si="0">IF(B3="Void", C3+D3+E3, B3+C3+D3+E3)</f>
        <v>4347000</v>
      </c>
      <c r="I3" s="2">
        <v>2023</v>
      </c>
      <c r="J3" s="7">
        <v>1080000</v>
      </c>
      <c r="K3" s="7">
        <v>3017000</v>
      </c>
      <c r="L3" s="7"/>
      <c r="M3" s="7"/>
      <c r="N3" s="7"/>
      <c r="O3" s="7">
        <v>250000</v>
      </c>
      <c r="P3" s="8">
        <f>IF(J3="Void", SUM(K3:O3), SUM(J3:O3))</f>
        <v>4347000</v>
      </c>
    </row>
    <row r="4" spans="1:16" ht="20" customHeight="1" x14ac:dyDescent="0.75">
      <c r="A4" s="2">
        <v>2024</v>
      </c>
      <c r="B4" s="7">
        <v>1210000</v>
      </c>
      <c r="C4" s="7">
        <v>3017000</v>
      </c>
      <c r="D4" s="7">
        <v>10125000</v>
      </c>
      <c r="E4" s="7">
        <v>250000</v>
      </c>
      <c r="F4" s="8">
        <f t="shared" si="0"/>
        <v>14602000</v>
      </c>
      <c r="I4" s="2">
        <v>2024</v>
      </c>
      <c r="J4" s="7">
        <v>1210000</v>
      </c>
      <c r="K4" s="7">
        <v>3017000</v>
      </c>
      <c r="L4" s="7">
        <v>2025000</v>
      </c>
      <c r="M4" s="7"/>
      <c r="N4" s="7"/>
      <c r="O4" s="7">
        <v>250000</v>
      </c>
      <c r="P4" s="8">
        <f t="shared" ref="P4:P10" si="1">IF(J4="Void", SUM(K4:O4), SUM(J4:O4))</f>
        <v>6502000</v>
      </c>
    </row>
    <row r="5" spans="1:16" ht="20" customHeight="1" x14ac:dyDescent="0.75">
      <c r="A5" s="2">
        <v>2025</v>
      </c>
      <c r="B5" s="7">
        <v>3000000</v>
      </c>
      <c r="C5" s="7">
        <v>3017000</v>
      </c>
      <c r="D5" s="7">
        <v>10000000</v>
      </c>
      <c r="E5" s="7">
        <v>1500000</v>
      </c>
      <c r="F5" s="8">
        <f t="shared" si="0"/>
        <v>17517000</v>
      </c>
      <c r="I5" s="2">
        <v>2025</v>
      </c>
      <c r="J5" s="7">
        <v>3000000</v>
      </c>
      <c r="K5" s="14">
        <v>3017000</v>
      </c>
      <c r="L5" s="14">
        <v>2025000</v>
      </c>
      <c r="M5" s="7">
        <v>2000000</v>
      </c>
      <c r="N5" s="7"/>
      <c r="O5" s="7">
        <v>1500000</v>
      </c>
      <c r="P5" s="8">
        <f t="shared" si="1"/>
        <v>11542000</v>
      </c>
    </row>
    <row r="6" spans="1:16" ht="20" customHeight="1" x14ac:dyDescent="0.75">
      <c r="A6" s="2">
        <v>2026</v>
      </c>
      <c r="B6" s="7">
        <v>3000000</v>
      </c>
      <c r="C6" s="7">
        <v>3017000</v>
      </c>
      <c r="D6" s="7">
        <v>10000000</v>
      </c>
      <c r="E6" s="7">
        <v>1500000</v>
      </c>
      <c r="F6" s="8">
        <f t="shared" si="0"/>
        <v>17517000</v>
      </c>
      <c r="I6" s="2">
        <v>2026</v>
      </c>
      <c r="J6" s="7">
        <v>3000000</v>
      </c>
      <c r="K6" s="14">
        <v>3017000</v>
      </c>
      <c r="L6" s="14">
        <v>2025000</v>
      </c>
      <c r="M6" s="7">
        <v>2000000</v>
      </c>
      <c r="N6" s="7">
        <v>2000000</v>
      </c>
      <c r="O6" s="7">
        <v>1500000</v>
      </c>
      <c r="P6" s="8">
        <f t="shared" si="1"/>
        <v>13542000</v>
      </c>
    </row>
    <row r="7" spans="1:16" ht="20" customHeight="1" x14ac:dyDescent="0.75">
      <c r="A7" s="2">
        <v>2027</v>
      </c>
      <c r="B7" s="7" t="s">
        <v>9</v>
      </c>
      <c r="C7" s="7">
        <v>3017000</v>
      </c>
      <c r="D7" s="7"/>
      <c r="E7" s="7"/>
      <c r="F7" s="8">
        <f t="shared" si="0"/>
        <v>3017000</v>
      </c>
      <c r="I7" s="2">
        <v>2027</v>
      </c>
      <c r="J7" s="7" t="s">
        <v>9</v>
      </c>
      <c r="K7" s="14">
        <v>3017000</v>
      </c>
      <c r="L7" s="14">
        <v>2025000</v>
      </c>
      <c r="M7" s="7">
        <v>2000000</v>
      </c>
      <c r="N7" s="7">
        <v>2000000</v>
      </c>
      <c r="O7" s="7"/>
      <c r="P7" s="8">
        <f>K7+SUM(L7:L8)+SUM(M7:M9)+SUM(N7:N10)</f>
        <v>21067000</v>
      </c>
    </row>
    <row r="8" spans="1:16" ht="20" customHeight="1" x14ac:dyDescent="0.75">
      <c r="A8" s="2">
        <v>2028</v>
      </c>
      <c r="B8" s="7" t="s">
        <v>9</v>
      </c>
      <c r="C8" s="7"/>
      <c r="D8" s="7"/>
      <c r="E8" s="7"/>
      <c r="F8" s="8">
        <f>IF(B8="Void", C8+D8+E8, B8+C8+D8+E8)</f>
        <v>0</v>
      </c>
      <c r="I8" s="2">
        <v>2028</v>
      </c>
      <c r="J8" s="7" t="s">
        <v>9</v>
      </c>
      <c r="K8" s="7"/>
      <c r="L8" s="14">
        <v>2025000</v>
      </c>
      <c r="M8" s="7">
        <v>2000000</v>
      </c>
      <c r="N8" s="7">
        <v>2000000</v>
      </c>
      <c r="O8" s="7"/>
      <c r="P8" s="8">
        <v>0</v>
      </c>
    </row>
    <row r="9" spans="1:16" ht="20" customHeight="1" x14ac:dyDescent="0.75">
      <c r="A9" s="2">
        <v>2029</v>
      </c>
      <c r="B9" s="7" t="s">
        <v>9</v>
      </c>
      <c r="C9" s="7"/>
      <c r="D9" s="7"/>
      <c r="E9" s="7"/>
      <c r="F9" s="8">
        <f t="shared" ref="F9:F10" si="2">IF(B9="Void", C9+D9+E9, B9+C9+D9+E9)</f>
        <v>0</v>
      </c>
      <c r="I9" s="2">
        <v>2029</v>
      </c>
      <c r="J9" s="7" t="s">
        <v>9</v>
      </c>
      <c r="K9" s="7"/>
      <c r="L9" s="7"/>
      <c r="M9" s="7">
        <v>2000000</v>
      </c>
      <c r="N9" s="7">
        <v>2000000</v>
      </c>
      <c r="O9" s="7"/>
      <c r="P9" s="8">
        <v>0</v>
      </c>
    </row>
    <row r="10" spans="1:16" ht="20" customHeight="1" x14ac:dyDescent="0.75">
      <c r="A10" s="2">
        <v>2030</v>
      </c>
      <c r="B10" s="7" t="s">
        <v>9</v>
      </c>
      <c r="C10" s="7"/>
      <c r="D10" s="7"/>
      <c r="E10" s="7"/>
      <c r="F10" s="8">
        <f t="shared" si="2"/>
        <v>0</v>
      </c>
      <c r="I10" s="2">
        <v>2030</v>
      </c>
      <c r="J10" s="7" t="s">
        <v>9</v>
      </c>
      <c r="K10" s="7"/>
      <c r="L10" s="7"/>
      <c r="M10" s="7"/>
      <c r="N10" s="7">
        <v>2000000</v>
      </c>
      <c r="O10" s="7"/>
      <c r="P10" s="8">
        <v>0</v>
      </c>
    </row>
    <row r="11" spans="1:16" ht="20" customHeight="1" x14ac:dyDescent="0.75">
      <c r="A11" s="3" t="s">
        <v>0</v>
      </c>
      <c r="B11" s="9">
        <f>SUM(B3:B10)</f>
        <v>8290000</v>
      </c>
      <c r="C11" s="9">
        <f>SUM(C3:C10)</f>
        <v>15085000</v>
      </c>
      <c r="D11" s="7">
        <f>SUM(D3:D10)</f>
        <v>30125000</v>
      </c>
      <c r="E11" s="7">
        <f>SUM(E3:E10)</f>
        <v>3500000</v>
      </c>
      <c r="F11" s="8">
        <f>SUM(F3:F10)</f>
        <v>57000000</v>
      </c>
      <c r="I11" s="3" t="s">
        <v>0</v>
      </c>
      <c r="J11" s="9">
        <f>SUM(J3:J10)</f>
        <v>8290000</v>
      </c>
      <c r="K11" s="9">
        <f>SUM(K3:K10)</f>
        <v>15085000</v>
      </c>
      <c r="L11" s="7">
        <f>SUM(L3:L10)</f>
        <v>10125000</v>
      </c>
      <c r="M11" s="7">
        <f>SUM(M3:M10)</f>
        <v>10000000</v>
      </c>
      <c r="N11" s="7">
        <f>SUM(N3:N10)</f>
        <v>10000000</v>
      </c>
      <c r="O11" s="7">
        <f>SUM(O3:O10)</f>
        <v>3500000</v>
      </c>
      <c r="P11" s="8">
        <f>SUM(P3:P10)</f>
        <v>57000000</v>
      </c>
    </row>
  </sheetData>
  <mergeCells count="2">
    <mergeCell ref="A1:F1"/>
    <mergeCell ref="I1:P1"/>
  </mergeCells>
  <phoneticPr fontId="2" type="noConversion"/>
  <pageMargins left="0.7" right="0.7" top="0.75" bottom="0.75" header="0.3" footer="0.3"/>
  <ignoredErrors>
    <ignoredError sqref="P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Silkin</dc:creator>
  <cp:lastModifiedBy>Charlie Silkin</cp:lastModifiedBy>
  <dcterms:created xsi:type="dcterms:W3CDTF">2024-03-22T12:59:35Z</dcterms:created>
  <dcterms:modified xsi:type="dcterms:W3CDTF">2024-03-29T15:13:04Z</dcterms:modified>
</cp:coreProperties>
</file>