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ject Metric Information" sheetId="1" r:id="rId4"/>
    <sheet name="ReviewEfficiency" sheetId="2" r:id="rId5"/>
    <sheet name="SchedVariance" sheetId="3" r:id="rId6"/>
    <sheet name="RSI" sheetId="4" r:id="rId7"/>
    <sheet name="DefectDensity" sheetId="5" r:id="rId8"/>
  </sheets>
  <definedNames>
    <definedName name="invoiceLines">'Project Metric Information'!$E$4:$E$5</definedName>
  </definedNames>
  <calcPr calcId="124519" calcMode="auto" fullCalcOnLoad="0"/>
</workbook>
</file>

<file path=xl/sharedStrings.xml><?xml version="1.0" encoding="utf-8"?>
<sst xmlns="http://schemas.openxmlformats.org/spreadsheetml/2006/main" uniqueCount="62">
  <si>
    <t xml:space="preserve">Blue Shield of California - Project Metrics </t>
  </si>
  <si>
    <t>Tower</t>
  </si>
  <si>
    <t>Project Manager Name</t>
  </si>
  <si>
    <t>Requirements</t>
  </si>
  <si>
    <t>Portals and Mobility</t>
  </si>
  <si>
    <t>Prasad Kondisetti</t>
  </si>
  <si>
    <t>Initial</t>
  </si>
  <si>
    <t>Deleted</t>
  </si>
  <si>
    <t>Added</t>
  </si>
  <si>
    <t>Changed</t>
  </si>
  <si>
    <t>Projects</t>
  </si>
  <si>
    <t>Effort(Person days)</t>
  </si>
  <si>
    <t>Schedule Variance</t>
  </si>
  <si>
    <t>Schedule (duration in days)</t>
  </si>
  <si>
    <t>Review Comments</t>
  </si>
  <si>
    <t>Defect Density</t>
  </si>
  <si>
    <t>Estimated Effott(PD)</t>
  </si>
  <si>
    <t>Actual Effort(PD)</t>
  </si>
  <si>
    <t>Variance (%)</t>
  </si>
  <si>
    <t>Planned start date</t>
  </si>
  <si>
    <t>Planned End date</t>
  </si>
  <si>
    <t>Actual Start Date</t>
  </si>
  <si>
    <t>Actual end Date</t>
  </si>
  <si>
    <t xml:space="preserve">Estimated </t>
  </si>
  <si>
    <t>Actual</t>
  </si>
  <si>
    <t>Offshore Review</t>
  </si>
  <si>
    <t>Onsite Review (includes Client review)</t>
  </si>
  <si>
    <t># of Defects</t>
  </si>
  <si>
    <t>Total Defects</t>
  </si>
  <si>
    <t xml:space="preserve">Defect Density </t>
  </si>
  <si>
    <t>Total</t>
  </si>
  <si>
    <t>Design Review comments</t>
  </si>
  <si>
    <t>UTC review Comments</t>
  </si>
  <si>
    <t>Code Review Comments</t>
  </si>
  <si>
    <t>UT Defects</t>
  </si>
  <si>
    <t xml:space="preserve">QA Reqmn Defects </t>
  </si>
  <si>
    <t>QA Design Defects</t>
  </si>
  <si>
    <t>QA Code Defects</t>
  </si>
  <si>
    <t>Phoenix HCR</t>
  </si>
  <si>
    <t>Portals Production Support</t>
  </si>
  <si>
    <t>Custom_Group</t>
  </si>
  <si>
    <t>Member HCR</t>
  </si>
  <si>
    <t>Process Efficiency</t>
  </si>
  <si>
    <t>Category</t>
  </si>
  <si>
    <t>Defect count</t>
  </si>
  <si>
    <t>Design Review Efficiency</t>
  </si>
  <si>
    <t># of Pre-Shipment Defects</t>
  </si>
  <si>
    <t>Code Review Efficiency</t>
  </si>
  <si>
    <t># of Post-Shipment Defects</t>
  </si>
  <si>
    <t># of Post-Production Defects</t>
  </si>
  <si>
    <t>Defect Removal Efficiency</t>
  </si>
  <si>
    <t>Other Metrics</t>
  </si>
  <si>
    <t>Schedule Variance (%)</t>
  </si>
  <si>
    <t>Requirements Stability Index</t>
  </si>
  <si>
    <t>Efficiency</t>
  </si>
  <si>
    <t>Calc. Metrics</t>
  </si>
  <si>
    <t>Benchmark</t>
  </si>
  <si>
    <t>Code Rev. Efficiency</t>
  </si>
  <si>
    <t>Defect Rem. Efficiency</t>
  </si>
  <si>
    <t>Desgn Rev. Efficiency</t>
  </si>
  <si>
    <t>RSI</t>
  </si>
  <si>
    <t>DefectDensity</t>
  </si>
</sst>
</file>

<file path=xl/styles.xml><?xml version="1.0" encoding="utf-8"?>
<styleSheet xmlns="http://schemas.openxmlformats.org/spreadsheetml/2006/main" xml:space="preserve">
  <numFmts count="3">
    <numFmt numFmtId="164" formatCode="0.0%"/>
    <numFmt numFmtId="165" formatCode="0.000"/>
    <numFmt numFmtId="166" formatCode="yyyy-mm-dd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20"/>
      <color rgb="FF000000"/>
      <name val="Calibri"/>
    </font>
  </fonts>
  <fills count="2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AF1DD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6E3BC"/>
        <bgColor rgb="FFC0C0C0"/>
      </patternFill>
    </fill>
    <fill>
      <patternFill patternType="solid">
        <fgColor rgb="FFE5B8B7"/>
        <bgColor rgb="FFC0C0C0"/>
      </patternFill>
    </fill>
    <fill>
      <patternFill patternType="solid">
        <fgColor rgb="FFB6DDE8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B2B1A8"/>
        <bgColor rgb="FF808080"/>
      </patternFill>
    </fill>
    <fill>
      <patternFill patternType="solid">
        <fgColor rgb="FFFFFF99"/>
        <bgColor rgb="FF808080"/>
      </patternFill>
    </fill>
    <fill>
      <patternFill patternType="solid">
        <fgColor rgb="FFFFFF99"/>
        <bgColor rgb="FFFFFFFF"/>
      </patternFill>
    </fill>
    <fill>
      <patternFill patternType="solid">
        <fgColor rgb="FF92CDDC"/>
        <bgColor rgb="FF808080"/>
      </patternFill>
    </fill>
    <fill>
      <patternFill patternType="solid">
        <fgColor rgb="FFE5B8B7"/>
        <bgColor rgb="FF808080"/>
      </patternFill>
    </fill>
    <fill>
      <patternFill patternType="solid">
        <fgColor rgb="FFDAEEF3"/>
        <bgColor rgb="FF969696"/>
      </patternFill>
    </fill>
    <fill>
      <patternFill patternType="solid">
        <fgColor rgb="FFFFFFFF"/>
        <bgColor rgb="FFC0C0C0"/>
      </patternFill>
    </fill>
    <fill>
      <patternFill patternType="solid">
        <fgColor rgb="FFD6E3BC"/>
        <bgColor rgb="FFFFFFFF"/>
      </patternFill>
    </fill>
    <fill>
      <patternFill patternType="solid">
        <fgColor rgb="FFFDE9D9"/>
        <bgColor rgb="FF969696"/>
      </patternFill>
    </fill>
    <fill>
      <patternFill patternType="solid">
        <fgColor rgb="FFD8D8D8"/>
        <bgColor rgb="FF969696"/>
      </patternFill>
    </fill>
    <fill>
      <patternFill patternType="solid">
        <fgColor rgb="FFF2DBDB"/>
        <bgColor rgb="FF969696"/>
      </patternFill>
    </fill>
    <fill>
      <patternFill patternType="solid">
        <fgColor rgb="FFF2DCDB"/>
        <bgColor rgb="FFFFFFFF"/>
      </patternFill>
    </fill>
    <fill>
      <patternFill patternType="solid">
        <fgColor rgb="FFB6DDE8"/>
        <bgColor rgb="FFC0C0C0"/>
      </patternFill>
    </fill>
    <fill>
      <patternFill patternType="solid">
        <fgColor rgb="FF0082DE"/>
        <bgColor rgb="FF0000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2" fillId="5" borderId="2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numFmtId="2" fillId="6" borderId="2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numFmtId="2" fillId="5" borderId="1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numFmtId="2" fillId="6" borderId="1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numFmtId="0" fillId="7" borderId="1" applyFont="1" applyNumberFormat="0" applyFill="1" applyBorder="1" applyAlignment="1">
      <alignment horizontal="center" vertical="bottom" textRotation="90" wrapText="true" shrinkToFit="false"/>
    </xf>
    <xf xfId="0" fontId="4" numFmtId="0" fillId="8" borderId="1" applyFont="1" applyNumberFormat="0" applyFill="1" applyBorder="1" applyAlignment="1" applyProtection="true">
      <alignment horizontal="center" vertical="center" textRotation="90" wrapText="true" shrinkToFit="false"/>
      <protection locked="false"/>
    </xf>
    <xf xfId="0" fontId="3" numFmtId="0" fillId="9" borderId="1" applyFont="1" applyNumberFormat="0" applyFill="1" applyBorder="1" applyAlignment="1">
      <alignment horizontal="general" vertical="center" textRotation="0" wrapText="true" shrinkToFit="false"/>
    </xf>
    <xf xfId="0" fontId="3" numFmtId="2" fillId="5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2" fillId="8" borderId="1" applyFont="1" applyNumberFormat="1" applyFill="1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0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" fillId="2" borderId="1" applyFont="1" applyNumberFormat="1" applyFill="0" applyBorder="1" applyAlignment="1">
      <alignment horizontal="center" vertical="center" textRotation="0" wrapText="true" shrinkToFit="false"/>
    </xf>
    <xf xfId="0" fontId="3" numFmtId="165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9" borderId="1" applyFont="1" applyNumberFormat="0" applyFill="1" applyBorder="1" applyAlignment="1">
      <alignment horizontal="general" vertical="center" textRotation="0" wrapText="false" shrinkToFit="false"/>
    </xf>
    <xf xfId="0" fontId="3" numFmtId="0" fillId="9" borderId="3" applyFont="1" applyNumberFormat="0" applyFill="1" applyBorder="1" applyAlignment="1">
      <alignment horizontal="general" vertical="center" textRotation="0" wrapText="false" shrinkToFit="false"/>
    </xf>
    <xf xfId="0" fontId="3" numFmtId="2" fillId="5" borderId="4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2" fillId="8" borderId="4" applyFont="1" applyNumberFormat="1" applyFill="1" applyBorder="1" applyAlignment="1">
      <alignment horizontal="center" vertical="center" textRotation="0" wrapText="false" shrinkToFit="false"/>
    </xf>
    <xf xfId="0" fontId="3" numFmtId="164" fillId="2" borderId="4" applyFont="1" applyNumberFormat="1" applyFill="0" applyBorder="1" applyAlignment="1">
      <alignment horizontal="center" vertical="center" textRotation="0" wrapText="true" shrinkToFit="false"/>
    </xf>
    <xf xfId="0" fontId="3" numFmtId="14" fillId="2" borderId="4" applyFont="1" applyNumberFormat="1" applyFill="0" applyBorder="1" applyAlignment="1">
      <alignment horizontal="center" vertical="center" textRotation="0" wrapText="false" shrinkToFit="false"/>
    </xf>
    <xf xfId="0" fontId="3" numFmtId="1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10" borderId="5" applyFont="1" applyNumberFormat="0" applyFill="1" applyBorder="1" applyAlignment="1">
      <alignment horizontal="left" vertical="bottom" textRotation="0" wrapText="true" shrinkToFit="false"/>
    </xf>
    <xf xfId="0" fontId="4" numFmtId="2" fillId="11" borderId="6" applyFont="1" applyNumberFormat="1" applyFill="1" applyBorder="1" applyAlignment="1">
      <alignment horizontal="center" vertical="bottom" textRotation="0" wrapText="true" shrinkToFit="false"/>
    </xf>
    <xf xfId="0" fontId="4" numFmtId="15" fillId="12" borderId="6" applyFont="1" applyNumberFormat="1" applyFill="1" applyBorder="1" applyAlignment="1">
      <alignment horizontal="center" vertical="bottom" textRotation="0" wrapText="false" shrinkToFit="false"/>
    </xf>
    <xf xfId="0" fontId="4" numFmtId="10" fillId="13" borderId="6" applyFont="1" applyNumberFormat="1" applyFill="1" applyBorder="1" applyAlignment="1">
      <alignment horizontal="center" vertical="bottom" textRotation="0" wrapText="true" shrinkToFit="false"/>
    </xf>
    <xf xfId="0" fontId="4" numFmtId="1" fillId="14" borderId="6" applyFont="1" applyNumberFormat="1" applyFill="1" applyBorder="1" applyAlignment="1">
      <alignment horizontal="center" vertical="bottom" textRotation="0" wrapText="false" shrinkToFit="false"/>
    </xf>
    <xf xfId="0" fontId="4" numFmtId="10" fillId="14" borderId="6" applyFont="1" applyNumberFormat="1" applyFill="1" applyBorder="1" applyAlignment="1">
      <alignment horizontal="center" vertical="bottom" textRotation="0" wrapText="false" shrinkToFit="false"/>
    </xf>
    <xf xfId="0" fontId="4" numFmtId="165" fillId="15" borderId="6" applyFont="1" applyNumberFormat="1" applyFill="1" applyBorder="1" applyAlignment="1">
      <alignment horizontal="center" vertical="bottom" textRotation="0" wrapText="true" shrinkToFit="false"/>
    </xf>
    <xf xfId="0" fontId="1" numFmtId="2" fillId="2" borderId="0" applyFont="1" applyNumberFormat="1" applyFill="0" applyBorder="0" applyAlignment="1">
      <alignment horizontal="right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 indent="2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 indent="2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16" borderId="7" applyFont="1" applyNumberFormat="0" applyFill="1" applyBorder="1" applyAlignment="1">
      <alignment horizontal="center" vertical="bottom" textRotation="0" wrapText="true" shrinkToFit="false"/>
    </xf>
    <xf xfId="0" fontId="6" numFmtId="0" fillId="16" borderId="8" applyFont="1" applyNumberFormat="0" applyFill="1" applyBorder="1" applyAlignment="1">
      <alignment horizontal="center" vertical="bottom" textRotation="0" wrapText="true" shrinkToFit="false"/>
    </xf>
    <xf xfId="0" fontId="6" numFmtId="0" fillId="16" borderId="9" applyFont="1" applyNumberFormat="0" applyFill="1" applyBorder="1" applyAlignment="1">
      <alignment horizontal="center" vertical="bottom" textRotation="0" wrapText="true" shrinkToFit="false"/>
    </xf>
    <xf xfId="0" fontId="5" numFmtId="10" fillId="2" borderId="1" applyFont="1" applyNumberFormat="1" applyFill="0" applyBorder="1" applyAlignment="1">
      <alignment horizontal="center" vertical="center" textRotation="0" wrapText="true" shrinkToFit="false"/>
    </xf>
    <xf xfId="0" fontId="5" numFmtId="10" fillId="2" borderId="1" applyFont="1" applyNumberFormat="1" applyFill="0" applyBorder="1" applyAlignment="1">
      <alignment horizontal="center" vertical="bottom" textRotation="0" wrapText="false" shrinkToFit="false"/>
    </xf>
    <xf xfId="0" fontId="6" numFmtId="0" fillId="16" borderId="10" applyFont="1" applyNumberFormat="0" applyFill="1" applyBorder="1" applyAlignment="1">
      <alignment horizontal="center" vertical="bottom" textRotation="0" wrapText="true" shrinkToFit="false"/>
    </xf>
    <xf xfId="0" fontId="5" numFmtId="164" fillId="2" borderId="11" applyFont="1" applyNumberFormat="1" applyFill="0" applyBorder="1" applyAlignment="1">
      <alignment horizontal="center" vertical="center" textRotation="0" wrapText="false" shrinkToFit="false"/>
    </xf>
    <xf xfId="0" fontId="3" numFmtId="2" fillId="2" borderId="11" applyFont="1" applyNumberFormat="1" applyFill="0" applyBorder="1" applyAlignment="1">
      <alignment horizontal="center" vertical="center" textRotation="0" wrapText="false" shrinkToFit="false"/>
    </xf>
    <xf xfId="0" fontId="6" numFmtId="0" fillId="16" borderId="7" applyFont="1" applyNumberFormat="0" applyFill="1" applyBorder="1" applyAlignment="1">
      <alignment horizontal="center" vertical="bottom" textRotation="0" wrapText="true" shrinkToFit="false"/>
    </xf>
    <xf xfId="0" fontId="6" numFmtId="0" fillId="16" borderId="9" applyFont="1" applyNumberFormat="0" applyFill="1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" fillId="2" borderId="12" applyFont="1" applyNumberFormat="1" applyFill="0" applyBorder="1" applyAlignment="1">
      <alignment horizontal="general" vertical="bottom" textRotation="0" wrapText="true" shrinkToFit="false"/>
    </xf>
    <xf xfId="0" fontId="5" numFmtId="0" fillId="2" borderId="2" applyFont="1" applyNumberFormat="0" applyFill="0" applyBorder="1" applyAlignment="1">
      <alignment horizontal="general" vertical="bottom" textRotation="0" wrapText="true" shrinkToFit="false"/>
    </xf>
    <xf xfId="0" fontId="5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17" borderId="13" applyFont="1" applyNumberFormat="0" applyFill="1" applyBorder="1" applyAlignment="1">
      <alignment horizontal="left" vertical="center" textRotation="0" wrapText="true" shrinkToFit="false"/>
    </xf>
    <xf xfId="0" fontId="5" numFmtId="0" fillId="17" borderId="14" applyFont="1" applyNumberFormat="0" applyFill="1" applyBorder="1" applyAlignment="1">
      <alignment horizontal="left" vertical="center" textRotation="0" wrapText="true" shrinkToFit="false"/>
    </xf>
    <xf xfId="0" fontId="5" numFmtId="0" fillId="17" borderId="2" applyFont="1" applyNumberFormat="0" applyFill="1" applyBorder="1" applyAlignment="1">
      <alignment horizontal="left" vertical="center" textRotation="0" wrapText="true" shrinkToFit="false"/>
    </xf>
    <xf xfId="0" fontId="4" numFmtId="0" fillId="13" borderId="12" applyFont="1" applyNumberFormat="0" applyFill="1" applyBorder="1" applyAlignment="1">
      <alignment horizontal="center" vertical="bottom" textRotation="0" wrapText="false" shrinkToFit="false"/>
    </xf>
    <xf xfId="0" fontId="4" numFmtId="0" fillId="13" borderId="14" applyFont="1" applyNumberFormat="0" applyFill="1" applyBorder="1" applyAlignment="1">
      <alignment horizontal="center" vertical="bottom" textRotation="0" wrapText="false" shrinkToFit="false"/>
    </xf>
    <xf xfId="0" fontId="4" numFmtId="0" fillId="13" borderId="2" applyFont="1" applyNumberFormat="0" applyFill="1" applyBorder="1" applyAlignment="1">
      <alignment horizontal="center" vertical="bottom" textRotation="0" wrapText="false" shrinkToFit="false"/>
    </xf>
    <xf xfId="0" fontId="5" numFmtId="0" fillId="17" borderId="13" applyFont="1" applyNumberFormat="0" applyFill="1" applyBorder="1" applyAlignment="1">
      <alignment horizontal="general" vertical="bottom" textRotation="0" wrapText="true" shrinkToFit="false"/>
    </xf>
    <xf xfId="0" fontId="5" numFmtId="0" fillId="17" borderId="14" applyFont="1" applyNumberFormat="0" applyFill="1" applyBorder="1" applyAlignment="1">
      <alignment horizontal="general" vertical="bottom" textRotation="0" wrapText="true" shrinkToFit="false"/>
    </xf>
    <xf xfId="0" fontId="5" numFmtId="0" fillId="17" borderId="2" applyFont="1" applyNumberFormat="0" applyFill="1" applyBorder="1" applyAlignment="1">
      <alignment horizontal="general" vertical="bottom" textRotation="0" wrapText="true" shrinkToFit="false"/>
    </xf>
    <xf xfId="0" fontId="3" numFmtId="2" fillId="13" borderId="4" applyFont="1" applyNumberFormat="1" applyFill="1" applyBorder="1" applyAlignment="1" applyProtection="true">
      <alignment horizontal="center" vertical="bottom" textRotation="90" wrapText="true" shrinkToFit="false"/>
      <protection locked="false"/>
    </xf>
    <xf xfId="0" fontId="3" numFmtId="2" fillId="13" borderId="15" applyFont="1" applyNumberFormat="1" applyFill="1" applyBorder="1" applyAlignment="1" applyProtection="true">
      <alignment horizontal="center" vertical="bottom" textRotation="90" wrapText="true" shrinkToFit="false"/>
      <protection locked="false"/>
    </xf>
    <xf xfId="0" fontId="4" numFmtId="0" fillId="18" borderId="14" applyFont="1" applyNumberFormat="0" applyFill="1" applyBorder="1" applyAlignment="1">
      <alignment horizontal="center" vertical="bottom" textRotation="0" wrapText="false" shrinkToFit="false"/>
    </xf>
    <xf xfId="0" fontId="4" numFmtId="0" fillId="18" borderId="2" applyFont="1" applyNumberFormat="0" applyFill="1" applyBorder="1" applyAlignment="1">
      <alignment horizontal="center" vertical="bottom" textRotation="0" wrapText="false" shrinkToFit="false"/>
    </xf>
    <xf xfId="0" fontId="3" numFmtId="2" fillId="5" borderId="4" applyFont="1" applyNumberFormat="1" applyFill="1" applyBorder="1" applyAlignment="1" applyProtection="true">
      <alignment horizontal="center" vertical="bottom" textRotation="90" wrapText="true" shrinkToFit="false"/>
      <protection locked="false"/>
    </xf>
    <xf xfId="0" fontId="3" numFmtId="2" fillId="5" borderId="15" applyFont="1" applyNumberFormat="1" applyFill="1" applyBorder="1" applyAlignment="1" applyProtection="true">
      <alignment horizontal="center" vertical="bottom" textRotation="90" wrapText="true" shrinkToFit="false"/>
      <protection locked="false"/>
    </xf>
    <xf xfId="0" fontId="3" numFmtId="0" fillId="13" borderId="4" applyFont="1" applyNumberFormat="0" applyFill="1" applyBorder="1" applyAlignment="1" applyProtection="true">
      <alignment horizontal="center" vertical="bottom" textRotation="90" wrapText="true" shrinkToFit="false"/>
      <protection locked="false"/>
    </xf>
    <xf xfId="0" fontId="3" numFmtId="0" fillId="13" borderId="15" applyFont="1" applyNumberFormat="0" applyFill="1" applyBorder="1" applyAlignment="1" applyProtection="true">
      <alignment horizontal="center" vertical="bottom" textRotation="90" wrapText="true" shrinkToFit="false"/>
      <protection locked="false"/>
    </xf>
    <xf xfId="0" fontId="7" numFmtId="0" fillId="9" borderId="16" applyFont="1" applyNumberFormat="0" applyFill="1" applyBorder="1" applyAlignment="1">
      <alignment horizontal="center" vertical="bottom" textRotation="0" wrapText="false" shrinkToFit="false"/>
    </xf>
    <xf xfId="0" fontId="7" numFmtId="0" fillId="9" borderId="17" applyFont="1" applyNumberFormat="0" applyFill="1" applyBorder="1" applyAlignment="1">
      <alignment horizontal="center" vertical="bottom" textRotation="0" wrapText="false" shrinkToFit="false"/>
    </xf>
    <xf xfId="0" fontId="7" numFmtId="0" fillId="9" borderId="1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4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19" borderId="12" applyFont="1" applyNumberFormat="0" applyFill="1" applyBorder="1" applyAlignment="1">
      <alignment horizontal="center" vertical="center" textRotation="0" wrapText="true" shrinkToFit="false"/>
    </xf>
    <xf xfId="0" fontId="2" numFmtId="0" fillId="19" borderId="14" applyFont="1" applyNumberFormat="0" applyFill="1" applyBorder="1" applyAlignment="1">
      <alignment horizontal="center" vertical="center" textRotation="0" wrapText="true" shrinkToFit="false"/>
    </xf>
    <xf xfId="0" fontId="2" numFmtId="0" fillId="19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0" borderId="4" applyFont="1" applyNumberFormat="0" applyFill="1" applyBorder="1" applyAlignment="1">
      <alignment horizontal="center" vertical="bottom" textRotation="0" wrapText="true" shrinkToFit="false"/>
    </xf>
    <xf xfId="0" fontId="4" numFmtId="0" fillId="20" borderId="19" applyFont="1" applyNumberFormat="0" applyFill="1" applyBorder="1" applyAlignment="1">
      <alignment horizontal="center" vertical="bottom" textRotation="0" wrapText="true" shrinkToFit="false"/>
    </xf>
    <xf xfId="0" fontId="4" numFmtId="0" fillId="20" borderId="15" applyFont="1" applyNumberFormat="0" applyFill="1" applyBorder="1" applyAlignment="1">
      <alignment horizontal="center" vertical="bottom" textRotation="0" wrapText="true" shrinkToFit="false"/>
    </xf>
    <xf xfId="0" fontId="4" numFmtId="0" fillId="21" borderId="4" applyFont="1" applyNumberFormat="0" applyFill="1" applyBorder="1" applyAlignment="1">
      <alignment horizontal="center" vertical="center" textRotation="0" wrapText="true" shrinkToFit="false"/>
    </xf>
    <xf xfId="0" fontId="4" numFmtId="0" fillId="21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12" applyFont="1" applyNumberFormat="0" applyFill="1" applyBorder="1" applyAlignment="1">
      <alignment horizontal="center" vertical="bottom" textRotation="0" wrapText="false" shrinkToFit="false"/>
    </xf>
    <xf xfId="0" fontId="4" numFmtId="0" fillId="7" borderId="14" applyFont="1" applyNumberFormat="0" applyFill="1" applyBorder="1" applyAlignment="1">
      <alignment horizontal="center" vertical="bottom" textRotation="0" wrapText="false" shrinkToFit="false"/>
    </xf>
    <xf xfId="0" fontId="4" numFmtId="0" fillId="7" borderId="2" applyFont="1" applyNumberFormat="0" applyFill="1" applyBorder="1" applyAlignment="1">
      <alignment horizontal="center" vertical="bottom" textRotation="0" wrapText="false" shrinkToFit="false"/>
    </xf>
    <xf xfId="0" fontId="4" numFmtId="0" fillId="22" borderId="12" applyFont="1" applyNumberFormat="0" applyFill="1" applyBorder="1" applyAlignment="1">
      <alignment horizontal="center" vertical="bottom" textRotation="0" wrapText="false" shrinkToFit="false"/>
    </xf>
    <xf xfId="0" fontId="4" numFmtId="0" fillId="22" borderId="14" applyFont="1" applyNumberFormat="0" applyFill="1" applyBorder="1" applyAlignment="1">
      <alignment horizontal="center" vertical="bottom" textRotation="0" wrapText="false" shrinkToFit="false"/>
    </xf>
    <xf xfId="0" fontId="4" numFmtId="0" fillId="22" borderId="2" applyFont="1" applyNumberFormat="0" applyFill="1" applyBorder="1" applyAlignment="1">
      <alignment horizontal="center" vertical="bottom" textRotation="0" wrapText="false" shrinkToFit="false"/>
    </xf>
    <xf xfId="0" fontId="4" numFmtId="0" fillId="22" borderId="12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22" borderId="14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22" borderId="2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8" borderId="3" applyFont="1" applyNumberFormat="0" applyFill="1" applyBorder="1" applyAlignment="1" applyProtection="true">
      <alignment horizontal="center" vertical="center" textRotation="90" wrapText="true" shrinkToFit="false"/>
      <protection locked="false"/>
    </xf>
    <xf xfId="0" fontId="4" numFmtId="0" fillId="8" borderId="20" applyFont="1" applyNumberFormat="0" applyFill="1" applyBorder="1" applyAlignment="1" applyProtection="true">
      <alignment horizontal="center" vertical="center" textRotation="90" wrapText="true" shrinkToFit="false"/>
      <protection locked="false"/>
    </xf>
    <xf xfId="0" fontId="3" numFmtId="0" fillId="23" borderId="4" applyFont="1" applyNumberFormat="0" applyFill="1" applyBorder="1" applyAlignment="1" applyProtection="true">
      <alignment horizontal="center" vertical="bottom" textRotation="90" wrapText="true" shrinkToFit="false"/>
      <protection locked="false"/>
    </xf>
    <xf xfId="0" fontId="3" numFmtId="0" fillId="23" borderId="15" applyFont="1" applyNumberFormat="0" applyFill="1" applyBorder="1" applyAlignment="1" applyProtection="true">
      <alignment horizontal="center" vertical="bottom" textRotation="90" wrapText="true" shrinkToFit="false"/>
      <protection locked="false"/>
    </xf>
    <xf xfId="0" fontId="3" numFmtId="0" fillId="13" borderId="4" applyFont="1" applyNumberFormat="0" applyFill="1" applyBorder="1" applyAlignment="1">
      <alignment horizontal="center" vertical="bottom" textRotation="90" wrapText="true" shrinkToFit="false"/>
    </xf>
    <xf xfId="0" fontId="3" numFmtId="0" fillId="13" borderId="15" applyFont="1" applyNumberFormat="0" applyFill="1" applyBorder="1" applyAlignment="1">
      <alignment horizontal="center" vertical="bottom" textRotation="90" wrapText="true" shrinkToFit="false"/>
    </xf>
    <xf xfId="0" fontId="3" numFmtId="0" fillId="23" borderId="12" applyFont="1" applyNumberFormat="0" applyFill="1" applyBorder="1" applyAlignment="1">
      <alignment horizontal="center" vertical="bottom" textRotation="0" wrapText="true" shrinkToFit="false"/>
    </xf>
    <xf xfId="0" fontId="3" numFmtId="0" fillId="23" borderId="14" applyFont="1" applyNumberFormat="0" applyFill="1" applyBorder="1" applyAlignment="1">
      <alignment horizontal="center" vertical="bottom" textRotation="0" wrapText="true" shrinkToFit="false"/>
    </xf>
    <xf xfId="0" fontId="3" numFmtId="0" fillId="23" borderId="2" applyFont="1" applyNumberFormat="0" applyFill="1" applyBorder="1" applyAlignment="1">
      <alignment horizontal="center" vertical="bottom" textRotation="0" wrapText="true" shrinkToFit="false"/>
    </xf>
    <xf xfId="0" fontId="6" numFmtId="0" fillId="16" borderId="7" applyFont="1" applyNumberFormat="0" applyFill="1" applyBorder="1" applyAlignment="1">
      <alignment horizontal="center" vertical="bottom" textRotation="0" wrapText="true" shrinkToFit="false"/>
    </xf>
    <xf xfId="0" fontId="6" numFmtId="0" fillId="16" borderId="9" applyFont="1" applyNumberFormat="0" applyFill="1" applyBorder="1" applyAlignment="1">
      <alignment horizontal="center" vertical="bottom" textRotation="0" wrapText="true" shrinkToFit="false"/>
    </xf>
    <xf xfId="0" fontId="3" numFmtId="0" fillId="23" borderId="4" applyFont="1" applyNumberFormat="0" applyFill="1" applyBorder="1" applyAlignment="1">
      <alignment horizontal="center" vertical="bottom" textRotation="90" wrapText="true" shrinkToFit="false"/>
    </xf>
    <xf xfId="0" fontId="3" numFmtId="0" fillId="23" borderId="15" applyFont="1" applyNumberFormat="0" applyFill="1" applyBorder="1" applyAlignment="1">
      <alignment horizontal="center" vertical="bottom" textRotation="90" wrapText="tru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10" fillId="16" borderId="21" applyFont="1" applyNumberFormat="1" applyFill="1" applyBorder="1" applyAlignment="1">
      <alignment horizontal="center" vertical="bottom" textRotation="0" wrapText="tru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4" borderId="0" applyFont="0" applyNumberFormat="0" applyFill="1" applyBorder="0" applyAlignment="0">
      <alignment horizontal="general" vertical="bottom" textRotation="0" wrapText="false" shrinkToFit="false"/>
    </xf>
    <xf xfId="0" fontId="0" numFmtId="0" fillId="24" borderId="0" applyFont="0" applyNumberFormat="0" applyFill="1" applyBorder="0" applyAlignment="0">
      <alignment horizontal="general" vertical="bottom" textRotation="0" wrapText="false" shrinkToFit="false"/>
    </xf>
    <xf xfId="0" fontId="0" numFmtId="0" fillId="24" borderId="0" applyFont="0" applyNumberFormat="0" applyFill="1" applyBorder="0" applyAlignment="0">
      <alignment horizontal="general" vertical="bottom" textRotation="0" wrapText="false" shrinkToFit="false"/>
    </xf>
    <xf xfId="0" fontId="0" numFmtId="0" fillId="24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Review Efficiency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ReviewEfficiency!$B$1</c:f>
              <c:strCache>
                <c:ptCount val="1"/>
                <c:pt idx="0">
                  <c:v>Calc. Metrics</c:v>
                </c:pt>
              </c:strCache>
            </c:strRef>
          </c:tx>
          <c:invertIfNegative val="0"/>
          <c:cat>
            <c:strRef>
              <c:f>ReviewEfficiency!$A$2:$A$5</c:f>
              <c:strCache>
                <c:ptCount val="4"/>
                <c:pt idx="0">
                  <c:v>Code Rev. Efficiency</c:v>
                </c:pt>
                <c:pt idx="1">
                  <c:v>Defect Rem. Efficiency</c:v>
                </c:pt>
                <c:pt idx="2">
                  <c:v>Desgn Rev. Efficiency</c:v>
                </c:pt>
                <c:pt idx="3">
                  <c:v/>
                </c:pt>
              </c:strCache>
            </c:strRef>
          </c:cat>
          <c:val>
            <c:numRef>
              <c:f>ReviewEfficiency!$B$2:$B$5</c:f>
              <c:numCache>
                <c:ptCount val="4"/>
                <c:pt idx="0">
                  <c:v/>
                </c:pt>
                <c:pt idx="1">
                  <c:v>100</c:v>
                </c:pt>
                <c:pt idx="2">
                  <c:v>100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ReviewEfficiency!$C$1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val>
            <c:numRef>
              <c:f>ReviewEfficiency!$C$2:$C$5</c:f>
              <c:numCache>
                <c:ptCount val="4"/>
                <c:pt idx="0">
                  <c:v>87</c:v>
                </c:pt>
                <c:pt idx="1">
                  <c:v>87</c:v>
                </c:pt>
                <c:pt idx="2">
                  <c:v>92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Review Efficiency(%)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Schedule Variance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SchedVariance!$B$1</c:f>
              <c:strCache>
                <c:ptCount val="1"/>
                <c:pt idx="0">
                  <c:v>Calc. Metrics</c:v>
                </c:pt>
              </c:strCache>
            </c:strRef>
          </c:tx>
          <c:invertIfNegative val="0"/>
          <c:cat>
            <c:strRef>
              <c:f>SchedVariance!$A$2:$A$5</c:f>
              <c:strCache>
                <c:ptCount val="4"/>
                <c:pt idx="0">
                  <c:v>Schedule Variance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SchedVariance!$B$2:$B$5</c:f>
              <c:numCache>
                <c:ptCount val="4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SchedVariance!$C$1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val>
            <c:numRef>
              <c:f>SchedVariance!$C$2:$C$5</c:f>
              <c:numCache>
                <c:ptCount val="4"/>
                <c:pt idx="0">
                  <c:v>3.31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Schedule Variance(%)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RSI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RSI!$B$1</c:f>
              <c:strCache>
                <c:ptCount val="1"/>
                <c:pt idx="0">
                  <c:v>RSI</c:v>
                </c:pt>
              </c:strCache>
            </c:strRef>
          </c:tx>
          <c:invertIfNegative val="0"/>
          <c:cat>
            <c:strRef>
              <c:f>RSI!$A$2:$A$10</c:f>
              <c:strCache>
                <c:ptCount val="9"/>
                <c:pt idx="0">
                  <c:v>Phoenix HCR</c:v>
                </c:pt>
                <c:pt idx="1">
                  <c:v>Portals Production Support</c:v>
                </c:pt>
                <c:pt idx="2">
                  <c:v>Custom_Group</c:v>
                </c:pt>
                <c:pt idx="3">
                  <c:v>Member HCR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RSI!$B$2:$B$10</c:f>
              <c:numCache>
                <c:ptCount val="9"/>
                <c:pt idx="0">
                  <c:v>1.06</c:v>
                </c:pt>
                <c:pt idx="1">
                  <c:v>1</c:v>
                </c:pt>
                <c:pt idx="2">
                  <c:v>1.194</c:v>
                </c:pt>
                <c:pt idx="3">
                  <c:v>1.5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1"/>
          <c:order val="1"/>
          <c:tx>
            <c:strRef>
              <c:f>RSI!$C$1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val>
            <c:numRef>
              <c:f>RSI!$C$2:$C$10</c:f>
              <c:numCache>
                <c:ptCount val="9"/>
                <c:pt idx="0">
                  <c:v>1.13</c:v>
                </c:pt>
                <c:pt idx="1">
                  <c:v>1.13</c:v>
                </c:pt>
                <c:pt idx="2">
                  <c:v>1.13</c:v>
                </c:pt>
                <c:pt idx="3">
                  <c:v>1.13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Projects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RSI(%)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Defect Density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DefectDensity!$B$1</c:f>
              <c:strCache>
                <c:ptCount val="1"/>
                <c:pt idx="0">
                  <c:v>DefectDensity</c:v>
                </c:pt>
              </c:strCache>
            </c:strRef>
          </c:tx>
          <c:invertIfNegative val="0"/>
          <c:cat>
            <c:strRef>
              <c:f>DefectDensity!$A$2:$A$10</c:f>
              <c:strCache>
                <c:ptCount val="9"/>
                <c:pt idx="0">
                  <c:v>Phoenix HCR</c:v>
                </c:pt>
                <c:pt idx="1">
                  <c:v>Portals Production Support</c:v>
                </c:pt>
                <c:pt idx="2">
                  <c:v>Custom_Group</c:v>
                </c:pt>
                <c:pt idx="3">
                  <c:v>Member HCR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DefectDensity!$B$2:$B$10</c:f>
              <c:numCache>
                <c:ptCount val="9"/>
                <c:pt idx="0">
                  <c:v>0.048</c:v>
                </c:pt>
                <c:pt idx="1">
                  <c:v>0</c:v>
                </c:pt>
                <c:pt idx="2">
                  <c:v>0</c:v>
                </c:pt>
                <c:pt idx="3">
                  <c:v>0.016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1"/>
          <c:order val="1"/>
          <c:tx>
            <c:strRef>
              <c:f>DefectDensity!$C$1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val>
            <c:numRef>
              <c:f>DefectDensity!$C$2:$C$10</c:f>
              <c:numCache>
                <c:ptCount val="9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Projects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Defect Density(%)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95250</xdr:colOff>
      <xdr:row>12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95250</xdr:colOff>
      <xdr:row>12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95250</xdr:colOff>
      <xdr:row>12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95250</xdr:colOff>
      <xdr:row>12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42"/>
  <sheetViews>
    <sheetView tabSelected="1" workbookViewId="0" showGridLines="true" showRowColHeaders="1">
      <selection activeCell="H13" sqref="H13"/>
    </sheetView>
  </sheetViews>
  <sheetFormatPr defaultRowHeight="14.4" outlineLevelRow="0" outlineLevelCol="0"/>
  <cols>
    <col min="1" max="1" width="33.28515625" customWidth="true" style="1"/>
    <col min="2" max="2" width="9.140625" customWidth="true" style="1"/>
  </cols>
  <sheetData>
    <row r="1" spans="1:52" customHeight="1" ht="27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8"/>
    </row>
    <row r="2" spans="1:5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52">
      <c r="A3" s="4" t="s">
        <v>1</v>
      </c>
      <c r="B3" s="5"/>
      <c r="C3" s="5"/>
      <c r="D3" s="89" t="s">
        <v>2</v>
      </c>
      <c r="E3" s="90"/>
      <c r="F3" s="90"/>
      <c r="G3" s="91"/>
      <c r="H3" s="6"/>
      <c r="I3" s="92" t="s">
        <v>3</v>
      </c>
      <c r="J3" s="93"/>
      <c r="K3" s="93"/>
      <c r="L3" s="93"/>
      <c r="M3" s="93"/>
      <c r="N3" s="93"/>
      <c r="O3" s="93"/>
      <c r="P3" s="94"/>
      <c r="Q3" s="7"/>
      <c r="R3" s="7"/>
      <c r="S3" s="7"/>
      <c r="T3" s="7"/>
      <c r="U3" s="7"/>
      <c r="V3" s="7"/>
      <c r="W3" s="7"/>
      <c r="X3" s="7"/>
      <c r="Y3" s="3"/>
    </row>
    <row r="4" spans="1:52">
      <c r="A4" s="8" t="s">
        <v>4</v>
      </c>
      <c r="B4" s="5"/>
      <c r="C4" s="5"/>
      <c r="D4" s="95" t="s">
        <v>5</v>
      </c>
      <c r="E4" s="96"/>
      <c r="F4" s="96"/>
      <c r="G4" s="97"/>
      <c r="H4" s="7"/>
      <c r="I4" s="9" t="s">
        <v>6</v>
      </c>
      <c r="J4" s="10">
        <v>80</v>
      </c>
      <c r="K4" s="9" t="s">
        <v>7</v>
      </c>
      <c r="L4" s="10">
        <v>3</v>
      </c>
      <c r="M4" s="9" t="s">
        <v>8</v>
      </c>
      <c r="N4" s="10">
        <v>7</v>
      </c>
      <c r="O4" s="9" t="s">
        <v>9</v>
      </c>
      <c r="P4" s="10">
        <v>0</v>
      </c>
      <c r="Q4" s="7"/>
      <c r="R4" s="7"/>
      <c r="S4" s="7"/>
      <c r="T4" s="7"/>
      <c r="U4" s="7"/>
      <c r="V4" s="7"/>
      <c r="W4" s="7"/>
      <c r="X4" s="7"/>
      <c r="Y4" s="3"/>
    </row>
    <row r="5" spans="1:52">
      <c r="A5" s="11"/>
      <c r="B5" s="5"/>
      <c r="C5" s="5"/>
      <c r="D5" s="11"/>
      <c r="E5" s="11"/>
      <c r="F5" s="11"/>
      <c r="G5" s="11"/>
      <c r="H5" s="11"/>
      <c r="I5" s="11"/>
      <c r="J5" s="3"/>
      <c r="K5" s="1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52">
      <c r="A6" s="98" t="s">
        <v>10</v>
      </c>
      <c r="B6" s="80" t="s">
        <v>11</v>
      </c>
      <c r="C6" s="80"/>
      <c r="D6" s="81"/>
      <c r="E6" s="72" t="s">
        <v>12</v>
      </c>
      <c r="F6" s="73"/>
      <c r="G6" s="73"/>
      <c r="H6" s="73"/>
      <c r="I6" s="74"/>
      <c r="J6" s="103" t="s">
        <v>13</v>
      </c>
      <c r="K6" s="104"/>
      <c r="L6" s="105"/>
      <c r="M6" s="103" t="s">
        <v>14</v>
      </c>
      <c r="N6" s="104"/>
      <c r="O6" s="104"/>
      <c r="P6" s="104"/>
      <c r="Q6" s="104"/>
      <c r="R6" s="105"/>
      <c r="S6" s="106" t="s">
        <v>15</v>
      </c>
      <c r="T6" s="107"/>
      <c r="U6" s="107"/>
      <c r="V6" s="107"/>
      <c r="W6" s="107"/>
      <c r="X6" s="108"/>
      <c r="Y6" s="3"/>
    </row>
    <row r="7" spans="1:52" customHeight="1" ht="24">
      <c r="A7" s="99"/>
      <c r="B7" s="13" t="s">
        <v>16</v>
      </c>
      <c r="C7" s="14" t="s">
        <v>17</v>
      </c>
      <c r="D7" s="82" t="s">
        <v>18</v>
      </c>
      <c r="E7" s="78" t="s">
        <v>19</v>
      </c>
      <c r="F7" s="84" t="s">
        <v>20</v>
      </c>
      <c r="G7" s="78" t="s">
        <v>21</v>
      </c>
      <c r="H7" s="78" t="s">
        <v>22</v>
      </c>
      <c r="I7" s="116" t="s">
        <v>18</v>
      </c>
      <c r="J7" s="114" t="s">
        <v>23</v>
      </c>
      <c r="K7" s="114" t="s">
        <v>24</v>
      </c>
      <c r="L7" s="123" t="s">
        <v>18</v>
      </c>
      <c r="M7" s="118" t="s">
        <v>25</v>
      </c>
      <c r="N7" s="119"/>
      <c r="O7" s="120"/>
      <c r="P7" s="118" t="s">
        <v>26</v>
      </c>
      <c r="Q7" s="119"/>
      <c r="R7" s="120"/>
      <c r="S7" s="109" t="s">
        <v>27</v>
      </c>
      <c r="T7" s="110"/>
      <c r="U7" s="110"/>
      <c r="V7" s="111"/>
      <c r="W7" s="112" t="s">
        <v>28</v>
      </c>
      <c r="X7" s="101" t="s">
        <v>29</v>
      </c>
      <c r="Y7" s="3"/>
    </row>
    <row r="8" spans="1:52" customHeight="1" ht="48">
      <c r="A8" s="100"/>
      <c r="B8" s="15" t="s">
        <v>30</v>
      </c>
      <c r="C8" s="16" t="s">
        <v>30</v>
      </c>
      <c r="D8" s="83"/>
      <c r="E8" s="79"/>
      <c r="F8" s="85"/>
      <c r="G8" s="79"/>
      <c r="H8" s="79"/>
      <c r="I8" s="117"/>
      <c r="J8" s="115"/>
      <c r="K8" s="115"/>
      <c r="L8" s="124"/>
      <c r="M8" s="17" t="s">
        <v>31</v>
      </c>
      <c r="N8" s="17" t="s">
        <v>32</v>
      </c>
      <c r="O8" s="17" t="s">
        <v>33</v>
      </c>
      <c r="P8" s="17" t="s">
        <v>31</v>
      </c>
      <c r="Q8" s="17" t="s">
        <v>32</v>
      </c>
      <c r="R8" s="17" t="s">
        <v>33</v>
      </c>
      <c r="S8" s="18" t="s">
        <v>34</v>
      </c>
      <c r="T8" s="18" t="s">
        <v>35</v>
      </c>
      <c r="U8" s="18" t="s">
        <v>36</v>
      </c>
      <c r="V8" s="18" t="s">
        <v>37</v>
      </c>
      <c r="W8" s="113"/>
      <c r="X8" s="102"/>
      <c r="Y8" s="3"/>
    </row>
    <row r="9" spans="1:52">
      <c r="A9" s="19" t="s">
        <v>38</v>
      </c>
      <c r="B9" s="20">
        <v>207</v>
      </c>
      <c r="C9" s="21">
        <v>207</v>
      </c>
      <c r="D9" s="22">
        <f>((C9) - (B9))/(B9)</f>
        <v>0</v>
      </c>
      <c r="E9" s="129">
        <v>41760</v>
      </c>
      <c r="F9" s="130">
        <v>41790</v>
      </c>
      <c r="G9" s="131">
        <v>41760</v>
      </c>
      <c r="H9" s="132">
        <v>41790</v>
      </c>
      <c r="I9" s="24">
        <f>((H9) - (F9))/((F9) - (E9))</f>
        <v>0</v>
      </c>
      <c r="J9" s="25">
        <v>23</v>
      </c>
      <c r="K9" s="25">
        <v>23</v>
      </c>
      <c r="L9" s="24">
        <f>(K9-J9)/(J9)</f>
        <v>0</v>
      </c>
      <c r="M9" s="26">
        <v>2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5">
        <v>0</v>
      </c>
      <c r="T9" s="25">
        <v>0</v>
      </c>
      <c r="U9" s="25">
        <v>0</v>
      </c>
      <c r="V9" s="25">
        <v>8</v>
      </c>
      <c r="W9" s="25">
        <f>SUM(M9:V9)</f>
        <v>10</v>
      </c>
      <c r="X9" s="27">
        <f>(W9)/(C9)</f>
        <v>0.048309178743961</v>
      </c>
      <c r="Y9" s="3"/>
      <c r="AY9">
        <v>0</v>
      </c>
      <c r="AZ9">
        <v>0</v>
      </c>
    </row>
    <row r="10" spans="1:52">
      <c r="A10" s="19" t="s">
        <v>39</v>
      </c>
      <c r="B10" s="20">
        <v>39</v>
      </c>
      <c r="C10" s="21">
        <v>39</v>
      </c>
      <c r="D10" s="22">
        <f>((C10) - (B10))/(B10)</f>
        <v>0</v>
      </c>
      <c r="E10" s="133">
        <v>41760</v>
      </c>
      <c r="F10" s="134">
        <v>41790</v>
      </c>
      <c r="G10" s="135">
        <v>41760</v>
      </c>
      <c r="H10" s="136">
        <v>41790</v>
      </c>
      <c r="I10" s="24">
        <f>((H10) - (F10))/((F10) - (E10))</f>
        <v>0</v>
      </c>
      <c r="J10" s="25">
        <v>23</v>
      </c>
      <c r="K10" s="25">
        <v>23</v>
      </c>
      <c r="L10" s="24">
        <f>(K10-J10)/(J10)</f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5">
        <v>0</v>
      </c>
      <c r="T10" s="25">
        <v>0</v>
      </c>
      <c r="U10" s="25">
        <v>0</v>
      </c>
      <c r="V10" s="25">
        <v>0</v>
      </c>
      <c r="W10" s="25">
        <f>SUM(M10:V10)</f>
        <v>0</v>
      </c>
      <c r="X10" s="27">
        <f>(W10)/(C10)</f>
        <v>0</v>
      </c>
      <c r="Y10" s="3"/>
    </row>
    <row r="11" spans="1:52">
      <c r="A11" s="19" t="s">
        <v>40</v>
      </c>
      <c r="B11" s="20">
        <v>42</v>
      </c>
      <c r="C11" s="21">
        <v>32</v>
      </c>
      <c r="D11" s="22">
        <f>((C11) - (B11))/(B11)</f>
        <v>-0.23809523809524</v>
      </c>
      <c r="E11" s="137">
        <v>41760</v>
      </c>
      <c r="F11" s="138">
        <v>41790</v>
      </c>
      <c r="G11" s="139">
        <v>41760</v>
      </c>
      <c r="H11" s="140">
        <v>41790</v>
      </c>
      <c r="I11" s="24">
        <f>((H11) - (F11))/((F11) - (E11))</f>
        <v>0</v>
      </c>
      <c r="J11" s="25">
        <v>46</v>
      </c>
      <c r="K11" s="25">
        <v>46</v>
      </c>
      <c r="L11" s="24">
        <f>(K11-J11)/(J11)</f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5">
        <v>0</v>
      </c>
      <c r="T11" s="25">
        <v>0</v>
      </c>
      <c r="U11" s="25">
        <v>0</v>
      </c>
      <c r="V11" s="25">
        <v>0</v>
      </c>
      <c r="W11" s="25">
        <f>SUM(M11:V11)</f>
        <v>0</v>
      </c>
      <c r="X11" s="27">
        <f>(W11)/(C11)</f>
        <v>0</v>
      </c>
      <c r="Y11" s="3"/>
    </row>
    <row r="12" spans="1:52">
      <c r="A12" s="19" t="s">
        <v>41</v>
      </c>
      <c r="B12" s="20">
        <v>63</v>
      </c>
      <c r="C12" s="21">
        <v>63</v>
      </c>
      <c r="D12" s="22">
        <f>((C12) - (B12))/(B12)</f>
        <v>0</v>
      </c>
      <c r="E12" s="141">
        <v>41760</v>
      </c>
      <c r="F12" s="142">
        <v>41790</v>
      </c>
      <c r="G12" s="143">
        <v>41760</v>
      </c>
      <c r="H12" s="144">
        <v>41790</v>
      </c>
      <c r="I12" s="24">
        <f>((H12) - (F12))/((F12) - (E12))</f>
        <v>0</v>
      </c>
      <c r="J12" s="25">
        <v>23</v>
      </c>
      <c r="K12" s="25">
        <v>23</v>
      </c>
      <c r="L12" s="24">
        <f>(K12-J12)/(J12)</f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5">
        <v>0</v>
      </c>
      <c r="T12" s="25">
        <v>0</v>
      </c>
      <c r="U12" s="25">
        <v>0</v>
      </c>
      <c r="V12" s="25">
        <v>1</v>
      </c>
      <c r="W12" s="25">
        <f>SUM(M12:V12)</f>
        <v>1</v>
      </c>
      <c r="X12" s="27">
        <f>(W12)/(C12)</f>
        <v>0.015873015873016</v>
      </c>
      <c r="Y12" s="3"/>
    </row>
    <row r="13" spans="1:52">
      <c r="A13" s="28"/>
      <c r="B13" s="20"/>
      <c r="C13" s="21"/>
      <c r="D13" s="22"/>
      <c r="E13" s="23"/>
      <c r="F13" s="23"/>
      <c r="G13" s="23"/>
      <c r="H13" s="23"/>
      <c r="I13" s="24"/>
      <c r="J13" s="25"/>
      <c r="K13" s="25"/>
      <c r="L13" s="24"/>
      <c r="M13" s="26"/>
      <c r="N13" s="26"/>
      <c r="O13" s="26"/>
      <c r="P13" s="26"/>
      <c r="Q13" s="26"/>
      <c r="R13" s="26"/>
      <c r="S13" s="25"/>
      <c r="T13" s="25"/>
      <c r="U13" s="25"/>
      <c r="V13" s="25"/>
      <c r="W13" s="25"/>
      <c r="X13" s="27"/>
      <c r="Y13" s="3"/>
    </row>
    <row r="14" spans="1:52">
      <c r="A14" s="29"/>
      <c r="B14" s="20"/>
      <c r="C14" s="21"/>
      <c r="D14" s="22"/>
      <c r="E14" s="23"/>
      <c r="F14" s="23"/>
      <c r="G14" s="23"/>
      <c r="H14" s="23"/>
      <c r="I14" s="24"/>
      <c r="J14" s="25"/>
      <c r="K14" s="25"/>
      <c r="L14" s="24"/>
      <c r="M14" s="26"/>
      <c r="N14" s="26"/>
      <c r="O14" s="26"/>
      <c r="P14" s="26"/>
      <c r="Q14" s="26"/>
      <c r="R14" s="26"/>
      <c r="S14" s="25"/>
      <c r="T14" s="25"/>
      <c r="U14" s="25"/>
      <c r="V14" s="25"/>
      <c r="W14" s="25"/>
      <c r="X14" s="27"/>
      <c r="Y14" s="3"/>
    </row>
    <row r="15" spans="1:52">
      <c r="A15" s="29"/>
      <c r="B15" s="20"/>
      <c r="C15" s="21"/>
      <c r="D15" s="22"/>
      <c r="E15" s="23"/>
      <c r="F15" s="23"/>
      <c r="G15" s="23"/>
      <c r="H15" s="23"/>
      <c r="I15" s="24"/>
      <c r="J15" s="25"/>
      <c r="K15" s="25"/>
      <c r="L15" s="24"/>
      <c r="M15" s="26"/>
      <c r="N15" s="26"/>
      <c r="O15" s="26"/>
      <c r="P15" s="26"/>
      <c r="Q15" s="26"/>
      <c r="R15" s="26"/>
      <c r="S15" s="25"/>
      <c r="T15" s="25"/>
      <c r="U15" s="25"/>
      <c r="V15" s="25"/>
      <c r="W15" s="25"/>
      <c r="X15" s="27"/>
      <c r="Y15" s="3"/>
    </row>
    <row r="16" spans="1:52">
      <c r="A16" s="30"/>
      <c r="B16" s="31"/>
      <c r="C16" s="32"/>
      <c r="D16" s="33"/>
      <c r="E16" s="34"/>
      <c r="F16" s="34"/>
      <c r="G16" s="34"/>
      <c r="H16" s="34"/>
      <c r="I16" s="24"/>
      <c r="J16" s="25"/>
      <c r="K16" s="25"/>
      <c r="L16" s="24"/>
      <c r="M16" s="26"/>
      <c r="N16" s="26"/>
      <c r="O16" s="26"/>
      <c r="P16" s="26"/>
      <c r="Q16" s="26"/>
      <c r="R16" s="26"/>
      <c r="S16" s="25"/>
      <c r="T16" s="25"/>
      <c r="U16" s="25"/>
      <c r="V16" s="25"/>
      <c r="W16" s="25"/>
      <c r="X16" s="27"/>
      <c r="Y16" s="3"/>
    </row>
    <row r="17" spans="1:52">
      <c r="A17" s="30"/>
      <c r="B17" s="31"/>
      <c r="C17" s="32"/>
      <c r="D17" s="33"/>
      <c r="E17" s="34"/>
      <c r="F17" s="34"/>
      <c r="G17" s="34"/>
      <c r="H17" s="34"/>
      <c r="I17" s="24"/>
      <c r="J17" s="25"/>
      <c r="K17" s="25"/>
      <c r="L17" s="24"/>
      <c r="M17" s="26"/>
      <c r="N17" s="26"/>
      <c r="O17" s="26"/>
      <c r="P17" s="26"/>
      <c r="Q17" s="26"/>
      <c r="R17" s="26"/>
      <c r="S17" s="25"/>
      <c r="T17" s="25"/>
      <c r="U17" s="25"/>
      <c r="V17" s="25"/>
      <c r="W17" s="25"/>
      <c r="X17" s="27"/>
      <c r="Y17" s="3"/>
    </row>
    <row r="18" spans="1:52">
      <c r="A18" s="30"/>
      <c r="B18" s="31"/>
      <c r="C18" s="32"/>
      <c r="D18" s="33"/>
      <c r="E18" s="34"/>
      <c r="F18" s="34"/>
      <c r="G18" s="34"/>
      <c r="H18" s="34"/>
      <c r="I18" s="24"/>
      <c r="J18" s="25"/>
      <c r="K18" s="25"/>
      <c r="L18" s="24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7"/>
      <c r="Y18" s="3"/>
    </row>
    <row r="19" spans="1:52">
      <c r="A19" s="30"/>
      <c r="B19" s="31"/>
      <c r="C19" s="32"/>
      <c r="D19" s="33"/>
      <c r="E19" s="34"/>
      <c r="F19" s="34"/>
      <c r="G19" s="34"/>
      <c r="H19" s="34"/>
      <c r="I19" s="24"/>
      <c r="J19" s="25"/>
      <c r="K19" s="25"/>
      <c r="L19" s="24"/>
      <c r="M19" s="35"/>
      <c r="N19" s="35"/>
      <c r="O19" s="35"/>
      <c r="P19" s="35"/>
      <c r="Q19" s="35"/>
      <c r="R19" s="35"/>
      <c r="S19" s="36"/>
      <c r="T19" s="36"/>
      <c r="U19" s="36"/>
      <c r="V19" s="36"/>
      <c r="W19" s="36"/>
      <c r="X19" s="37"/>
      <c r="Y19" s="3"/>
    </row>
    <row r="20" spans="1:52">
      <c r="A20" s="30"/>
      <c r="B20" s="31"/>
      <c r="C20" s="32"/>
      <c r="D20" s="33"/>
      <c r="E20" s="34"/>
      <c r="F20" s="34"/>
      <c r="G20" s="34"/>
      <c r="H20" s="34"/>
      <c r="I20" s="24"/>
      <c r="J20" s="25"/>
      <c r="K20" s="25"/>
      <c r="L20" s="24"/>
      <c r="M20" s="35"/>
      <c r="N20" s="35"/>
      <c r="O20" s="35"/>
      <c r="P20" s="35"/>
      <c r="Q20" s="35"/>
      <c r="R20" s="35"/>
      <c r="S20" s="36"/>
      <c r="T20" s="36"/>
      <c r="U20" s="36"/>
      <c r="V20" s="36"/>
      <c r="W20" s="36"/>
      <c r="X20" s="37"/>
      <c r="Y20" s="3"/>
    </row>
    <row r="21" spans="1:52">
      <c r="A21" s="30"/>
      <c r="B21" s="31"/>
      <c r="C21" s="32"/>
      <c r="D21" s="33"/>
      <c r="E21" s="34"/>
      <c r="F21" s="34"/>
      <c r="G21" s="34"/>
      <c r="H21" s="34"/>
      <c r="I21" s="24"/>
      <c r="J21" s="25"/>
      <c r="K21" s="25"/>
      <c r="L21" s="24"/>
      <c r="M21" s="35"/>
      <c r="N21" s="35"/>
      <c r="O21" s="35"/>
      <c r="P21" s="35"/>
      <c r="Q21" s="35"/>
      <c r="R21" s="35"/>
      <c r="S21" s="36"/>
      <c r="T21" s="36"/>
      <c r="U21" s="36"/>
      <c r="V21" s="36"/>
      <c r="W21" s="36"/>
      <c r="X21" s="37"/>
      <c r="Y21" s="3"/>
    </row>
    <row r="22" spans="1:52" customHeight="1" ht="15.75">
      <c r="A22" s="38" t="s">
        <v>30</v>
      </c>
      <c r="B22" s="39">
        <f>SUM(B9:B21)</f>
        <v>351</v>
      </c>
      <c r="C22" s="39">
        <f>SUM(C9:C21)</f>
        <v>341</v>
      </c>
      <c r="D22" s="39">
        <f>((C22) - (B22))/(B22)</f>
        <v>-0.028490028490028</v>
      </c>
      <c r="E22" s="40">
        <f>MIN(E9:E21)</f>
        <v>41760</v>
      </c>
      <c r="F22" s="40">
        <f>MAX(F9:F21)</f>
        <v>41790</v>
      </c>
      <c r="G22" s="40">
        <f>MIN(G9:G21)</f>
        <v>41760</v>
      </c>
      <c r="H22" s="40">
        <f>MAX(H9:H21)</f>
        <v>41790</v>
      </c>
      <c r="I22" s="41">
        <f>AVERAGE(I9:I21)</f>
        <v>0</v>
      </c>
      <c r="J22" s="42">
        <f>SUM(J9:J21)</f>
        <v>115</v>
      </c>
      <c r="K22" s="42">
        <f>SUM(K9:K21)</f>
        <v>115</v>
      </c>
      <c r="L22" s="43">
        <f>AVERAGE(L9:L21)</f>
        <v>0</v>
      </c>
      <c r="M22" s="42">
        <f>SUM(M9:M21)</f>
        <v>2</v>
      </c>
      <c r="N22" s="42">
        <f>SUM(N9:N21)</f>
        <v>0</v>
      </c>
      <c r="O22" s="42">
        <f>SUM(O9:O21)</f>
        <v>0</v>
      </c>
      <c r="P22" s="42">
        <f>SUM(P9:P21)</f>
        <v>0</v>
      </c>
      <c r="Q22" s="42">
        <f>SUM(Q9:Q21)</f>
        <v>0</v>
      </c>
      <c r="R22" s="42">
        <f>SUM(R9:R21)</f>
        <v>0</v>
      </c>
      <c r="S22" s="42">
        <f>SUM(S9:S21)</f>
        <v>0</v>
      </c>
      <c r="T22" s="42">
        <f>SUM(T9:T21)</f>
        <v>0</v>
      </c>
      <c r="U22" s="42">
        <f>SUM(U9:U21)</f>
        <v>0</v>
      </c>
      <c r="V22" s="42">
        <f>SUM(V9:V21)</f>
        <v>9</v>
      </c>
      <c r="W22" s="42">
        <f>SUM(W9:W21)</f>
        <v>11</v>
      </c>
      <c r="X22" s="44">
        <f>AVERAGE(X9:X21)</f>
        <v>0.016045548654244</v>
      </c>
      <c r="Y22" s="3"/>
    </row>
    <row r="23" spans="1:52">
      <c r="A23" s="3"/>
      <c r="B23" s="47"/>
      <c r="C23" s="45"/>
      <c r="D23" s="11"/>
      <c r="E23" s="11"/>
      <c r="F23" s="11"/>
      <c r="G23" s="11"/>
      <c r="H23" s="11"/>
      <c r="I23" s="11"/>
      <c r="J23" s="3"/>
      <c r="K23" s="1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6"/>
    </row>
    <row r="24" spans="1:52" customHeight="1" ht="15.75">
      <c r="A24" s="3"/>
      <c r="B24" s="3"/>
      <c r="C24" s="45"/>
      <c r="D24" s="47"/>
      <c r="E24" s="47"/>
      <c r="F24" s="47"/>
      <c r="G24" s="47"/>
      <c r="H24" s="47"/>
      <c r="I24" s="47"/>
      <c r="J24" s="48"/>
      <c r="K24" s="49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6"/>
    </row>
    <row r="25" spans="1:52" customHeight="1" ht="23.25">
      <c r="A25" s="3"/>
      <c r="B25" s="53" t="s">
        <v>42</v>
      </c>
      <c r="C25" s="54"/>
      <c r="D25" s="55"/>
      <c r="E25" s="128">
        <v>0</v>
      </c>
      <c r="F25" s="3"/>
      <c r="J25" s="61" t="s">
        <v>43</v>
      </c>
      <c r="K25" s="54"/>
      <c r="L25" s="62"/>
      <c r="M25" s="121" t="s">
        <v>44</v>
      </c>
      <c r="N25" s="122"/>
      <c r="S25" s="51"/>
      <c r="T25" s="51"/>
      <c r="U25" s="51"/>
      <c r="V25" s="51"/>
      <c r="W25" s="51"/>
      <c r="X25" s="3"/>
      <c r="Y25" s="50"/>
    </row>
    <row r="26" spans="1:52" customHeight="1" ht="15">
      <c r="A26" s="3"/>
      <c r="B26" s="75" t="s">
        <v>45</v>
      </c>
      <c r="C26" s="76"/>
      <c r="D26" s="77"/>
      <c r="E26" s="56">
        <f>(M22+P22+N22+Q22)/(U22+M22+P22+N22+Q22)</f>
        <v>1</v>
      </c>
      <c r="F26" s="3"/>
      <c r="G26" s="63"/>
      <c r="H26" s="63"/>
      <c r="I26" s="63"/>
      <c r="J26" s="125" t="s">
        <v>46</v>
      </c>
      <c r="K26" s="126"/>
      <c r="L26" s="127"/>
      <c r="M26" s="64">
        <f>SUM(M22:V22)</f>
        <v>11</v>
      </c>
      <c r="N26" s="65"/>
      <c r="S26" s="51"/>
      <c r="T26" s="51"/>
      <c r="U26" s="51"/>
      <c r="V26" s="51"/>
      <c r="W26" s="51"/>
      <c r="X26" s="3"/>
      <c r="Y26" s="50"/>
    </row>
    <row r="27" spans="1:52" customHeight="1" ht="15">
      <c r="A27" s="3"/>
      <c r="B27" s="75" t="s">
        <v>47</v>
      </c>
      <c r="C27" s="76"/>
      <c r="D27" s="77"/>
      <c r="E27" s="57">
        <f>(O22+R22)/(V22+O22+R22)</f>
        <v>0</v>
      </c>
      <c r="F27" s="3"/>
      <c r="G27" s="63"/>
      <c r="H27" s="63"/>
      <c r="I27" s="63"/>
      <c r="J27" s="125" t="s">
        <v>48</v>
      </c>
      <c r="K27" s="126"/>
      <c r="L27" s="127"/>
      <c r="M27" s="66">
        <f>AY9</f>
        <v>0</v>
      </c>
      <c r="N27" s="65"/>
      <c r="S27" s="51"/>
      <c r="T27" s="51"/>
      <c r="U27" s="51"/>
      <c r="V27" s="51"/>
      <c r="W27" s="51"/>
      <c r="X27" s="3"/>
      <c r="Y27" s="50"/>
    </row>
    <row r="28" spans="1:52">
      <c r="A28" s="3"/>
      <c r="B28" s="47"/>
      <c r="C28" s="3"/>
      <c r="D28" s="3"/>
      <c r="E28" s="3"/>
      <c r="F28" s="3"/>
      <c r="G28" s="63"/>
      <c r="H28" s="63"/>
      <c r="I28" s="63"/>
      <c r="J28" s="125" t="s">
        <v>49</v>
      </c>
      <c r="K28" s="126"/>
      <c r="L28" s="127"/>
      <c r="M28" s="66">
        <f>AZ9</f>
        <v>0</v>
      </c>
      <c r="N28" s="65"/>
      <c r="S28" s="51"/>
      <c r="T28" s="51"/>
      <c r="U28" s="51"/>
      <c r="V28" s="51"/>
      <c r="W28" s="51"/>
      <c r="X28" s="3"/>
      <c r="Y28" s="50"/>
    </row>
    <row r="29" spans="1:52" customHeight="1" ht="13.5" s="3" customFormat="1">
      <c r="G29" s="63"/>
      <c r="H29" s="63"/>
      <c r="I29" s="63"/>
      <c r="J29" s="125" t="s">
        <v>50</v>
      </c>
      <c r="K29" s="126"/>
      <c r="L29" s="127"/>
      <c r="M29" s="67">
        <f>((M26)/(M26+AY9+AZ9))*100</f>
        <v>100</v>
      </c>
      <c r="N29" s="68"/>
    </row>
    <row r="30" spans="1:52" customHeight="1" ht="22.5" s="3" customFormat="1">
      <c r="B30" s="53" t="s">
        <v>51</v>
      </c>
      <c r="C30" s="54"/>
      <c r="D30" s="55"/>
      <c r="E30" s="58"/>
    </row>
    <row r="31" spans="1:52" customHeight="1" ht="12.75" s="3" customFormat="1">
      <c r="B31" s="69" t="s">
        <v>52</v>
      </c>
      <c r="C31" s="70"/>
      <c r="D31" s="71"/>
      <c r="E31" s="59">
        <f>I22</f>
        <v>0</v>
      </c>
    </row>
    <row r="32" spans="1:52" customHeight="1" ht="12.75" s="3" customFormat="1">
      <c r="B32" s="69" t="s">
        <v>53</v>
      </c>
      <c r="C32" s="70"/>
      <c r="D32" s="71"/>
      <c r="E32" s="60">
        <f>IF(J4=0,0,(J4+L4+N4+P4)/J4)</f>
        <v>1.125</v>
      </c>
    </row>
    <row r="33" spans="1:52" customHeight="1" ht="15" s="3" customFormat="1"/>
    <row r="34" spans="1:52" customHeight="1" ht="15" s="3" customFormat="1"/>
    <row r="35" spans="1:52" customHeight="1" ht="12.75" s="3" customFormat="1"/>
    <row r="36" spans="1:52" customHeight="1" ht="12.75" s="3" customFormat="1"/>
    <row r="37" spans="1:52" customHeight="1" ht="12.75" s="3" customFormat="1"/>
    <row r="38" spans="1:52">
      <c r="A38" s="3"/>
      <c r="B38" s="47"/>
      <c r="C38" s="3"/>
      <c r="D38" s="3"/>
      <c r="E38" s="47"/>
      <c r="F38" s="3"/>
      <c r="G38" s="47"/>
      <c r="H38" s="3"/>
      <c r="I38" s="47"/>
      <c r="J38" s="3"/>
      <c r="K38" s="3"/>
      <c r="L38" s="3"/>
      <c r="M38" s="3"/>
      <c r="N38" s="3"/>
      <c r="O38" s="3"/>
      <c r="P38" s="3"/>
      <c r="Q38" s="3"/>
      <c r="R38" s="3"/>
      <c r="S38" s="50"/>
      <c r="T38" s="50"/>
      <c r="U38" s="50"/>
      <c r="V38" s="50"/>
      <c r="W38" s="50"/>
      <c r="X38" s="50"/>
      <c r="Y38" s="50"/>
    </row>
    <row r="39" spans="1:5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52">
      <c r="A40" s="3"/>
      <c r="B40" s="3"/>
      <c r="C40" s="3"/>
      <c r="D40" s="3"/>
      <c r="E40" s="52"/>
      <c r="F40" s="52"/>
      <c r="G40" s="52"/>
      <c r="H40" s="52"/>
      <c r="I40" s="52"/>
      <c r="J40" s="3"/>
      <c r="K40" s="1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52">
      <c r="A41" s="3"/>
      <c r="B41" s="3"/>
      <c r="C41" s="5"/>
      <c r="D41" s="3"/>
      <c r="E41" s="3"/>
      <c r="F41" s="52"/>
      <c r="G41" s="3"/>
      <c r="H41" s="3"/>
      <c r="I41" s="3"/>
      <c r="J41" s="3"/>
      <c r="K41" s="1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52">
      <c r="A42" s="3"/>
      <c r="B42" s="5"/>
      <c r="C42" s="5"/>
      <c r="D42" s="3"/>
      <c r="E42" s="3"/>
      <c r="F42" s="52"/>
      <c r="G42" s="3"/>
      <c r="H42" s="3"/>
      <c r="I42" s="3"/>
      <c r="J42" s="3"/>
      <c r="K42" s="1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5:N25"/>
    <mergeCell ref="L7:L8"/>
    <mergeCell ref="M7:O7"/>
    <mergeCell ref="J29:L29"/>
    <mergeCell ref="J7:J8"/>
    <mergeCell ref="J26:L26"/>
    <mergeCell ref="J27:L27"/>
    <mergeCell ref="J28:L28"/>
    <mergeCell ref="A1:Y1"/>
    <mergeCell ref="D3:G3"/>
    <mergeCell ref="I3:P3"/>
    <mergeCell ref="D4:G4"/>
    <mergeCell ref="A6:A8"/>
    <mergeCell ref="G7:G8"/>
    <mergeCell ref="X7:X8"/>
    <mergeCell ref="M6:R6"/>
    <mergeCell ref="S6:X6"/>
    <mergeCell ref="S7:V7"/>
    <mergeCell ref="W7:W8"/>
    <mergeCell ref="J6:L6"/>
    <mergeCell ref="K7:K8"/>
    <mergeCell ref="I7:I8"/>
    <mergeCell ref="P7:R7"/>
    <mergeCell ref="B32:D32"/>
    <mergeCell ref="E6:I6"/>
    <mergeCell ref="B26:D26"/>
    <mergeCell ref="B27:D27"/>
    <mergeCell ref="H7:H8"/>
    <mergeCell ref="B31:D31"/>
    <mergeCell ref="B6:D6"/>
    <mergeCell ref="D7:D8"/>
    <mergeCell ref="E7:E8"/>
    <mergeCell ref="F7:F8"/>
  </mergeCells>
  <dataValidations count="141">
    <dataValidation operator="greaterThan" allowBlank="1" showDropDown="0" showInputMessage="1" showErrorMessage="1" sqref="D9"/>
    <dataValidation operator="greaterThan" allowBlank="1" showDropDown="0" showInputMessage="1" showErrorMessage="1" sqref="L9"/>
    <dataValidation operator="greaterThan" allowBlank="1" showDropDown="0" showInputMessage="1" showErrorMessage="1" sqref="M9"/>
    <dataValidation operator="greaterThan" allowBlank="1" showDropDown="0" showInputMessage="1" showErrorMessage="1" sqref="N9"/>
    <dataValidation operator="greaterThan" allowBlank="1" showDropDown="0" showInputMessage="1" showErrorMessage="1" sqref="O9"/>
    <dataValidation operator="greaterThan" allowBlank="1" showDropDown="0" showInputMessage="1" showErrorMessage="1" sqref="P9"/>
    <dataValidation operator="greaterThan" allowBlank="1" showDropDown="0" showInputMessage="1" showErrorMessage="1" sqref="Q9"/>
    <dataValidation operator="greaterThan" allowBlank="1" showDropDown="0" showInputMessage="1" showErrorMessage="1" sqref="R9"/>
    <dataValidation operator="greaterThan" allowBlank="1" showDropDown="0" showInputMessage="1" showErrorMessage="1" sqref="S9"/>
    <dataValidation operator="greaterThan" allowBlank="1" showDropDown="0" showInputMessage="1" showErrorMessage="1" sqref="T9"/>
    <dataValidation operator="greaterThan" allowBlank="1" showDropDown="0" showInputMessage="1" showErrorMessage="1" sqref="U9"/>
    <dataValidation operator="greaterThan" allowBlank="1" showDropDown="0" showInputMessage="1" showErrorMessage="1" sqref="V9"/>
    <dataValidation operator="greaterThan" allowBlank="1" showDropDown="0" showInputMessage="1" showErrorMessage="1" sqref="W9"/>
    <dataValidation operator="greaterThan" allowBlank="1" showDropDown="0" showInputMessage="1" showErrorMessage="1" sqref="I9"/>
    <dataValidation operator="greaterThan" allowBlank="1" showDropDown="0" showInputMessage="1" showErrorMessage="1" sqref="D13"/>
    <dataValidation operator="greaterThan" allowBlank="1" showDropDown="0" showInputMessage="1" showErrorMessage="1" sqref="I13"/>
    <dataValidation operator="greaterThan" allowBlank="1" showDropDown="0" showInputMessage="1" showErrorMessage="1" sqref="L13"/>
    <dataValidation operator="greaterThan" allowBlank="1" showDropDown="0" showInputMessage="1" showErrorMessage="1" sqref="M13"/>
    <dataValidation operator="greaterThan" allowBlank="1" showDropDown="0" showInputMessage="1" showErrorMessage="1" sqref="N13"/>
    <dataValidation operator="greaterThan" allowBlank="1" showDropDown="0" showInputMessage="1" showErrorMessage="1" sqref="O13"/>
    <dataValidation operator="greaterThan" allowBlank="1" showDropDown="0" showInputMessage="1" showErrorMessage="1" sqref="P13"/>
    <dataValidation operator="greaterThan" allowBlank="1" showDropDown="0" showInputMessage="1" showErrorMessage="1" sqref="Q13"/>
    <dataValidation operator="greaterThan" allowBlank="1" showDropDown="0" showInputMessage="1" showErrorMessage="1" sqref="R13"/>
    <dataValidation operator="greaterThan" allowBlank="1" showDropDown="0" showInputMessage="1" showErrorMessage="1" sqref="S13"/>
    <dataValidation operator="greaterThan" allowBlank="1" showDropDown="0" showInputMessage="1" showErrorMessage="1" sqref="T13"/>
    <dataValidation operator="greaterThan" allowBlank="1" showDropDown="0" showInputMessage="1" showErrorMessage="1" sqref="U13"/>
    <dataValidation operator="greaterThan" allowBlank="1" showDropDown="0" showInputMessage="1" showErrorMessage="1" sqref="V13"/>
    <dataValidation operator="greaterThan" allowBlank="1" showDropDown="0" showInputMessage="1" showErrorMessage="1" sqref="W13"/>
    <dataValidation operator="greaterThan" allowBlank="1" showDropDown="0" showInputMessage="1" showErrorMessage="1" sqref="D14"/>
    <dataValidation operator="greaterThan" allowBlank="1" showDropDown="0" showInputMessage="1" showErrorMessage="1" sqref="I14"/>
    <dataValidation operator="greaterThan" allowBlank="1" showDropDown="0" showInputMessage="1" showErrorMessage="1" sqref="L14"/>
    <dataValidation operator="greaterThan" allowBlank="1" showDropDown="0" showInputMessage="1" showErrorMessage="1" sqref="M14"/>
    <dataValidation operator="greaterThan" allowBlank="1" showDropDown="0" showInputMessage="1" showErrorMessage="1" sqref="N14"/>
    <dataValidation operator="greaterThan" allowBlank="1" showDropDown="0" showInputMessage="1" showErrorMessage="1" sqref="O14"/>
    <dataValidation operator="greaterThan" allowBlank="1" showDropDown="0" showInputMessage="1" showErrorMessage="1" sqref="P14"/>
    <dataValidation operator="greaterThan" allowBlank="1" showDropDown="0" showInputMessage="1" showErrorMessage="1" sqref="Q14"/>
    <dataValidation operator="greaterThan" allowBlank="1" showDropDown="0" showInputMessage="1" showErrorMessage="1" sqref="R14"/>
    <dataValidation operator="greaterThan" allowBlank="1" showDropDown="0" showInputMessage="1" showErrorMessage="1" sqref="S14"/>
    <dataValidation operator="greaterThan" allowBlank="1" showDropDown="0" showInputMessage="1" showErrorMessage="1" sqref="T14"/>
    <dataValidation operator="greaterThan" allowBlank="1" showDropDown="0" showInputMessage="1" showErrorMessage="1" sqref="U14"/>
    <dataValidation operator="greaterThan" allowBlank="1" showDropDown="0" showInputMessage="1" showErrorMessage="1" sqref="V14"/>
    <dataValidation operator="greaterThan" allowBlank="1" showDropDown="0" showInputMessage="1" showErrorMessage="1" sqref="W14"/>
    <dataValidation operator="greaterThan" allowBlank="1" showDropDown="0" showInputMessage="1" showErrorMessage="1" sqref="D15"/>
    <dataValidation operator="greaterThan" allowBlank="1" showDropDown="0" showInputMessage="1" showErrorMessage="1" sqref="I15"/>
    <dataValidation operator="greaterThan" allowBlank="1" showDropDown="0" showInputMessage="1" showErrorMessage="1" sqref="L15"/>
    <dataValidation operator="greaterThan" allowBlank="1" showDropDown="0" showInputMessage="1" showErrorMessage="1" sqref="M15"/>
    <dataValidation operator="greaterThan" allowBlank="1" showDropDown="0" showInputMessage="1" showErrorMessage="1" sqref="N15"/>
    <dataValidation operator="greaterThan" allowBlank="1" showDropDown="0" showInputMessage="1" showErrorMessage="1" sqref="O15"/>
    <dataValidation operator="greaterThan" allowBlank="1" showDropDown="0" showInputMessage="1" showErrorMessage="1" sqref="P15"/>
    <dataValidation operator="greaterThan" allowBlank="1" showDropDown="0" showInputMessage="1" showErrorMessage="1" sqref="Q15"/>
    <dataValidation operator="greaterThan" allowBlank="1" showDropDown="0" showInputMessage="1" showErrorMessage="1" sqref="R15"/>
    <dataValidation operator="greaterThan" allowBlank="1" showDropDown="0" showInputMessage="1" showErrorMessage="1" sqref="S15"/>
    <dataValidation operator="greaterThan" allowBlank="1" showDropDown="0" showInputMessage="1" showErrorMessage="1" sqref="T15"/>
    <dataValidation operator="greaterThan" allowBlank="1" showDropDown="0" showInputMessage="1" showErrorMessage="1" sqref="U15"/>
    <dataValidation operator="greaterThan" allowBlank="1" showDropDown="0" showInputMessage="1" showErrorMessage="1" sqref="V15"/>
    <dataValidation operator="greaterThan" allowBlank="1" showDropDown="0" showInputMessage="1" showErrorMessage="1" sqref="W15"/>
    <dataValidation operator="greaterThan" allowBlank="1" showDropDown="0" showInputMessage="1" showErrorMessage="1" sqref="D16"/>
    <dataValidation operator="greaterThan" allowBlank="1" showDropDown="0" showInputMessage="1" showErrorMessage="1" sqref="I16"/>
    <dataValidation operator="greaterThan" allowBlank="1" showDropDown="0" showInputMessage="1" showErrorMessage="1" sqref="L16"/>
    <dataValidation operator="greaterThan" allowBlank="1" showDropDown="0" showInputMessage="1" showErrorMessage="1" sqref="M16"/>
    <dataValidation operator="greaterThan" allowBlank="1" showDropDown="0" showInputMessage="1" showErrorMessage="1" sqref="N16"/>
    <dataValidation operator="greaterThan" allowBlank="1" showDropDown="0" showInputMessage="1" showErrorMessage="1" sqref="O16"/>
    <dataValidation operator="greaterThan" allowBlank="1" showDropDown="0" showInputMessage="1" showErrorMessage="1" sqref="P16"/>
    <dataValidation operator="greaterThan" allowBlank="1" showDropDown="0" showInputMessage="1" showErrorMessage="1" sqref="Q16"/>
    <dataValidation operator="greaterThan" allowBlank="1" showDropDown="0" showInputMessage="1" showErrorMessage="1" sqref="R16"/>
    <dataValidation operator="greaterThan" allowBlank="1" showDropDown="0" showInputMessage="1" showErrorMessage="1" sqref="S16"/>
    <dataValidation operator="greaterThan" allowBlank="1" showDropDown="0" showInputMessage="1" showErrorMessage="1" sqref="T16"/>
    <dataValidation operator="greaterThan" allowBlank="1" showDropDown="0" showInputMessage="1" showErrorMessage="1" sqref="U16"/>
    <dataValidation operator="greaterThan" allowBlank="1" showDropDown="0" showInputMessage="1" showErrorMessage="1" sqref="V16"/>
    <dataValidation operator="greaterThan" allowBlank="1" showDropDown="0" showInputMessage="1" showErrorMessage="1" sqref="W16"/>
    <dataValidation operator="greaterThan" allowBlank="1" showDropDown="0" showInputMessage="1" showErrorMessage="1" sqref="D17"/>
    <dataValidation operator="greaterThan" allowBlank="1" showDropDown="0" showInputMessage="1" showErrorMessage="1" sqref="I17"/>
    <dataValidation operator="greaterThan" allowBlank="1" showDropDown="0" showInputMessage="1" showErrorMessage="1" sqref="L17"/>
    <dataValidation operator="greaterThan" allowBlank="1" showDropDown="0" showInputMessage="1" showErrorMessage="1" sqref="M17"/>
    <dataValidation operator="greaterThan" allowBlank="1" showDropDown="0" showInputMessage="1" showErrorMessage="1" sqref="N17"/>
    <dataValidation operator="greaterThan" allowBlank="1" showDropDown="0" showInputMessage="1" showErrorMessage="1" sqref="O17"/>
    <dataValidation operator="greaterThan" allowBlank="1" showDropDown="0" showInputMessage="1" showErrorMessage="1" sqref="P17"/>
    <dataValidation operator="greaterThan" allowBlank="1" showDropDown="0" showInputMessage="1" showErrorMessage="1" sqref="Q17"/>
    <dataValidation operator="greaterThan" allowBlank="1" showDropDown="0" showInputMessage="1" showErrorMessage="1" sqref="R17"/>
    <dataValidation operator="greaterThan" allowBlank="1" showDropDown="0" showInputMessage="1" showErrorMessage="1" sqref="S17"/>
    <dataValidation operator="greaterThan" allowBlank="1" showDropDown="0" showInputMessage="1" showErrorMessage="1" sqref="T17"/>
    <dataValidation operator="greaterThan" allowBlank="1" showDropDown="0" showInputMessage="1" showErrorMessage="1" sqref="U17"/>
    <dataValidation operator="greaterThan" allowBlank="1" showDropDown="0" showInputMessage="1" showErrorMessage="1" sqref="V17"/>
    <dataValidation operator="greaterThan" allowBlank="1" showDropDown="0" showInputMessage="1" showErrorMessage="1" sqref="W17"/>
    <dataValidation operator="greaterThan" allowBlank="1" showDropDown="0" showInputMessage="1" showErrorMessage="1" sqref="D18"/>
    <dataValidation operator="greaterThan" allowBlank="1" showDropDown="0" showInputMessage="1" showErrorMessage="1" sqref="I18"/>
    <dataValidation operator="greaterThan" allowBlank="1" showDropDown="0" showInputMessage="1" showErrorMessage="1" sqref="L18"/>
    <dataValidation operator="greaterThan" allowBlank="1" showDropDown="0" showInputMessage="1" showErrorMessage="1" sqref="M18"/>
    <dataValidation operator="greaterThan" allowBlank="1" showDropDown="0" showInputMessage="1" showErrorMessage="1" sqref="N18"/>
    <dataValidation operator="greaterThan" allowBlank="1" showDropDown="0" showInputMessage="1" showErrorMessage="1" sqref="O18"/>
    <dataValidation operator="greaterThan" allowBlank="1" showDropDown="0" showInputMessage="1" showErrorMessage="1" sqref="P18"/>
    <dataValidation operator="greaterThan" allowBlank="1" showDropDown="0" showInputMessage="1" showErrorMessage="1" sqref="Q18"/>
    <dataValidation operator="greaterThan" allowBlank="1" showDropDown="0" showInputMessage="1" showErrorMessage="1" sqref="R18"/>
    <dataValidation operator="greaterThan" allowBlank="1" showDropDown="0" showInputMessage="1" showErrorMessage="1" sqref="S18"/>
    <dataValidation operator="greaterThan" allowBlank="1" showDropDown="0" showInputMessage="1" showErrorMessage="1" sqref="T18"/>
    <dataValidation operator="greaterThan" allowBlank="1" showDropDown="0" showInputMessage="1" showErrorMessage="1" sqref="U18"/>
    <dataValidation operator="greaterThan" allowBlank="1" showDropDown="0" showInputMessage="1" showErrorMessage="1" sqref="V18"/>
    <dataValidation operator="greaterThan" allowBlank="1" showDropDown="0" showInputMessage="1" showErrorMessage="1" sqref="W18"/>
    <dataValidation operator="greaterThan" allowBlank="1" showDropDown="0" showInputMessage="1" showErrorMessage="1" sqref="D19"/>
    <dataValidation operator="greaterThan" allowBlank="1" showDropDown="0" showInputMessage="1" showErrorMessage="1" sqref="I19"/>
    <dataValidation operator="greaterThan" allowBlank="1" showDropDown="0" showInputMessage="1" showErrorMessage="1" sqref="L19"/>
    <dataValidation operator="greaterThan" allowBlank="1" showDropDown="0" showInputMessage="1" showErrorMessage="1" sqref="M19"/>
    <dataValidation operator="greaterThan" allowBlank="1" showDropDown="0" showInputMessage="1" showErrorMessage="1" sqref="N19"/>
    <dataValidation operator="greaterThan" allowBlank="1" showDropDown="0" showInputMessage="1" showErrorMessage="1" sqref="O19"/>
    <dataValidation operator="greaterThan" allowBlank="1" showDropDown="0" showInputMessage="1" showErrorMessage="1" sqref="P19"/>
    <dataValidation operator="greaterThan" allowBlank="1" showDropDown="0" showInputMessage="1" showErrorMessage="1" sqref="Q19"/>
    <dataValidation operator="greaterThan" allowBlank="1" showDropDown="0" showInputMessage="1" showErrorMessage="1" sqref="R19"/>
    <dataValidation operator="greaterThan" allowBlank="1" showDropDown="0" showInputMessage="1" showErrorMessage="1" sqref="S19"/>
    <dataValidation operator="greaterThan" allowBlank="1" showDropDown="0" showInputMessage="1" showErrorMessage="1" sqref="T19"/>
    <dataValidation operator="greaterThan" allowBlank="1" showDropDown="0" showInputMessage="1" showErrorMessage="1" sqref="U19"/>
    <dataValidation operator="greaterThan" allowBlank="1" showDropDown="0" showInputMessage="1" showErrorMessage="1" sqref="V19"/>
    <dataValidation operator="greaterThan" allowBlank="1" showDropDown="0" showInputMessage="1" showErrorMessage="1" sqref="W19"/>
    <dataValidation operator="greaterThan" allowBlank="1" showDropDown="0" showInputMessage="1" showErrorMessage="1" sqref="D20"/>
    <dataValidation operator="greaterThan" allowBlank="1" showDropDown="0" showInputMessage="1" showErrorMessage="1" sqref="I20"/>
    <dataValidation operator="greaterThan" allowBlank="1" showDropDown="0" showInputMessage="1" showErrorMessage="1" sqref="L20"/>
    <dataValidation operator="greaterThan" allowBlank="1" showDropDown="0" showInputMessage="1" showErrorMessage="1" sqref="M20"/>
    <dataValidation operator="greaterThan" allowBlank="1" showDropDown="0" showInputMessage="1" showErrorMessage="1" sqref="N20"/>
    <dataValidation operator="greaterThan" allowBlank="1" showDropDown="0" showInputMessage="1" showErrorMessage="1" sqref="O20"/>
    <dataValidation operator="greaterThan" allowBlank="1" showDropDown="0" showInputMessage="1" showErrorMessage="1" sqref="P20"/>
    <dataValidation operator="greaterThan" allowBlank="1" showDropDown="0" showInputMessage="1" showErrorMessage="1" sqref="Q20"/>
    <dataValidation operator="greaterThan" allowBlank="1" showDropDown="0" showInputMessage="1" showErrorMessage="1" sqref="R20"/>
    <dataValidation operator="greaterThan" allowBlank="1" showDropDown="0" showInputMessage="1" showErrorMessage="1" sqref="S20"/>
    <dataValidation operator="greaterThan" allowBlank="1" showDropDown="0" showInputMessage="1" showErrorMessage="1" sqref="T20"/>
    <dataValidation operator="greaterThan" allowBlank="1" showDropDown="0" showInputMessage="1" showErrorMessage="1" sqref="U20"/>
    <dataValidation operator="greaterThan" allowBlank="1" showDropDown="0" showInputMessage="1" showErrorMessage="1" sqref="V20"/>
    <dataValidation operator="greaterThan" allowBlank="1" showDropDown="0" showInputMessage="1" showErrorMessage="1" sqref="W20"/>
    <dataValidation operator="greaterThan" allowBlank="1" showDropDown="0" showInputMessage="1" showErrorMessage="1" sqref="D21"/>
    <dataValidation operator="greaterThan" allowBlank="1" showDropDown="0" showInputMessage="1" showErrorMessage="1" sqref="I21"/>
    <dataValidation operator="greaterThan" allowBlank="1" showDropDown="0" showInputMessage="1" showErrorMessage="1" sqref="L21"/>
    <dataValidation operator="greaterThan" allowBlank="1" showDropDown="0" showInputMessage="1" showErrorMessage="1" sqref="M21"/>
    <dataValidation operator="greaterThan" allowBlank="1" showDropDown="0" showInputMessage="1" showErrorMessage="1" sqref="N21"/>
    <dataValidation operator="greaterThan" allowBlank="1" showDropDown="0" showInputMessage="1" showErrorMessage="1" sqref="O21"/>
    <dataValidation operator="greaterThan" allowBlank="1" showDropDown="0" showInputMessage="1" showErrorMessage="1" sqref="P21"/>
    <dataValidation operator="greaterThan" allowBlank="1" showDropDown="0" showInputMessage="1" showErrorMessage="1" sqref="Q21"/>
    <dataValidation operator="greaterThan" allowBlank="1" showDropDown="0" showInputMessage="1" showErrorMessage="1" sqref="R21"/>
    <dataValidation operator="greaterThan" allowBlank="1" showDropDown="0" showInputMessage="1" showErrorMessage="1" sqref="S21"/>
    <dataValidation operator="greaterThan" allowBlank="1" showDropDown="0" showInputMessage="1" showErrorMessage="1" sqref="T21"/>
    <dataValidation operator="greaterThan" allowBlank="1" showDropDown="0" showInputMessage="1" showErrorMessage="1" sqref="U21"/>
    <dataValidation operator="greaterThan" allowBlank="1" showDropDown="0" showInputMessage="1" showErrorMessage="1" sqref="V21"/>
    <dataValidation operator="greaterThan" allowBlank="1" showDropDown="0" showInputMessage="1" showErrorMessage="1" sqref="W21"/>
    <dataValidation operator="greaterThan" allowBlank="1" showDropDown="0" showInputMessage="1" showErrorMessage="1" sqref="I22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s="148" t="s">
        <v>54</v>
      </c>
      <c r="B1" s="148" t="s">
        <v>55</v>
      </c>
      <c r="C1" s="148" t="s">
        <v>56</v>
      </c>
    </row>
    <row r="2" spans="1:3">
      <c r="A2" t="s">
        <v>57</v>
      </c>
      <c r="C2">
        <v>87</v>
      </c>
    </row>
    <row r="3" spans="1:3">
      <c r="A3" t="s">
        <v>58</v>
      </c>
      <c r="B3">
        <v>100</v>
      </c>
      <c r="C3">
        <v>87</v>
      </c>
    </row>
    <row r="4" spans="1:3">
      <c r="A4" t="s">
        <v>59</v>
      </c>
      <c r="B4">
        <v>100</v>
      </c>
      <c r="C4">
        <v>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s="147" t="s">
        <v>12</v>
      </c>
      <c r="B1" s="147" t="s">
        <v>55</v>
      </c>
      <c r="C1" s="147" t="s">
        <v>56</v>
      </c>
    </row>
    <row r="2" spans="1:3">
      <c r="A2" t="s">
        <v>12</v>
      </c>
      <c r="B2">
        <v>0</v>
      </c>
      <c r="C2">
        <v>3.31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s="146" t="s">
        <v>10</v>
      </c>
      <c r="B1" s="146" t="s">
        <v>60</v>
      </c>
      <c r="C1" s="146" t="s">
        <v>56</v>
      </c>
    </row>
    <row r="2" spans="1:3">
      <c r="A2" t="s">
        <v>38</v>
      </c>
      <c r="B2">
        <v>1.06</v>
      </c>
      <c r="C2">
        <v>1.13</v>
      </c>
    </row>
    <row r="3" spans="1:3">
      <c r="A3" t="s">
        <v>39</v>
      </c>
      <c r="B3">
        <v>1</v>
      </c>
      <c r="C3">
        <v>1.13</v>
      </c>
    </row>
    <row r="4" spans="1:3">
      <c r="A4" t="s">
        <v>40</v>
      </c>
      <c r="B4">
        <v>1.194</v>
      </c>
      <c r="C4">
        <v>1.13</v>
      </c>
    </row>
    <row r="5" spans="1:3">
      <c r="A5" t="s">
        <v>41</v>
      </c>
      <c r="B5">
        <v>1.5</v>
      </c>
      <c r="C5">
        <v>1.13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s="145" t="s">
        <v>10</v>
      </c>
      <c r="B1" s="145" t="s">
        <v>61</v>
      </c>
      <c r="C1" s="145" t="s">
        <v>56</v>
      </c>
    </row>
    <row r="2" spans="1:3">
      <c r="A2" t="s">
        <v>38</v>
      </c>
      <c r="B2">
        <v>0.048</v>
      </c>
      <c r="C2">
        <v>0.19</v>
      </c>
    </row>
    <row r="3" spans="1:3">
      <c r="A3" t="s">
        <v>39</v>
      </c>
      <c r="B3">
        <v>0</v>
      </c>
      <c r="C3">
        <v>0.19</v>
      </c>
    </row>
    <row r="4" spans="1:3">
      <c r="A4" t="s">
        <v>40</v>
      </c>
      <c r="B4">
        <v>0</v>
      </c>
      <c r="C4">
        <v>0.19</v>
      </c>
    </row>
    <row r="5" spans="1:3">
      <c r="A5" t="s">
        <v>41</v>
      </c>
      <c r="B5">
        <v>0.016</v>
      </c>
      <c r="C5">
        <v>0.19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Metric Information</vt:lpstr>
      <vt:lpstr>ReviewEfficiency</vt:lpstr>
      <vt:lpstr>SchedVariance</vt:lpstr>
      <vt:lpstr>RSI</vt:lpstr>
      <vt:lpstr>DefectDensity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Vethanayagam, SamJacob (Cognizant)</cp:lastModifiedBy>
  <dcterms:created xsi:type="dcterms:W3CDTF">2010-09-29T19:46:26+00:00</dcterms:created>
  <dcterms:modified xsi:type="dcterms:W3CDTF">2014-02-27T10:03:19+00:00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