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szilas\Documents\GitHub\HEKK\Documentation\"/>
    </mc:Choice>
  </mc:AlternateContent>
  <xr:revisionPtr revIDLastSave="0" documentId="13_ncr:1_{49C2FB57-EF0B-47C7-B5BB-672B4D8E3B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nsorBox price" sheetId="1" r:id="rId1"/>
    <sheet name="Energy saving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8" i="2"/>
  <c r="C17" i="2"/>
  <c r="C15" i="2"/>
  <c r="C14" i="2"/>
  <c r="C13" i="2"/>
  <c r="C12" i="2"/>
  <c r="C11" i="2"/>
  <c r="C10" i="2"/>
  <c r="C9" i="2"/>
  <c r="C22" i="1"/>
  <c r="C25" i="1" s="1"/>
  <c r="C24" i="1"/>
  <c r="C23" i="1"/>
</calcChain>
</file>

<file path=xl/sharedStrings.xml><?xml version="1.0" encoding="utf-8"?>
<sst xmlns="http://schemas.openxmlformats.org/spreadsheetml/2006/main" count="65" uniqueCount="48">
  <si>
    <t>Component</t>
  </si>
  <si>
    <t>Quantity</t>
  </si>
  <si>
    <t>Price per unit</t>
  </si>
  <si>
    <t>SMD capacitor</t>
  </si>
  <si>
    <t>Crystal</t>
  </si>
  <si>
    <t>USD</t>
  </si>
  <si>
    <t>DC-DC conv</t>
  </si>
  <si>
    <t>EFR32FG23</t>
  </si>
  <si>
    <t>EUR</t>
  </si>
  <si>
    <t>SGP40</t>
  </si>
  <si>
    <t>Ft</t>
  </si>
  <si>
    <t>KTY82</t>
  </si>
  <si>
    <t>SMD resistor</t>
  </si>
  <si>
    <t>2N7002</t>
  </si>
  <si>
    <t>SMD inductor</t>
  </si>
  <si>
    <t>SMA connector</t>
  </si>
  <si>
    <t>1N4148</t>
  </si>
  <si>
    <t>SMBJ15CA-TR</t>
  </si>
  <si>
    <t>SMD ferrite bead</t>
  </si>
  <si>
    <t>DC barrel jack</t>
  </si>
  <si>
    <t>01x06 female conn</t>
  </si>
  <si>
    <t>01x02 female conn</t>
  </si>
  <si>
    <t>0805 LED</t>
  </si>
  <si>
    <t>Sum</t>
  </si>
  <si>
    <t>Sum in HUF</t>
  </si>
  <si>
    <t>5V DC fan</t>
  </si>
  <si>
    <t>Lakás alapterület (m^2)</t>
  </si>
  <si>
    <t>Levegő fajhő (kJ/[kg*K])</t>
  </si>
  <si>
    <t>Gázár (EUR/MWh)</t>
  </si>
  <si>
    <t>Lakás belmagasság (m)</t>
  </si>
  <si>
    <t>Levegő sűrűség (kg/m^3)</t>
  </si>
  <si>
    <t>Áram ár (EUR/KWh)</t>
  </si>
  <si>
    <t>Kezdő hőm. (°C)</t>
  </si>
  <si>
    <t>EUR/HUF</t>
  </si>
  <si>
    <t>Szellőztetés utáni hőm. (°C)</t>
  </si>
  <si>
    <t>Kazán hatásfok</t>
  </si>
  <si>
    <t>deltaT (K)</t>
  </si>
  <si>
    <t>lakás térfogat (m^3)</t>
  </si>
  <si>
    <t>levegő tömeg (kg)</t>
  </si>
  <si>
    <t>deltaQ (kJ)</t>
  </si>
  <si>
    <t>deltaQ (kWh)</t>
  </si>
  <si>
    <t>deltaPénz (EUR)</t>
  </si>
  <si>
    <t>deltaPénz (Ft)</t>
  </si>
  <si>
    <t>Spórolás egy télen HUF</t>
  </si>
  <si>
    <t>Szellőztetés naponta</t>
  </si>
  <si>
    <t>Spórolás egy télen EUR</t>
  </si>
  <si>
    <t>Éves spórolás HUF</t>
  </si>
  <si>
    <t>Éves spórolás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</si>
</sst>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#,##0\ &quot;Ft&quot;"/>
    <numFmt numFmtId="173" formatCode="#,##0\ [$€-1]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2" fillId="3" borderId="2" xfId="2"/>
    <xf numFmtId="171" fontId="0" fillId="0" borderId="0" xfId="0" applyNumberFormat="1"/>
    <xf numFmtId="0" fontId="1" fillId="2" borderId="1" xfId="1"/>
    <xf numFmtId="173" fontId="0" fillId="0" borderId="0" xfId="0" applyNumberForma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5"/>
  <sheetViews>
    <sheetView workbookViewId="0">
      <selection activeCell="F18" sqref="F18"/>
    </sheetView>
  </sheetViews>
  <sheetFormatPr defaultRowHeight="14.4" x14ac:dyDescent="0.3"/>
  <cols>
    <col min="2" max="2" width="18.5546875" customWidth="1"/>
    <col min="3" max="3" width="15.21875" customWidth="1"/>
    <col min="4" max="4" width="16.88671875" customWidth="1"/>
  </cols>
  <sheetData>
    <row r="2" spans="2:5" x14ac:dyDescent="0.3">
      <c r="B2" s="1" t="s">
        <v>0</v>
      </c>
      <c r="C2" s="1" t="s">
        <v>1</v>
      </c>
      <c r="D2" s="1" t="s">
        <v>2</v>
      </c>
    </row>
    <row r="3" spans="2:5" x14ac:dyDescent="0.3">
      <c r="B3" t="s">
        <v>3</v>
      </c>
      <c r="C3">
        <v>21</v>
      </c>
    </row>
    <row r="4" spans="2:5" x14ac:dyDescent="0.3">
      <c r="B4" t="s">
        <v>4</v>
      </c>
      <c r="C4">
        <v>1</v>
      </c>
      <c r="D4">
        <v>0.16</v>
      </c>
      <c r="E4" t="s">
        <v>5</v>
      </c>
    </row>
    <row r="5" spans="2:5" x14ac:dyDescent="0.3">
      <c r="B5" t="s">
        <v>6</v>
      </c>
      <c r="C5">
        <v>1</v>
      </c>
      <c r="D5">
        <v>2.4</v>
      </c>
      <c r="E5" t="s">
        <v>5</v>
      </c>
    </row>
    <row r="6" spans="2:5" x14ac:dyDescent="0.3">
      <c r="B6" t="s">
        <v>7</v>
      </c>
      <c r="C6">
        <v>1</v>
      </c>
      <c r="D6">
        <v>3.91</v>
      </c>
      <c r="E6" t="s">
        <v>5</v>
      </c>
    </row>
    <row r="7" spans="2:5" x14ac:dyDescent="0.3">
      <c r="B7" t="s">
        <v>9</v>
      </c>
      <c r="C7">
        <v>1</v>
      </c>
      <c r="D7">
        <v>4.9400000000000004</v>
      </c>
      <c r="E7" t="s">
        <v>8</v>
      </c>
    </row>
    <row r="8" spans="2:5" x14ac:dyDescent="0.3">
      <c r="B8" t="s">
        <v>11</v>
      </c>
      <c r="C8">
        <v>1</v>
      </c>
      <c r="D8">
        <v>399</v>
      </c>
      <c r="E8" t="s">
        <v>10</v>
      </c>
    </row>
    <row r="9" spans="2:5" x14ac:dyDescent="0.3">
      <c r="B9" t="s">
        <v>12</v>
      </c>
      <c r="C9">
        <v>6</v>
      </c>
      <c r="D9">
        <v>13</v>
      </c>
      <c r="E9" t="s">
        <v>10</v>
      </c>
    </row>
    <row r="10" spans="2:5" x14ac:dyDescent="0.3">
      <c r="B10" t="s">
        <v>13</v>
      </c>
      <c r="C10">
        <v>1</v>
      </c>
      <c r="D10">
        <v>7.3999999999999996E-2</v>
      </c>
      <c r="E10" t="s">
        <v>8</v>
      </c>
    </row>
    <row r="11" spans="2:5" x14ac:dyDescent="0.3">
      <c r="B11" t="s">
        <v>14</v>
      </c>
      <c r="C11">
        <v>6</v>
      </c>
      <c r="D11">
        <v>17</v>
      </c>
      <c r="E11" t="s">
        <v>10</v>
      </c>
    </row>
    <row r="12" spans="2:5" x14ac:dyDescent="0.3">
      <c r="B12" t="s">
        <v>15</v>
      </c>
      <c r="C12">
        <v>1</v>
      </c>
      <c r="D12">
        <v>1.04</v>
      </c>
      <c r="E12" t="s">
        <v>8</v>
      </c>
    </row>
    <row r="13" spans="2:5" x14ac:dyDescent="0.3">
      <c r="B13" t="s">
        <v>16</v>
      </c>
      <c r="C13">
        <v>1</v>
      </c>
      <c r="D13">
        <v>48</v>
      </c>
      <c r="E13" t="s">
        <v>10</v>
      </c>
    </row>
    <row r="14" spans="2:5" x14ac:dyDescent="0.3">
      <c r="B14" t="s">
        <v>17</v>
      </c>
      <c r="C14">
        <v>1</v>
      </c>
      <c r="D14">
        <v>75</v>
      </c>
      <c r="E14" t="s">
        <v>10</v>
      </c>
    </row>
    <row r="15" spans="2:5" x14ac:dyDescent="0.3">
      <c r="B15" t="s">
        <v>18</v>
      </c>
      <c r="C15">
        <v>2</v>
      </c>
      <c r="D15">
        <v>17</v>
      </c>
      <c r="E15" t="s">
        <v>10</v>
      </c>
    </row>
    <row r="16" spans="2:5" x14ac:dyDescent="0.3">
      <c r="B16" t="s">
        <v>19</v>
      </c>
      <c r="C16">
        <v>1</v>
      </c>
      <c r="D16">
        <v>0.68</v>
      </c>
      <c r="E16" t="s">
        <v>8</v>
      </c>
    </row>
    <row r="17" spans="2:5" x14ac:dyDescent="0.3">
      <c r="B17" t="s">
        <v>20</v>
      </c>
      <c r="C17">
        <v>3</v>
      </c>
      <c r="D17">
        <v>0.1</v>
      </c>
      <c r="E17" t="s">
        <v>8</v>
      </c>
    </row>
    <row r="18" spans="2:5" x14ac:dyDescent="0.3">
      <c r="B18" t="s">
        <v>21</v>
      </c>
      <c r="C18">
        <v>1</v>
      </c>
      <c r="D18">
        <v>0.05</v>
      </c>
      <c r="E18" t="s">
        <v>8</v>
      </c>
    </row>
    <row r="19" spans="2:5" x14ac:dyDescent="0.3">
      <c r="B19" t="s">
        <v>22</v>
      </c>
      <c r="C19">
        <v>1</v>
      </c>
      <c r="D19">
        <v>0.08</v>
      </c>
      <c r="E19" t="s">
        <v>8</v>
      </c>
    </row>
    <row r="20" spans="2:5" x14ac:dyDescent="0.3">
      <c r="B20" t="s">
        <v>25</v>
      </c>
      <c r="C20">
        <v>1</v>
      </c>
      <c r="D20">
        <v>1368</v>
      </c>
      <c r="E20" t="s">
        <v>10</v>
      </c>
    </row>
    <row r="22" spans="2:5" x14ac:dyDescent="0.3">
      <c r="B22" s="1" t="s">
        <v>23</v>
      </c>
      <c r="C22">
        <f>D8*C8+D9*C9+D11*C11+D13*C13+D14*C14+D15*C15+D20</f>
        <v>2104</v>
      </c>
      <c r="D22" t="s">
        <v>10</v>
      </c>
    </row>
    <row r="23" spans="2:5" x14ac:dyDescent="0.3">
      <c r="C23">
        <f>D7+D10+D12+D16+D18+D19+D17*C17</f>
        <v>7.1639999999999997</v>
      </c>
      <c r="D23" t="s">
        <v>8</v>
      </c>
    </row>
    <row r="24" spans="2:5" x14ac:dyDescent="0.3">
      <c r="C24">
        <f>D5+D4+D6</f>
        <v>6.4700000000000006</v>
      </c>
      <c r="D24" t="s">
        <v>5</v>
      </c>
    </row>
    <row r="25" spans="2:5" x14ac:dyDescent="0.3">
      <c r="B25" s="1" t="s">
        <v>24</v>
      </c>
      <c r="C25" s="2">
        <f>C22+C23*420+C24*430</f>
        <v>7894.98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9176-1AAB-4F2A-9925-3C8F3A8DD104}">
  <dimension ref="B3:I21"/>
  <sheetViews>
    <sheetView tabSelected="1" workbookViewId="0">
      <selection activeCell="C22" sqref="C22"/>
    </sheetView>
  </sheetViews>
  <sheetFormatPr defaultRowHeight="14.4" x14ac:dyDescent="0.3"/>
  <cols>
    <col min="2" max="2" width="25.21875" customWidth="1"/>
    <col min="3" max="3" width="12.21875" customWidth="1"/>
    <col min="5" max="5" width="23.44140625" customWidth="1"/>
    <col min="8" max="8" width="19.33203125" customWidth="1"/>
  </cols>
  <sheetData>
    <row r="3" spans="2:9" x14ac:dyDescent="0.3">
      <c r="B3" s="3" t="s">
        <v>26</v>
      </c>
      <c r="C3">
        <v>60</v>
      </c>
      <c r="E3" s="3" t="s">
        <v>27</v>
      </c>
      <c r="F3">
        <v>1.0035000000000001</v>
      </c>
      <c r="H3" s="3" t="s">
        <v>28</v>
      </c>
      <c r="I3">
        <v>250</v>
      </c>
    </row>
    <row r="4" spans="2:9" x14ac:dyDescent="0.3">
      <c r="B4" s="3" t="s">
        <v>29</v>
      </c>
      <c r="C4">
        <v>3.5</v>
      </c>
      <c r="E4" s="3" t="s">
        <v>30</v>
      </c>
      <c r="F4">
        <v>1.2</v>
      </c>
      <c r="H4" s="3" t="s">
        <v>31</v>
      </c>
    </row>
    <row r="5" spans="2:9" x14ac:dyDescent="0.3">
      <c r="B5" s="3" t="s">
        <v>32</v>
      </c>
      <c r="C5">
        <v>22</v>
      </c>
      <c r="H5" s="3" t="s">
        <v>33</v>
      </c>
      <c r="I5">
        <v>420</v>
      </c>
    </row>
    <row r="6" spans="2:9" x14ac:dyDescent="0.3">
      <c r="B6" s="3" t="s">
        <v>34</v>
      </c>
      <c r="C6">
        <v>10</v>
      </c>
      <c r="H6" s="3" t="s">
        <v>35</v>
      </c>
      <c r="I6">
        <v>0.5</v>
      </c>
    </row>
    <row r="9" spans="2:9" x14ac:dyDescent="0.3">
      <c r="B9" t="s">
        <v>36</v>
      </c>
      <c r="C9">
        <f>C5-C6</f>
        <v>12</v>
      </c>
    </row>
    <row r="10" spans="2:9" x14ac:dyDescent="0.3">
      <c r="B10" t="s">
        <v>37</v>
      </c>
      <c r="C10">
        <f>C3*C4</f>
        <v>210</v>
      </c>
    </row>
    <row r="11" spans="2:9" x14ac:dyDescent="0.3">
      <c r="B11" t="s">
        <v>38</v>
      </c>
      <c r="C11">
        <f>C10*F4</f>
        <v>252</v>
      </c>
    </row>
    <row r="12" spans="2:9" x14ac:dyDescent="0.3">
      <c r="B12" t="s">
        <v>39</v>
      </c>
      <c r="C12">
        <f>C11*C9*F3</f>
        <v>3034.5840000000003</v>
      </c>
    </row>
    <row r="13" spans="2:9" x14ac:dyDescent="0.3">
      <c r="B13" t="s">
        <v>40</v>
      </c>
      <c r="C13">
        <f>C12/(3600*I6)</f>
        <v>1.6858800000000003</v>
      </c>
    </row>
    <row r="14" spans="2:9" x14ac:dyDescent="0.3">
      <c r="B14" t="s">
        <v>41</v>
      </c>
      <c r="C14">
        <f>C13/1000 * I3</f>
        <v>0.42147000000000007</v>
      </c>
    </row>
    <row r="15" spans="2:9" x14ac:dyDescent="0.3">
      <c r="B15" t="s">
        <v>42</v>
      </c>
      <c r="C15">
        <f>C14*I5</f>
        <v>177.01740000000004</v>
      </c>
    </row>
    <row r="17" spans="2:6" x14ac:dyDescent="0.3">
      <c r="B17" s="1" t="s">
        <v>43</v>
      </c>
      <c r="C17" s="2">
        <f>C15*90*F17</f>
        <v>20711.035800000005</v>
      </c>
      <c r="E17" s="3" t="s">
        <v>44</v>
      </c>
      <c r="F17">
        <v>1.3</v>
      </c>
    </row>
    <row r="18" spans="2:6" x14ac:dyDescent="0.3">
      <c r="B18" s="1" t="s">
        <v>45</v>
      </c>
      <c r="C18" s="4">
        <f>C17/I5</f>
        <v>49.311990000000009</v>
      </c>
    </row>
    <row r="20" spans="2:6" x14ac:dyDescent="0.3">
      <c r="B20" s="1" t="s">
        <v>46</v>
      </c>
      <c r="C20" s="2">
        <f>C17*1.5</f>
        <v>31066.553700000008</v>
      </c>
    </row>
    <row r="21" spans="2:6" x14ac:dyDescent="0.3">
      <c r="B21" s="1" t="s">
        <v>47</v>
      </c>
      <c r="C21" s="4">
        <f>C18*1.5</f>
        <v>73.967985000000013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SensorBox price</vt:lpstr>
      <vt:lpstr>Energy saving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Szilassi</dc:creator>
  <cp:lastModifiedBy>András Szilassi</cp:lastModifiedBy>
  <dcterms:created xsi:type="dcterms:W3CDTF">2015-06-05T18:17:20Z</dcterms:created>
  <dcterms:modified xsi:type="dcterms:W3CDTF">2022-10-01T12:46:52Z</dcterms:modified>
</cp:coreProperties>
</file>