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i9b6\Google Drive\Work\CSIRO\Contract_2014-07\WorkDocs\TestData\"/>
    </mc:Choice>
  </mc:AlternateContent>
  <bookViews>
    <workbookView xWindow="360" yWindow="30" windowWidth="20115" windowHeight="12075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B13" i="1" l="1"/>
  <c r="C13" i="1"/>
  <c r="B21" i="1"/>
  <c r="B20" i="1"/>
  <c r="B7" i="1"/>
  <c r="C7" i="1"/>
  <c r="B19" i="1"/>
  <c r="B18" i="1"/>
  <c r="F7" i="1"/>
  <c r="G7" i="1"/>
  <c r="F13" i="1"/>
  <c r="G13" i="1"/>
  <c r="A24" i="1"/>
  <c r="D13" i="1"/>
  <c r="E13" i="1"/>
  <c r="H13" i="1"/>
  <c r="I13" i="1"/>
  <c r="J13" i="1"/>
  <c r="K13" i="1"/>
  <c r="L13" i="1"/>
  <c r="M13" i="1"/>
  <c r="N13" i="1"/>
  <c r="O13" i="1"/>
  <c r="D7" i="1"/>
  <c r="E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B8" i="1"/>
</calcChain>
</file>

<file path=xl/comments1.xml><?xml version="1.0" encoding="utf-8"?>
<comments xmlns="http://schemas.openxmlformats.org/spreadsheetml/2006/main">
  <authors>
    <author>Smith, Brooke (IM&amp;T, Yarralumla)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Smith, Brooke (IM&amp;T, Yarralumla):</t>
        </r>
        <r>
          <rPr>
            <sz val="9"/>
            <color indexed="81"/>
            <rFont val="Tahoma"/>
            <charset val="1"/>
          </rPr>
          <t xml:space="preserve">
SELECT
   TOP 1000
   *
   FROM "public".basic
   WHERE
      ra BETWEEN 98.65729 and 103.8783
      AND
      dec BETWEEN -53.3887 and -50.1298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Smith, Brooke (IM&amp;T, Yarralumla):</t>
        </r>
        <r>
          <rPr>
            <sz val="9"/>
            <color indexed="81"/>
            <rFont val="Tahoma"/>
            <charset val="1"/>
          </rPr>
          <t xml:space="preserve">
SELECT
   *
   FROM "public".basic
   WHERE
      ra BETWEEN 101.4167 and 101.75
      AND
      dec BETWEEN -52.7833 and -50.6</t>
        </r>
      </text>
    </comment>
  </commentList>
</comments>
</file>

<file path=xl/sharedStrings.xml><?xml version="1.0" encoding="utf-8"?>
<sst xmlns="http://schemas.openxmlformats.org/spreadsheetml/2006/main" count="25" uniqueCount="23">
  <si>
    <t>Field</t>
  </si>
  <si>
    <t>Value</t>
  </si>
  <si>
    <t>Hr</t>
  </si>
  <si>
    <t>Min</t>
  </si>
  <si>
    <t>Sec</t>
  </si>
  <si>
    <t>RA</t>
  </si>
  <si>
    <t>Deg</t>
  </si>
  <si>
    <t>Dec</t>
  </si>
  <si>
    <t>From HMS to deg</t>
  </si>
  <si>
    <t>From DMS to Deg</t>
  </si>
  <si>
    <t>Degrees per hour</t>
  </si>
  <si>
    <t>ID</t>
  </si>
  <si>
    <t>Top Left Cell Ref</t>
  </si>
  <si>
    <t>RA min</t>
  </si>
  <si>
    <t>RA max</t>
  </si>
  <si>
    <t>DEC min</t>
  </si>
  <si>
    <t>DEC max</t>
  </si>
  <si>
    <t>BOX Selection</t>
  </si>
  <si>
    <t>EMPTY</t>
  </si>
  <si>
    <t>h4</t>
  </si>
  <si>
    <t>Subset of 4 - 1 star</t>
  </si>
  <si>
    <t>3900 stars mostly in cluster</t>
  </si>
  <si>
    <t>Subset of 3 - 8 stars + 1 IR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</si>
</sst>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3" borderId="2" xfId="0" applyFill="1" applyBorder="1"/>
    <xf numFmtId="0" fontId="0" fillId="4" borderId="2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3" borderId="5" xfId="0" applyFill="1" applyBorder="1"/>
    <xf numFmtId="0" fontId="0" fillId="4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3" borderId="8" xfId="0" applyFill="1" applyBorder="1"/>
    <xf numFmtId="0" fontId="0" fillId="4" borderId="8" xfId="0" applyFill="1" applyBorder="1"/>
    <xf numFmtId="0" fontId="0" fillId="2" borderId="8" xfId="0" applyFill="1" applyBorder="1"/>
    <xf numFmtId="0" fontId="0" fillId="2" borderId="9" xfId="0" applyFill="1" applyBorder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2" xfId="0" applyFill="1" applyBorder="1"/>
    <xf numFmtId="0" fontId="0" fillId="9" borderId="5" xfId="0" applyFill="1" applyBorder="1"/>
    <xf numFmtId="0" fontId="0" fillId="9" borderId="8" xfId="0" applyFill="1" applyBorder="1"/>
    <xf numFmtId="164" fontId="0" fillId="7" borderId="0" xfId="0" applyNumberFormat="1" applyFill="1"/>
    <xf numFmtId="0" fontId="1" fillId="10" borderId="0" xfId="0" applyFont="1" applyFill="1"/>
    <xf numFmtId="0" fontId="1" fillId="3" borderId="0" xfId="0" applyFont="1" applyFill="1"/>
    <xf numFmtId="0" fontId="0" fillId="11" borderId="0" xfId="0" applyFill="1"/>
    <xf numFmtId="0" fontId="0" fillId="11" borderId="2" xfId="0" applyFill="1" applyBorder="1"/>
    <xf numFmtId="0" fontId="0" fillId="11" borderId="5" xfId="0" applyFill="1" applyBorder="1"/>
    <xf numFmtId="0" fontId="0" fillId="11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A24" sqref="A24"/>
    </sheetView>
  </sheetViews>
  <sheetFormatPr defaultRowHeight="15" x14ac:dyDescent="0.25"/>
  <cols>
    <col min="1" max="1" width="16.42578125" bestFit="1" customWidth="1"/>
    <col min="2" max="2" width="14.7109375" bestFit="1" customWidth="1"/>
    <col min="8" max="8" width="15.85546875" customWidth="1"/>
    <col min="9" max="9" width="16.140625" bestFit="1" customWidth="1"/>
  </cols>
  <sheetData>
    <row r="1" spans="1:19" x14ac:dyDescent="0.25">
      <c r="A1" s="1" t="s">
        <v>0</v>
      </c>
      <c r="B1" s="1" t="s">
        <v>1</v>
      </c>
      <c r="D1" t="s">
        <v>10</v>
      </c>
      <c r="F1">
        <v>9</v>
      </c>
    </row>
    <row r="2" spans="1:19" x14ac:dyDescent="0.25">
      <c r="A2" s="19" t="s">
        <v>11</v>
      </c>
      <c r="B2" s="19">
        <v>1</v>
      </c>
      <c r="C2" s="20"/>
      <c r="D2" s="20">
        <v>2</v>
      </c>
      <c r="E2" s="20"/>
      <c r="F2" s="20">
        <v>3</v>
      </c>
      <c r="G2" s="20"/>
      <c r="H2" s="20">
        <v>4</v>
      </c>
      <c r="I2" s="20"/>
      <c r="J2" s="20">
        <v>5</v>
      </c>
      <c r="K2" s="20"/>
      <c r="L2" s="20"/>
      <c r="M2" s="20"/>
      <c r="N2" s="20"/>
      <c r="O2" s="20"/>
      <c r="P2" s="20"/>
      <c r="Q2" s="20"/>
      <c r="R2" s="20"/>
      <c r="S2" s="20"/>
    </row>
    <row r="3" spans="1:19" x14ac:dyDescent="0.25">
      <c r="A3" s="1" t="s">
        <v>8</v>
      </c>
      <c r="B3" s="30" t="s">
        <v>18</v>
      </c>
      <c r="C3" s="2"/>
      <c r="D3" s="3" t="s">
        <v>21</v>
      </c>
      <c r="E3" s="3"/>
      <c r="F3" s="24" t="s">
        <v>22</v>
      </c>
      <c r="G3" s="24"/>
      <c r="H3" s="31" t="s">
        <v>20</v>
      </c>
      <c r="I3" s="31"/>
    </row>
    <row r="4" spans="1:19" x14ac:dyDescent="0.25">
      <c r="A4" t="s">
        <v>2</v>
      </c>
      <c r="B4" s="2">
        <v>21</v>
      </c>
      <c r="C4" s="2">
        <v>21</v>
      </c>
      <c r="D4" s="3">
        <v>6</v>
      </c>
      <c r="E4" s="3">
        <v>6</v>
      </c>
      <c r="F4" s="24">
        <v>6</v>
      </c>
      <c r="G4" s="24">
        <v>6</v>
      </c>
      <c r="H4" s="31">
        <v>6</v>
      </c>
      <c r="I4" s="31">
        <v>6</v>
      </c>
    </row>
    <row r="5" spans="1:19" x14ac:dyDescent="0.25">
      <c r="A5" t="s">
        <v>3</v>
      </c>
      <c r="B5" s="2">
        <v>57</v>
      </c>
      <c r="C5" s="2">
        <v>57</v>
      </c>
      <c r="D5" s="3">
        <v>34</v>
      </c>
      <c r="E5" s="3">
        <v>55</v>
      </c>
      <c r="F5" s="24">
        <v>47</v>
      </c>
      <c r="G5" s="24">
        <v>45</v>
      </c>
      <c r="H5" s="31">
        <v>46</v>
      </c>
      <c r="I5" s="31">
        <v>46</v>
      </c>
    </row>
    <row r="6" spans="1:19" ht="15.75" thickBot="1" x14ac:dyDescent="0.3">
      <c r="A6" t="s">
        <v>4</v>
      </c>
      <c r="B6" s="2">
        <v>3.85</v>
      </c>
      <c r="C6" s="2">
        <v>20.22</v>
      </c>
      <c r="D6" s="3">
        <v>37.75</v>
      </c>
      <c r="E6" s="3">
        <v>30.8</v>
      </c>
      <c r="F6" s="24">
        <v>28</v>
      </c>
      <c r="G6" s="24">
        <v>44</v>
      </c>
      <c r="H6" s="31">
        <v>44</v>
      </c>
      <c r="I6" s="31">
        <v>33</v>
      </c>
    </row>
    <row r="7" spans="1:19" x14ac:dyDescent="0.25">
      <c r="A7" s="4" t="s">
        <v>5</v>
      </c>
      <c r="B7" s="5">
        <f>(B4*15)+(B5*15/60)+B6*15/3600</f>
        <v>329.26604166666669</v>
      </c>
      <c r="C7" s="5">
        <f t="shared" ref="C7:O7" si="0">(C4*15)+(C5*15/60)+C6*15/3600</f>
        <v>329.33425</v>
      </c>
      <c r="D7" s="6">
        <f t="shared" si="0"/>
        <v>98.657291666666666</v>
      </c>
      <c r="E7" s="6">
        <f t="shared" si="0"/>
        <v>103.87833333333333</v>
      </c>
      <c r="F7" s="25">
        <f t="shared" si="0"/>
        <v>101.86666666666666</v>
      </c>
      <c r="G7" s="25">
        <f t="shared" si="0"/>
        <v>101.43333333333334</v>
      </c>
      <c r="H7" s="32">
        <f t="shared" si="0"/>
        <v>101.68333333333334</v>
      </c>
      <c r="I7" s="32">
        <f t="shared" si="0"/>
        <v>101.6375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8">
        <f t="shared" si="0"/>
        <v>0</v>
      </c>
    </row>
    <row r="8" spans="1:19" ht="15.75" thickBot="1" x14ac:dyDescent="0.3">
      <c r="A8" s="9"/>
      <c r="B8" s="10">
        <f>IF(B7&gt;180,-(360-B7),B7)</f>
        <v>-30.733958333333305</v>
      </c>
      <c r="C8" s="10">
        <f t="shared" ref="C8:O8" si="1">IF(C7&gt;180,-(360-C7),C7)</f>
        <v>-30.665750000000003</v>
      </c>
      <c r="D8" s="11">
        <f t="shared" si="1"/>
        <v>98.657291666666666</v>
      </c>
      <c r="E8" s="11">
        <f t="shared" si="1"/>
        <v>103.87833333333333</v>
      </c>
      <c r="F8" s="26">
        <f t="shared" si="1"/>
        <v>101.86666666666666</v>
      </c>
      <c r="G8" s="26">
        <f t="shared" si="1"/>
        <v>101.43333333333334</v>
      </c>
      <c r="H8" s="33">
        <f t="shared" si="1"/>
        <v>101.68333333333334</v>
      </c>
      <c r="I8" s="33">
        <f t="shared" si="1"/>
        <v>101.6375</v>
      </c>
      <c r="J8" s="12">
        <f t="shared" si="1"/>
        <v>0</v>
      </c>
      <c r="K8" s="12">
        <f t="shared" si="1"/>
        <v>0</v>
      </c>
      <c r="L8" s="12">
        <f t="shared" si="1"/>
        <v>0</v>
      </c>
      <c r="M8" s="12">
        <f t="shared" si="1"/>
        <v>0</v>
      </c>
      <c r="N8" s="12">
        <f t="shared" si="1"/>
        <v>0</v>
      </c>
      <c r="O8" s="13">
        <f t="shared" si="1"/>
        <v>0</v>
      </c>
      <c r="S8" s="23">
        <v>-50</v>
      </c>
    </row>
    <row r="9" spans="1:19" x14ac:dyDescent="0.25">
      <c r="A9" s="1" t="s">
        <v>9</v>
      </c>
      <c r="B9" s="2"/>
      <c r="C9" s="2"/>
      <c r="D9" s="3"/>
      <c r="E9" s="3"/>
      <c r="F9" s="24"/>
      <c r="G9" s="24"/>
      <c r="H9" s="31"/>
      <c r="I9" s="31"/>
      <c r="S9" s="23">
        <v>7</v>
      </c>
    </row>
    <row r="10" spans="1:19" x14ac:dyDescent="0.25">
      <c r="A10" t="s">
        <v>6</v>
      </c>
      <c r="B10" s="2">
        <v>-77</v>
      </c>
      <c r="C10" s="2">
        <v>-77</v>
      </c>
      <c r="D10" s="3">
        <v>-53</v>
      </c>
      <c r="E10" s="3">
        <v>-50</v>
      </c>
      <c r="F10" s="24">
        <v>-51</v>
      </c>
      <c r="G10" s="24">
        <v>-51</v>
      </c>
      <c r="H10" s="31">
        <v>-51</v>
      </c>
      <c r="I10" s="31">
        <v>-51</v>
      </c>
      <c r="S10" s="23">
        <v>47.3</v>
      </c>
    </row>
    <row r="11" spans="1:19" x14ac:dyDescent="0.25">
      <c r="A11" t="s">
        <v>3</v>
      </c>
      <c r="B11" s="2">
        <v>29</v>
      </c>
      <c r="C11" s="2">
        <v>20</v>
      </c>
      <c r="D11" s="3">
        <v>23</v>
      </c>
      <c r="E11" s="3">
        <v>7</v>
      </c>
      <c r="F11" s="24">
        <v>57</v>
      </c>
      <c r="G11" s="24">
        <v>39</v>
      </c>
      <c r="H11" s="31">
        <v>46</v>
      </c>
      <c r="I11" s="31">
        <v>48</v>
      </c>
    </row>
    <row r="12" spans="1:19" ht="15.75" thickBot="1" x14ac:dyDescent="0.3">
      <c r="A12" t="s">
        <v>4</v>
      </c>
      <c r="B12" s="2">
        <v>36.799999999999997</v>
      </c>
      <c r="C12" s="2">
        <v>1.4</v>
      </c>
      <c r="D12" s="3">
        <v>19.2</v>
      </c>
      <c r="E12" s="3">
        <v>47.3</v>
      </c>
      <c r="F12" s="24">
        <v>1E-4</v>
      </c>
      <c r="G12" s="24">
        <v>1E-4</v>
      </c>
      <c r="H12" s="31">
        <v>32</v>
      </c>
      <c r="I12" s="31">
        <v>3</v>
      </c>
    </row>
    <row r="13" spans="1:19" ht="15.75" thickBot="1" x14ac:dyDescent="0.3">
      <c r="A13" s="14" t="s">
        <v>7</v>
      </c>
      <c r="B13" s="15">
        <f>IF(B12,(ABS(B10)+B11/60+B12/3600)*(B10/ABS(B10)),0)</f>
        <v>-77.49355555555556</v>
      </c>
      <c r="C13" s="15">
        <f t="shared" ref="C13:O13" si="2">IF(C12,(ABS(C10)+C11/60+C12/3600)*(C10/ABS(C10)),0)</f>
        <v>-77.333722222222221</v>
      </c>
      <c r="D13" s="16">
        <f t="shared" si="2"/>
        <v>-53.388666666666666</v>
      </c>
      <c r="E13" s="16">
        <f t="shared" si="2"/>
        <v>-50.129805555555556</v>
      </c>
      <c r="F13" s="27">
        <f t="shared" si="2"/>
        <v>-51.950000027777783</v>
      </c>
      <c r="G13" s="27">
        <f t="shared" si="2"/>
        <v>-51.650000027777779</v>
      </c>
      <c r="H13" s="34">
        <f t="shared" si="2"/>
        <v>-51.775555555555556</v>
      </c>
      <c r="I13" s="34">
        <f t="shared" si="2"/>
        <v>-51.80083333333333</v>
      </c>
      <c r="J13" s="17">
        <f t="shared" si="2"/>
        <v>0</v>
      </c>
      <c r="K13" s="17">
        <f t="shared" si="2"/>
        <v>0</v>
      </c>
      <c r="L13" s="17">
        <f t="shared" si="2"/>
        <v>0</v>
      </c>
      <c r="M13" s="17">
        <f t="shared" si="2"/>
        <v>0</v>
      </c>
      <c r="N13" s="17">
        <f t="shared" si="2"/>
        <v>0</v>
      </c>
      <c r="O13" s="18">
        <f t="shared" si="2"/>
        <v>0</v>
      </c>
    </row>
    <row r="17" spans="1:2" x14ac:dyDescent="0.25">
      <c r="A17" s="21" t="s">
        <v>12</v>
      </c>
      <c r="B17" s="21" t="s">
        <v>19</v>
      </c>
    </row>
    <row r="18" spans="1:2" x14ac:dyDescent="0.25">
      <c r="A18" s="22" t="s">
        <v>13</v>
      </c>
      <c r="B18" s="28">
        <f ca="1">MIN(OFFSET(INDIRECT($B$17),3,0),OFFSET(INDIRECT($B$17),3,1))</f>
        <v>101.6375</v>
      </c>
    </row>
    <row r="19" spans="1:2" x14ac:dyDescent="0.25">
      <c r="A19" s="22" t="s">
        <v>14</v>
      </c>
      <c r="B19" s="28">
        <f ca="1">MAX(OFFSET(INDIRECT($B$17),3,0),OFFSET(INDIRECT($B$17),3,1))</f>
        <v>101.68333333333334</v>
      </c>
    </row>
    <row r="20" spans="1:2" x14ac:dyDescent="0.25">
      <c r="A20" s="22" t="s">
        <v>15</v>
      </c>
      <c r="B20" s="28">
        <f ca="1">MIN(OFFSET(INDIRECT($B$17),9,0),OFFSET(INDIRECT($B$17),9,1))</f>
        <v>-51.80083333333333</v>
      </c>
    </row>
    <row r="21" spans="1:2" x14ac:dyDescent="0.25">
      <c r="A21" s="22" t="s">
        <v>16</v>
      </c>
      <c r="B21" s="28">
        <f ca="1">MAX(OFFSET(INDIRECT($B$17),9,0),OFFSET(INDIRECT($B$17),9,1))</f>
        <v>-51.775555555555556</v>
      </c>
    </row>
    <row r="23" spans="1:2" x14ac:dyDescent="0.25">
      <c r="A23" s="29" t="s">
        <v>17</v>
      </c>
    </row>
    <row r="24" spans="1:2" x14ac:dyDescent="0.25">
      <c r="A24" t="str">
        <f ca="1">"SELECT * from public.basic WHERE ra between "&amp;B18&amp;" and "&amp;B19&amp;" AND dec between "&amp;B20&amp;" and "&amp;B21</f>
        <v>SELECT * from public.basic WHERE ra between 101.6375 and 101.683333333333 AND dec between -51.8008333333333 and -51.7755555555556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Dempsey, James (CSIRO IM&amp;T, Yarralumla)</dc:creator>
  <cp:lastModifiedBy>Smith, Brooke (IM&amp;T, Yarralumla)</cp:lastModifiedBy>
  <dcterms:created xsi:type="dcterms:W3CDTF">2014-05-26T01:56:18Z</dcterms:created>
  <dcterms:modified xsi:type="dcterms:W3CDTF">2014-09-16T06:46:49Z</dcterms:modified>
</cp:coreProperties>
</file>