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1" name="_xlnm._FilterDatabase">'Data Model'!$A$1:$AB$63</definedName>
    <definedName hidden="1" localSheetId="0" name="_xlnm._FilterDatabase">Mapping!$A$1:$AD$42</definedName>
    <definedName hidden="1" localSheetId="2" name="_xlnm._FilterDatabase">dataReport!$B$2:$J$312</definedName>
    <definedName hidden="1" localSheetId="3" name="_xlnm._FilterDatabase">createAttributes!$A$1:$O$1501</definedName>
  </definedNames>
  <calcPr/>
</workbook>
</file>

<file path=xl/sharedStrings.xml><?xml version="1.0" encoding="utf-8"?>
<sst xmlns="http://schemas.openxmlformats.org/spreadsheetml/2006/main" count="4605" uniqueCount="1444">
  <si>
    <t>CMS table (proposed name) [Logical Model]</t>
  </si>
  <si>
    <t>Rule type</t>
  </si>
  <si>
    <t>CMS attribute
(proposed name)
[Logical Model]</t>
  </si>
  <si>
    <t>Source</t>
  </si>
  <si>
    <t>CA table.element</t>
  </si>
  <si>
    <t>Group</t>
  </si>
  <si>
    <t>Relationship</t>
  </si>
  <si>
    <t>CMS Seq</t>
  </si>
  <si>
    <t>row</t>
  </si>
  <si>
    <t>Options</t>
  </si>
  <si>
    <t>field</t>
  </si>
  <si>
    <t>dataType</t>
  </si>
  <si>
    <t>distinctValues</t>
  </si>
  <si>
    <t>numRecords</t>
  </si>
  <si>
    <t>minLength</t>
  </si>
  <si>
    <t>maxLength</t>
  </si>
  <si>
    <t>meanLength</t>
  </si>
  <si>
    <t>sampleValues</t>
  </si>
  <si>
    <t>CMS_Attr_seq</t>
  </si>
  <si>
    <t>IBIS Seq</t>
  </si>
  <si>
    <t>IBIS Attr_seq</t>
  </si>
  <si>
    <t>IBIS Table</t>
  </si>
  <si>
    <t>IBIS Attribute</t>
  </si>
  <si>
    <t>Format</t>
  </si>
  <si>
    <t>ANHSIR Description</t>
  </si>
  <si>
    <t>ANHSIR Migration</t>
  </si>
  <si>
    <t>ANIC Attr Seq</t>
  </si>
  <si>
    <t>ANIC table</t>
  </si>
  <si>
    <t>ANIC attribute</t>
  </si>
  <si>
    <t>ANIC description</t>
  </si>
  <si>
    <t>ANIC Migration</t>
  </si>
  <si>
    <t>COLLECTING_EVENT</t>
  </si>
  <si>
    <t>EVENT_ID</t>
  </si>
  <si>
    <t>int</t>
  </si>
  <si>
    <t>Refinery</t>
  </si>
  <si>
    <t>Refinery parameters</t>
  </si>
  <si>
    <t>Original values</t>
  </si>
  <si>
    <t>Replacement values</t>
  </si>
  <si>
    <t>Source description</t>
  </si>
  <si>
    <t>Notes</t>
  </si>
  <si>
    <t>Status</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</si>
  <si>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t>
  </si>
  <si>
    <t>ANWC table</t>
  </si>
  <si>
    <t>ANWC attribute</t>
  </si>
  <si>
    <t>CTM_ID</t>
  </si>
  <si>
    <t>Valid parameters</t>
  </si>
  <si>
    <t>Sample Record</t>
  </si>
  <si>
    <t>1|2|3428|4|5|6|7|8|9|0|10|11|12|13|14|15|16|17|1089|19|10499|12499|20|21|22|23|24|25|26|27|28|29|30|31|32|33|34|35|36|37|38|39|40|41|42|43|44|45|46|47|48|49|50|57|52|53|54|55|56|58|59|60|61|62|63|64|65|66|67|68|69|70|71|72|73|74|75|76|77|78|79|80|81|82|83|84|85|86|87|88|89|90|91|92|93|94|95|96|97|98|99|100|101|102|103|104|105|106|108|107|109|110|111|112|113|114|115|116|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268|269|270|271|272|273|274|275|276|277|278|279|280|281|</t>
  </si>
  <si>
    <t>DERIVED_COLL_DATE</t>
  </si>
  <si>
    <t>datetime</t>
  </si>
  <si>
    <t>ANWC migration</t>
  </si>
  <si>
    <t>DwC Category</t>
  </si>
  <si>
    <t>1979-01-18 00:00:00|1988-09-04 00:00:00|1965-12-30 00:00:00|1962-10-30 00:00:00|1980-02-01 00:00:00|1987-07-09 00:00:00|1987-09-01 00:00:00|1980-09-07 00:00:00|1980-09-12 00:00:00|1980-09-13 00:00:00|1980-09-14 00:00:00|1980-09-17 00:00:00|1980-09-18 00:00:00|1980-09-20 00:00:00|1980-09-21 00:00:00|1980-09-22 00:00:00|1980-09-24 00:00:00|1980-09-25 00:00:00|1980-09-29 00:00:00|1980-10-06 00:00:00|1980-08-25 00:00:00|1980-08-30 00:00:00|1980-09-01 00:00:00|1980-09-02 00:00:00|1980-09-03 00:00:00|1980-09-08 00:00:00|1980-09-10 00:00:00|1969-09-19 00:00:00|1985-08-29 00:00:00|1986-01-14 00:00:00|1986-05-21 00:00:00|1981-08-11 00:00:00|1983-09-19 00:00:00|1984-07-24 00:00:00|1984-07-27 00:00:00|1984-08-02 00:00:00|1977-05-17 00:00:00|1978-05-28 00:00:00|1984-08-07 00:00:00|1984-08-20 00:00:00|1984-08-29 00:00:00|1984-08-30 00:00:00|1983-09-30 00:00:00|1984-09-04 00:00:00|1984-09-06 00:00:00|1984-09-11 00:00:00|1983-10-12 00:00:00|1984-09-14 00:00:00|1984-09-28 00:00:00|1984-10-18 00:00:00|1984-10-30 00:00:00|1984</t>
  </si>
  <si>
    <t>DwC Term (or HISPID extension)</t>
  </si>
  <si>
    <t>HISPID6</t>
  </si>
  <si>
    <t>ABCD category</t>
  </si>
  <si>
    <t>ABCD Term</t>
  </si>
  <si>
    <t>CA table</t>
  </si>
  <si>
    <t>COLL_DAY</t>
  </si>
  <si>
    <t>CA attribute</t>
  </si>
  <si>
    <t>tinyint</t>
  </si>
  <si>
    <t>Vocab/List</t>
  </si>
  <si>
    <t>Data Category</t>
  </si>
  <si>
    <t>18|4|30|9|7|12|13|14|17|20|21|22|24|25|29|6|1|2|3|8|10|19|11|27|28|5|26|15|23|31|16</t>
  </si>
  <si>
    <t>COLL_MONTH</t>
  </si>
  <si>
    <t>varchar</t>
  </si>
  <si>
    <t>Jan|Sep|Dec|Oct|Feb|Jul|Aug|May|Nov|Mar|Apr|Jun</t>
  </si>
  <si>
    <t>COLL_YEAR</t>
  </si>
  <si>
    <t>smallint</t>
  </si>
  <si>
    <t>Collector</t>
  </si>
  <si>
    <t>1979|1988|1965|1962|1980|1987|1969|1985|1986|1981|1983|1984|1977|1978|1975|1982|1989|1991|1990|1992|1993|1994|1995|1996|1997|1998|1973|1976|1970|1972|1971|1959|1950|1961|1954|1956|1958|1960|1928|1968|1966|1967|1963|1964|1947|1910|1974|1933|1945|1948|1898|1951|1940|1946|1939|1931|1930|1932|1953|1924|1913|1908|1957|1852|1922|1902|1901|1905|1891|1934|1937|1840|1904|1899|1900|1912|1889|1909|1906|1884|1883|1867|1860|1880|1907|1936|1941|1864|1916|1955|1857|1903|1896|1895|1914|1897|1893|1949|1770|1943|1927|1911|1923|1894|1892|1886|1926|1925|1942|1861|1859|1829|1938|1999|1874|1952|1890|1935|1929|1919|1920|1921|1858|1866|1865|1875|1915|1917|1918|1862|1832|1882|1801|1804|1803|1827|1799|1805|1809|1807|1802|1853|1944|2005|1876|1885|1823|1817|1828|1822|1818|1819|1821|1820|1825|1838|1824|1791|1878|1877|1870|1868|1863|1869|1784|1843|1849|1844|1887|1841|1842|1839|1851|1871|1847|1881|1873|1888|1850|1872|1854|2009|1879|1848|1845|1846|1855|1836|1831|1856|1788|1075|1835|1837|2010|1050|1792|1076|1068|1064|1065|1037|1073|1067|1046</t>
  </si>
  <si>
    <t>COLL_DAY_LAST</t>
  </si>
  <si>
    <t>10|20|27|28|11|15|4|26|1|6|3|21|24|29|2|18|7|13|5|12|14|17|22|19|9|23|16|25|30|31|8</t>
  </si>
  <si>
    <t>COLL_MONTH_LAST</t>
  </si>
  <si>
    <t>Mar|Dec|Jul|Jun|May|Aug|Oct|Sep|Jan|Apr|Nov|Feb</t>
  </si>
  <si>
    <t>REGION_ID</t>
  </si>
  <si>
    <t>Individual collector name strings</t>
  </si>
  <si>
    <t>83|98|46|92|7|74|44|1|150|47|13|67|26|99|17|32|29|40|80|52|69|12|36|72|15|21|25|23|135|89|78|104|76|79|102|96|4|68|35|42|18|39|58|34|45|85|81|75|82|19|101|71|190|182|189|73|173|24|186|179|191|70|185|181|64|187|5|14|51|103|50|49|41|94|95|193|164|54|167|87|84|91|155|161|169|154|100|37|20|183|192|31|38|43|158|2|28|3|6|105|55|48|30|22|62|59|33|110|27|106|88|86|188|174|157|175|177|16|184|163|148|63|107|65|57|56|109|61|66|108|152|8|159|153|77|90|165|162|170|166|176|11|10|93|9|180|156|160|172|171|149|168|123|122|178|131|133|124|126|120|112|115|118|125|119|130|114|113|117|111|128|151|210|211|212|225|223|202|221|220|194|195|224|219|217|197|213|222|226|208|218|216|215|196|214|205|204|209|198|207|199|201|203|200</t>
  </si>
  <si>
    <t>STATE</t>
  </si>
  <si>
    <t>WA|NSW|SA|ACT|VIC|QLD|TAS|NT|BALI|153|2608|21|148|142|144|272|Gulf|4|ICH|ddg|F</t>
  </si>
  <si>
    <t>FLORA_OF</t>
  </si>
  <si>
    <t>NORFOLK  ISLAND|TIERRA DEL FUEGO|Canary Islands|Hawaii|Hawaii Insulae|MOUNT JAYA|Mount  Jaya|Queensland|ACT|Australia|SAHARA|NEW ZEALAND|MALAYA|Hawaiin Islands|Colorado|California|Georgia|Arizona</t>
  </si>
  <si>
    <t>CollectedBy</t>
  </si>
  <si>
    <t>LAT_DEG</t>
  </si>
  <si>
    <t>34|33|35|31|30|16|36|37|32|27|24|38|26|41|42|29|43|25|28|23|22|21|13|17|54|19|18|14|15|4|12|62|6|51|45|46|39|40|44|48|8|47|3|1|7|11|58|9|2|20|5|61|63|0|49|50|52|64|67|53|60|55|81|83|57|56|74|59|69|10|85|66|68|65|76|72|79|75|82|73|77|78|80|71|70|87|84</t>
  </si>
  <si>
    <t>LAT_MIN</t>
  </si>
  <si>
    <t>24|44|36|5|30|10|52|17|59|43|45|22|25|48|15|20|19|6|35|33|53|16|39|4|21|23|9|7|12|1|58|57|18|40|47|8|14|31|38|42|49|46|32|55|37|34|56|2|51|50|0|3|13|29|11|26|41|54|27|28|98|89</t>
  </si>
  <si>
    <t>LAT_SEC</t>
  </si>
  <si>
    <t>40|26|15|23|17|0|4|33|48|12|36|30|55|6|56|34|18|53|50|5|20|41|35|54|3|31|10|7|1|29|37|8|14|39|16|45|21|25|22|42|43|27|59|24|2|28|47|32|57|13|58|38|9|51|52|19|49|44|11|46</t>
  </si>
  <si>
    <t>LAT_DIR</t>
  </si>
  <si>
    <t>S|N</t>
  </si>
  <si>
    <t>LONG_DEG</t>
  </si>
  <si>
    <t>118|151|138|119|110|108|136|149|145|152|115|150|148|143|144|146|147|142|153|114|116|121|125|117|120|122|113|124|123|135|128|137|141|158|139|129|126|101|166|66|131|132|72|67|2|15|10|6|19|140|134|133|130|89|17|77|87|88|85|86|103|91|81|82|93|92|98|90|84|176|64|69|22|127|7|1|102|78|29|9|8|178|172|173|174|57|58|56|65|63|12|165|99|62|68|167|159|20|60|59|18|76|79|5|11|75|53|54|52|55|74|31|43|105|94|16|14|28|21|30|70|71|83|42|106|80|41|73|171|45|100|97|175|170|169|168|50|95|96|104|27|164|155|154|47|35|61|48|49|37|111|112|109|107|177|4|24|32|160|34|26|25|23|157|13|33|36|40|38|39|0|3|51|163|44|179|46|156|162|161|180</t>
  </si>
  <si>
    <t>COLL_YEAR_LAST</t>
  </si>
  <si>
    <t>COLLECTORS</t>
  </si>
  <si>
    <t>1931|1901|1979|1995|1904|1896|1895|1983|1985|1912|1928|1989|1981|1982|1968|1961|1960|1984|1953|1974|1915|1906|1977|1805|1988|1990|1993|1994|1828|1810|1975|1935|1980|1973|1970|1986|1987|1972|1947|1976|2011|1991|1898|1822|1819|1839|1869|1866|1865|1870|1871|1863|1945|1941|1939|1903|1917|1950|1943|1909|1910|1978|1840|1843|1842|1860|1938|1964|1992|1962|1893|1908|1929|1933|1965|1949|1971|1963|1967|1969|1920|1878|1958|1905|1959|1957|1966|1914|1854|1948|1921|1922|1855|1907|1900|1998|1897|1952|1951|1926|1934|1892|1936|1930|1867|1864|1861|1877|1802|1940|1886|1803|1846|1804|1873|1770|1923|1899|1997|52|1946|1954|1885|1911|1942|1924|1902|1868|1937|1826|1841|1956|1996|1807|1872|1999|2000|1913|1889|2002|1927|1944|1844|196|1891|1932|1955|1882|1881|1925|1835|1918|1838|1836|2004|1837|1780|1890|1883|1801|1887|1894|2005|1851|2003|1821|1829|2006|1817|1856|1880|2001|1857|1919|1916|2008|2007|1824|1845|1847|1825|2009|2010|2012|2013|1884|1820|2015|1859|2016</t>
  </si>
  <si>
    <t>SECONDARY_SUBDIVISION</t>
  </si>
  <si>
    <t>Midlands|Otway Plain|Eastern Highlands|Gippsland Plain|Avon|Irwin|Wannon|Cook|East Gippsland|Grampians|Darwin &amp; Gulf|Darling|North Coast|South Western Slopes|Northern Tablelands|Roe|Eyre|Leichhardt|Burnett|Victoria River|Coolgardie|Snowfields|Lowan Mallee|Darling Downs|South Coast|Central Coast|Lord Howe Island|N. Tablelands|C. Tablelands|Moreton|South West|S. Tablelands|Dampier|Carnarvon|NW. Plains|Fortescue|SW. Slopes|SW. Plains|Central Highlands|North Kennedy|N. Far W. Plains|Central W. Slopes|Wide Bay|NW. Slopes|Otway Range|New Britain|Morobe|North West|Burke|Wimmera/Riverina|Murray Mallee|Coolgardie/Roe|Vic. Volcanic Plain|Southern Tablelands|Murray|Wimmera|Roe/Eyre|Central Tablelands|North Western Slopes|North Western Plains|Central Western Slopes|North Western Slopes/Northern Tablelands|Central Coast/North Coast|Murray Mallee/Lowan Mallee|Southern Tablelands/South Coast|Hall/Fitzgerald|Gippsland Highlands|Eyre Peninsula|S. Far W. Plains|Midlands/Vic. Volcanic Plain|Barkly Tableland|Riverina|Roe/Coolgar</t>
  </si>
  <si>
    <t>List of collector name strings.</t>
  </si>
  <si>
    <t>LOCALITY</t>
  </si>
  <si>
    <t>Not sure if there is an ANIC equivalent. Doesn't seem to be a normalised list of collectors.</t>
  </si>
  <si>
    <t>Stirling district; Stirling Range, 2 km SE of Moongoonoonderup Hill.|17 km NW of Sydney City, just S of Leuna Ave.|Cape Jervis.|8 miles [12.9 km] W of Lake King.|FLORIDA: coastal.|[No locality given.]|Main road toward turn off to Karratha.|WESTERN HUBEI PROVINCE: Shennongjia Forest District: Vicinity of Muyuping Forest Brigade, near km 73 from Xingshan.|WESTERN HUBEI PROVINCE: Shennongjia Forest District: Vicinity of Duanjiangping.|WESTERN HUBEI PROVINCE: Shennongjia Forest District: Western side of the Dajiuhu basin, Zhushanyazi pass.|WESTERN HUBEI PROVINCE: Shennongjia Forest District. W side of the Dajiuhu basin, Zhushanyazi pass.|WESTERN HUBEI PROVINCE: Shennongjia Forest District. S end of the Loyang River gorge near Pingqian.|WESTERN HUBEI PROVINCE: Shennongjia Forest District: S end of the Loyang River gorge near Pingqian.|WESTERN HUBEI PROVINCE: Shennongjia Forest District: Hillside above Qianjiaping.|WESTERN HUBEI PROVINCE: Shennongjia Forest District: Vicinity of Taizishang along the Yingyu River.|W</t>
  </si>
  <si>
    <t>table.field</t>
  </si>
  <si>
    <t>table</t>
  </si>
  <si>
    <t>Element Code</t>
  </si>
  <si>
    <t>Field Label</t>
  </si>
  <si>
    <t>Element Type</t>
  </si>
  <si>
    <t>COUNTRY</t>
  </si>
  <si>
    <t>List</t>
  </si>
  <si>
    <t>elementCode</t>
  </si>
  <si>
    <t>AUSTRALIA|UNITED STATES OF AMERICA|BRAZIL|CHINA|FRANCE|MALAYSIA|NEW ZEALAND|NEW CALEDONIA|CHILE|SOUTH AFRICA|DOMINICAN REPUBLIC|GEORGIA|RUSSIA|POLAND|GERMANY|SWITZERLAND|ITALY|PUERTO RICO|COLOMBIA|HAITI|SWEDEN|SPAIN|VENEZUELA|ARGENTINA|PAPUA NEW GUINEA|WALES|UNITED KINGDOM|EL SALVADOR|KAZAKHSTAN|HONDURAS|BELIZE|CANADA|PANAMA|MEXICO|ESTONIA|PHILIPPINES|FRENCH POLYNESIA|UNKNOWN|ZIMBABWE|MADAGASCAR|NETHERLANDS|NORWAY|JAPAN|ENGLAND|CAMEROON|ALGERIA|LIBYA|ECUADOR|CENTRAL AFRICAN REPUBLIC|UGANDA|INDONESIA|RWANDA|ANTARCTICA|PERU|BOTSWANA|PORTUGAL|FIJI|CZECH REPUBLIC|AUSTRIA|CZECHOSLOVAKIA|CROATIA|HUNGARY|SOUTH SHETLAND ISLANDS|SENEGAL|COSTA RICA|SRI LANKA|THAILAND|SINGAPORE|FINLAND|GUYANA|TANZANIA|GREECE|BELGIUM|SWAZILAND|ZAIRE|ZAMBIA|INDIA|JAMAICA|BERMUDA|TRINIDAD AND TOBAGO|TURKEY|NAMIBIA|USSR|PARAGUAY|FAROE ISLANDS|DENMARK|FRENCH GUIANA|CUBA|ST KITTS AND NEVIS|REUNION|UKRAINE|IRELAND|MALAWI|GREENLAND|TAIWAN|VANUATU|KENYA|SOLOMON ISLANDS|LAOS|GUATEMALA|HONG KONG|MYANMAR|BHUTAN|VIETNAM|MONGOLIA|MARTINIQUE|MAURITIUS</t>
  </si>
  <si>
    <t>sourceId (values:ANHSIR, ANIC, ANWC)</t>
  </si>
  <si>
    <t>NEAREST_NAMED_PLACE</t>
  </si>
  <si>
    <t>Brooking Gorge|Mt Camberwarra|Wiluna|Shannon|Quininup|Derby|St George Ranges|Walpole|Albany|Youngs Siding|Windjana Gorge|Nyabing|Kalbarri National Park|Bow Bridge|Denmark|Pemberton|Meekatharra|Mount Russelll|Lamb Range.|Mount Elizabeth Station|Kojonup|Ballidu|Mundaring Weir|Mount Vetters Station|Junga Dam|Youangarra|Elachbutting Hill|Wanarra|Capel|Queen Victoria Rock|Mount Frankland|Manjimup|Harvey|Jandakot|Cannington|Muchea|Northcliffe|Yornup|Alexandra Bridge|Narrogin|Boulder Rock|Chester Pass Road|T/O Canning Dam|Howick Hill|Yallingup|Namming Lake|Lake William|Thistle Cove|Frenchman Peak|King River (Town)|Porongurup Range|Bedford Downs|The Grotto|Synnot Range|Mount Agnes|Cockburn Range|Calder River|Billiluna|Home Valley Station|Osborn Islands|MacDonald Range|Maida Vale|South Perth|Mount Hawthorn|Moore River|Bibra Lake|Eaton|Boonanaring Brook|Nannarup|Blackwood River|Bluff Knoll|Artesian Range|Sale River|Kununurra|Moran River|Charnley River|Kalumburu Mission|Kimberley Research Station|Wollaston Island|Mitche</t>
  </si>
  <si>
    <t>LONG_MIN</t>
  </si>
  <si>
    <t>18|6|32|30|45|42|7|40|47|29|24|54|20|23|36|58|3|57|11|16|35|39|48|56|4|28|55|5|8|19|22|0|21|51|26|10|37|43|13|27|9|53|46|50|31|38|33|14|52|59|15|17|12|1|41|44|2|49|25|34|80|60|86|92|88</t>
  </si>
  <si>
    <t>LONG_SEC</t>
  </si>
  <si>
    <t>13|30|34|49|45|6|0|56|5|59|47|15|38|52|10|20|29|18|40|19|14|44|50|48|3|1|26|57|28|16|42|11|27|55|25|35|46|36|33|9|53|2|12|21|37|41|17|43|23|51|24|54|31|32|39|7|58|4|8|22</t>
  </si>
  <si>
    <t>LONG_DIR</t>
  </si>
  <si>
    <t>Setting name</t>
  </si>
  <si>
    <t>Setting value</t>
  </si>
  <si>
    <t>Description</t>
  </si>
  <si>
    <t>E|W</t>
  </si>
  <si>
    <t>EASTING</t>
  </si>
  <si>
    <t>E696793|E419500|E299800|E301050|E528600|E547400|E255000|E530000|E310620</t>
  </si>
  <si>
    <t>GEOCODE_ACCURACY</t>
  </si>
  <si>
    <t>2|3|4|1|5|22|6|12|32|33|54|34|47|52|14|35|58|53|37|8|15|49|29|39|41|36|30|56|46|59|0|23</t>
  </si>
  <si>
    <t>GEOCODE_SOURCE</t>
  </si>
  <si>
    <t>1|2|4|5|3|0</t>
  </si>
  <si>
    <t>GEOCODE_METHOD</t>
  </si>
  <si>
    <t>Unknown|Map|Generalised point|GPS|Named place + vector|5</t>
  </si>
  <si>
    <t>DEPTH</t>
  </si>
  <si>
    <t>decimal</t>
  </si>
  <si>
    <t>0.30|0.50|0.00|0.40|40.00|0.10|1.00|2.00|0.12|0.15|0.20|1.20|15.00|20.00|1.50|65.00|0.60|10.00|0.05|0.75|0.80|0.25|5.00|0.03|0.70|0.90|0.45|0.01|2.80|6.00|0.02|4.00|3.00|-1.00|1.80|12.00|0.33|15.24|0.06|8.00|7.00|9.00|25.00|24.00|14.00|13.00|35.00|21.00|26.00|28.00|30.00|0.04|2.50|5.50|32.00|18.00|24.50|1.60|20.25|9.50|3.10|17.50|10.50|11.00|4.50|45.00|0.73|39.00|22.00|27.00|8.70</t>
  </si>
  <si>
    <t>DEPTH_MAX</t>
  </si>
  <si>
    <t>0.50|0.60|0.10|0.15|-0.50|2.00|1.00|0.30|9.00|1.50|0.40|0.80|15.00|0.13|0.04|0.25|0.20|10.00|1.20|6.00|1.82|3.00|25.00|7.00|5.00|12.00|50.00|0.02|80.00|23.00|8.00|11.00|13.00|20.00|4.00|18.00|0.03</t>
  </si>
  <si>
    <t>GEODETIC_DATUM</t>
  </si>
  <si>
    <t>GDA94|WGS84|AGD66|AMGR|AMG 850552|AMG 50JLM677333|AGM|UTM|AMG|u|AMG 3 151 63 699.|AMG  E|AMG 55.|ADG66|UTM 53J|U.T.M.|WGS-84|WGS - 84|WGS 84|AGD84|AGDA84|AMG 6|(GPS - WGS84).|AMG66|GDA94-AGD84|WGS94|WSG84|AGD84.|AMG 50|WGS84.|GDA94.|AUS84.|AUS84|AUS 84|AMG 751700 5837400|AUGS84|AMG50JLL|AMG50JLM623233|AMG 50JLL666947|AMG50|AMG 55 375529 7614326|AGD 66|GDA 94|AMG 29055/820170|AGD 84|891|WGS1966|AGF1599|DER|MGA|AGD94 55E|AGD|Geod 66 54 H|AMG 36980/807785|AMG 55|(AGD84)|GDA94 54h|AGD1966 Zone 56J.|GDA94, 54h.|AMG EC|AMG FC|AMG (AGD66)|Aust. Geodetic 1984.|AMG 325200 5811500.|GSA94|4|556|AMG 50JLL|AGS1966|GDA|AMG84|UTM 54H|DA94|(WGS 84 datum used).|(WGS 84)|(GDA94) (AGDA84)|(GDA94)   (WGS84)|AGD 1984|AGDA94|AGD1984|427|GDA92|AGD84-GDA94|AGD94|GDA94- AGD84|AGD84 - GDA94|GDA96|AMG 54|AUS66|MGA94|GDA84|GDA94 - AGD84|Q316|GDA66|1984 Geodetic datum|AGD84 AMG:50 (off map)|AGD84 AMG 50|270|AMG 618000 5967600|WAS84|WGSA84|WG84|AGD66/AMG66|AMG 30980/818180|AGS66|AMG 431 160|GAD 94|GDA94/MGA94|AMG66 - WGS84|AGS 66|WGSA-84|</t>
  </si>
  <si>
    <t>GEOACY</t>
  </si>
  <si>
    <t>1000|2000|10000|25000|15000|3000|5000|20000|8000|50|14000|4000|100000|125000|6000|7000|250|200|2500|500|1500|11000|70000|40000|37000|300|50000|9000|13000|80000|30000|12000|45000|59000|35000|400|7500|5500|17000|100|75000|60000|90000|22000|18000|85000|4300|27000|400000|3200|3500|600|19000|16000|4200|700|350|13500|16500|28000|2520|500000|150|200000|42000|150000|135000|140000|130000|120000|170000|12500|36000|800|300000|1100|21000|1300|4800|33000|1600|1400|30300|10900|57000|31000|25500|4500|26000|3700|26500|65000|17600|3300|55000|1700|1200|5|2|4|6500|25|2700|23000|24000|2200|1|4700|115000|165000|34000|180000|38000|15|540000|3400|2300|29000|65|650|32000|780|750|2750|1150|1160|2450|68000|1970|20|160000|390|425|82000|1650|62500|1960|43000|175000|48000|32500|250000|64000|60|110000|70|160|8500|88000|320|675|2900|10|110|46000|63000|30|120|760|62000|480|3|510|105000|6|7|13|26|11|22|14|12|9|17|47000|112000|360|246|225|720|95000|1350|0|900|58000|1800|450|44000|4400|2999|550|230000|6200|66000|3600|5002|5300|140|8|220|270|11</t>
  </si>
  <si>
    <t>SPECIAL_GEOGRAPHIC_UNIT</t>
  </si>
  <si>
    <t>0|Pennant Hills Park.|Nortons Basin Reserve.|Gibraltar Range National Park.|Mt Neville Nature Reserve.|Bundjalung Nature Reserve.|Nuytsland Nature Reserve.|Alexander Morrison National Park.|Metropolitan Catchment Area.|Booderee National Park.|Abrahams Bosom Reserve.|Blue Mountains National Park.|[Morton National Park].|Kanangra Boyd National Park.|Sydney Harbour National Park|Penrose State Forest.|Mount Kaputar National Park.|Kosciusko National Park.|Currowan State Forest.|State Forest 57.|Wollemi National Park|Severn River National Park.|D'Entrecasteaux National Park.|Peak Charles National Park.|Tarin Rock Nature Reserve.|Wollemi National Park.|Castlereagh State Forest.|Newnes State Forest.|Newnes State State.|Deua National Park.|Mootwingee National Park.|Royal National Park.|Bellangry State Forest.|Mt Kaputar National Park.|Winninowie C.P.|Mt Werong State Forest.|Dingo State Forest.|Kings Plains National Park|Cockerawombeeba Reserve in Mt Boss State Forest.|Barren Grounds Reserve.|Bundjalung National Park.|</t>
  </si>
  <si>
    <t>GEOGRAPHIC_GRID</t>
  </si>
  <si>
    <t>V48|N30|Grid T16|Grid T 17.|N 44|Grid V47.|Grid N41.|Grid ref: 8826/626617.|Grid Ref: 961385|Grid. ref. 2703.|Grid Ref. 915141|Grid Ref. 809063|Grid Ref. 803063.|925135|Grid ref. COTTER 831257.|Grid ref. Hall 103710|BUNGENDORE 474234|Grid ref. COTTER 900290.|Grid ref. CAPTAINS FLAT 27-86-.|Grid ref. JERANGLE 432605.|Grid ref. COTTER 825265.|Grid ref. BEDOURA 755075|Grid ref. ARALUEN 77-06-|Grid ref. BENDOURA 755075.|8826/277656|Grid ref: 8727/970225.|Grid ref: 8726/132651.|Grid ref: 8726/132615.|8727/258224|Grid ref: 8727/136225.|Grid ref: 8926/367630.|(Map ref.: 8727, 221.892)|Grid ref: 8826/268527.|8826/374680|Grid ref: 8826/564530|Grid ref: 8826/507394|Grid ref: 8826/517176|Grid ref. FA 890935|Grid ref. FA 747323|FA 260388|Grid ref: 8826/690620|D50|Vic. Grid Ref.: K 23|K7|Vic. Grid Ref.: E 3|Vic. Grid Ref.: E 3.|E. 22.|Grid Z20.|W2|Vic. Grid Ref.: W 43: AMG ref. Orbost 8522, 888278.|Grid Z 27.|Grid Z27.|Grid Z27|Grid Z 36|Vic. Grid Ref.: S 35|Vic. Grid Ref.: W 38|S27|Victoria W24|Grid Vic. E21.|Grid Vic. B</t>
  </si>
  <si>
    <t>GEO_GRID_CLASS</t>
  </si>
  <si>
    <t>K|Vic Grid|N|AMG|SA 1:50000|Z|D|AMGR|1:25 000|R|V|Kukerin|1:250 000|AMG 55|Sheet 8927|1:25000|AMG 53|S|G|GA|W 46|CQ|MS|GV|STOW|1:100 000|Q|BA|DC|P|H|2|B51|1:100000|C 41|N 43|N 52|T14|C|CB|B|BB|KG|NK|A|AD|764384|LJ|CD|w|FA|X|00050|1:250000|R6|N 39|Vic.|BB.|SF|Vic. PMG|8525|W 18|M|31 : 32|23:32|T|55 HFA|55HFA|J|HALL|R 7|N 42|N52|H:H|ARALUEN|Zone 56|AMG 56|PAU|Shannon|Tye|FRE|C 30|Sandy Cape|Mersey|Huon|CMA|AGMR|AMG 8723|675615|273179|AMG50JLM|AMG 50JLL|54 HUE|5358|4|M31|9539-3-N|R 9|V 47|8847|53J|55J|54J|UTM: 54J|49J|51J|`|W 42|S 47|M36|M35|NZMS1|N32|UZSI 100|NZSI|N33|S184|027|AMG54|AMG802235|Olinda|AGM54|Spero|AMG8526-IS|8526-I-N|8526-1-5|8725-IV-N|8626-IV-N|SF 55-14|AMG 8624|S 40|SI 50-4|SH 55-9|SH 52-14|J42|R873|AMG 50|Vic|50|S59|8826|BRE|5471|R-502|8727|8626|8627|8926|Vic. Grid|R49|9028 13/N|56|AMG56|AMG55|Mea|DER|AGD66|O|55|50JLL|KIL|[AMG]|s24|s143|Map260E40|S146|S27|S133|8626-11-N|W 44|KOW|S71|ADG|BC|CA|Lit|AGD55|AGD|V5|680753|KF|AGD84|276157|FQ|N 21|6986 59750|GDA94|I</t>
  </si>
  <si>
    <t>ALTITUDE_ACCURACY</t>
  </si>
  <si>
    <t>50|200|150|20|10|8|100|5|350|2|580|500|6|90|30|300|24|1|40|15|60|80|70|110|1000|3|25|930|0|400|120|240|850|460|375|610|650|320|1463|220|7|4|1580|1500|750|3650|195|3000|2357|32|660|35|700|12|9|600|1050|1015|725|16|27|62|11|250|215|160|190|29|640|720|230|3600|560|18|14|13|45|22|98|17|2080|55|1200|75|800|65|26|170|1506|96|260|810|33|187|185|118|47|28|570|2324|73|935|963|41|359|849|1007|19|52|43|21</t>
  </si>
  <si>
    <t>ALTITUDE_SOURCE</t>
  </si>
  <si>
    <t>1|5|4|2|3</t>
  </si>
  <si>
    <t>ALTITUDE_METHOD</t>
  </si>
  <si>
    <t>Unknown|GPS|Map|Field Estimate|Altimeter|DEM</t>
  </si>
  <si>
    <t>ASPECT</t>
  </si>
  <si>
    <t>N|E|W|S|SW|NW|SE|NE|0</t>
  </si>
  <si>
    <t>SLOPE</t>
  </si>
  <si>
    <t>2|1|40|15|10|30|70|5|0|45|20|35|50|80|25|3|60|4</t>
  </si>
  <si>
    <t>COLLECTING_TEAMS</t>
  </si>
  <si>
    <t>UPDATED_BY</t>
  </si>
  <si>
    <t>IBIS|CEVANS|JRH|JUDITH|TERENAL|NHOOKER|FZICH|MNIGHTIN|GWILSON|MNEWTON|SWORBOYS|BRONWYNC|JWINNEL|ASLEE|JDOWE|AMONRO|KBRANSGR|CPUENTEL|SPEDERSEN|LAURAJO|ECLIFTON|ETOMS|RKERRIGA|ALIM|JOP|SYSTEM|HEATHERS</t>
  </si>
  <si>
    <t>COLLECTION_ITEM</t>
  </si>
  <si>
    <t>ITEM_TYPE</t>
  </si>
  <si>
    <t>sheet|vertical|print|plant|alcohol|floral card|boxed|cutting|seed|fruit|reference|wood|lactophenol|image|photograph|other|dna|illustration|bark|graft|live|data exchange|slide|spores|transparency|pollen|paperbark|collection|packet|cytological|literature|mass|division|clump|spore|cutting graft</t>
  </si>
  <si>
    <t>HERB_CODE</t>
  </si>
  <si>
    <t>BMW|ANBG|PBRK|CANB|CBG|JCT-A|JCT-L|JCT-P|JCT-S|MBA|QRS|JCT-G|NSW|NT|BRI|ADW|CNS|CONC|AK|MEL|BISH|K|HO|DNA|PERTH|S|EUCALYPT|2|AD|CBG-</t>
  </si>
  <si>
    <t>CURRENT_ITEM</t>
  </si>
  <si>
    <t>*|N</t>
  </si>
  <si>
    <t>ALTITUDE</t>
  </si>
  <si>
    <t>300|140|1450|1300|1780|1400|1538|830|980|1700|1900|750|1100|1670|1220|1446|1156|2550|240|350|580|290|570|20|8|5|920|1000|40|133|200|1465|600|100|395|80|3950|3600|4200|1840|1580|800|1600|900|885|480|915|610|550|760|1128|1130|790|855|850|730|700|1800|1830|2135|2130|1160|30|1435|1645|1650|1200|1035|75|670|640|1095|960|975|305|1175|1090|870|1015|1060|725|715|595|990|810|930|825|1165|815|1280|745|450|775|1190|1030|50|740|175|875|365|1180|1265|320|625|665|655|840|230|1680|1080|1950|560|1615|1065|400|630|280|500|1144|921|970|1108|1750|530|1370|660|2150|27|24|70|2|940|1550|1630|1340|1050|120|160|820|410|130|1360|1380|1540|110|1020|1040|60|180|380|340|680|210|880|520|170|1135|370|1660|720|95|260|1740|310|420|90|860|460|470|190|1440|620|583|1350|220|770|360|270|1500|45|390|135|10|4|25|55|650|1139|950|150|1850|1720|2000|0|1036|2020|2065|2300|2400|2480|1880|2220|2265|2500|2100|2700|2849|1910|2354|1415|1510|1098|935|146|244|245|242|233|378|205|590|2675|185|330|393|2615|2825|2640|2370|2230|2730|3050|213|1150|183|3000|238|1</t>
  </si>
  <si>
    <t>collectorId</t>
  </si>
  <si>
    <t>ALT_UPPER</t>
  </si>
  <si>
    <t>1600|1820|1500|1800|2000|1692|980|1138|1200|1300|2150|2700|300|975|600|500|2800|2500|2400|2640|1870|2370|2730|2100|1000|2300|1580|400|1900|1700|2242|2180|260|700|1074|1020|1380|2760|365|2065|2827|1470|950|270|274|900|850|3400|660|15|450|1830|3485|2130|100|4300|1400|150|1950|120|750|1270|4050|3500|2600|200|1211|800|650|580|125|1080|1160|1030|1150|880|40|2240|20|4000|1495|1555|1520|1290|10|1450|340|490|61|60|259|2103|1100|790|792|335|1265|280|515|550|370|525|1460|2350|430|510|1420|1829|2900|3700|1510|2740|381|4020|3040|2810|3460|1310|320|3000|250|350|50|70|3600|5|2935|2545|2120|3975|2940|2980|2555|3150|2045|310|130|2440|2750|1090|1545|3200|3900|325|890|910|1165|2430|2950|2|4|2200|671|870|80|1620|780|1250|1219|1140|670|2225|2256|2255|1525|3270|1840|3170|920|1550|1540|2450|3100|3350|2050|3549|3140|960|375|475|2890|2060|1180|770|875|305|30|160|152|244|1463|853|1065|1006|185|45|710|91|640|1440|925|2270|2610|2690|2680|520|440|1240|1320|1850|3950|2550|90|1670|3250|3300|830|1975|2580|240|4650|4250|3550|4030|3800|3850|</t>
  </si>
  <si>
    <t>ALTFT</t>
  </si>
  <si>
    <t>2400|6000|5400|4000|2600|2150|1000|2200|3020|800|672|3600|9600|5|2000|200|700|750|3000|620|3800|3500|2800|3700|3400|11|1800|1900|3100|6200|500|3250|1500|2100|4600|4300|3150|4350|3900|3680|100|1400|4700|4200|5000|4800|7000|5500|4500|8000|3200|2500|1960|6600|5700|5800|5300|3300|1200|3350|1|590|450|850|650|30|600|2300|350|1100|6|50|1850|1300|4900|6500|4|300|400|6300|2700|5100|7300|550|3328|3620|2450|11500|12000|13800|150|250|7600|7200|20|4650|2900|10700|11000|8500|13500|13100|1867|1655|80|2650|3370|13200|5200|4400|5900|5600|1700|11600|14800|14500|14000|10500|12300|14200|13000|14300|13900|10000|5650|6100|6800|6900|6675|6750|6727|6700|3450|4410|1790|2077|1340|4165|2720|4100|1150|5454|2160|1470|1550|900|640|2750|7314|580|7100|670|570|730|2360|10600|13150|9500|380|0|2350|8750|1600|9300|10200|10300|8700|8300|7500|9200|9000|820|860|70|870|985|1250|1050|1560|1450|1475|1481|1460|780|1380|1321|1225|980|2290|1220|1320|1110|4250|3050|6650|6050|5788|10|15|270|110|525|230|160|9100|75|1350|2220|55|8400|12900|14250|2380|8175|1</t>
  </si>
  <si>
    <t>TOPOGRAPHY</t>
  </si>
  <si>
    <t>Gentle slope.|canb|Steep mountain slope|544506|540976|264979|330524|101|old "Bendee Downs" homestead|Hillside|Hillslope|Hill slope|Cliff face|Ridge.|Steep hill slope|Slope|Riparian cliff|Ridge summit.|Hill slope.|Ridge summit|Riparina zone.|Riparian zone.|Ridge|River bank.|Steep hill slope.|Steep river bank|Moderate hill slope.|Steep creek bank.|Gentle hill slope.|Flat.|Slope.|Steep Hill Slope, above Stoney Ck.|Cliff.|Mountain summit.|Roadside.|Riparian slope.|Cliff face.|Creek bank.|Stream bank.|Riparian bank.|Sandy river bank.|Lower slopes of mountain.|Floodplain.|River bank, steep.|River bed.|Hill sope.|Flat area near upper slopes ... (illegible]|Flat area near upper slopes ... [illegible] ... mountains.|Track edge.|Flat riparian zone.|Flat ground.|Riparian, creek bank.|Gully bank.|Rocky slopes.|River bank among boulders.|Disturbed flat site.|Epiphyte.|Creek bank in rainforest.|Flat|Flat road verge.|Cliff-face|Sloope.|Coastal hills.|Summit, among granite boulders.|Mangrove.|Breakaway on the margin of a pla</t>
  </si>
  <si>
    <t xml:space="preserve">ID             </t>
  </si>
  <si>
    <t>GEOLOGICAL_SUBSTRATE</t>
  </si>
  <si>
    <t xml:space="preserve">NOT NULL NUMBER(5)  </t>
  </si>
  <si>
    <t>Number allocated to a collector name string.</t>
  </si>
  <si>
    <t>tblCollectorList</t>
  </si>
  <si>
    <t>Limestone|On upper fallen branchlets|tree stump|boulder|Granite|Base of tree|tree|Corticolous, on living &amp; dead branchlets of Banksia integrifolia|Corticolous, on live and dead Banksia integrifolia branchlets|Corticolous, on living twigs and smaller branches of Banskia integrifolia|Corticolous, on living &amp; dead branchlets of a living Banksia integrifolia|Terricolous|Granite.|Metamorphic boulders.|Grey sandy loam.|Peat and gravel.|Grey clay loam sand.|Decomposed granite.|Quaternary Alluvium|Rocky outcrop, possibly granite.|Amphibolite|On decaying lag.|Leached sand|Alluvium|dolerite|Dolomite|Rolling Downs (Klr)|sandstone|Basalt|Volcanic rock|Laterite or Lateritic rock|Metamorphic rock|Bauxite|Quartz|Slate|Quartzite|Mudstone|Conglomerate|Granodiorite</t>
  </si>
  <si>
    <t>DEACCESSION_REASON</t>
  </si>
  <si>
    <t>See Unit record|Cult. Voucher|Sterile|Poor material|Cult voucher|sheet not found|prob. poor qual|dupl. record|Cult. voucher.|poor specimen|Does not exist|wrong herb code|No location|previously acce|No origin info|Immature|Poor locality|AVS: useless|Not identifiabl|Gift to BRI|see Comment|No locality|Redundant dummy|no 2nd sheet|No second sheet|Wild exists|no fruit|Sent to BRI.|No stock|Deregistered|Merged|Stock merged|Trial complete|no sheet|Old inflorescen|Data entry err|SENT TO BRI</t>
  </si>
  <si>
    <t>CollectorID</t>
  </si>
  <si>
    <t>TYPE_FLAG</t>
  </si>
  <si>
    <t>-|T|I|H|P|L|n|S|0|1</t>
  </si>
  <si>
    <t>collectorName</t>
  </si>
  <si>
    <t>DUMMY_SHEET</t>
  </si>
  <si>
    <t xml:space="preserve">FULL_NAME              </t>
  </si>
  <si>
    <t>N|Y</t>
  </si>
  <si>
    <t>VARCHAR2(80)</t>
  </si>
  <si>
    <t>Name of the collector in the format required by the Herbarium. Surname, initial.intial. ie. Patton, R.T.</t>
  </si>
  <si>
    <t>tblSiteVisit</t>
  </si>
  <si>
    <t>FieldLabel</t>
  </si>
  <si>
    <t>LEAVES</t>
  </si>
  <si>
    <t>Y|N</t>
  </si>
  <si>
    <t>FRUIT</t>
  </si>
  <si>
    <t>vchrCollector</t>
  </si>
  <si>
    <t>FLOWERS</t>
  </si>
  <si>
    <t>CollectorName</t>
  </si>
  <si>
    <t>???Deprecate</t>
  </si>
  <si>
    <t>BUDS</t>
  </si>
  <si>
    <t xml:space="preserve">COLL_CHECKED                </t>
  </si>
  <si>
    <t>CHAR(1)</t>
  </si>
  <si>
    <t>ROOTS</t>
  </si>
  <si>
    <t>Not sure how this used. Need to follow up.</t>
  </si>
  <si>
    <t>do we need this item to be migrated, or can there be transformation rules to set the value of collector status?</t>
  </si>
  <si>
    <t>Y</t>
  </si>
  <si>
    <t>BARK</t>
  </si>
  <si>
    <t>SEED</t>
  </si>
  <si>
    <t xml:space="preserve">COLL_STATUS           </t>
  </si>
  <si>
    <t>VARCHAR2(50)</t>
  </si>
  <si>
    <t>Seems to relate to how it has been added
Values and counts are 
Special 1
Auto-added 16000
coll_tms 1.2 13546</t>
  </si>
  <si>
    <t>SEXUALITY</t>
  </si>
  <si>
    <t>dontCreateField</t>
  </si>
  <si>
    <t>H</t>
  </si>
  <si>
    <t>FERTILE</t>
  </si>
  <si>
    <t>STERILE</t>
  </si>
  <si>
    <t>JUVENILE</t>
  </si>
  <si>
    <t>Entity type=Collector</t>
  </si>
  <si>
    <t>MORE_DATA</t>
  </si>
  <si>
    <t>Y|1|'|*|\|2|H|F|N</t>
  </si>
  <si>
    <t>FLAG</t>
  </si>
  <si>
    <t>r|e|s|c|9|t|i|d|*</t>
  </si>
  <si>
    <t>TeamMembership</t>
  </si>
  <si>
    <t>Order of members in a collecting team</t>
  </si>
  <si>
    <t>DONOR_TYPE</t>
  </si>
  <si>
    <t>O|H|V|I|U|R|A|E|B|N|M|S|G</t>
  </si>
  <si>
    <t>VOUCHER_FLAG</t>
  </si>
  <si>
    <t>DNA|prop_id|other|phytochemical|ecological|pollen|anatomical|living|cytological|photograph|flora|illustration|unknown|indigenous|GPI type|zoological|csiro_prop|0|rfk</t>
  </si>
  <si>
    <t>Rule triggers</t>
  </si>
  <si>
    <t>Rule actions</t>
  </si>
  <si>
    <t>SOIL_DESCRIPTION</t>
  </si>
  <si>
    <t>TEAM_MEMBERSHIP</t>
  </si>
  <si>
    <t>4|Clayey stony soil.|Black clay loam|Red sand.|Deep red brown sandy loam|Red brown sandy loam|Red soil along creeks|Brown loam with Ironstone.|Metamorphics|Unconsoliated stream pebbles.|Sandy alluvium|Cracking clay|red clay|Peat|Leached sand|pale coloured, fine-grained sand|plae coloured, fine-grained sand|pale coloured, fine-grained sand.|Sand.|Alluvium|clay-loam|Brown loam|Coarse sand and silt|red clay-loam|clay loam|red clay loam|yellow clay|black clay|Silt|Podsolic soils|Alluvial soils|Sands|Black soil|Loam|Prairie soils|Clay|Stony soil|Gravelly soils|Skeletal soils|Red earth|Sandy loam|Sandy clay|Solodic soils|Silty loam|Clay loams|Saline soil|Yellow earths|Shell grit|Duplex|Loamy sand|Grey cracking clay|Earthy sands|Black cracking clay|Sandy clay loams|Marine soils|Grey calcareous soils|Desert loams|Black earth|Silty clay loam|Clayey sand</t>
  </si>
  <si>
    <t>Order the list of members in a collecting team and identify their role.</t>
  </si>
  <si>
    <t>VEGETATION</t>
  </si>
  <si>
    <t>Tall open eucalypt forest bordering swamp.|Cloud forest|Acacia aneura shrubland.|In Jarrah woodland.|Under Eucalyptus diversicolor forest.|With Ficus opposita, Acacia sp., Senna notabilis, Solanum lucani, Abutilon sp., Crotalaria cunninghamii, Crotalaria sp., occasional boab and L. cunninghamii.|Eucalyptus marginata Open Woodland, over E. calophylla, E. marginata Low Forest, over Xanthorrhoea preissii Open Low Scrub, over Macrozamia reidlii, Hibbertia hypericoides Dwarf Scrub, over Xanthosia candida Very Open Herbs.|Open Tree Mallee, scattered shrubs, annual herbs. Eucalyptus loxophleba, Calytrix, Stackhousia, Grevillea, Callitris roei, Hibbertia.|Hakea erecta, Isopogon scabriusculus ssp. stenophyllus, Melaleuca uncinata open low scrub A, over Melaleuca cordata, Isopogon scabriusculus ssp. stenopuyllus, Phebalium tuberculosum low heath C.|Beneath Acacia sp., Eremophila sp., Sida sp., Ptilotus sp.|Mallee eucalypts over dense herbs.|Forest, Marri, Hovea elliptica, Mirbelia, Pimelea rosea.|Eucalyptus capillosa s</t>
  </si>
  <si>
    <t>teamMembershipId</t>
  </si>
  <si>
    <t>HABITAT</t>
  </si>
  <si>
    <t>Setting</t>
  </si>
  <si>
    <t>Gentle S slope at foot of range. Grey sand. Tall closed heath with Lambertia, Eucalyptus and Agonis.|Dissected low plateau, ridge, gentle S slope. Skeletal sand over sandstone. Tall closed-heath dominated by Banksia ericifolia, Allocasuarina littoralis, Phyllota phylicoides, Hakea &amp; Angophora hispida, with emergent Eucalyptus multicaulis.|On the SE side of the watershed divide between the Chang Jiang (Yangtse) and the Han Jiang rivers. Disturbed {Fagus}, {Quercus}, {Betula} forest on steep slopes. Elev. 1900 m.|Dry river valley.|Scrub ({Crategus}) woodland.|Above stream gorge.|{Fagus}-{Betula} forest.|In wet shaded side along trail.|Vicinity of Sanduihe.|Shaded {Fagus} forest.|Steep, wet ravine on E slope of Huanghunling Mt., above road camp.|Steep slopes with low forest and much {Illicium}.|Disturbed valley with {Pinus} and {Fagus} above 2000 m.|{Abies}-{Sinarundinaria} subalpine meadows, NE-facing slopes.|Regenerating eucalyptus forest after logging. With {Acacia melanoxylon}.|Poor ridge top clay soils. Box</t>
  </si>
  <si>
    <t>ASSOCIATED_SPECIES</t>
  </si>
  <si>
    <t>name</t>
  </si>
  <si>
    <t>With {Eucalyptus diversifolia}.|Ceratophyllum apetalum; Polyscias|2|
`|Chrysocephalum semipapposum, Cassinia sp, Leptospermum brevipes, Hibbertia obtusa, Hardenbergia, Dianella revoluta, Hypericum, Pomaderris, Eucalyptus rossii, Lomandra filiformis, Melichrus urceolatus, Acacia rubida.|
|Ficus, Alphitonia|Acacia, Mallotus, Neosepicaea|Gilbeea, Placosperma, Alphitonia.|Mallotus, Caldcluvia, Piper, Rockinghamia.|Alphitonia, Elaeocarpus, Cananga, Synandra, Calamus, Ptychosperma.|Casuarina, Syncarpia, Schefflera.|Alphitonia, Schefflera, Endiandra hypotephra.|Elaeocarpus, Alphitonia.|Rockinghamia, Ormosia, Alphitonia, Elaeocarpus.|Alphitonia, Elaeocarpus, Steganthera, Clerodendron.|Endiandra, Elaeocarpus, Mallotus.|Acacia, Elaeocarpus.|Corymbia, Elaeocarpus, Alphitonia|Syzygium tieryanum, Bombax ceiba, Trichostigma|Chionanthus, Ficus varigata,</t>
  </si>
  <si>
    <t>Herbarium Collection Unit Mapping</t>
  </si>
  <si>
    <t>Human readable name of the mapping</t>
  </si>
  <si>
    <t>RECORD_ORIGIN</t>
  </si>
  <si>
    <t>IBIS|CANB|MEL via ibis7|ibis7|National Herbarium of New South Wales (NSW) via ibis7|National Her via ibis7|State Herbarium of South Australia (AD) via ibis7|National Herbarium of New South Wales (NSW)|MEL|State Herbarium of South Australia (AD)|National Herbarium of Victoria (MEL)|Tasmanian Herbarium_x0014_ contact|Western Australian Herbarium (PERTH)|Australian National Herbarium (CANB)|Northern Territory Herbarium (DNA)|QRS/JH|QRS/VO per ins_evun 2.1|QRS/RK per ins_evun 2.1|QRS/JH per ins_evun 2.1|QRS/RWE per ins_evun 2.1|QRS/JC per ins_evun 2.1|QRS/LH per ins_evun 2.1|QRS/AF per ins_evun 2.1|QRS/HS per ins_evun 2.1|QRS/FAZ per ins_evun 2.1|QRS/JRC per ins_evun 2.1|QRS/BMC per ins_evun 2.1|QRS/JGW per ins_evun 2.1|QRS/JDS per ins_evun 2.1|QRS/- per ins_evun 2.1|IBIS Stock per stock2ceui 1.3|MEL Exch 1559|MBA Load|Separation of plant from cultivated voucher|MEL Exch 1705|MEL Exch 1534|MEL Exch 1607|MEL Exch 1564|MEL Exch 1624|MEL Exch 1774|MEL Exch 1775|MEL Exch 1778|MEL Exch 1828|MEL Exch 1858|MEL Exch 1887|MEL E</t>
  </si>
  <si>
    <t>GHOST</t>
  </si>
  <si>
    <t>A|R</t>
  </si>
  <si>
    <t>IBIS Stock per stock2ceui 1.3 per ins_itmv 1.2|Germination trial interim database|MEL Exch 1559|MBA Load|2014 spreadsheet of historical trial data|MEL Exch 1705|MEL Exch 1534|MEL Exch 1607|MEL Exch 1564|MEL Exch 1624|MEL Exch 1774|MEL Exch 1775|MEL Exch 1778|MEL Exch 1828|MEL Exch 1858|MEL Exch 1887|MEL Exch 1954</t>
  </si>
  <si>
    <t xml:space="preserve">COLL_ID         </t>
  </si>
  <si>
    <t>REPLICATE_NO</t>
  </si>
  <si>
    <t xml:space="preserve">NOT NULL NUMBER(5)   </t>
  </si>
  <si>
    <t>1|2|3|4|5|6|8|9|11|12|10|7</t>
  </si>
  <si>
    <t>CONTROL_FLAG</t>
  </si>
  <si>
    <t>char</t>
  </si>
  <si>
    <t>Arbitrary text</t>
  </si>
  <si>
    <t>SAMPLE_SIZE</t>
  </si>
  <si>
    <t>collectingTeamId</t>
  </si>
  <si>
    <t xml:space="preserve">CTM_ID          </t>
  </si>
  <si>
    <t>20|10|30|23|12|14|80|19|50|170|86|60|40|42|21|24|44|100|18|25|6|7|300|5|200|500|250|17|47|22|75|15|16|28|35|31|26|33|34|9|3|13|4|2|1|150|41|84|29|11|37|85|48|58|8|115|94|49|53|27|45|38|90|32|186|1027|400|2000|1000|445|600|1064|2165|680|750|660|2878|289|192|232|119|168|512|56|224|640|1408|770|1024|256|480|120|128|1500|768|51|36|800|55|1280|140|5120|2560|1130|566|864|738|601|820|269|2757|226|97|608|210|91|103|70|59|350|700|88|5000|2500|1152|1200|392|112|260|240|354|3757|997|630</t>
  </si>
  <si>
    <t xml:space="preserve">NOT NULL NUMBER(7)   </t>
  </si>
  <si>
    <t>Number allocated to the Team</t>
  </si>
  <si>
    <t>SAMPLE_SIZE_TYPE</t>
  </si>
  <si>
    <t>Estimate|Actual</t>
  </si>
  <si>
    <t>DAYS_TO_FIRST_GERM</t>
  </si>
  <si>
    <t>memberType (values:primary,other)</t>
  </si>
  <si>
    <t xml:space="preserve">GROUP_TYPE_CODE </t>
  </si>
  <si>
    <t xml:space="preserve">NOT NULL VARCHAR2(1) </t>
  </si>
  <si>
    <t>8|35|0|13|15|22|2|7|19|20|12|6|18|48|56|26|106|41|82|27|34|29|21|9|83|53|42|10|45|5|3|4|1|11|17|51|16|33|71|242|23|94|25|57|14|54|171|81|144|91|116|49|89|201|189|24|99|31|46|61|124|84|63|105|165|47|32|39|52|37|43|113|60|125|100|104|90|69|98|200|143|93|149|38|55|28|133|70|64|30|103|96|59|79|75|58|40|95|62|180|150|76|36|44|78|152|67|227|118|80|202|110|245|115</t>
  </si>
  <si>
    <t>Role of collector in this collection. P-Primary, O-Other</t>
  </si>
  <si>
    <t>PCT_GERMINATED</t>
  </si>
  <si>
    <t>teamOrder</t>
  </si>
  <si>
    <t>28|12|0|71|100|42|40|76|85|57|22|11|30|23|86|45|52|60|90|80|65|55|50|47|64|70|61|4|10|24|75|48|68|44|13|84|81|94|56|98|36|14|92|82|67|33|16|8|3|34|26|38|37|1|62|7|93|95|91|97|96|2|78|15|20|9|5|6|29|73|27|74|59|72|25|31|21|35|17|39|32|69|79|54|66|88|18|99|53|46|51|77|19|87|83|63|49|43|58|41|89</t>
  </si>
  <si>
    <t xml:space="preserve">GROUP_RANK      </t>
  </si>
  <si>
    <t>NOT NULL NUMBER(3)</t>
  </si>
  <si>
    <t>Order of the collector in the name list</t>
  </si>
  <si>
    <t>CREATED_BY</t>
  </si>
  <si>
    <t>tblCollectorLink</t>
  </si>
  <si>
    <t>Seniority</t>
  </si>
  <si>
    <t>TJB|LIBBI|OPS$SARA|SARA|JULIEP|GREGCH|ZING|WINVEEN|OPS$PETAR|BARBARA|sy|JUDITH|OPS$GRANT|PFE|FIONA|INGRID|OPS$FIONA|OPS$CIVA|OPS$JANE|OPS$MARION|KATHH|OPS$MARCIE|KARINAF|OPS$LINDI|STUDENT|OPS$LIBBI|SIMONEL|OPS$COLLEEN|IRT|OPS$KATE|MBALLENT|RSAMS|FAYE|MARION|AL|PETERB|JBURGE|st|STUART|JMILL|MAGGIEN|ALEXG|IBIS|PDOWNEY|KER|KHEMPEL|MHUMPHRE|ANNJ|RJONES|DJUDGE|CKELLER|NLAM|RLAST|JMATARCZ|CAROLYNM|SSMITH|JPULFORD|JPENA|ERMA|LSELG|NICOLEM|KERRYS|CSMITH|HLH|TWARDILL|BARBARAW|733|JRH|BRONWYNC|JUDITHC|PENNIEH|3|4|NOELV|JOP|ASLEE|8|9|10|11|12|13|14|15|17|19|22|23|24|25|HELENH|helen|54|55|56|JOANG|76|77|AWHALEN|JRC|ROSG|ALYNE|KIRSTENC|CATHYM|GCHANDLER|JCONNORS|MARIONG|LINDYC|ELEANORH|FZICH|803|864|866|867|869|872|873|896|897|932|934|935|936|brian|eva|vilja|sally|peta|kate|graham|ros|938|939|942|974|julie|jean|erica|lynda|kim|994|1014|1034|JGRACE|1056|AMONRO|1057|1074|1094|HMILLS|ruthl|joan|helenj|pina|eldonj|simone|helenb|wayneg|joant|robynr|domenica|elizan|jayne|fritht|martinep|jillr|vals|kathrynp|fleura|nevillew|1159|1</t>
  </si>
  <si>
    <t>code</t>
  </si>
  <si>
    <t>CollectingTeam</t>
  </si>
  <si>
    <t>herbCollectionUnit</t>
  </si>
  <si>
    <t>CREATE_DATE</t>
  </si>
  <si>
    <t>1992-08-11 00:00:00|1991-07-01 00:00:00|1992-04-07 00:00:00|1991-08-27 00:00:00|1990-11-07 00:00:00|1992-02-13 00:00:00|1992-06-01 00:00:00|1992-10-14 00:00:00|1992-09-09 00:00:00|1996-01-24 00:00:00|1996-01-22 00:00:00|1994-06-07 00:00:00|1990-12-11 00:00:00|1991-05-13 00:00:00|1991-06-19 00:00:00|1991-07-25 00:00:00|1991-08-21 00:00:00|1991-09-20 00:00:00|1991-09-24 00:00:00|1991-09-25 00:00:00|1991-10-25 00:00:00|1991-10-29 00:00:00|1991-11-11 00:00:00|1991-11-27 00:00:00|1991-12-17 00:00:00|1992-01-20 00:00:00|1992-03-04 00:00:00|1992-03-20 00:00:00|1992-04-01 00:00:00|1992-06-23 00:00:00|1992-04-22 00:00:00|1992-07-15 00:00:00|1992-07-22 00:00:00|1992-08-10 00:00:00|1992-09-07 00:00:00|1992-09-29 00:00:00|1992-11-02 00:00:00|1992-11-23 00:00:00|1992-12-02 00:00:00|1992-12-11 00:00:00|1992-12-21 00:00:00|1993-03-05 00:00:00|1993-03-23 00:00:00|1993-03-25 00:00:00|1990-12-13 00:00:00|1991-01-15 00:00:00|1991-01-25 00:00:00|1991-04-12 00:00:00|1991-04-24 00:00:00|1991-09-11 00:00:00|1993-07-26 00:00:00|1993</t>
  </si>
  <si>
    <t>JUDITHC|TJB|CWEILLER|CBLANCHF|HLH|JRH|SARA|KTHOMPSO|HEATHERS|ALIM|CEVANS|CGILBERT|FZICH|MNIGHTIN|LHALASZ|ETOMS|ECLIFTON|GFLOWERS|JULIEP|JODIEU|JMATARCZ|PMARTENS|RPRINCE|IWARREN|AWHITING|THORCHAR|AL|HMILLS|AWHALEN|JUDITH|WINVEEN|LAHRENDT|LADAMS|EGREGORY|PTURNER|BRONWYNC|TLABEL|BARBARA|JNEWTON|JHILL|RCORVISY|DLANSDOW|AMCRAE|SCUNNING|BSIMPSON|LIBBI|NKNERR|OGONZALE|TORCHARD|KHEMPEL|AMONRO|LVIVIAN|PCOCHARD|RFLEMING|KNAVIN|KTSANG|IBIS|TEGUH|SIMONEL|CBLAKE|GREGCH|BLEPSCHI|RSAMS|KARINAF|MARIONG|IRT|SALASYA|JCOTTIER|MARION|CAFONSO|THOPLEY|FAYE|NSLOAN|HELENH|INTERN16|CATHYM|KATHH|STUDENT|FIONA|JCONNORS|MBALLENT|DPENTON|TERENAL|JWINNEL|EMC|LAURAJO|HH|ASLEE|JPULFORD|ZING|SPEDERSEN|RJONES|INTERN15|MAC|LINDYC|DJUDGE|JOP|INTERN11|STUART|GCHANDLER|JOANG|TMULCAHY|MAGGIEN|ALYNE|JPENA|SREFSHAU|INGRID|KIRSTENC|GTOOHEY|ANNJ|MMULVANE|SDONALDSON|PFE|JEMILLER|PENNIEH|DALBRECHT|SWORBOYS|ELEANORH|KOBRYAN|DAVIDM|HHEPNER|PWILKEY|INTERN17|ROSG|INTERN09|JMCKINNO|CBACKHOU|GHW|NAKED|MNEWTON|ZGROENEV|JGRACE|INTERN12|JRC|KATBACK|CGILBERTQ|ANN</t>
  </si>
  <si>
    <t>Collecting team as a primary and other collectors name string separated by comma's.</t>
  </si>
  <si>
    <t>UPDATE_DATE</t>
  </si>
  <si>
    <t>1999-06-01 00:00:00|1991-09-13 00:00:00|2004-03-18 00:00:00|2004-03-22 00:00:00|2005-12-23 00:00:00|2006-01-31 00:00:00|1998-04-20 00:00:00|2015-06-10 15:33:21|1992-06-01 00:00:00|2003-03-12 00:00:00|1995-03-10 00:00:00|2017-05-26 00:00:00|2015-08-07 00:00:00|1995-02-23 00:00:00|2003-03-06 00:00:00|2003-10-24 00:00:00|2004-12-21 00:00:00|2005-04-21 00:00:00|2011-06-29 00:00:00|2005-05-16 00:00:00|2002-02-13 00:00:00|2005-05-27 00:00:00|2005-04-06 00:00:00|2005-02-14 00:00:00|2005-04-29 00:00:00|2005-04-26 00:00:00|2005-11-23 00:00:00|2015-09-16 00:00:00|2013-04-18 00:00:00|2005-04-20 00:00:00|1996-01-24 00:00:00|2004-01-21 00:00:00|2005-05-26 00:00:00|2005-04-19 00:00:00|2014-09-15 00:00:00|2016-04-20 00:00:00|2007-04-02 00:00:00|2016-06-22 00:00:00|2005-07-08 00:00:00|2005-06-28 00:00:00|2009-10-19 00:00:00|2005-06-17 00:00:00|2005-10-17 00:00:00|2005-05-10 00:00:00|2005-05-13 00:00:00|2005-05-02 00:00:00|2004-01-22 00:00:00|2013-04-11 00:00:00|2014-09-12 00:00:00|2005-06-08 00:00:00|2005-12-22 00:00:00|2015</t>
  </si>
  <si>
    <t>ID</t>
  </si>
  <si>
    <t>+</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</si>
  <si>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t>
  </si>
  <si>
    <t>COLLECTION_UNIT</t>
  </si>
  <si>
    <t>NATURALISED</t>
  </si>
  <si>
    <t>*|n|.</t>
  </si>
  <si>
    <t>Alphanumeric code of the mapping</t>
  </si>
  <si>
    <t xml:space="preserve">NOT NULL NUMBER(7)  </t>
  </si>
  <si>
    <t>CULTIVATED</t>
  </si>
  <si>
    <t>Arbitrary, no special characters or spaces</t>
  </si>
  <si>
    <t>w|c|o|u|x|2|4|1|s|m|3|5|0|e|H|p</t>
  </si>
  <si>
    <t>primaryName</t>
  </si>
  <si>
    <t xml:space="preserve">NAME_LIST   </t>
  </si>
  <si>
    <t xml:space="preserve">NOT NULL VARCHAR2(120) </t>
  </si>
  <si>
    <t>h|F</t>
  </si>
  <si>
    <t>DwC desc: The name(s) of the person or persons who made the collection on which this record is based.
ANHSIR: Primary collector (may be one or more collectors).
HISPID notes Any valid collector's name, collector's family name (surname) followed by comma and space (", ") then initials (all in uppercase and separated by fullstops).</t>
  </si>
  <si>
    <t>inputFormats</t>
  </si>
  <si>
    <t>HERBARIUM_ITEMS</t>
  </si>
  <si>
    <t>1|3|2|4|5|6|8|H|11|7|w|1H|!|A|21|13|12|10|9|2H|1V|HI|22|28|I|1`|`1|1j|17|14|41|0|1\|`|\\|23|15|19|q|16|18|W1|Z|~|ll|=|ww|HA|26|31|c1|1q|32|s|b</t>
  </si>
  <si>
    <t>mysql</t>
  </si>
  <si>
    <t>Name of collector/s</t>
  </si>
  <si>
    <t>GARDENS_MATERIAL</t>
  </si>
  <si>
    <t>Sets types of source (input) data that can be handled by this import mapping. Values are format codes defined by the various DataReader plugins. You can specify multiple formats by specifying their format codes in a semicolon delimited list.</t>
  </si>
  <si>
    <t>file type</t>
  </si>
  <si>
    <t>Occurrence</t>
  </si>
  <si>
    <t>P|CP|C|PS|S|CS|PC|SC|CPS|SP|O|PCS|H|P S|D|2|Z|PO|PSC|W|\|CSP|OP|I|SCP|1|3|V|C,S|HS|L|SL|`|B|PX|G|C S|HP|LAE|F|+|P,S|HK|K|A|NSW|0|9</t>
  </si>
  <si>
    <t>HORT_LABEL_SUFFIX</t>
  </si>
  <si>
    <t>hot pink flowering form|white flower form|Pink flower form|(pink flowered form)|Prostrate form|Compact form|early pink form|(large leaf)|(fine leaf)|'Mt Talaterang'|White|Pink|red Pilliga|Cascading form|Winter Flame|Crimson Carpet</t>
  </si>
  <si>
    <t>http://rs.tdwg.org/dwc/terms/recordedBy</t>
  </si>
  <si>
    <t>2|5|1|6|15|10|7|9|4|3|13|12|14|18|11|8|16|21|24|39|32|17|35|26|23|34|22|20|19|0|47|40|29|27|28|25|30|74|56|38|31|33</t>
  </si>
  <si>
    <t>ROTAP_VOUCHER</t>
  </si>
  <si>
    <t>//Unit/Gathering/Agents/GatheringAgentsText or 
//Unit/Gathering/Agents/GatheringAgent/AgentText (+)
Provided to ABCD as ordered list of collectors for an ITEM.</t>
  </si>
  <si>
    <t>ca_objects</t>
  </si>
  <si>
    <t>1|K|R|V|X|E|0|2|9|T|4|8|o|I|p|b|a|l</t>
  </si>
  <si>
    <t>Sets the table for the imported data</t>
  </si>
  <si>
    <t>ETHNO_FLAG</t>
  </si>
  <si>
    <t>VERNAC_FLAG</t>
  </si>
  <si>
    <t>EXSIC</t>
  </si>
  <si>
    <t>otherName</t>
  </si>
  <si>
    <t xml:space="preserve">OTHER_LIST            </t>
  </si>
  <si>
    <t>VARCHAR2(120)</t>
  </si>
  <si>
    <t>ANHSIR: additional collectors not considered the primary collector.</t>
  </si>
  <si>
    <t>Corresponds to CollectiveAccess Basic Tables</t>
  </si>
  <si>
    <t>? Need to check if all collectors exchanged.</t>
  </si>
  <si>
    <t>IBIS|CANB|X|0000|3049|4807|ANB|PBRK|National Herbarium of Victoria (MEL)|QRS/RWE per ins_evun 2.1|QRS/VO per ins_evun 2.1|QRS/AF per ins_evun 2.1|QRS/RK per ins_evun 2.1|QRS/JH per ins_evun 2.1|QRS/FAZ per ins_evun 2.1|QRS/LH per ins_evun 2.1|QRS/JC per ins_evun 2.1|QRS/HS per ins_evun 2.1|QRS/JRC per ins_evun 2.1|QRS/BMC per ins_evun 2.1|QRS/JGW per ins_evun 2.1|QRS/- per ins_evun 2.1|QRS/JDS per ins_evun 2.1|QRS/FK per ins_evun 2.1|QRS/JH|IBIS Stock per stock2ceui 1.3|IBIS Stock|MEL Exch 1559|MBA Load|MEL Exch 1705|MEL Exch 1534|MEL Exch 1607|MEL Exch 1564|MEL Exch 1624|MEL Exch 1774|MEL Exch 1775|MEL Exch 1778|Separation of plant from cultivated voucher|MEL Exch 1828|MEL Exch 1858|MEL Exch 1887|MEL Exch 1954</t>
  </si>
  <si>
    <t>NAME_LIST</t>
  </si>
  <si>
    <t xml:space="preserve">CREATED_BY             </t>
  </si>
  <si>
    <t>VARCHAR2(30)</t>
  </si>
  <si>
    <t>leg. ign.|Barnsley, B.|Crisp, M.D.|Groote Oblink, D.J.|Phillips, M.E.|Wace, N.|D'alonzo, J.|(305)|12|1980 Sino-Amer. Exped. No.|A.B.G. Trainee|ACRA|ANBG|ANBG 712|ANBG/E.D. Hutch|ANBG/L. Lawler|ANBG/Mr Castillo|ANBG/R. Cowen|ANBG/R. Datodi|Abbe, L.B.|Abbott, A.|Abbott, A.A.|Abbott, A.T.D.|Abbott, I.|Abbott, W.L.|Abdul, Kadir bin|Abell 500, P.G.|Abell, P.|Abell, P.G.|Abell, R.|Abramov, I.I.|Abramova, A.L.|Abromov, I.I.|Abts, U.|Abts, U.W.|Acevedo, P.|Acosta, M.E.|Acosta, M.E.; Santa, J.|Adair, R.J.|Adams 4091, L.G.|Adams, D.G.|Adams, L.G.|Adams, L.G.; Austin, M.|Adams, L.G.; Craven, L.A.|Adams, L.G.; Hoogland, R.D.|Adams, L.G.; Lazarides, M.|Adams, L.G.; Weber, W.|Adams, L.G.; Weber, W.A.|Adams, R.P.|Adamson, J.|Adamson, R.H.|Adee|Adee, K.|Adlerz, E.|Aedo, C.|Afonina, O.M.|Agostini, G.|Ahti, T.|Aina, A.|Aitken, Y.|Aitkin, Y.|Akeroyd, J.R.|Akivi, A.|Akivi, T.|Albany Park|Albrecht, D.|Albrecht, D.E.|Albrecht, D.E.; Walsh, N.G.|Alcock, C.R.|Alcock, K.|Alcock, K.M.|Aldasoro, J.J.|Aleman, C.|Alessi, P.|Alexander, L.</t>
  </si>
  <si>
    <t xml:space="preserve">UPDATED_BY             </t>
  </si>
  <si>
    <t>OTHER_LIST</t>
  </si>
  <si>
    <t>(B. Hadlow)|(J. Shelly)|(R. Rudd)|(A. Lobb)|(L.A. Craven and C.A. Craven 9337)|(M. Wolff)|Burns, D.|Abbe, E.C.; Kadim b. Tassim; Mansor b. Omar|Herscovitch, C.|Herscovitch, C.; Funk, W.|Herscovitch, C.; Marriott, N.; Funk, W.|Abramova, A.L.|Abramov, I.I.|et al.|Bruzzese, A.|Hoogland, R.D.|Weber, W.|Weber, W.A.|Weber, W.A.; McVean, D.|Adams, C.J.|Richardson, P.|Zanoni, T.|Cobo, T.|Farinas, M.; Castellanos, E.; Cobo, T.|Stenroos, S.|Jury, S.L. &amp; Rumsey, F.J.|Jury, S.L.; Longton, R.E.; Miles, C.J.; Rumsey, F.|Jury, S.L.; Miles, C.J.; Rumsey, F.J.|Jury, S.L.; Rumsey, F.J.|Sasngombi, M.; Zieck, J.|Albrecht, D.; Westaway, J.|Cameron, D.G.|Clarke, I.C.; Day, S.|Clarke, I.C.; Stajsic, V.|Conn, B.J.|Cunn, B.J.|Forbes, S.J.|Fuhrer, B.A.|Makinson, R.; Molyneux, W.|Molyneux, W.|Walsh, N.G.|Esquivel, R.; Piepenbring, M.|Keighery, G.J.|Trudgen, M.|Allen, G.|Allen, M.|Magill, R.E.; Whittemore, A.T.|Pursell, R.|Pursell, R.A.|Redfearn Jr., P.L.|Thayer, B.|Magill, R.E.|?|Cornelio; Guedes, J.; Lima, J.|(per J. West)|Kaipore|And</t>
  </si>
  <si>
    <t>type</t>
  </si>
  <si>
    <t xml:space="preserve">CREATE_DATE                    </t>
  </si>
  <si>
    <t>DATE</t>
  </si>
  <si>
    <t>Type to set all imported records to. If import includes a mapping to type_id, that will be privileged and the type setting will be ignored.</t>
  </si>
  <si>
    <t>CollectiveAccess list item idno</t>
  </si>
  <si>
    <t>ibis2ceui 1.3|JRH|anhsir.pl|ibis7 load|JUDITHC|KARINAF|HELENH|ROSG|BRONWYNC|SIMONEL|CATHYM|JULIEP|AWHALEN|JOANG|JUDITH|PENNIEH|JCONNORS|ELEANORH|LINDYC|FZICH|KIRSTENC|MARIONG|GCHANDLER|JMATARCZ|JGRACE|JOP|AMONRO|HMILLS|Paperbark|SREFSHAU|PTURNER|JODIEU|ANNL|CEVANS|THORCHAR|KTHOMPSO|MNIGHTIN|LHALASZ|RPRINCE|GFLOWERS|DLANSDOW|KNAVIN|ASLEE|BSIMPSON|KHEMPEL|SCUNNING|CGILBERT|CWEILLER|SPEDERSEN|JHILL|OGONZALE|PMARTENS|IWARREN|KTSANG|JNEWTON|CBLAKE|JCOTTIER|RFLEMMIN|CAFONSO|RFLEMING|THOPLEY|RCORVISY|AMCRAE|CBLANCHF|JMCKINNO|PCOCHARD|TORCHARD|SDONALDSON|NSLOAN|LVIVIAN|ECLIFTON|SARAHF|LAHRENDT|KOBRYAN|EGREGORY|TEGUH|RWHITE|AWHITING|JEMILLER|HHEPNER|ZGROENEV|AMCGUIRE|ALIM|SWORBOYS|CPUENTEL|YBABA|TMULCAHY|GWILSON|JDOWE|CKILGOUR|JWINNEL|KBRANSGR|IBIS|LAURAJO|TERENAL|NHOOKER|ETOMS|RKERRIGA|MNEWTON|HEATHERS</t>
  </si>
  <si>
    <t xml:space="preserve">UPDATE_DATE          </t>
  </si>
  <si>
    <t>numInitialRowsToSkip</t>
  </si>
  <si>
    <t>CollectingEvent</t>
  </si>
  <si>
    <t>The number of rows at the top of the data set to skip. Use this setting to skip over column headers in spreadsheets and similar data.</t>
  </si>
  <si>
    <t>Numeric value</t>
  </si>
  <si>
    <t>1999-05-11 14:47:44|1999-05-11 15:19:20|1999-05-11 15:19:21|1999-05-11 15:19:32|1999-05-11 15:20:10|1999-05-11 15:20:11|1999-05-11 15:20:12|1999-05-11 15:20:13|1999-05-11 15:20:14|1999-05-11 15:20:36|1999-05-11 15:20:37|1999-05-11 15:20:38|1999-05-11 15:20:40|1999-05-11 15:20:41|1999-05-11 15:20:43|1999-05-11 15:20:44|1999-05-11 15:20:45|1999-05-11 15:20:46|1999-05-11 15:20:47|1999-05-11 15:20:48|1999-05-11 15:20:49|1999-05-11 15:21:29|1999-05-11 15:21:30|1999-05-11 15:21:40|1999-05-11 15:21:42|1999-05-11 15:21:46|1999-05-11 15:21:47|1999-05-11 15:21:53|1999-05-11 15:21:54|1999-05-11 15:21:56|1999-05-11 15:21:57|1999-05-11 15:21:58|1999-05-11 15:21:59|1999-05-11 15:22:19|1999-05-11 15:22:23|1999-05-11 15:22:24|1999-05-11 15:22:25|1999-05-11 15:22:26|1999-05-11 15:22:27|1999-05-11 15:22:28|1999-05-11 15:22:29|1999-05-11 15:22:30|1999-05-11 15:22:31|1999-05-11 15:22:35|1999-05-11 15:22:36|1999-05-11 15:22:37|1999-05-11 15:22:38|1999-05-11 15:22:39|1999-05-11 15:22:40|1999-05-11 15:23:04|1999-05-11 15:23:05|1999</t>
  </si>
  <si>
    <t>2013-06-19 14:04:52|2017-04-20 15:51:37|2013-12-19 10:24:22|2013-04-22 11:28:02|2013-09-04 13:56:43|2013-04-22 16:41:13|2016-06-24 14:12:35|2017-01-09 13:59:51|2017-02-13 11:49:59|2017-02-13 11:50:13|2017-02-13 11:50:52|2016-10-10 10:49:22|2016-10-07 16:31:04|2013-09-19 14:14:19|2013-11-28 09:41:11|2013-06-11 15:13:14|2012-06-05 12:28:03|2014-05-01 15:35:17|2014-09-02 10:07:38|2012-08-14 14:39:23|2014-09-02 12:18:11|2014-01-28 15:08:55|2013-04-05 16:34:45|2014-01-28 09:50:24|2014-01-28 09:50:34|2014-01-28 09:50:02|2014-01-28 09:50:13|2009-10-13 12:27:03|2014-06-03 09:29:29|2014-03-19 15:33:13|2014-03-20 09:58:28|2015-03-12 13:25:58|2012-07-03 14:03:32|2014-09-22 12:58:19|2012-07-26 13:45:21|2012-08-24 10:21:28|2015-01-15 16:45:17|2016-11-01 10:09:41|2017-01-23 08:56:51|2013-11-05 14:36:54|2013-10-22 10:05:48|2013-11-28 10:20:01|2013-11-28 10:54:41|2014-07-14 16:06:17|2013-04-22 16:56:21|2014-05-22 14:22:04|2013-05-02 16:20:11|2015-11-03 09:35:03|2015-03-24 15:05:11|2015-03-12 13:23:05|2014-02-27 15:38:18|2013</t>
  </si>
  <si>
    <t>HERB_MATERIAL_REQD_FLAG</t>
  </si>
  <si>
    <t>Details about where a collecting event occurred. Can be on a single day or over a range of dates. The location can be very specific (GPS coordinates) or very generic, especially for older collections. In Biolink this is known as a Site Visit.  Occurrences entity type was not set up in the pilot project.</t>
  </si>
  <si>
    <t>COLL_CHECKED</t>
  </si>
  <si>
    <t>General : The ANHSIR CE will be split up into the logical entitites LOCATION, COLLECTING_EVENT. 
The existing ANHSIR data treats this as a 1:1 relationship and it is probable that this is the easiest way to continue. The only example I know of for repeated collections to the exact same location at different dates is for a very small number of ANBG Conservation Collections where individual plants are tagged in the field and explicity returned to. However these could also be handled as related COLLECTION_UNIT(s) as a new field book is entered for each visit.</t>
  </si>
  <si>
    <t>COLL_STATUS</t>
  </si>
  <si>
    <t>tblSite
tblSiteVisit</t>
  </si>
  <si>
    <t>Geographical description of the site
Contains the date component of ANHSIR (ANHSIR can be changed to same model as ANIC)</t>
  </si>
  <si>
    <t>existingRecordPolicy</t>
  </si>
  <si>
    <t>coll_tms 1.2|Auto-added|Special</t>
  </si>
  <si>
    <t>tblSpecimen Records tblGeneticSamples</t>
  </si>
  <si>
    <t>A2CODE</t>
  </si>
  <si>
    <t>merge_on_idno_with_replace</t>
  </si>
  <si>
    <t>Determines how existing records are checked for and handled for the mapping</t>
  </si>
  <si>
    <t>AF|AL|DZ|AS|AD|PH|AO|PW|AG|AR|AM|AW|AU|AT|AI|AZ|AQ|BS|BH|BT|BD|BB|BY|BE|BZ|BJ|BM|BR|IO|BN|BG|BF|BA|BI|BW|KH|BV|CV|KY|CF|TD|CL|CN|CM|CX|CA|CC|CI|HR|CO|CU|KM|CY|CG|CD|CK|CR|DM|DO|EC|EG|CZ|SV|DK|GQ|DJ|FI|FR|GF|EE|PF|ET|FK|FO|GM|GE|DE|GH|GI|GR|TF|GL|GA|GD|HT|HM|GP|VA|GU|HN|GT|GN|GW|GY|ID|IR|IQ|IE|HK|IL|HU|IT|IS|KI|KP|KR|JM|KW|JP|KG|JO|KZ|KE|LT|LA|LU|LV|MO|LB|LS|LR|LI|MH|MK|MQ|MG|MR|MW|MY|MV|ML|MT|FM|MD|MC|MN|MS|MA|YT|MZ|MX|NA|NE|NR|NP|NL|NC|NZ|MM|NI|NO|OM|PK|NG|PA|NU|NF|MP|PN|PL|PT|PR|PG|QA|PY|RE|PE|WS|SM|RO|ST|RU|SA|RW|KN|LC|VC|SL|SG|SI|SB|SO|SN|ZA|GS|ES|SE|LK|CH|SH|PM|SD|SR|SJ|SZ|TK|TO|SY|TT|TW|TN|TJ|TZ|TH|TG|UA|AE|GB|TR|TM|UM|TC|TV|UG|VG|VI|WF|UY|EH|UZ|YE|VU|VN|ZM|ZW|SK|LY|RS|US|CW|GG|AX|BO|BQ|PS|BL|MF|TL|SS|IM|JE|ME|SX|FJ|MU|IN|ER|VE|SC</t>
  </si>
  <si>
    <t>REC_STATUS</t>
  </si>
  <si>
    <t>ABBREVIATED NAME|INFORMAL NAME|SUPERCEDED NAME|CURRENT|ALTERNATIVE NAME|NON-COUNTRY REGION</t>
  </si>
  <si>
    <t>CANONICAL_ID</t>
  </si>
  <si>
    <t>errorPolicy</t>
  </si>
  <si>
    <t>281|210|8|182|101|151|76|195|303|307|361|354|358|262|355|357|312|356|249|362|317|32|197|198|48|173|54|224|70|196|130|77|117|127|160|102|140|53|113|114|171|180|49|181|178|207|234|31|282|231|50|147|39|84|208|233|30|199|111|229|167|112</t>
  </si>
  <si>
    <t>stop</t>
  </si>
  <si>
    <t>CURATION</t>
  </si>
  <si>
    <t>TAXON_GROUP</t>
  </si>
  <si>
    <t>Determines how errors are handled for the import. "Stop" will halt the entire import on any error.</t>
  </si>
  <si>
    <t>CA|CC|CF|CH|CL|CM|CP|PD|PG|PM</t>
  </si>
  <si>
    <t>BUILDING</t>
  </si>
  <si>
    <t>502|502A|ANBG</t>
  </si>
  <si>
    <t>Accommodate in migration plan</t>
  </si>
  <si>
    <t>FLOOR</t>
  </si>
  <si>
    <t>archiveMapping</t>
  </si>
  <si>
    <t>1S|1N|2N|2S|2|1</t>
  </si>
  <si>
    <t>yes</t>
  </si>
  <si>
    <t>Set to yes to save the mapping spreadsheet; no to delete it from the server after import</t>
  </si>
  <si>
    <t>UNIT_NUMBER</t>
  </si>
  <si>
    <t>196|166|56|39|49|1.8|205|152|2|163|149|7|3|66|42|29|167|25|28|179|181|178|10.7|32|183|1|2.4|2.8|37|151|34|33|44|58|197|55|3.1|53|188|57|64|193|65|30|35|8|48|38|36|10.8|67|168|187|94|11.1|3.6|12.3|9|46|4.7|62|5.4|45|5.6|47|198|184|161|50|1.1|60|153|12|177|12.8|6.3|194|6.5|93|162|6.7|191|54|63|180|7.2|150|7.3|1.2|7.4|7.5|7.6|148|95|7.8|8.1|26|8.2|13.2|8.3|13.5|43|1.6|9.1|159|202|170|9.4|9.5|52|6.4|14.3|14.4|206|9.6|51|189|10.2|10.3|14.5|176|8.7|75|8.8|85|1.5|5.7|5.8|6.1|10.4|3.4|4.2|4.8|5.2|5.3|5.5|6.6|2.1|2.3|7.1|5.1|7.7|8.4|8.5|8.6|9.2|9.7|9.8|10.1|13.3|13.8|12.1|12.2|12.7|13.6|13.7|74|105|2.7|3.5|190</t>
  </si>
  <si>
    <t>ITEM_ID</t>
  </si>
  <si>
    <t>archiveDataSets</t>
  </si>
  <si>
    <t>Set to yes to save the data spreadsheet or no to delete it from the server after import</t>
  </si>
  <si>
    <t>732901|732900|1382938|1382934|1382929|1382926|1197779|1199358|1199353|1199372|1199380|1323189|1323192|1201031|1201048|1201039|1201006|1200997|1200988|1200992|1200968|1201017|1201023|1200956|1200945|1200934|1200916|1200922|1200927|1200903|1200908|1200895|1458172|1200876|1200880|1200885|1200866|1200852|1200859|1200842|1200828|1200834|1200817|1200755|1200728|1200699|1200686|1200691|1200745|1200736|1200678|1200667|1200656|1200663|1200647|1200632|1200638|1200625|1200617|1200601|1200589|1200595|1200580|1200571|1200556|1200543|1200798|1200529|1200488|1200479|1200473|1200458|1200449|1200440|1200432|1200497|1200416|1200422|1200513|1200520|1460824|1200402|1200411|1200377|1200389|1200394|1200352|1200340|1200345|1200327|1200330|1200334|1200311|1200317|1200292|1200300|1200304|1199861|1199867|1199873|1199877|1199881|1199887|1199890|1199897|1199901|1199905|1199910|1199914|1199918|1199921|1199929|1199934|1199937|1199943|1199948|1199953|1199960|1199963|1199968|1199974|1199979|1199984|1199989|1199995|1199998|1200002|1200008|12</t>
  </si>
  <si>
    <t>UNIT_ID</t>
  </si>
  <si>
    <t xml:space="preserve">EVENT_ID  </t>
  </si>
  <si>
    <t xml:space="preserve">NOT NULL NUMBER(7) </t>
  </si>
  <si>
    <t>PK. Currently relates to a place at a time. Not all 'events' have explicit data see event_id = 715825 which is essentially a null record.
DwC desc: An identifier for the set of information associated with an Event (something that occurs at a place and time). May be a global unique identifier or an identifier specific to the data set.</t>
  </si>
  <si>
    <t>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5145|5146|5147|5148|5149|5150|5151|5152|5153|5154|5155|5156|5157|5158|5159|5160|5161|5162|5163|5164|5165|5166|5167|5168|5169|5170|5171|5172|17|18|19|20|21|22|23|24|25|26|27|28|29|30|31|32|33|34|35|36|6535|6536|6537|6538|6539|6540|6541|6542|6543|6544|6545|6546|6547|6548|6549|6550|6551|6552|6553|6554|6555|6556|6557|6558|6559|6560|6561|6562|6563|6564|6565|6566|5243|5244|5245|5246|5247|5248|5249|5250|5251|5252|5253|5254|5255|5256|5257|5258|5259|5260|5261|5262|5263|5264|5265|5266|5267|5268|5269|5270|5271|5272|5273|5274|5275|5276|5277|5278|5279|5280|5281|5282|5283|5284|5285|5286</t>
  </si>
  <si>
    <t>Keep mapping of old primary keys to the new keys.</t>
  </si>
  <si>
    <t>Mapping</t>
  </si>
  <si>
    <t>ACC_NO</t>
  </si>
  <si>
    <t>intSiteVisitID</t>
  </si>
  <si>
    <t>bigint</t>
  </si>
  <si>
    <t>Generated primary key</t>
  </si>
  <si>
    <t>Event</t>
  </si>
  <si>
    <t>http://rs.tdwg.org/dwc/terms/eventID</t>
  </si>
  <si>
    <t>//Unit/Gathering/Code
ANHSIR: supplying (?) as ANHSIR_EVENT_ID</t>
  </si>
  <si>
    <t>-6343|-5249|-568|-567|-566|-565|-564|-563|-562|-561|-559|-558|-557|-556|-555|-554|-553|-552|-551|-550|-549|-548|-547|-546|-545|-544|-543|-542|-541|-540|-539|-538|-537|-536|-535|-534|-533|-532|-531|-530|-529|-528|-527|-526|-525|-524|-523|-522|-521|-520|-519|-518|-517|-516|-515|-514|-513|-512|-511|-510|-509|-508|-507|-506|-505|-504|-503|-502|-501|-500|-499|-498|-497|-496|-495|-494|-493|-492|-491|-489|-488|-487|-486|-485|-484|-483|-482|-481|-480|-479|-478|-477|-476|-475|-474|-473|-472|-471|-470|-469|-468|-467|-466|-465|-464|-463|-462|-461|-460|-459|-458|-457|-456|-455|-454|-453|-452|-451|-450|-449|-448|-447|-446|-445|-444|-443|-442|-441|-440|-439|-438|-437|-436|-435|-434|-433|-432|-431|-430|-429|-428|-427|-426|-425|-424|-423|-422|-421|-420|-419|-418|-417|-416|-415|-414|-413|-412|-411|-410|-409|-408|-407|-406|-405|-404|-403|-402|-401|-400|-399|-398|-397|-396|-395|-394|-393|-392|-391|-390|-389|-388|-387|-386|-385|-384|-383|-382|-381|-380|-379|-378|-377|-376|-375|-374|-373|-372|-371|-370|-369|-368|-367|-366|-365|-3</t>
  </si>
  <si>
    <t>eventName</t>
  </si>
  <si>
    <t>SUFFIX</t>
  </si>
  <si>
    <t>PRIMARYNAME</t>
  </si>
  <si>
    <t>CURRENT_DET_ITEM_ID</t>
  </si>
  <si>
    <t>vchrSiteVisitName (Collector and date)</t>
  </si>
  <si>
    <t>visitName (Collector and date)</t>
  </si>
  <si>
    <t>1534371|1534372|1534373|1534374|1852435|1852436|1534377|1534378|1534379|1534380|1534381|1534382|1534383|1534384|1534385|1534386|1534387|1534388|1534389|1534390|1534391|1534392|1534393|1534394|1534395|1534396|1534397|1534398|1534399|1534400|1534401|1534402|1534403|1534404|1534405|1534406|1534407|1534408|1534409|1534410|1534411|1534412|1534413|1534414|1534415|1534416|1534417|1534418|1534419|1534420|1534421|1534422|1534423|1534424|1534425|1534426|1534427|1534428|1534429|1534430|1534431|1534432|1534433|1534434|1534435|1534436|1534437|1534438|1534439|1534440|1534441|1534442|1534443|1534444|1534445|1534446|1534447|1534448|1534449|1534450|1534451|1534452|1534453|1534454|1534455|1534456|1534457|1534458|1534459|1534460|1534461|1534462|1534463|1534464|1534465|1534466|1534467|1534468|1534469|1534470|1534471|1534472|1534473|1534474|1534475|1534476|1534477|1534478|1534479|1534480|1534481|1534482|1534483|1534484|1534485|1534486|1534487|1534488|1534489|1534490|1534491|1534492|1534493|1534494|1534495|1534496|1534497|1534498|</t>
  </si>
  <si>
    <t>LITERATURE_FLAG</t>
  </si>
  <si>
    <t>A|Y|P|-|N</t>
  </si>
  <si>
    <t>ca_objects.preferred_labels.name</t>
  </si>
  <si>
    <t>NOMENCLATURE_FLAG</t>
  </si>
  <si>
    <t>DB_IBIS_FLAG</t>
  </si>
  <si>
    <t>DB_TITAN_FLAG</t>
  </si>
  <si>
    <t>N|Y|P</t>
  </si>
  <si>
    <t>CollectionUnit</t>
  </si>
  <si>
    <t>DB_TITAN_DATE</t>
  </si>
  <si>
    <t>2000-10-24 00:00:00|2002-02-12 00:00:00|1998-10-27 00:00:00|2001-06-04 00:00:00|1998-10-26 00:00:00|1998-10-23 00:00:00|1998-11-18 00:00:00</t>
  </si>
  <si>
    <t>DB_ANHSIR_FLAG</t>
  </si>
  <si>
    <t>CURATION_FLAG</t>
  </si>
  <si>
    <t>A|Y|Z|N|P|-</t>
  </si>
  <si>
    <t>ROTAP_FLAG</t>
  </si>
  <si>
    <t>N|-|P|Y</t>
  </si>
  <si>
    <t>ROTAP_DATE</t>
  </si>
  <si>
    <t>2000-06-05 00:00:00|1999-11-01 00:00:00|2003-03-25 00:00:00|2006-10-17 00:00:00|2010-09-23 00:00:00|2005-03-09 00:00:00|1998-10-29 00:00:00|2004-11-30 00:00:00|2005-05-30 00:00:00</t>
  </si>
  <si>
    <t>CURATING_STAFF</t>
  </si>
  <si>
    <t>{
    "skipIfEmpty": 1,
    "formatWithTemplate": "^PRIMARYNAME ^RECORDNUMBER"
}</t>
  </si>
  <si>
    <t>BJL|KJC|DEA|JP|EJT|TRL|BMC|SA|JGW|DCC|MAC|AMM|NJA|CHM|AVS|MEN|JAC</t>
  </si>
  <si>
    <t>MOUNT_EXCHANGE</t>
  </si>
  <si>
    <t>BACKLOG_MOUNTED</t>
  </si>
  <si>
    <t>Y|P|N</t>
  </si>
  <si>
    <t>NATIVE_FLAG</t>
  </si>
  <si>
    <t>EXOTIC_FLAG</t>
  </si>
  <si>
    <t>IN_AUST_FLAG</t>
  </si>
  <si>
    <t>INTRODUCED_FLAG</t>
  </si>
  <si>
    <t>NATURALIZED_FLAG</t>
  </si>
  <si>
    <t>RECORD_SOURCE</t>
  </si>
  <si>
    <t>MERGE|CSIRO|IBIS|ABRS|K_WEB</t>
  </si>
  <si>
    <t>START_DATE</t>
  </si>
  <si>
    <t>2001-01-02 00:00:00|1999-11-11 00:00:00|2007-05-03 00:00:00|1999-11-24 00:00:00|2007-05-29 00:00:00|2009-06-22 00:00:00|1999-10-01 00:00:00|2000-01-10 00:00:00|1999-09-20 00:00:00|2001-12-05 00:00:00|2004-01-08 00:00:00|2004-06-29 00:00:00|2005-02-17 00:00:00|2006-03-01 00:00:00|2006-12-18 00:00:00|1999-10-07 00:00:00|1999-09-23 00:00:00|2001-09-12 00:00:00|2002-12-10 00:00:00|2006-08-03 00:00:00|2002-05-10 00:00:00|2001-07-10 00:00:00|2003-12-22 00:00:00|2005-01-14 00:00:00|2005-06-30 00:00:00|2005-10-18 00:00:00|2006-09-04 00:00:00|2009-03-26 00:00:00|2009-06-25 00:00:00|2009-11-24 00:00:00|2011-04-24 00:00:00|2008-11-11 00:00:00|2009-06-12 00:00:00|1999-11-12 00:00:00|2005-04-05 00:00:00|1999-11-08 00:00:00|2005-01-12 00:00:00|2005-10-20 00:00:00|2012-01-20 00:00:00|2008-09-23 00:00:00|2011-08-15 00:00:00|1999-02-15 00:00:00|2002-03-14 00:00:00|2002-06-18 00:00:00|2001-08-03 00:00:00|1999-10-20 00:00:00|2011-05-17 00:00:00|2000-02-21 00:00:00|2003-01-09 00:00:00|2001-08-10 00:00:00|2005-02-25 00:00:00|2005</t>
  </si>
  <si>
    <t>END_DATE</t>
  </si>
  <si>
    <t>2012-06-05 00:00:00|2014-08-13 00:00:00|2016-03-21 00:00:00|2016-06-30 00:00:00|2016-09-14 00:00:00|2015-11-11 00:00:00|2013-10-01 00:00:00|2014-02-28 00:00:00|2014-03-26 00:00:00|2014-05-16 00:00:00|2016-02-09 00:00:00|2017-06-16 00:00:00|2017-05-24 00:00:00|2017-03-14 00:00:00|2013-11-22 00:00:00|2012-09-25 00:00:00|2014-02-26 00:00:00|2014-02-25 00:00:00|2013-08-22 00:00:00|2016-07-27 00:00:00|2013-01-23 00:00:00|2016-04-13 00:00:00|2017-05-05 00:00:00|2015-08-20 00:00:00|2014-05-06 00:00:00|2012-10-03 00:00:00|2013-02-21 00:00:00|2015-11-23 00:00:00|2012-10-04 00:00:00|2016-03-08 00:00:00|2013-11-14 00:00:00|2016-09-01 00:00:00|2015-08-17 00:00:00|2017-03-07 00:00:00|2012-10-11 00:00:00|2013-03-07 00:00:00|2015-05-01 00:00:00|2014-05-20 00:00:00|2015-08-06 00:00:00|2016-03-15 00:00:00|2015-04-13 00:00:00|2016-04-07 00:00:00|2013-10-25 00:00:00|2014-08-25 00:00:00|2014-03-05 00:00:00|2015-01-19 00:00:00|2012-11-06 00:00:00|2013-11-28 00:00:00|2017-01-24 00:00:00|2014-05-07 00:00:00|2012-06-22 00:00:00|2013</t>
  </si>
  <si>
    <t>DESCRIPTION</t>
  </si>
  <si>
    <t>Yellow note on sheet: 'A fragment of this unusual collection retained at PERTH. B.R. Maslin 1/1/97.'|Holotype CANB. Isotype Hb Aptroot.|CBG8208513.2 (Cutting)
|CBG 8704674.3 (cuttings)
|CBG8208734.2 (Curttings)
|CBG8208748.2-3 (cuttings)|CBG8208729.2, .3 (cuttings)|posible remains of insect cocoon on branch|Holotype in MEL|Holotype: NSW.|with pitchers|
|This item is a cultivated voucher and has been given a new accession: CANB 885704|spent flowers / immature fruit|Locality map attached to label.|Herbarium specimen created from garden cutting, no original voucher.|Floral dissection card in packet on herbarium sheet.|1 old flower|seen by ANHSIR staff on 4 Aug 2014|Topotype|This card is mounted in a packet on dummy herbarium sheet CBG 9613153.3|Flowering in cultivation 25.9.1996|This card is mounted in a packet on dummy herbarium sheet CBG 9800222.2|This card is mounted in a packet on dummy herbarium sheet CBG 9800216.2|Floral card not with dummy sheet 20.8.2015|This card is mounted in a packet on dummy herbariu</t>
  </si>
  <si>
    <t>LOAN_ID</t>
  </si>
  <si>
    <t>tblSpecimenRecords</t>
  </si>
  <si>
    <t>8937|9028|8615|95071|9129|99014|97027|98029|9038|8862|9308|9339|95024|9215|8365|94009|8340|99007|98043|8326|8224|9235|9704|98013|97045|98012|8550|8518|9018|98025|94033|98034|9244|8655|8936|9374|8744|867|8441|94069|9327|8850|9371|8616|95020|97057|94022|9130|8743|97058|8946|8317|97061|9107|9040|9324|9358|8922|96091|913|8112|8028|99015|8425|8555|8651|9229|8832|92012|9031|864|95047|99005|9206|95076|9102|8921|8815|9350|95044|8130|9226|8231|8676|97029|9064|8828|9357|9354|95003|9113|95027|9319|8950|95057|9364|9149|9711|856|8747|9203|8607|9246|9318|99020|8234|97023|98014|871|8661|878|9014|8440|8437|9261|8406|8915|9266|9248|9312|9376|9346|9022|8930|85|9053|94017|9063|9142|846|84006|8532|9010|8455|9011|9317|9255|8525|8649|8357|8448|8546|9117|97064|8531|8962|9247|8535|83003|833|9249|8361|8428|8429|9309|8351|9264|8932|8941|818|8846|94042|99021|8301|8217|96064|96004|8810|8935|8923|9121|8741|9111|8228|8370|9023|9335|95038|96014|8464|9047|9131|98009|95007|9201|9152|96029|98031|9135|8315|93030|8524|94015|8814|8430|8753|8712|</t>
  </si>
  <si>
    <t>LOAN_SEQ</t>
  </si>
  <si>
    <t>986|842|84|496|57|13|4|135|94|8|11|9|51|43|17|553|88|19|6|7|15|1|63|12|75|255|76|34|331|16|83|37|356|23|32|90|174|77|91|78|79|80|126|81|82|390|595|244|733|959|283|245|276|405|54|64|14|183|26|120|30|2|3|27|242|241|320|21|10|5|156|122|150|97|663|36|47|351|517|1003|592|868|180|40|41|42|157|277|178|350|473|488|1005|228|48|53|25|149|60|141|145|869|766|389|388|24|263|248|52|55|56|321|67|159|489|169|140|383|385|216|45|173|205|46|111|39|68|566|62|348|472|58|59|89|74|451|65|400|470|402|222|98|888|988|301|293|294|809|118|92|295|61|38|386|230|214|551|552|142|172|360|395|115|956|580|161|33|261|747|181|231|217|194|148|477|137|127|506|170|325|35|514|31|326|327|289|290|171|291|280|143|165|568|668|555|629|628|624|618|614|601|504|512|513|478|480|481|479|482|494|839|607|158|399|534|219|468|430|429|767|1002|72|525|95|500|125|93|587|247|406|262|20|221|85|490|741|29|287|410|608|609|605|69|343|18|581|582|469|66|646|422|598|73|373|44|271|965|676|819|226|196|396|105|323|324|397|398|535|87|220|757|897|1420|357|945|330|22|963|432|299|</t>
  </si>
  <si>
    <t>CREATE_BY</t>
  </si>
  <si>
    <t>FieldNo</t>
  </si>
  <si>
    <t>JRH|JRC|IRT|ALYNE|FAYED|SARA|JULIEP|JOP|AWHALEN|FZICH|BRONWYNC|KIRSTENC</t>
  </si>
  <si>
    <t>UPDATE_BY</t>
  </si>
  <si>
    <t>JOP|JRH|BRONWYNC|KIRSTENC|AWHALEN|JRC|FZICH</t>
  </si>
  <si>
    <t>DETERMINATION</t>
  </si>
  <si>
    <t>DET_SEQUENCE</t>
  </si>
  <si>
    <t>1|2|3|4|5|6|7|8|9|10|11|21|22</t>
  </si>
  <si>
    <t>QUALIFIER</t>
  </si>
  <si>
    <t>cf.|aff.|?|incorrect|forsan|sp.nov.|cv.</t>
  </si>
  <si>
    <t>SP_AGG</t>
  </si>
  <si>
    <t>s.l.|s.s.</t>
  </si>
  <si>
    <t>DET_DAY</t>
  </si>
  <si>
    <t>6|21|13|30|29|18|1|27|10|3|11|15|16|20|9|2|17|14|23|4|22|25|24|5|7|8|31|19|12|26|28|0|51</t>
  </si>
  <si>
    <t>DET_MONTH</t>
  </si>
  <si>
    <t>May|Nov|Jan|Apr|Mar|Feb|Jun|Oct|Aug|Jul|Sep|Dec</t>
  </si>
  <si>
    <t>CURRENT_DET</t>
  </si>
  <si>
    <t>*</t>
  </si>
  <si>
    <t>NAME_PLATE</t>
  </si>
  <si>
    <t>Persoonia sericea - Helidon Hill Form|Zieria sp. O|Zieria sp. Q|Eucalyptus sp. nov. aff. conglobata|Astrotricha sp. nov.|Zieria sp. M|Leptospermum sp. nov. "Nunniong"|Callistemon pallidus|Hakea sp. nov.|Melaleuca sp. nov.|Brachycome aculeata|Brachycome spathulata|Tuggeranong|Dryandra sp. aff. fililoba|Lambertia inermis R.Br. var. inermis|Halgania cyanea (white form)|6|9|Dryandra longifolia "Mt Ragged"|Dryandra sp. aff. longifolia "Mt Ragged"|Eucalyptus loxophleba group 'smooth bark'|Brachycome microcarpa|Hemigenia sp. aff. fysonii</t>
  </si>
  <si>
    <t>TYPE_DET_FLAG</t>
  </si>
  <si>
    <t>TAXON_COMMENT</t>
  </si>
  <si>
    <t>http://rs.tdwg.org/dwc/terms/recordNumber</t>
  </si>
  <si>
    <t>x P. linearis|(E. calcicultrix)|white form|leiocarpa|kingianum|var. latifolia|x E. blakelyi|var. nov.?|sens. lat.|x E. socialis|x P. rigida|x linearis|x A. forrestii|x A. dobsonii|mimosoides|maculosa|mannifera|avenacea|X Acacia minutifolia|julacea|exigua|+ Lejeunea discreta|x Diuris semilunulata|cristata|C. sp. aff. patersonii|lateritica|x B. rupestris|(D. epiphylla)|viridula prob. sp. nov.|praepropera|coeruleum|'conspicua'|("croajingalensis")|("conspicua")|+ Cololejeunea sp.|+ Radula tjibodensis|(subsect. Densifoliae)|(Grampian form)|x L. rotundifolium|x pugioniforme|rivulare|form `e' (Sydney Sandstone form)|Form C|species complex taxon a|imtermedia|antarctica</t>
  </si>
  <si>
    <t>DONOR_INST</t>
  </si>
  <si>
    <t>QLD National Parks and Wildlife Service|MO|GAUBA|PRE|MEL|DNA|PERTH|BRI|BING|BR|UBC|AD|Flecker Herbarium|NY|N.H. Sinnott|B.Whitehead|J.Munoz|CAIRNS|CU|Museum of Applied Arts and Sciences Herb. Sydney|MEXU|CANB|NSW|H|BO|M|L|MEL.|SI|REA Hortus-Botanicus Tranensis Herbarium|FRI|K|LE|EGR|ANUC|BM|COLO|BISH|KRAM|CHR|?WELT|TU|UPS|J.-P.Frahm|NAM|HEINRICH|INPA|LBC|NT|Bulolo Forestry College Herbarium Papua New Guinea|A.W. Archer|HO|AAU|MHA|LSU|CSIRO Division of Wildlife Research Perth|J.A. Elix|Archer|A.W.Archer|New Zealand Department of Forestry College|AD.|RNG|RDG|LAE|TNS|MICH|DUKE|GAB|SA|MEL 3/3|FH|A|NATL. PARKS VIC|HERB. L.I. CADY|NE|NSW National Parks and Wildlife Service|BA|Botanical Research Institute South Africa|STE|L/BKF|BKF.|HUH|NFLD|UNE|UWSP|U.S.National Arboretum Herbarium, Washington, D.C.|U.S. National Arboretum, Herbarium, Washington.|CANL|ESS|G|National Parks Authority VIC|VIC.NPA|VNPA|NATIONAL PARKS AUTHORITY VICTORIA|A.Vezda|AAU/QCA|NPA-VIC|VIC NAT PARKS|V.N.P.A.|N.H. Sinnot|CBG|AK|HERB. B.WHITEHEAD.</t>
  </si>
  <si>
    <t>DONOR_ACC</t>
  </si>
  <si>
    <t>18865|19002|19001|18871|19054|19049|19042|19031|19027|743275|19878|2017584|2017589|2017618|2073|01450654|1450670|01450611|7722|664525|01155601|01155628|125821|1674749|1674773|1674757|4662|01244094|1451200|01451170|1243586|1244124|01244078|01243543|01244035|01243578|01244043|01243608|01244051|01451154|01454897|01451138|01696203|1446991|1454846|1602950|1446983|01446975|01446967|01695592|1447424|01454927|1644734|1644742|01854968|01460536|1447416|1644726|1644718|01452185|1454854|01244027|1244108|01451731|1244132|01244140|01243551|01243624|01243527|1451758|1452177|01451766|1243594|221495|01157248|19424|19636|108890|108889|171511|108880|2016156|2016158|199756|207321|B133520|2016370|02245248|01631608|02386887|2003732|02003740|01748769|02003759|00928704|01994204|01747045|1994220|1537482|01454374|01460587|1653784|01189832|00794325|01698370|1644688|1445|381662|404810|404812|B-33181|1988.315|02386895|106639|106634|109/85|232/81|164/88|381/87|345/87|267/89|151/88|255/85|262/74|45/80|347/88|233/81|367/88|186/88|252/89|255</t>
  </si>
  <si>
    <t>PHYTOCHEM</t>
  </si>
  <si>
    <t>JM3499|73500|JM3131|72007|7907396|770199|8703173|8603192|8405410|8309795|761820|790593|8002571|7011|JM3254|760707|7907621|623234|8200585|8406535|8103819|7906769|7907015|7703611|7911699|8103074|741498|661970|662539|65506|65457|632871|761248|9613266|9407146|JM3183|62743|682058|682063|684554|682870|62906|69606|8806096|672725|613496|613495|67944|662327|68658|672023|62957|632880|62896|67895|672188|8503377|681947|681949|681959|681973|681974|685363|69102|681123|740544|672350|682904|682905|682910|682916|723703|681763|681777|770013|682944|682949|681749|672394|681132|681133|73145|762166|762169|762172|762187|762198|762210|682958|682959|682970|JM3184|682998|JM3201|683006|683011|73992|68356|68357|681958|684362|682046|731031|683058|683070|683077|733029|681540|681560|JM3145|672387|653569|JM3395|684351|684358|684364|684396|684400|685350|685353|685366|685383|685419|685446|67725|684418|671099|683189|683197|683198|683210|66113|685491|685492|JM3330|684440|JM3465|683249|685139|685140|67709|683261|683267|683273|683274|683282|68328</t>
  </si>
  <si>
    <t>HISPID_ID</t>
  </si>
  <si>
    <t>733|1094|1034|1197|1175|1176|1174|939|938|942|1154|3|4|76|8|77|56|864|1160|1159|1156|994|1003|1004|954|1056|10|11|12|13|14|15|17|22|23|24|25|52|54|55|1057|9|19|803|866|867|873|896|932|869|872|897|974|1014|1074|1245|1271|1272|1269|1268|1234|1255|1270|1258|1259|1256|1246|1247|1248|1242|1244|1243|1260|1261|1262|1263|1265|1264|1266|1267|1251|1252|1254|1273|1275|1276|1284|1274|1286|1293|1277|1280|1285|1278|1279|1281|1282|1287|1289|1288|1290|1292|1283|1320|1312|1310|1313|1311|1297|1294|1302|1303|1305|1307|1295|1296|1299|1304|1306|1335|1298|1309|1316|1291|1300|1301|1308|1315|1314|1319|1349|1350|1351|1352|1353|1354|1321|1322|1323|1332|1324|1334|1325|1326|1327|1328|1329|1330|1331|1336|1337|1317|1338|1339|1340|1318|1356|1357|1333|1358|1341|1342|1343|1344|1345|1346|1363|1355|1360|1347|1348|1362|1361|1359|1402|1403|1404|1405|1406|1366|1381|1385|1367|1368|1384|1382|1371|1372|1393|1394|1388|1396|1392|1395|1391|1387|1389|1397|1390|1399|1400|1401|1398|1374|1375|1378|1376|1377|1379|1365|1369|1370|1373|1380|1383|1386|1409|1407</t>
  </si>
  <si>
    <t>tblGeneticSamples</t>
  </si>
  <si>
    <t>NOTES</t>
  </si>
  <si>
    <t>Originally databased as ANBG 722275.2.|Originally databased as ANBG 722275.3.|Pedersen, S. 169: 10 seeds to nursery 11 Jul 2000, 1 seed crushed and checked under microscope immature? No seed set. Collection discarded|Pedersen, S. 163|Pedersen, S. 158|Pedersen, S. 189|Pedersen, S. 173|Pedersen, S. 170|Pedersen, S. 176|Pedersen, S. 186|Pedersen, S. 159|Pedersen, S. 154|Pedersen, S. 177|Pedersen, S. 172|Pedersen, S. 168|Pedersen, S. 166|Pedersen, S. 178|Jones, D.L. 15023|Jones, D.L. 15020|Pedersen, S. 181|Kok, R. de 852|Kok, R. de 844|Kok, R. de 843|Kok, R. de 842|Kok, R. de 841|Kok, R. de 850|Jones, D.L. 16025|Jones, D.L. 16005|Jones, D.L. 16000|Jones, D.L. 15997|Jones, D.L. 15995|Jones, D.L. 15994|Jones, D.L. 15993|Jones, D.L. 15992|Jones, D.L. 15989|Cayzer, L.W. 153|Cayzer, L.W. 150|Cayzer, L.W. 132: no mature seed|Cayzer, L.W. 131: no mature seed|Cayzer, L.W. 127|Cayzer, L.W. 123: fruit only, no seed|Cayzer, L.W. 118|Cayzer, L.W. 115|Cayzer, L.W. 106: 4 seeds|Cayzer, L.W. 10: very few seeds, much insect pred</t>
  </si>
  <si>
    <t>EXCHANGEUNITID</t>
  </si>
  <si>
    <t>DET_FLAG</t>
  </si>
  <si>
    <t>d|c|f|i|v|l</t>
  </si>
  <si>
    <t>AVH_FLAG</t>
  </si>
  <si>
    <t>TissueFieldNo</t>
  </si>
  <si>
    <t>FLORA_FLAG</t>
  </si>
  <si>
    <t>NATURALIZED</t>
  </si>
  <si>
    <t>*|Y</t>
  </si>
  <si>
    <t>DET_ITEM</t>
  </si>
  <si>
    <t>1|2|3|4|5|6|7|8|9|32</t>
  </si>
  <si>
    <t>ca_objects.idno</t>
  </si>
  <si>
    <t>isotype|paratype|type|holotype|isoparatype|syntype|isosyntype|isolectotype|neotype|PBR Standard|lectotype|isoneotype|ACRA Standard|isoepitype</t>
  </si>
  <si>
    <t>TYPE_QUALIFIER</t>
  </si>
  <si>
    <t>?|possible|probable|doubtful</t>
  </si>
  <si>
    <t>LABEL_TYPE</t>
  </si>
  <si>
    <t>tag|2</t>
  </si>
  <si>
    <t>{"prefix": "herbUnit-"}</t>
  </si>
  <si>
    <t>PASS_ID</t>
  </si>
  <si>
    <t>1|0</t>
  </si>
  <si>
    <t>ITEM_ACTION</t>
  </si>
  <si>
    <t>ACTION_TYPE</t>
  </si>
  <si>
    <t>Load ANHSIR data|Load LC data|Change tag|Measure|Propagate|Treatment|Dead|Move|New stock|Stock take|Discard|Germinate|Pot on|Deaccession|Reaccession|Prepare plant out|Plant out|Observation|Load germ trial|Herb material taken|Merge|Map|Admin|Split</t>
  </si>
  <si>
    <t>ITEM_STATUS</t>
  </si>
  <si>
    <t>Complete|Deaccessioned|Planned|Placed|Removed|Changed|Needs tag</t>
  </si>
  <si>
    <t>REQUEST_ID</t>
  </si>
  <si>
    <t>datasetID</t>
  </si>
  <si>
    <t>Adding as it's good practice to maintain a record of legacy identifiers</t>
  </si>
  <si>
    <t>32|22|29|25|24|13|23|30|11|15|1|17|14|62|61|27|44|21|42|41|8</t>
  </si>
  <si>
    <t>new</t>
  </si>
  <si>
    <t>Identifier for a Dataset Name.</t>
  </si>
  <si>
    <t>ITEM_OBSERVATION</t>
  </si>
  <si>
    <t>OBS_ID</t>
  </si>
  <si>
    <t>11|146|198|195|150|221|222|167|241|3|10|179|181|149|44|1|183|5|203|147|261|267|163|271|22|24|25|29|27|32|13|23|21|41|15|17|14|42|30|61|62|8|194|197|148|270|287|184|266|288|262|164|263|327|6|330|308|43|332|333|334|186|196|353|188|355|393|373|307|205|12|414|2|435|434|459|457|458|192|456|494|514|554|555|557|534|535|536|537|538|556|574|415|242|594|614|178|4|182|175|171|634|635|460|655|654|657|658|659|656|269|675|674|677|676|679|694|295|145|703|702|705|709|708|474|707|704|706|699|700|701|695|697|696|698|396|710|711|168|712|713|714|678|189</t>
  </si>
  <si>
    <t>TRIAL_ID</t>
  </si>
  <si>
    <t>**tblCollections</t>
  </si>
  <si>
    <t>6|21|85|128|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301|302|303|304|305|306|307|308|309|310|311|312|313|314|315|316|317|318|319|320|321|322|323|324|325|326|327|328|329|330|331|332|333|448|450|451|454|456|457|460|461|463|464|465|466|467|468|469|471|472|473|474|478|479|480|482|483|484|492|493|495|496|497|498|499|500|502|503|504|505|507|513|515|516|517|518|519|3221|520|521|522|524|525|526|3232|552|553|555|556|557|558|559|560|562|566|567|568|569|571|572|573|574|575|576|57</t>
  </si>
  <si>
    <t>TOTAL_DAYS</t>
  </si>
  <si>
    <t>13|35|124|49|46|29|22|98|58|114|96|77|99|80|148|153|145|43|112|119|140|42|78|21|14|105|117|69|48|76|109|102|73|108|118|123|111|115|92|19|125|27|36|18|85|130|56|129|93|26|210|104|70|34|90|167|57|141|131|151|154|146|20|44|31|37|64|83|91|89|47|12|97|81|121|183|176|149|161|211|65|7|9|55|54|11|16|10|17|23|33|28|45|8|68|25|365|41|0|32|30|15|6|60|135|120|4|71|400|231|203|242|66|86|126|132|52|180|24|38|88|67|87|53|50|40|142|186|171|172|95|137|228|79|62|170|61|5|51|152|162|182|165|116|147|39|75|185|127|144|159|179|134|138|100|106|240|82|174|274|200|74|94|113|150|143|169|229|244|84|72|110|139|122|133|107|3|63|173|288|387|166|206|101|156|103|290|300|270|168|193|59|194|188|330|220|204|184|2|293|328|223|226|158|227|128|287|136|209|164|249|155|191</t>
  </si>
  <si>
    <t>**CollectionID (for those that are expeditions; remainder may be Collections with relationships to other Collections; for further discussion)</t>
  </si>
  <si>
    <t>OPS$SARA|SARA|OPS$GRANT|BARBARA|sy|GREGCH|TJB|LIBBI|FIONA|OPS$CIVA|OPS$PETAR|OPS$KATE|OPS$MARION|KATHH|PFE|KARINAF|JULIEP|JUDITH|OPS$FIONA|OPS$JANE|INGRID|OPS$LINDI|ZING|OPS$LIBBI|WINVEEN|MNIGHTIN|OPS$COLLEEN|STUDENT|MBALLENT|SIMONEL|OPS$MARCIE|IRT|RSAMS|FAYE|RJONES|MARION|PETERB|AL|PMARTENS|THORCHAR|CGILBERT|JBURGE|SWORBOYS|ECLIFTON|st|STUART|RPRINCE|JMILL|MAGGIEN|YBABA|CAFONSO|SCUNNING|RFLEMING|JHILL|ANNJ|IBIS|FZICH|ALEXG|PDOWNEY|NSLOAN|RWHITE|JCOTTIER|KER|AMCRAE|KHEMPEL|LVIVIAN|MHUMPHRE|ALIM|DJUDGE|NLAM|CKELLER|RLAST|CAROLYNM|CWEILLER|CEVANS|JMATARCZ|KTHOMPSO|SSMITH|JPULFORD|BRONWYNC|KBRANSGR|ASLEE|BSIMPSON|IWARREN|KTSANG|KNAVIN|DLANSDOW|JPENA|733|CBLAKE|CBLANCHF|LSELG|LHALASZ|CSMITH|NICOLEM|KERRYS|ERMA|TEGUH|LINDYC|ELEANORH|JUDITHC|HLH|LAHRENDT|TWARDILL|BARBARAW|MARIONG|AWHALEN|SPEDERSEN|JCONNORS|AMONRO|HELENH|ROSG|PCOCHARD|JOP|OGONZALE|KOBRYAN|1094|PENNIEH|1034|CATHYM|JGRACE|JMCKINNO|RCORVISY|TORCHARD|EGREGORY|JNEWTON|GFLOWERS|ANNL|PTURNER|JODIEU|KIRSTENC|HMILLS|elizan|joant|vals|nadinem|domenica|nadiap|</t>
  </si>
  <si>
    <t>http://rs.tdwg.org/dwc/terms/datasetID</t>
  </si>
  <si>
    <t>adminDonor</t>
  </si>
  <si>
    <t>datasetName</t>
  </si>
  <si>
    <t>Contains the name expeditions, surverys, donated collections etc to link all collections for this event together. eg. Bushblitz, Bradshaw Station, 2017, Mueller expedition 1827-1840.</t>
  </si>
  <si>
    <t>1990-09-13 00:00:00|1995-04-13 00:00:00|1990-05-18 00:00:00|1990-07-23 00:00:00|1992-10-16 00:00:00|1991-07-11 00:00:00|1993-10-15 00:00:00|1980-01-12 00:00:00|1994-06-09 00:00:00|1994-07-05 00:00:00|1991-11-25 00:00:00|1991-08-21 00:00:00|1994-07-12 00:00:00|1992-11-12 00:00:00|1989-08-10 00:00:00|1990-04-30 00:00:00|1991-07-15 00:00:00|1990-05-03 00:00:00|1992-12-18 00:00:00|1992-02-20 00:00:00|1991-07-08 00:00:00|1990-09-19 00:00:00|1990-05-21 00:00:00|1991-08-19 00:00:00|1991-09-23 00:00:00|1994-05-26 00:00:00|1991-09-18 00:00:00|1995-10-09 00:00:00|1992-07-28 00:00:00|1991-12-11 00:00:00|1994-05-31 00:00:00|1990-08-31 00:00:00|1991-06-19 00:00:00|1994-06-24 00:00:00|1993-11-09 00:00:00|1991-11-18 00:00:00|1991-11-08 00:00:00|1991-12-13 00:00:00|1994-08-11 00:00:00|1994-06-16 00:00:00|1991-05-23 00:00:00|1993-08-23 00:00:00|1993-10-25 00:00:00|1990-03-30 00:00:00|1992-09-15 00:00:00|1991-11-21 00:00:00|1994-05-04 00:00:00|1992-08-14 00:00:00|1994-01-19 00:00:00|1992-12-08 00:00:00|1993-04-27 00:00:00|1990</t>
  </si>
  <si>
    <t>JMATARCZ|IBIS|TLABEL|SARA|TJB|SCUNNING|IWARREN|CEVANS|CWEILLER|PMARTENS|THORCHAR|JNEWTON|JULIEP|BSIMPSON|JHILL|CGILBERT|DLANSDOW|LAHRENDT|FZICH|MNIGHTIN|BRONWYNC|LHALASZ|RCORVISY|KTHOMPSO|ECLIFTON|RFLEMING|EGREGORY|KARINAF|KNAVIN|JUDITH|AL|AWHALEN|RSAMS|KTSANG|FAYE|CBLAKE|JOP|TORCHARD|TERENAL|ETOMS|AMONRO|LVIVIAN|IRT|LIBBI|JCONNORS|JODIEU|RPRINCE|BARBARA|CAFONSO|TEGUH|HLH|OGONZALE|HMILLS|JWINNEL|DPENTON|CBLANCHF|KATHH|JRH|KHEMPEL|SIMONEL|JCOTTIER|WINVEEN|HELENH|ASLEE|JUDITHC|PCOCHARD|LINDYC|MARIONG|GFLOWERS|STUART|CATHYM|HEATHERS|MARION|NSLOAN|GREGCH|LAURAJO|PTURNER|KIRSTENC|MBALLENT|JEMILLER|ZING|STUDENT|PENNIEH|ALYNE|SPEDERSEN|HH|ROSG|THOPLEY|AMCRAE|EMC|JPULFORD|MAGGIEN|HHEPNER|SWORBOYS|RJONES|GCHANDLER|MAC|ANNJ|DJUDGE|FIONA|ANNL|SALASYA|INGRID|XIUFU|JPENA|TMULCAHY|SREFSHAU|KOBRYAN|GTOOHEY|PFE|DAVIDM|AWHITING|MHUMPHRE|BCRAGO|JOANG|PWILKEY|ELEANORH|KATBACK|JMCKINNO|DALBRECHT|INTERN15|BLEPSCHI|LADAMS|JGRACE|helenb|domenica|joant|petern|davidp|weeds|fritht|pennie|JRC|YBABA|chris|lc|maggie|kate|MNEWTON|sophie|R</t>
  </si>
  <si>
    <t>UNIT_OF_MEASUREMENT</t>
  </si>
  <si>
    <t>deg|gm|ea|seeds|degC|mls|%|mls/l|ml/l|disc|grams|ppm|disk|mins|mg/l|weeks|degrees|microns</t>
  </si>
  <si>
    <t>UNIT_OF_DURATION</t>
  </si>
  <si>
    <t>hours|min|hrs|days|weeks|mins|%|hour|seed|microns</t>
  </si>
  <si>
    <t>heathers|sgolson|ahowe|mmulvane|gflowers|aphillip|tay34t|jmcaulif|jperciva|spedersen|aperring|twood|slawatsc|afuchs|PHURLE|TNORTH|BRCLARKE|SARAHF|IBIS|PCARMEN|KARDLER|SBOLITHO|SCABAN|PFEILEN|SFLETCHER|DMARGES|JFITZGERALD|RHAMPSHI|JADANIELLS|ABUYKX|WHYKE|HBRINDLEY|MMCMAHON|FKAROUTA|A09491|LGUJA|ANLEZARKM|MBENNELL|GWEST|SHAWKINS|JHUNSTONE|KMARTENS|PBREDELL|ASTEVENS|BCLINTON|RWHITE|KSCOBIE|APEGGIE|CCHONG|MHENERY</t>
  </si>
  <si>
    <t>**CollectionName (for those that are expeditions; remainder may be Collections with relationships to other Collections; for further discussion)</t>
  </si>
  <si>
    <t>heathers|sgolson|ahowe|mmulvane|gflowers|aphillip|tay34t|jmcaulif|jperciva|spedersen|aperring|twood|slawatsc|afuchs|IBIS|PHURLE|TNORTH|BRCLARKE|SARAHF|PCARMEN|KARDLER|SBOLITHO|SCABAN|PFEILEN|SFLETCHER|DMARGES|JFITZGERALD|RHAMPSHI|JADANIELLS|ABUYKX|WHYKE|HBRINDLEY|MMCMAHON|FKAROUTA|A09491|LGUJA|ANLEZARKM|MBENNELL|GWEST|SHAWKINS|JHUNSTONE|KMARTENS|PBREDELL|ASTEVENS|BCLINTON|RWHITE|KSCOBIE|APEGGIE|CCHONG|MHENERY</t>
  </si>
  <si>
    <t>ITEM_RELATION</t>
  </si>
  <si>
    <t>REL_TYPE_ID</t>
  </si>
  <si>
    <t>Lineage|Source item</t>
  </si>
  <si>
    <t>RELATIONSHIP_DESC</t>
  </si>
  <si>
    <t>Clonal parent|OPAR|Non clonal parent|Unknown|Created from</t>
  </si>
  <si>
    <t>http://rs.tdwg.org/dwc/terms/datasetName</t>
  </si>
  <si>
    <t>IRIS|APHILLIP|FROM_NEWDB|PCARMEN|GFLOWERS|HEATHERS|PHURLE|JPERCIVA|JODIEU|SARAHF|BARBARAB|APERRING|TMULCAHY|NSLOAN|BRCLARKE|TWOOD|LVALLEE|CREHWINK|FKENNA|KARDLER|SPEDERSEN|TIM|FROM_LABEL|PAULC|JOEM|JULIEP|STUART|SUSANW|CANASSON|JRH|AHOWE|IBIS|ELEANORH|BARNOTT|MICHELEP|BARRIE|GREGC|PHILH|JOHNN|KOSHANNA|KARINAF|DEBORAHE|RR|BCORSINI|DABROWN|STIG|RGP|FZICH|CPERRERS|PARDLER|TMORSCHE|KOBRYAN|SDONALDSON|RUTH|AJORGENS|RCARNE|LKERR|jmcaulif|AFUCHS|TNORTH|SGOLSON|SBOLITHO|SLAWATSC|MMULVANE|JFITZGERALD|WHYKE|FKAROUTA|LGUJA|HBRINDLEY|A09491|ANLEZARKM|GWEST|SHAWKINS|KMARTENS|PBREDELL|KSCOBIE|ASTEVENS|APEGGIE|MHENERY</t>
  </si>
  <si>
    <t>habitat</t>
  </si>
  <si>
    <t>2003-11-04 00:00:00|2012-07-06 12:59:54|1991-04-07 14:47:31|1991-02-13 00:00:00|1994-02-11 00:00:00|1991-09-11 00:00:00|2003-05-22 00:00:00|2003-08-27 00:00:00|2000-12-06 00:00:00|2011-12-09 00:00:00|2003-04-28 00:00:00|2003-11-17 00:00:00|1996-02-16 00:00:00|1993-04-22 00:00:00|2011-01-31 00:00:00|2003-11-10 00:00:00|2003-06-24 00:00:00|1991-02-20 00:00:00|1991-09-06 00:00:00|2003-04-16 00:00:00|2007-02-09 00:00:00|2003-08-06 00:00:00|2012-07-06 12:59:55|2003-09-22 00:00:00|1991-12-11 00:00:00|2003-08-11 00:00:00|1997-04-01 00:00:00|2006-12-13 00:00:00|1995-09-27 00:00:00|2011-04-21 00:00:00|1991-09-27 00:00:00|2005-08-10 00:00:00|2003-06-10 00:00:00|2003-09-16 00:00:00|2003-06-30 00:00:00|2009-02-20 00:00:00|2006-01-30 00:00:00|1992-08-28 00:00:00|2003-11-05 00:00:00|2003-10-24 00:00:00|1992-09-09 00:00:00|2005-02-28 00:00:00|2003-08-12 00:00:00|2011-10-07 00:00:00|2006-02-22 00:00:00|2003-10-23 00:00:00|2003-06-18 00:00:00|2003-09-29 00:00:00|2003-06-26 00:00:00|1993-03-17 00:00:00|2003-05-28 00:00:00|2003</t>
  </si>
  <si>
    <t xml:space="preserve">HABITAT                           </t>
  </si>
  <si>
    <t>VARCHAR2(1500)</t>
  </si>
  <si>
    <t>4022|4023|4024|4025|4026|4027|4028|4029|4030|4031|4032|4033|4034|4035|4036|4037|81|83|65|84|85|86|87|88|89|90|91|92|93|94|95|96|97|98|99|100|101|102|103|104|105|106|107|108|109|110|111|112|113|114|115|116|117|118|119|120|121|122|123|124|125|126|127|128|129|130|131|132|133|134|135|136|137|138|139|140|141|142|143|144|145|2837|2838|2839|2840|2841|2842|2843|2844|2845|2846|2847|2848|2849|2850|2851|2852|2853|2854|2855|2856|2857|2858|2859|2860|2861|2862|2863|2864|2865|2866|2867|2868|2869|2870|2871|2872|2873|2874|2875|2876|2877|2878|2879|2880|2881|2882|2883|2884|2885|2886|2887|2888|2889|2890|2891|800424|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4331|4332|788|789|790|791|792|793|794|795|796|</t>
  </si>
  <si>
    <t>DwC desc:  Description of the habitat from where the collection object was collected, including geology and soil type, as well as the associated species.
ANHSIR: used to describe the aspect, substrate, vegetation type, and associated vegetation of the area where the collection was made.</t>
  </si>
  <si>
    <t>Migrate as is.</t>
  </si>
  <si>
    <t>http://rs.tdwg.org/dwc/terms/habitat</t>
  </si>
  <si>
    <t>//Unit/Gathering/Biotope/Text</t>
  </si>
  <si>
    <t>FIELD_NUMBER</t>
  </si>
  <si>
    <t>s.n.|1550|6914|6668|167|168|169|17|170|171|172|173|174|175|176|177|178|179|18|180|181|182|183|185|186|187|188|189|19|190|191|192|193|194|195|196|197|198|199|2|20|200|201|202|203|204|205|206|207|208|209|21|211|212|213|214|215|219|22|220|221|222|223|224|225|226|227|228|229|23|230|231|232|233|234|235|236|237|238|239|24|240|241|242|243|244|245|246|247|248|248A|249|25|250|251|252|253|254|255|256|257|258|259|26|260|261|262|263|264|265|266|267|268|269|27|270|271|272|273|274|275|276|277|278|279|28|280|281|1629|1626|2591|3152|5017|5061|4|7|9|3149|3167b|124|402|438|617|874|910|989|358|465|3189|3203|3305|3328|123|148|159|311|318|489|580|581|602|620|622|633|777|784|866|884|894|987|1085|129|1573|1763|2367|2419|2499|2697|2699|2717|2734|3032|3033|3054|3395|3539|3628|3676|3753|3791|3794|3805|4007|4044|4068|4082|4144|4204|426|4277|4316|4322|4326|4501|4511|4541|4563|4590|4654|4672|4690|4702|4725|4733|4735|4758|4766|4773|4832|4837|4878|4881|4934|4970|4977|4988|5011|5016|5064|5107|5124|5133|5146|5155|5253|5273b|5278|5279|5287|52</t>
  </si>
  <si>
    <t>CONSERVATION_STATUS</t>
  </si>
  <si>
    <t>tblobjects</t>
  </si>
  <si>
    <t>vchrMacroHabitat</t>
  </si>
  <si>
    <t>Frequent.|Common.|Scattered.|Rare in woodland.|Occasional.|Moderately common.|Uncommon.|Abundant.|Moderately common, scattered.|Uncommon, few plants in one area.|Uncommon, scattered.|Frequent|Dominant.|Occasional-scattered.|Occasional - scattered.|Locally common.|Rare.|Scattered - locally common.|Common - scattered.|Locally very common.|Locally common|Occasional occurrence.|Locally dominant.|Localised patches.|Occasional|Scattered plants.|Very rare, only 1 plant seen.|Moderatley common.|Common-abundant.|Common|One small patch.|Uncommon, only 1 seen.|Localised, frequent at site.|Frequent, local.|Occasional shrub.|Locally common in restricted site.|Scattered occurrence.|Common only in swale.|Locally common in restricted area.|Locally frequent.|Locally abundant.|Relatively common.|Localised.|Localised but common.|Occasional in reserve.|Common-scattered.|Ocacsional.|Local patch.|Common to dominant.|Frequent scattered.|Scattered. Occasional.|Frequent in clumps.|Localized, only a few plants seen.|Fairly common on s</t>
  </si>
  <si>
    <t>IRIS|APHILLIP|SARAHF|TAY34T|PCARMEN|GFLOWERS|HEATHERS|PHURLE|SPEDERSEN|APERRING|LKERR|TMULCAHY|SUSANW|NSLOAN|LVALLEE|JODIEU|BRCLARKE|MMULVANE|JRH|TWOOD|DMARGES|CREHWINK|FZICH|KOSHANNA|CMAMAN|AJORGENS|FKENNA|BARBARAB|SDONALDSON|JALLISON|DEBORAHE|IBIS|RWHITE|TBEATH|BARNOTT|ELEANORH|BCORSINI|WMURRAY|STIG|JULIEP|SUSMITH|JPERCIVA|TIM|STUART|PAULC|SGOLSON|SUSAN|AHOWE|LAHENDER|DLANSDOW|RCARNE|CTIPPETT|CPERRERS|RGP|JMCAULIF|JPIKE|RUTH|KARINAF|BARRIE|PHILH|JOHNN|MICHELEP|SBONTJER|RR|OPS$TIM|JOEM|AL|BARBARA|IRT|KARDLER|PSEGAL|DABROWN|GREGC|MAGGIEN|FROM_LABEL|ZING|TMORSCHE|SBOLITHO|SARA|AFUCHS|TNORTH|SLAWATSC|JFITZGERALD|WHYKE|FKAROUTA|LGUJA|HBRINDLEY|A09491|ANLEZARKM|GWEST|SHAWKINS|KMARTENS|PBREDELL|KSCOBIE|ASTEVENS|APEGGIE|MHENERY</t>
  </si>
  <si>
    <t>Macrohabitat</t>
  </si>
  <si>
    <t>ITEM_SITUATION</t>
  </si>
  <si>
    <t>TRACKING_NO</t>
  </si>
  <si>
    <t>1|2</t>
  </si>
  <si>
    <t>CURRENT_SIT</t>
  </si>
  <si>
    <t>*|P</t>
  </si>
  <si>
    <t>UNIT_OF_QTY</t>
  </si>
  <si>
    <t>ea|tbd|gm</t>
  </si>
  <si>
    <t>ITEM_SIZE</t>
  </si>
  <si>
    <t>pkt|lpkt|pipe|pot|mount|punnet|rp|90mm|hanging basket|container|hanging pot|hb|hp|hanging mount|175mm|log|tray|40mm|70mm|ft|nt|200mm|cpt|true|plate|stick|128ct|vial|30ct|140mm|50mm|100ct|60ct|rt|240cts</t>
  </si>
  <si>
    <t>ITEM_UNIT_RELATION</t>
  </si>
  <si>
    <t>tblojects</t>
  </si>
  <si>
    <t>vchrMicroHabitat</t>
  </si>
  <si>
    <t>Voucher|Cross-institution linkage</t>
  </si>
  <si>
    <t>1968-03-01 00:00:00|2012-05-22 00:00:00|2007-07-12 00:00:00|2007-07-11 00:00:00|1993-04-17 00:00:00|1986-04-23 00:00:00|1993-04-02 00:00:00|2007-09-11 00:00:00|2015-10-27 00:00:00|2015-11-12 00:00:00|2015-11-13 00:00:00|1996-07-14 00:00:00|2007-07-07 00:00:00|2007-07-03 00:00:00|2010-01-27 00:00:00|2009-10-28 00:00:00|2009-01-21 00:00:00</t>
  </si>
  <si>
    <t>HABIT</t>
  </si>
  <si>
    <t>Microhabitat</t>
  </si>
  <si>
    <t xml:space="preserve">Herb|Shrub c. 2.5 m high.|Shrub|Soft shrub c. 1 m high &amp; 1 m diameter with arching branches.|Shrub.|Open shrub c. 1 metre high.|Spreading shrub to 1.8 m.|Mallee.|Shrub
|Shrub, 1.5 m high.|Low, spreading shrub, 0.5 m high.|Bushy shrub, 0.6 m high.|Low, bushy, spreading shrub, 0.4 m high x 2 m broad.|Dense, low, bushy shrub, 0.3 m high x 1.5 m broad.|Straggling shrub, to 0.4 m high x 1.5 m broad.|Low, spreading shrub, 0.2 - 0.5m high, to 1m broad.|Bushy shrub, 1.5 m high.|Herb
|	|Deciduous terrestrial orchid.|tree|
|Deciduous terrestrial orchid|Spreading shrub 1.5 m tall.|Upright open shrub, 2 m.|Spreading shrub to 1 m.|Spreading shrub to 1.5 m tall by 2 m across.|Hepatic.|											|Grass|Epiphyte. Pendulous herb.|Polypore.|Spreading shrub to 2 m.|Open sparse shrub to 2 m high.|Spreading shrub 1.5 m x 2 m wide.|Tree.|vine|Herb.|Subshrub.|
|Herb.
|
|			|
|Sprawling fleshy herb,rooting from leaf axils.|Subshrub|climber|Erect broadly spreading shrub to 1.7 m high x 3 m across.|Straggling small shrub </t>
  </si>
  <si>
    <t>HERBARIUM_MATERIAL</t>
  </si>
  <si>
    <t>V|H|HI|B|HA|AK|HF|HK|HKA|AH|HAK|HR|HRJ|HJ|FHI|K|A|VA|VI|FH|HIF|HW|1|I|HS|AKH|AHI|W|AHK|HKI|AKI|KI|HAI|F|HAIK|AHKI|HIW|HAKI|KA|KAH|ALK|KH|AP|L|AL|RH|H A|HR-PAH|IF|AI|HRF|HIA|BH|HLK|LKA|BI|LA|HIK|HFW|HFI|K A|A, 2 X K|LK|AIL|KL|HKL|HL|AKL|HAKL|HAP|AHL|AHLK|H I A|HC|HB|AIH|HBI|HWI|AHIW|BHI|A,H|HIR|HV|2|ABH|ABHI|VR|H, I|VB|HIJ|HRJI|HIRJ|BAI|H, A|HRI|BV|H P|BR|J|FHR|FHW|D|HWR|FWH|JH|HJ-PAH/J|HP|HPH|HAF|HKF|HKR|HAKR|KAHI|AKHI|HAFI|HAKF|HAL|HALK|IK|AFHI|H,A|HKK|HO|VF|1H|HFS|HRH|AHIJ|HRA|HAR|FHK|JHR|HJF|HJ-PAH|HFKA|HAFK|IH|HJR|HRP|HCS|HAW|AHW|HAFW|HMW|AFH|HWF|HAB|HFAW|VV|HH|HFK|VJ|BJ|JB|IJV|VJI|HJJ|FV|HFJ|BFH|VIL|A H|RJH|HRJJ|FIH|HLKA|PK|C|S|XI|AIK|M|IS|FS|AHF|AF|AXI|GH|WF|HQ|HFA|XIWH|HAWI|AS|AW|N|X|HIS|WI|HFAI|H, F|AIS|SH|HN|IMHA|IM|/H|XW|AX|HWA|WA|AWH|H,W|HY|XFS|H1|WH|YH|4|HG|XWI|AWM|WIH|XM|AXWI|XWH|HXI|XHI|A, H|HX|H`|AXW|IAF|AWFH|IAH|A  H|/////H|HAX|SHF|XH|KHI|AM|H,W.|H W|HHHHKKA|HJPAH/JB|AHP|H A K|HIKA|R|HRK|H, W.|G|AHR|HFWA|ALH|HKP|KAI|KP|AHKP|HAKP|A POL|AD|V1|H]|HAKPOLL|AFHK|H,S.|HAKIP|HFWI|HD|HDA|HAD|AHKR|HWFI|</t>
  </si>
  <si>
    <t>topography</t>
  </si>
  <si>
    <t>REPLICATES</t>
  </si>
  <si>
    <t xml:space="preserve">TOPOGRAPHY                         </t>
  </si>
  <si>
    <t>CBG, BR|AD, CANB, CBG, HO, PERTH|LAE|LAE, H, TU, MSC|LAE, NICH, NY, LAE, H, B|LAE, NICH, NY, GRO, TBA|K, PERTH, L, AD, MEL, BRI, CANB, US, UC, A, B, U, RSA, CBG, NU|AD, BRI, CBG, MEL|A, AD, CBG, K, L, MEL, TL, Z|BRI|CUVC|CBG|NSW, CBG|CBG, NSW|NSW|CBG, PERTH|CANB|CBG, MO|CBG, COLO, CORD, DNA, GOET, H|L.|PERTH, BISH|MEL|PERTH|PERTH, L|PERTH, NSW|L|PERTH, BISH.|SYD|B, BM, CHR, FH, COLO, L, MEL, P, S, US|BM, CHR, COLO, L, S|BM, CHR, COLO, FH, L, MEL, S|AKU|EGR|BM, CHR, COLO, FH, B, JE, L, TNS, NSW|B, BM, CHR, COLO, FH, L, MEL, NSW, TNS, TBA|BM, L, NSW, TNS|CHR, COLO, FH, MEL|B, BM, CHR, COLO, FH, L, MEL, NSW, TNS|LAE, H|LAE, GRO|LAE, H, NICH|LAE, L, H, NICH, NY, TBA, MO|LAE, L, H, NICH, NY|MO|AD|MEL, NSW, AD|AD, MEL|AD, NSW|AD, MEL, NSW, US|BISH|BR|BR, BISH|MEL, AD|MEL, AD, L.|PERTH, MEL|MEL, PERTH, AD|MEL, AD, L|CANB, K, B|CBG, K, PERTH|BRI, CBG, NSW, PRE|LSU, MA, MEL, CBG|CBG, MEL, PRE|MEL, CBG, PTBG|AD, MEL, PERTH|MEL, NSW|MEL, PERTH|TBA|HO|LAE, H, NICH, NY|LAE, H, B|L, BRI, CANB, A, K, E, UPNG|CBG, AD, BRI|CB</t>
  </si>
  <si>
    <t>MELNO</t>
  </si>
  <si>
    <t>VARCHAR2(250)</t>
  </si>
  <si>
    <t>15863|5540|15087|18344|18341|15276|8510|15543|8408|1926|15306|15145|17452|5793|10773|4060|5309|13843|3831|12212|12181|12287|6528|4400|6747|3964|1623|5213|7443|5008|1628|3242|2877|2947|16424|2744|793|5065|12509|12510|7968|12926|6008|17428|17148|17152|15394|15253|15503|4119|15244|6136|15265|16659|15527|15578|15320|16257|16158|16459|15971|16009|15419|15359|15559|16384|14956|15717|16236|16235|16053|16045|15448|16140|16131|15561|16051|16219|15263|15830|15261|15912|15899|15915|15239|16827|15231|15177|15916|16092|15616|12622|15788|15669|15735|16220|17461|15545|15721|15120|15057|15844|15977|15031|17473|15962|14978|17449|15959|16433|12621|13686|13687|16386|15372|15331|15370|15281|15991|14980|15099|15193|15874|1175|11435|5150|3423|836|14922|4253|7896|1670|18015|6420|538|6353|13372|16938|15312|17810|7350|17537|1296|1316|1419|12386|16625|17804|11546|11418|17665|17568|17623|11417|7326|16175|7946|5402|16684|4785|17512|10057|15850|12340|1314|4824|12385|426|18305|16645|14979|7805|17528|15428|17682|17319|17855|9199|4803|7461|</t>
  </si>
  <si>
    <t>DwC desc:   A description of the topography of the habitat from which the collection object was collected
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</si>
  <si>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verbatimTopography or similar?</t>
  </si>
  <si>
    <t>EUCID</t>
  </si>
  <si>
    <t>http://hiscom.chah.org.au/hispid/terms/topography</t>
  </si>
  <si>
    <t>54711|62964|34186|112452|76333|98841|116189|56823|66378|111501|113412|56831|56837|56838|56855|56846|57168|33746|16450|59220|26915|54443|37157|68652|13773|94963|115700|99018|2735|90841|58515|83137|57654|66428|42567|52735|114377|111538|111539|66516|67228|92106|59742|300|113265|33138|115665|46344|116314|76792|3082|13905|1250|1258|1178|10975|10987|69718|79101|76319|96560|96601|74213|74216|67429|72027|108285|72024|112221|113704|94629|116097|20272|70437|34606|34580|112220|23923|33981|34573|34572|34570|21974|47377|111432|94924|100482|18763|100478|81801|112865|31459|31525|31464|31457|43780|31480|43726|43839|43779|43754|31514|81798|31811|50487|65857|42603|70622|13437|13737|68724|13776|13895|13902|115673|13706|68644|36082|69393|56596|113547|103587|9763|84921|70616|34202|67840|113519|21214|113542|100496|25282|91142|111918|84463|15808|15802|115690|2519|12787|36997|22187|76205|14288|301|70462|8632|8618|15944|84246|2979|9638|15948|15947|11710|59050|95375|45323|17877|17929|20960|114790|49228|39615|61190|50828|59395|116364|5</t>
  </si>
  <si>
    <t>//Unit/Gathering/AreaDetail</t>
  </si>
  <si>
    <t>SubjectType</t>
  </si>
  <si>
    <t>RELATIONSHIP_ACTION</t>
  </si>
  <si>
    <t>aspect</t>
  </si>
  <si>
    <t>Conversion|Herb material taken|Origin of live material</t>
  </si>
  <si>
    <t xml:space="preserve">ASPECT                               </t>
  </si>
  <si>
    <t>VARCHAR2(3)</t>
  </si>
  <si>
    <t>Phytochem in ANHSIR|Noted in ANHSIR comments|Accession in ATHIS</t>
  </si>
  <si>
    <t xml:space="preserve">DwC desc: The abbreviated aspect or outlook of the site from which the collection object was gathered.
HISPID notes: The abbreviated aspect or outlook of the site from which the collection object was gathered. As in previous editions of HISPID, when exchanged this information also needs to be included in the habitat description. </t>
  </si>
  <si>
    <t>Migrate, data should be cleaned up and vocab put on this attribute.</t>
  </si>
  <si>
    <t>http://hiscom.chah.org.au/hispid/terms/aspect</t>
  </si>
  <si>
    <t>IBIS|JRH</t>
  </si>
  <si>
    <t>//Unit/Gathering/Aspect/Ordination</t>
  </si>
  <si>
    <t>slope</t>
  </si>
  <si>
    <t>IBIS|IIBIS|JRH</t>
  </si>
  <si>
    <t xml:space="preserve">SLOPE                                  </t>
  </si>
  <si>
    <t>NUMBER(2)</t>
  </si>
  <si>
    <t>LOAN</t>
  </si>
  <si>
    <t>LOAN_YEAR</t>
  </si>
  <si>
    <t>ANHSIR: on Habitat detail tab.</t>
  </si>
  <si>
    <t>some data exists &lt;200 records, is a numeric value.</t>
  </si>
  <si>
    <t>1986|1987|1990|2012|1981|1983|1985|1988|1989|1991|1992|1993|1994|1996|1995|1997|1998|1999|2000|2001|2002|2003|2004|2005|2006|2007|2008|2009|2010|2011|2013|2014|2015|2016|2017</t>
  </si>
  <si>
    <t>not exchanged</t>
  </si>
  <si>
    <t>LOAN_ADDRESS</t>
  </si>
  <si>
    <t>INSTITUTION_HEAD</t>
  </si>
  <si>
    <t>geologicalSubstrate</t>
  </si>
  <si>
    <t xml:space="preserve">GEOLOGICAL_SUBSTRATE                </t>
  </si>
  <si>
    <t>The Curator, Herbarium|Matthew M. Unwin, Ph.D.|The Manager|The Curator|The Director|PROF. DR K.H.KOHLER|DR C. J. SALDANHA|Prof. J. Lambinon|DR E. R. de la SOTA|GORNAL, R.J.|Dr Marcelo P. Marcelli|Mr Gordon G. Smith</t>
  </si>
  <si>
    <t>LABELS</t>
  </si>
  <si>
    <t>DwC desc:The substrate or parent rock material in the habitat from which the collection object was collected.
HISPID notes :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</si>
  <si>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verbatimGeologicalSubstrate or similar?</t>
  </si>
  <si>
    <t>http://hiscom.chah.org.au/hispid/terms/geologicalSubstrate</t>
  </si>
  <si>
    <t>CITES</t>
  </si>
  <si>
    <t>//Unit/Gathering/Biotope/MeasurementsOrFacts/MeasurementOrFact/MeasurementOrFactAtomised[Parameter="geologicalSubstrate"]/LowerValue</t>
  </si>
  <si>
    <t>DK 109A|NZ003|NZ001|US 060|DD 110A|HU108A|DE 148A|US 356A|DD110A|ES 103A|US 295A|JP 173A|NZ 117A|ES 111A|ZA005|KR102A|BR103A|US032|EST100A|FI 017|US 073A|NZ 002|US149A|US152A|US 108</t>
  </si>
  <si>
    <t>substrate</t>
  </si>
  <si>
    <t xml:space="preserve">NEW:SUBSTRATE                </t>
  </si>
  <si>
    <t>DwC desc:  The material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</si>
  <si>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no existing data</t>
  </si>
  <si>
    <t>http://hiscom.chah.org.au/hispid/terms/substrate</t>
  </si>
  <si>
    <t>//Unit/Gathering/Biotope/MeasurementsOrFacts/MeasurementOrFact/MeasurementOrFactAtomised[Parameter="substrate"]/LowerValue</t>
  </si>
  <si>
    <t>soil</t>
  </si>
  <si>
    <t xml:space="preserve">SOIL_DESCRIPTION                    </t>
  </si>
  <si>
    <t>KNAVIN</t>
  </si>
  <si>
    <t>LOAN_LIST</t>
  </si>
  <si>
    <t>DwC desc: Description of the surface soil type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</si>
  <si>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verbatimSoil or similar?</t>
  </si>
  <si>
    <t>CANB|CBG</t>
  </si>
  <si>
    <t>ITEM_NO</t>
  </si>
  <si>
    <t>http://hiscom.chah.org.au/hispid/terms/soil</t>
  </si>
  <si>
    <t>1|4|2|3|8|5|6|7|11|9|10|12|13|14|15|16|17|18|19</t>
  </si>
  <si>
    <t>//Unit/Gathering/Biotope/MeasurementsOrFacts/MeasurementOrFact/MeasurementOrFactAtomised[Parameter="soil"]/LowerValue</t>
  </si>
  <si>
    <t>LOAN_RETURNS</t>
  </si>
  <si>
    <t>vegetation</t>
  </si>
  <si>
    <t>RET_TYPE_CODE</t>
  </si>
  <si>
    <t>R|T</t>
  </si>
  <si>
    <t xml:space="preserve">VEGETATION                        </t>
  </si>
  <si>
    <t>LEGACYID_CU</t>
  </si>
  <si>
    <t>VARCHAR2(2000)</t>
  </si>
  <si>
    <t>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</si>
  <si>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verbatimVegetation or similar?</t>
  </si>
  <si>
    <t>Fertile leafy liverwort on underside of burnt log.|[Photographed for GPI 2013.]|Donated by Museum of Applied Arts of Sciences 1979.|Donated by Museum of Applied Arts &amp; Sciences.|Flowers purple.|Previously {Grevillea} `Pryors Hybrid'.|Submitted for registration by Plant Growers Australia Pty Ltd. Acc. No. 364.|Plants donated by N. Peate, Plant Growers Australia Pty Ltd. Two plants.|Two plants received.|ORIGIN: ex: Rodney's Nursery, Pialligo, ACT.|ACC 215.|LC prop_no: 9006183, opar: 8502762 ('ACRA 180'). ORIGIN: CULTIVATED: Jamison Nursery, ACT.|Presumed parent of {Callistemon} `Bob Bailey'. Forwarded for comparison.|Acc. No. 367.|Collected by Gary Hardy.
ACC 370.|Acc. No. 371.|Spontaneous hybrid which arose in cultivation in D.M. McKenzies garden in Ocean Grove, Victoria. The parents are {H. bracteatum} `Dargan Hill Monarch' and a white flowered annual form of {H. bracteatum}. Forms a shrub 1 m x 1 m which is compact and dense. Large flowers with many flowers having florets of a deeper lemon yellow. Main seaso</t>
  </si>
  <si>
    <t>ca_objects.legacyId</t>
  </si>
  <si>
    <t>{"prefix": "unitID-"}</t>
  </si>
  <si>
    <t>http://hiscom.chah.org.au/hispid/terms/vegetation</t>
  </si>
  <si>
    <t>COMMENTS</t>
  </si>
  <si>
    <t>//Unit/Gathering/Biotope/MeasurementsOrFacts/MeasurementOrFact/MeasurementOrFactAtomised[Parameter="vegetation"]/LowerValue</t>
  </si>
  <si>
    <t>assocatedSpecies</t>
  </si>
  <si>
    <t>Comm : R.T. Baker, Technological Museum, Sydney.|HOLOTYPE of Daviesia recurvata Maiden et R. Baker = D. pubigera A. Cunn. ex Benth. Photo 2650 &amp; 3592.|Ex Museum of Applied Arts &amp; Sciences.|Ex - Museum of Applied Arts &amp; Sciences.|Cultivated herbarium voucher CBG 9711094 ex CBG 9005685 ex opar CBG 8502755.|Cultivated herbarium voucher CBG 9711096.|Cultivated herbarium voucher CBG 9711095. Note: 'ACRA 180' appears not to have been given an ACRA 'Acc.' number, i.e. not ?accepted as an ongoing ACRA application.|[20 Apr 2016: This specimen had a stamp as CBG 750308 but we believe this to be incorrect.  The plant from which the voucher was taken is ANBG 750308.]|[No herbarium specimen found 16 Oct. 2013]|Recorded by FUNGIMAP (Australian Fungi Mapping Scheme).|Map 1:250,000 sh-50-14 R. Hnatiuk CL DEC. 1979.|[7 May 2015: assumed to be wild seed.]|[7 May 2015: assumed to be wild.]|[Plant origin updated to 'c' in Oct 2015]|[Plant origin updated to 'o' in Oct 2015]|[Plant origin updated to 'o' in Oct 2005]|Seed-fruit stu</t>
  </si>
  <si>
    <t xml:space="preserve">ASSOCIATED_SPECIES                 </t>
  </si>
  <si>
    <t>Constant</t>
  </si>
  <si>
    <t>DC_UNIT_ID</t>
  </si>
  <si>
    <t>CANB</t>
  </si>
  <si>
    <t>ca_objects.source_id</t>
  </si>
  <si>
    <t>DwC desc:  A list of names of taxa and their associations with the Occurrence.
DwC usage:   Transfer individual taxa as a list of key-value pairs separated by the pipe character (“|”) where the key is a hispid:associationType and the value a dwc:scientificName.
DwC example: "host:Nothofagus cunninghamii", "growingWith:Eucalyptus regnans|growingWith:Atherospermum moschatum"
HISPID notes: 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</si>
  <si>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Relationship:
Taxon-&gt;Collection Event</t>
  </si>
  <si>
    <t>LEGACYID_CE</t>
  </si>
  <si>
    <t>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4313|4314|4315|4316|4317|4318|4319|4320|4321|4322|4323|4324|4325|4326|4327|4328|4329|4330|4331|4332|4333|4334|4335|4336|4337|4338|4339|4340|4341|4342|4343|4344|4345|4346|4347|4348|4349|4350|4351|4352|4353|4354|4355|4356|4357|4358|4359|4360|4361|4362|4363|4364|4365|4366|4367|975986|4369|4370|4371|4372|4373|4374|43</t>
  </si>
  <si>
    <t>{"prefix": "eventID-"}</t>
  </si>
  <si>
    <t>ca_occurrences</t>
  </si>
  <si>
    <t>JUDITH|SARA|GREGCH|OPS$SARA|TJB|KATHH|YBABA|JULIEP|FIONA|BARBARA|KARINAF|OPS$JANE|OPS$CIVA|OPS$COLLEEN|PFE|sy|OPS$GRANT|WINVEEN|LIBBI|INGRID|OPS$PETAR|OPS$FIONA|OPS$MARION|OPS$LINDI|SIMONEL|STUDENT|OPS$LIBBI|MBALLENT|IRT|RSAMS|FAYE|OPS$KATE|OPS$MARCIE|ZING|CEVANS|MARION|AL|JBURGE|RJONES|PETERB|RPRINCE|st|JMILL|STUART|LHALASZ|MAGGIEN|MNIGHTIN|ANNJ|ALEXG|IBIS|SWORBOYS|KTHOMPSO|PMARTENS|PDOWNEY|SPEDERSEN|JWINNEL|KER|RFLEMING|MHUMPHRE|KHEMPEL|THORCHAR|DJUDGE|NLAM|CAROLYNM|RLAST|CKELLER|CAFONSO|JMATARCZ|SSMITH|ROSG|PTURNER|JPULFORD|JPENA|BRONWYNC|FZICH|JNEWTON|ERMA|NICOLEM|KERRYS|CSMITH|LSELG|LINDYC|HLH|BARBARAW|TWARDILL|733|RCORVISY|PENNIEH|CPUENTEL|JHILL|DLANSDOW|CBLAKE|KOBRYAN|LVIVIAN|ALIM|JMCKINNO|PCOCHARD|CWEILLER|ECLIFTON|JDOWE|CGILBERT|LAHRENDT|sueb|JOP|JEMILLER|IWARREN|MARIONG|HELENH|JUDITHC|ELEANORH|803|JCONNORS|AWHALEN|CATHYM|helen|54|ASLEE|13|14|55|15|17|974|ALYNE|KIRSTENC|19|22|934|TEGUH|JRC|935|864|23|936|eva|vilja|866|24|25|JOANG|76|867|869|872|873|brian|sally|peta|kate|896|897|graham|ros|3|4|NOELV|H</t>
  </si>
  <si>
    <t>associationType</t>
  </si>
  <si>
    <t>1998-01-09 00:00:00|1993-07-01 00:00:00|1993-03-29 00:00:00|1996-10-28 00:00:00|1993-03-31 00:00:00|1994-05-02 00:00:00|1990-09-11 00:00:00|1993-04-01 00:00:00|1992-12-09 00:00:00|1993-04-06 00:00:00|1993-09-10 00:00:00|1991-08-30 00:00:00|1996-01-24 00:00:00|1996-01-22 00:00:00|1994-06-07 00:00:00|1998-07-30 00:00:00|1998-07-28 00:00:00|1999-04-29 00:00:00|1998-06-11 00:00:00|1996-01-09 00:00:00|1993-07-12 00:00:00|1993-06-11 00:00:00|1994-12-13 00:00:00|1993-08-09 00:00:00|1994-07-20 00:00:00|1992-05-01 00:00:00|1996-12-10 00:00:00|1992-05-26 00:00:00|1993-03-18 00:00:00|1994-06-29 00:00:00|1994-04-29 00:00:00|1992-05-19 00:00:00|1992-05-14 00:00:00|1992-05-13 00:00:00|1993-02-10 00:00:00|1992-05-15 00:00:00|1992-06-12 00:00:00|1994-08-22 00:00:00|1994-05-11 00:00:00|1992-11-10 00:00:00|1992-05-06 00:00:00|1992-09-17 00:00:00|1992-09-11 00:00:00|1992-09-22 00:00:00|1992-06-16 00:00:00|1992-02-03 00:00:00|1992-11-13 00:00:00|1992-11-11 00:00:00|1992-12-18 00:00:00|1992-09-25 00:00:00|1992-12-01 00:00:00|1992</t>
  </si>
  <si>
    <t>CONDITION_CODE</t>
  </si>
  <si>
    <t>Good|Damaged(Refer to Notes)|Damaged|Fair|26-APR-2007|20-FEB-2008|other|17-JAN-2008|God|OK</t>
  </si>
  <si>
    <t>{"prefix": "herb-"}</t>
  </si>
  <si>
    <t>TRANSFER_INSTITUTION_CODE</t>
  </si>
  <si>
    <t>occurrenceSplitter</t>
  </si>
  <si>
    <t>BM|HO|DNA|UARK|NY|CHR|DUKE|M|ASTC|U|AD|NE|BRI|WALSH|BOL|PERTH|BISH|UNSW|K|NSW|MEL|#KALB|F|BC|Landcare Auck.|PDD|P|Uni. de Rennes|LANC|L|SYD|SP|NICH</t>
  </si>
  <si>
    <t xml:space="preserve">{
        "occurrenceType": "herbCollectingEvent",
        "relationshipType": "collected",
        "matchOn": ["idno"],
        "attributes": {"source_id": "CANB"}
}
</t>
  </si>
  <si>
    <t>TRANSFER_BOTANIST_NAME</t>
  </si>
  <si>
    <t>Halford|BARKER|HEENAN|BRUHL|PEDLEY|LINDER|RYE|WILSON|PUTTOCK|GRGURINOVIC|MAKINSON|JEANES|TINDALE|DEKOK|KALB|Udovicic|Lumbsch|Susanna|SEPPELT|McKENZIE|Walsh|Beever|Hopkins|Kerrigan|Kellermann|Wood|Vermuelen|Holland|Waters|DIXON</t>
  </si>
  <si>
    <t>TRANSFER_BOTANIST_INITIAL</t>
  </si>
  <si>
    <t>R.|P.|J.J.|0|J.E.|L.|N.|B.|P.G.|C.|C.F.|CHERYL|R.O.|BOB|J.|M.|K.|F.|T.|A.|E.H.C.|H.F.|D.</t>
  </si>
  <si>
    <t>IBIS|HELENH|THORCHAR|SCUNNING|RCORVISY|BRONWYNC|SALASYA</t>
  </si>
  <si>
    <t>OBSERVATION</t>
  </si>
  <si>
    <t>1|2|3|4|5|6|7|8|9|10|11|12|13|14|15|16|17|18|19|20|21|22|23|24|25|27|29|30|31|32|41|42|43|44|61|62|141|144|145|146|147|148|149|150|151|152|153|154|155|156|157|158|159|160|161|162|163|164|165|166|167|168|169|170|171|172|173|174|175|176|177|178|179|181|182|183|184|185|186|187|188|189|190|191|192|193|194|195|196|197|198|199|203|205|206|221|222|241|242|261|262|263|264|265|266|267|268|269|270|271|287|288|295|307|308|327|330|332|333|334|353|354|355|373|393|394|395|396|414|415|434|435|456|457|458|459|460|474|494|514|534|535|536|537|538|554|555|556|557|574|594|614|634|635|636|654|655|656|657|658|659|674|675|676|677|678|679|694|695|696|697|698|699|700|701|702|703|704|705|706|707|708|709|710|711|712|713|714</t>
  </si>
  <si>
    <t>RECORDNUMBER</t>
  </si>
  <si>
    <t>ca_objects.recordNumber</t>
  </si>
  <si>
    <t>OBS_CATEGORY</t>
  </si>
  <si>
    <t>{"skipIfEmpty": 1}</t>
  </si>
  <si>
    <t>Treatment|Observation</t>
  </si>
  <si>
    <t>PMARTENS|SARA|SCUNNING|ANNL|CWEILLER|OGONZALE|JHILL|MNIGHTIN|FZICH|ETOMS|ECLIFTON|JUDITH|KTHOMPSO|THORCHAR|BSIMPSON|CEVANS|DLANSDOW|AWHITING|AL|EGREGORY|JNEWTON|KTSANG|TJB|KARINAF|MMULVANE|LHALASZ|BRONWYNC|AWHALEN|JULIEP|SPEDERSEN|SUSANW|CGILBERT|RCORVISY|KHEMPEL|JMATARCZ|IWARREN|RPRINCE|JWINNEL|TERENAL|LAHRENDT|BARBARA|CBLAKE|ROSG|LVIVIAN|THOPLEY|AMONRO|IRT|LIBBI|CBLANCHF|TLABEL|JOP|TORCHARD|HMILLS|JEMILLER|JMCKINNO|RSAMS|LAURAJO|RFLEMING|SIMONEL|HEATHERS|JODIEU|IBIS|HLH|CAFONSO|TEGUH|KNAVIN|JRH|SDONALDSON|ELEANORH|JUDITHC|GFLOWERS|KATBACK|ASLEE|WINVEEN|HHEPNER|HELENH|FAYE|CATHYM|PCOCHARD|GREGCH|AMCRAE|JCOTTIER|MARION|MARIONG|PTURNER|EMC|MBALLENT|KIRSTENC|ZING|PCARMEN|DPENTON|KATHH|BLEPSCHI|STUDENT|NSLOAN|CCARGILL|KOBRYAN|TMULCAHY|JPULFORD|MAGGIEN|HH|RJONES|DALBRECHT|JCONNORS|SALASYA|MAC|DJUDGE|GCHANDLER|LINDYC|STUART|APERRING|FIONA|INTERN17|LADAMS|SREFSHAU|JPENA|INGRID|SWORBOYS|ANNJ|JOANG|PFE|BCRAGO|INTERN09|MHUMPHRE|PENNIEH|DAVIDM|INTERN04|PWILKEY|JPERCIVA|NAKED|SGOLSON|CPUENTEL|JGRACE|INTERN12|YBABA|KBRAN</t>
  </si>
  <si>
    <t xml:space="preserve">NEW:associationTYpe       </t>
  </si>
  <si>
    <t>DwC desc:  Type of association
HISPID vocab : https://github.com/hiscom/hispid/blob/master/vocabulary/association_type.xml
HISPID values : host, growingWith, growingOn, mixedWith</t>
  </si>
  <si>
    <t>To deliver in this way a new relationship with PLANT NAME needs to be established.</t>
  </si>
  <si>
    <t>http://hiscom.chah.org.au/hispid/terms/associationType</t>
  </si>
  <si>
    <t>not in ABCD</t>
  </si>
  <si>
    <t>2005-10-17 00:00:00|1996-10-28 00:00:00|2003-06-26 00:00:00|2013-04-22 00:00:00|2005-03-01 00:00:00|2003-03-13 00:00:00|2003-03-12 00:00:00|1996-01-24 00:00:00|2013-04-18 00:00:00|2005-04-13 00:00:00|2013-06-11 15:28:22|2005-04-20 00:00:00|2005-05-02 00:00:00|2005-05-27 00:00:00|2005-02-14 00:00:00|2004-01-21 00:00:00|1996-01-22 00:00:00|2015-08-19 00:00:00|2005-04-19 00:00:00|2014-09-15 00:00:00|2016-04-20 00:00:00|2005-05-10 00:00:00|2005-07-08 00:00:00|2005-05-26 00:00:00|2015-07-08 00:00:00|2005-06-28 00:00:00|2016-08-10 00:00:00|2005-04-29 00:00:00|2009-10-19 00:00:00|2005-06-17 00:00:00|1998-07-28 00:00:00|2004-01-06 00:00:00|1993-07-12 00:00:00|1993-06-10 00:00:00|2005-02-10 00:00:00|2015-11-05 00:00:00|2003-10-07 00:00:00|2007-04-27 00:00:00|1992-05-19 00:00:00|2006-03-15 00:00:00|2003-05-21 00:00:00|2003-07-10 00:00:00|2011-11-04 00:00:00|2008-06-04 00:00:00|2009-03-13 00:00:00|1994-09-19 00:00:00|2008-06-26 00:00:00|1992-02-03 00:00:00|2007-10-23 00:00:00|1995-09-14 00:00:00|1992-09-11 00:00:00|2008</t>
  </si>
  <si>
    <t>HERB_MATERIAL_NOTES</t>
  </si>
  <si>
    <t>SKIP</t>
  </si>
  <si>
    <t>ca_objects.source</t>
  </si>
  <si>
    <t>Not required for ANH</t>
  </si>
  <si>
    <t>flowering specimen|flowers and fruit|fruit J|fertile material HJ|flowers / fruit HJ|flowers / fruit J|flowers HJ|flowers J|Flowers etc...|fertile material J|flower HJ|fruit / flowers HJ|fruit HJ|flowers needed|fruit / flowers J|Flowers for HJ|flower / fruit HJ|flowers|spores|fruit / flower J|fruit / flopwers J|fertile herbarium voucher|flowers to confirm id|Fruit|Flower|fruit / flowers|fruit /flowers HJ|fertile material|leaves HJ|fruit / flower HJ|fruit &amp; flowers! HJ|Flowering herbarium specimen|flowers / frur J|dummy|flower, fruit|flowers/fruit|spores HJ|Flowers, Leave|fruit H|flowers /fruit HJ|Fetile material|Fertlie material|748520|flowers lots of.... field bk|buds / fruit HJ|fertile cultivated voucher|flowers H|flowers buds fruit|Fertile cult voucher|flowers fruit|fertile voucher|Flowering spec|flowers fruit HJ</t>
  </si>
  <si>
    <t>LIFESTAGE</t>
  </si>
  <si>
    <t>ca_objects.lifeStage</t>
  </si>
  <si>
    <t>listItemSplitter</t>
  </si>
  <si>
    <t>{
  "listItemType":"concept",
  "list": "lifeStage",
  "delimiter": ","
}</t>
  </si>
  <si>
    <t>associatedTaxa</t>
  </si>
  <si>
    <t>FULL_NAME</t>
  </si>
  <si>
    <t xml:space="preserve">New field </t>
  </si>
  <si>
    <t>leg. ign.|Barnsley, B.|Crisp, M.D.|Groote Oblink, D.J.|Phillips, M.E.|Wace, N.|(117)|(305)|12|1980 Sino-Amer. Exped. No.|A.B.G. Trainee|ACRA|(B. Hadlow)|(J. Shelly)|(R. Rudd)|ANBG|(A. Lobb)|(L.A. Craven and C.A. Craven 9337)|(M. Wolff)|Burns, D.|ANBG 712|ANBG/E.D. Hutch|ANBG/L. Lawler|ANBG/Mr Castillo|ANBG/R. Cowen|ANBG/R. Datodi|Abbe, L.B.|Abbe, E.C.|Kadim b. Tassim|Mansor b. Omar|Abbott, A.|Abbott, A.A.|Abbott, A.T.D.|Abbott, I.|Abbott, W.L.|Abdul, Kadir bin|Abell 500, P.G.|Abell, P.|Abell, P.G.|Herscovitch, C.|Funk, W.|Marriott, N.|Abell, R.|Abramov, I.I.|Abramova, A.L.|Abromov, I.I.|Abts, U.|Abts, U.W.|Acevedo, P.|Acosta, M.E.|et al.|Santa, J.|Adair, R.J.|Bruzzese, A.|Adams 4091, L.G.|Adams, D.G.|Adams, L.G.|Hoogland, R.D.|Weber, W.|Weber, W.A.|McVean, D.|Adams, C.J.|Austin, M.|Craven, L.A.|Lazarides, M.|Richardson, P.|Adams, R.P.|Zanoni, T.|Adamson, J.|Adamson, R.H.|Adee|Adee, K.|Adlerz, E.|Aedo, C.|Afonina, O.M.|Agostini, G.|Cobo, T.|Farinas, M.|Castellanos, E.|Ahti, T.|Stenroos, S.|Aina, A.|Aitken, Y.|</t>
  </si>
  <si>
    <t>ESTABLISHMENTMEANS</t>
  </si>
  <si>
    <t>OBS_GROUP</t>
  </si>
  <si>
    <t>ca_objects.establishmentMeans</t>
  </si>
  <si>
    <t>Propagation|Test|Damage|Dead|General|Label|Horticulture|Seed Sample|Seed|Seed morphology</t>
  </si>
  <si>
    <t>OBS_TYPE</t>
  </si>
  <si>
    <t>NEW:associatedTaxa</t>
  </si>
  <si>
    <t>Heat|Scarify|Dry storage|Imbibation|Stratification|Smoke|Chemical|Substrate|Decontaminate|Photoperiod|Contamination|PPM|Cut test|General|Fungus|Reason|Label|Number|Maintenance|Media|Additional|Hormone|Media/Hormone|TSW|Incubation|Purity|Tree|Tree Surgery|Watering|Fertiliser|SW|Processing|Germination|Cutting|Pulse|Growth cabinet|Length|Width|LengthSample|WidthSample|Shape|Texture|Appendage</t>
  </si>
  <si>
    <t>ca_objects.habit</t>
  </si>
  <si>
    <t>MEASUREMENT</t>
  </si>
  <si>
    <t>100.0000|0.5000|15.0000|10.0000|200.0000|20.0000|2.0000|50.0000|80.0000|0.0000</t>
  </si>
  <si>
    <t>http://rs.tdwg.org/dwc/terms/associatedTaxa</t>
  </si>
  <si>
    <t>//Unit/Gathering/…/synecology_comment (currently)
HISPID6: //Unit/Gathering/Synecology/AssociatedTaxa/TaxonIdentified/ScientificName/FullScientificNameString + //Unit/MeasurementsOrFacts/MeasurementOrFact/MeasurementOrFactAtomised[Parameter="host"]/LowerValue</t>
  </si>
  <si>
    <t>ORGANISMQUANTITY</t>
  </si>
  <si>
    <t>ca_objects.organismQuantity</t>
  </si>
  <si>
    <t>associatedSequences (relationship or collection_item?)</t>
  </si>
  <si>
    <t>deg|%|ppm|ml/L|seeds|?|mm|(count)|ea|gm|degrees</t>
  </si>
  <si>
    <t>DURATION</t>
  </si>
  <si>
    <t>ORIGINOFMATERIAL</t>
  </si>
  <si>
    <t>ca_objects.originOfMaterial</t>
  </si>
  <si>
    <t>12.0000|10.0000|15.0000|48.0000</t>
  </si>
  <si>
    <t>{
  "listItemType":"concept",
  "list": "originOfMaterial"
}</t>
  </si>
  <si>
    <t>NEW:associatedSequences</t>
  </si>
  <si>
    <t>DwC desc:  List of identifiers for sequences associated with the collection object.</t>
  </si>
  <si>
    <t>New relationship to 'ASSOCIATED VOUCHERS(?)' type of 'associatedSequences'</t>
  </si>
  <si>
    <t>min|hours|mm|litres|mins|seed|%|?</t>
  </si>
  <si>
    <t>ORGANISMQUANTITYTYPE</t>
  </si>
  <si>
    <t>ca_objects.organismQuantityType</t>
  </si>
  <si>
    <t>http://rs.tdwg.org/dwc/terms/associatedSequences</t>
  </si>
  <si>
    <t>IBIS|SLAWATSC</t>
  </si>
  <si>
    <t>//Sequences/Sequence/ID-in-Database</t>
  </si>
  <si>
    <t>{
  "listItemType":"concept",
  "list": "organismQuantityType"
}</t>
  </si>
  <si>
    <t>collectingTeamID</t>
  </si>
  <si>
    <t>IBIS</t>
  </si>
  <si>
    <t>DISPLAY_MEASUREMENT</t>
  </si>
  <si>
    <t>Identifier allocated to a COLLECTING_TEAM. Is not null. The COLLECTING_TEAM is based on TEAM_MEMBERSHIP.</t>
  </si>
  <si>
    <t>HERBARIUMMATERIAL</t>
  </si>
  <si>
    <t>ca_objects.herbariumMaterial</t>
  </si>
  <si>
    <t>PLANT_NAME</t>
  </si>
  <si>
    <t>RANK_ID</t>
  </si>
  <si>
    <t>65|20|5|1|60|70|40|45|77|50|52|47|42|73|30|95|124|123|142|79|41|71|150|141|144|145|99|88|90|35|25|10|16|87|154|129|100|146|113|13|15|17|149|147|152|0</t>
  </si>
  <si>
    <t>HYBRID</t>
  </si>
  <si>
    <t>GARDENSMATERIAL</t>
  </si>
  <si>
    <t>ca_objects.gardensMaterial</t>
  </si>
  <si>
    <t>X|H|I|U|C|+</t>
  </si>
  <si>
    <t>AUTONYM</t>
  </si>
  <si>
    <t>HOMONYM</t>
  </si>
  <si>
    <t>HORTLABELSUFFIX</t>
  </si>
  <si>
    <t>a string of names, in label order</t>
  </si>
  <si>
    <t>ca_objects.hortLabelSuffix</t>
  </si>
  <si>
    <t>tblCollectorList; tblCollectorLink</t>
  </si>
  <si>
    <t>RegNo links to tblCollectorLink as does tblCollectorID from tblCollectorList (seniority)</t>
  </si>
  <si>
    <t>CENSUS</t>
  </si>
  <si>
    <t>N|C|Y|S</t>
  </si>
  <si>
    <t>collectorCertainty</t>
  </si>
  <si>
    <t>VALID_CODE</t>
  </si>
  <si>
    <t>ETHNOFLAG</t>
  </si>
  <si>
    <t>S|X</t>
  </si>
  <si>
    <t>ca_objects.ethnoFlag</t>
  </si>
  <si>
    <t>Y
N</t>
  </si>
  <si>
    <t>Yes
No</t>
  </si>
  <si>
    <t>COUNTRY_ID</t>
  </si>
  <si>
    <t>ca_objects.exsic</t>
  </si>
  <si>
    <t>CollectorQualifierID</t>
  </si>
  <si>
    <t>347|0|348|1|349|2|350|3|343|351|4|344|352|5|345|356|6|346|357|9|10|11|12|13|14|7|15|8|16|17|25|18|26|19|20|21|22|23|24|30|31|32|33|34|27|35|28|36|29|39|40|41|42|43|44|37|45|38|46|53|54|47|55|48|56|49|50|51|52|60|61|62|63|64|57|65|58|66|59|73|74|67|75|68|76|69|70|71|72|79|80|81|82|83|84|77|85|78|86|93|94|87|95|88|96|89|90|91|92|101|102|103|104|97|105|98|106|99|100|112|113|114|107|115|108|116|109|110|111|124|117|125|118|126|119|120|121|122|123|134|127|135|128|136|129|130|131|132|133|140|141|142|143|144|137|145|138|146|139|148|156|149|150|151|152|153|154|147|155|161|162|163|164|157|165|158|166|159|160|170|171|172|173|174|167|175|168|176|169|183|184|177|185|178|186|179|180|181|182|189|190|191|192|193|194|187|195|188|196|197|205|198|206|199|200|201|202|203|204|213|214|207|215|208|216|209|210|211|212|222|223|224|217|225|218|226|219|220|221|232|233|234|227|235|228|236|229|230|231|243|244|237|245|238|246|239|240|241|242|247|255|248|256|249|250|251|252|253|254|259|260|261|262|263|264|257|265|258|266|272|273|274|267|27</t>
  </si>
  <si>
    <t>COUNTRY_NAME</t>
  </si>
  <si>
    <t>EXSICCATAFASCICLE</t>
  </si>
  <si>
    <t>ca_objects.exsiccataFascicle</t>
  </si>
  <si>
    <t>New field</t>
  </si>
  <si>
    <t>U.S.A.|Unknown|U.S.S.R.|Afghanistan|United Republic of Tanzania|Albania|West Antarctica|Algeria|St Vincent|South Sea Islands|American Samoa|Sumatra|Netherlands?|Andorra|Tahiti|Republic of the Philippines|Angola|Transvaal|Republic of Palau|Antigua and Barbuda|Argentina|Armenia|Aruba|Australia|Austria|Anguilla|Azerbaijan|Antarctica|Bahamas|Bahrain|Bhutan|Bangladesh|Bolivia|Barbados|Belarus|Belgium|Belize|Benin|Bermuda|Brazil|British Indian Ocean Territory|Brunei Darussalam|Bulgaria|Burkina Faso|Bosnia and Herzegovina|Burundi|Botswana|Cambodia|Bouvet Island|Cape Verde|Cayman Islands|Central African Republic|Chad|Chile|China|Cameroon|Christmas Island|Canada|Cocos (Keeling) Islands|Cote d'Ivoire|Croatia|Colombia|Cuba|Comoros|Cyprus|Congo|Congo, the Democratic Republic of the|Cook Islands|Costa Rica|Dominica|Dominican Republic|East Timor|Ecuador|Egypt|Czech Republic|El Salvador|Denmark|Equatorial Guinea|Djibouti|Finland|France|Eritrea|French Guiana|Estonia|French Polynesia|Ethiopia|Falkland Islands (Malvinas)|Faroe</t>
  </si>
  <si>
    <t>startDate</t>
  </si>
  <si>
    <t>CURATION_RECORD_ID</t>
  </si>
  <si>
    <t>EXSICCATANUMBER</t>
  </si>
  <si>
    <t>double</t>
  </si>
  <si>
    <t>ca_objects.exsiccataNumber</t>
  </si>
  <si>
    <t xml:space="preserve">DERIVED_COLL_DATE                           </t>
  </si>
  <si>
    <t>When a user enters a complete date (day, month and year) the date is stored a a date format.</t>
  </si>
  <si>
    <t>3176|14405|14403|14404|14406|14408|14407|14409|14410|14411|14412|14413|14414|14415|14416|14417|14418|16217|16186|16137|16121|14110|14343|3175|16208|16195|16132|16084|3174|763|3944|1303|169|2909|16213|16177|16122|3968|4033|3087|16170|99|16226|16179|16173|16146|16140|16083|101|16222|16205|16081|461|972|16172|1253|16211|16210|16160|1449|1674|16207|1744|16206|1798|2282|16221|16203|16202|2860|16196|2920|16197|16194|16191|16188|16174|16168|16165|16148|16147|16101|3015|3056|16171|16166|16141|16130|3063|3093|16167|16086|3105|3138|16159|3152|16220|16219|16199|16190|16189|16158|16156|16143|16129|16116|16097|3219|16223|16209|16181|16164|16162|16155|16150|16125|16112|16111|16090|16080|3228|3230|3391|3774|3981|3997|16225|16123|16119|16118|4013|16161|16089|4035|6051|16100|4081|2857|16200|3148|3163|16153|3170|16175|16152|3401|16184|16138|3938|3974|4016|4039|16127|16124|16099|4079|16178|16085|4095|1035|16214|16120|16107|2863|2878|2883|2885|16187|2899|3352|15343|3369|16180|16142|16113|3902|16133|3921|4022|4058|16091|4100|409|</t>
  </si>
  <si>
    <t>intDateStart</t>
  </si>
  <si>
    <t>HERBMATERIALREQUIREDFLAG</t>
  </si>
  <si>
    <t>TAXON_ORDER</t>
  </si>
  <si>
    <t>ca_objects.herbMaterialRequiredFlag</t>
  </si>
  <si>
    <t>*|Dictyotales|Anthocerotales|Blasiales|Fossombroniales|Haplomitriales|Jungermanniales|Lepicoleales|Marchantiales|Metzgeriales|Monocleales|Pleuroziales|Porellales|Radulales|Ricciales|Sphaerocarpales|Treubiales|Ambuchananiales|Andreaeales|Andreaeobryales|Archidiales|Bryales|Dicranales|Diphysciales|Encalyptales|Funariales|Grimmiales|Hedwigiales|Hookeriales|Hypnales|Orthotrichales|Polytrichales|Pottiales|Rhizogoniales|Seligeriales|Sphagnales|Splachnales|Takakiales|Tetraphidales|Timmiales|Blechnales|Cyatheales|Davalliales|Dicksoniales|Equisetales|Gleicheniales|Hymenophyllales|Isoetales|Lycopodiales|Marattiales|Marsileales|Ophioglossales|Osmundales|Polypodiales|Psilotales|Pteridales|Salvineales|Salviniales|Schizaeales|Selaginellales|Apiales|Aristolochiales|Asterales|Batales|Buxales|Callitrichales|Calycerales|Campanulales|Capparales|Caryophyllales|Casuarinales|Celastrales|Cornales|Daphniphyllales|Diapensiales|Didymelales|Dilleniales|Dipsacales|Ebenales|Elaeagnales|Ericales|Eucommiales|Euphorbiales|Fabales|Fagales|Ge</t>
  </si>
  <si>
    <t>earliestDateCollected</t>
  </si>
  <si>
    <t>HERBMATERIALREQDDESCRIPTION</t>
  </si>
  <si>
    <t>FAMILY_NUMBER</t>
  </si>
  <si>
    <t>ca_objects.herbMaterialReqdDescription</t>
  </si>
  <si>
    <t>358|312|181|123|144|6|7|373|282|401|125|309|258|438|415|228|422|129|416|68|314|476|177|227|65|411|412|327|332|435|429|280|432|326|42|480|79|389|410|8|394|62|9|118|271|325|108|84|131|196|187|89|120|360|167|399|10|159|344|192|308|449|214|226|352|419|313|436|105|221|85|127|398|349|425|72|376|365|418|67|110|461|191|372|283|182|142|133|121|112|276|477|230|44|86|99|128|76|235|88|168|198|155|317|423|223|256|463|215|388|338|93|260|421|284|460|229|234|248|185|217|45|404|12|46|479|446|471|197|104|396|186|13|218|59|14|219|205|286|15|126|106|136|176|379|263|375|16|141|367|408|392|164|17|335|207|475|293|156|152|200|1|270|231C|202|467|405|294|224B|107|216|289|61|100|119|165|472|183|175|96|261|275|330|322|357|48|18|354|49|71|369|19|225|224|199|238|195|451|244|102|395|457|409|75|391|60|311|348|184|413|169|297|295|414|468|272|222|439|342|350|20|21|402|281|73|80|428|2|406|296|473|116|315|469|441|305|170|64|347|91|74|161|291|114|433|362|426|323|437|298|209|188|328|397|22|268|455|23|387A|3|246|63|179|299|160|462|24|150|25|26|464</t>
  </si>
  <si>
    <t>INTERNALNOTE</t>
  </si>
  <si>
    <t>ca_objects.internalNote</t>
  </si>
  <si>
    <t>RECORD_STATUS</t>
  </si>
  <si>
    <t>{"prefix": "Editoral Comments:","skipIfEmpty": 1}</t>
  </si>
  <si>
    <t>A</t>
  </si>
  <si>
    <t>GHW</t>
  </si>
  <si>
    <t>+|BNA_load|BNA_0|PNE kite|AST|PNE kite+|BNA_0+|BNA_load+|20130222|AST+|HLD|c.ud8.test|V12|V12+|25-FEB-13|ITI test</t>
  </si>
  <si>
    <t>OCCURRENCEREMARKS</t>
  </si>
  <si>
    <t>ca_objects.occurrenceRemarks</t>
  </si>
  <si>
    <t>GENUS_CHECK_REQD</t>
  </si>
  <si>
    <t>SPECIES_CHECK_REQD</t>
  </si>
  <si>
    <t>CREATEDBY</t>
  </si>
  <si>
    <t>ca_objects.createdBy</t>
  </si>
  <si>
    <t>CULTIVAR</t>
  </si>
  <si>
    <t>PBR|ACNI|ACRA Registered|ACRA|ACRA Closed|Trade Name|ACRA Pending</t>
  </si>
  <si>
    <t>intTimeStart</t>
  </si>
  <si>
    <t>values 0,-1.Need to check whether this is required.</t>
  </si>
  <si>
    <t>CREATEDATE</t>
  </si>
  <si>
    <t>Zieria sp. O|Melaleuca sp. nov.|Astrotricha sp. nov.</t>
  </si>
  <si>
    <t>ca_objects.createDate</t>
  </si>
  <si>
    <t>NOMENCLATURAL_STATUS</t>
  </si>
  <si>
    <t>nom. rej.|nom. superfl.|orth. var.|nom. nud.|nom. dub.|nom. prov.|nom. alt.|nom. subnud.|MS|nom. cult.|nom. ambig.|orth. cons.|phrase name|morph.|PBR prov.|nom. obsc.|nom. confus.</t>
  </si>
  <si>
    <t xml:space="preserve">COLL_DAY                               </t>
  </si>
  <si>
    <t>NOM_ILLEG</t>
  </si>
  <si>
    <t>Note: we have many invalid dates ie. month with no year etc.
Format and place in verbatimEventDate</t>
  </si>
  <si>
    <t>UPDATEDBY</t>
  </si>
  <si>
    <t>ca_objects.updatedBy</t>
  </si>
  <si>
    <t>http://rs.tdwg.org/dwc/terms/eventDate</t>
  </si>
  <si>
    <t xml:space="preserve">//Unit/Gathering/DateTime/ISODateTimeBegin </t>
  </si>
  <si>
    <t>NOM_INVAL</t>
  </si>
  <si>
    <t>UPDATEDATE</t>
  </si>
  <si>
    <t xml:space="preserve">COLL_MONTH                           </t>
  </si>
  <si>
    <t>ca_objects.updateDate</t>
  </si>
  <si>
    <t>TAXONOMIC_STATUS</t>
  </si>
  <si>
    <t>Format and place in verbatimEventDate</t>
  </si>
  <si>
    <t>S|A|E|U</t>
  </si>
  <si>
    <t>USE</t>
  </si>
  <si>
    <t>S</t>
  </si>
  <si>
    <t>ESP_NAME</t>
  </si>
  <si>
    <t xml:space="preserve">COLL_YEAR                              </t>
  </si>
  <si>
    <t>NUMBER(4)</t>
  </si>
  <si>
    <t>EDIT_STATUS</t>
  </si>
  <si>
    <t>E</t>
  </si>
  <si>
    <t>DELETED</t>
  </si>
  <si>
    <t>endDate</t>
  </si>
  <si>
    <t>ANHSIR</t>
  </si>
  <si>
    <t xml:space="preserve">COLL_DAY_LAST                          </t>
  </si>
  <si>
    <t>//Unit/Gathering/DateTime/ISODateTimeEnd</t>
  </si>
  <si>
    <t>MEL|National Herbarium of New South Wales (NSW)|State Herbarium of South Australia (AD)|CBG|CANB|CANB DET|National Herbarium of Victoria (MEL)|load_pn 1.1|QRS per chk_plnm 1.1|QRS per chk_plnm 2.1|MEL Exch 1534|MEL Exch 1607</t>
  </si>
  <si>
    <t>FAMILY</t>
  </si>
  <si>
    <t xml:space="preserve">COLL_MONTH_LAST                      </t>
  </si>
  <si>
    <t>*|Dictyotaceae|Dictyotopsidaceae|Scoresbyellaceae|Anthocerotaceae|Cortinariaceae|Nidulariaceae|Blepharidophyllaceae|Neogrolleaceae|Trichotemnomaceae|Notothyladaceae|Blasiaceae|Allisoniaceae|Fossombroniaceae|Pelliaceae|Sandeothallaceae|Haplomitriaceae|Acrobolbaceae|Adelanthaceae|Antheliaceae|Arnelliaceae|Balantiopsidaceae|Blyttiaceae|Brevianthaceae|Calypogeiaceae|Cephaloziaceae|Cephaloziellaceae|Chonecoleaceae|Geocalycaceae|Grolleaceae|Gymnomitriaceae|Gyrothyraceae|Herbertaceae|Isotachaceae|Jackiellaceae|Jungermanniaceae|Lepidoziaceae|Lophocoleaceae|Lophoziaceae|Marsupellaceae|Mesoptychiaceae|Phycolepidoziaceae|Plagiochilaceae|Pseudolepicoleaceae|Scapaniaceae|Trichotemnomataceae|Chaetophyllopsidaceae|Jubulopsidaceae|Lepicoleaceae|Lepidolaenaceae|Mastigophoraceae|Neotrichcoleaceae|Perssoniellaceae|Ptilidiaceae|Schistochilaceae|Trichocoleaceae|Vetaformataceae|Aytoniaceae|Cleveaceae|Conocephalaceae|Corsiniaceae|Cyathodiaceae|Exormothecaceae|Lunulariaceae|Marchantiaceae|Monocarpaceae|Monosoleniaceae|Rebouliaceae|T</t>
  </si>
  <si>
    <t>SUBFAM_TRIBE</t>
  </si>
  <si>
    <t xml:space="preserve">COLL_YEAR_LAST                         </t>
  </si>
  <si>
    <t>Abreae|Adesmieae|Aeschynomeneae|Amorpheae|Bossiaeeae|Brongniartieae|Carmichaelieae|Cicereae|Crotalarieae|Dalbergieae|Desmodieae|Euchresteae|Galegeae|Genisteae|Hedysareae|Indigofereae|Loteae|Coronilleae|Millettieae|Mirbelieae|Phaseoleae|Podalyrieae|Psoraleeae|Robinieae|Sophoreae|Thermopsideae|Trifolieae|Vicieae|Cham|Euca|Mela|Metr|Myrt|Syzy|Aru|Bam|Cen|Chl|Pan|Poo|Anthemideae|Astereae|Arctoteae|Gnaphalieae|Barnadesieae|Calenduleae|Cardueae|Eupatorieae|Plucheeae|Helenieae|Heliantheae|Inuleae|Lactuceae|Liabeae|Mutiseae|Senecioneae|Vernonieae|Platycerioideae|Marattioideae|Angiopteridoideae|Microsoroideae|*|Lycopodioideae|Phylloglossoideae|Huperzioideae|Lycopodielloideae|Adiantoideae|Blechnoideae|Stenochlaenoideae|Dennstaedtioideae|Dicksonioideae|Thyrsopteridoideae|Taenitidoideae|Cheilanthoideae|Trichomanoideae|Hymenophylloideae|Lindsaeoideae|Nephrolepidoideae|Oleandroideae|Botrychioideae|Ophioglossoideae|Helminthostachyoideae|Pleopeltoideae|Polypodioideae|Drynarioideae|Acrostichoideae|Pteridoideae|Swartzieae|Lipa</t>
  </si>
  <si>
    <t>GENUS</t>
  </si>
  <si>
    <t>intDateEnd</t>
  </si>
  <si>
    <t>latestDateCollected</t>
  </si>
  <si>
    <t>*|Chlanidophora|Dictyopteris|Dictyota|Distromium|Glossophora|Lobophora|Lobospira|Pachydictyon|Padina|Spatoglossum|Stoechospermum|Stypopodium|Taonia|Zonaria|Dictyotopsis|Scoresbyella|Anthoceros|Dendroceros|Megaceros|Phaeoceros|Gymnopilus|Nidula|Blepharidophyllum|Clandarium|Neogrollea|Trichotemnoma|Austrofossombronia|Fossombronia|Petalophyllum|Haplomitrium|Acrobolbus|Enigmella|Goebelobryum|Lethocolea|Marsupidium|Tylimanthus|Adelanthus|Calyptrocolea|Wettsteinia|Gongylanthus|Austroscyphus|Balantiopsis|Isotachis|Brevianthus|Calypogeia|Allisoniella|Cephalomitrion|Cephaloziella|Chonecolea|Chiloscyphus|Clasmatocolea|Conoscyphus|Cyanolophocolea|Geocalyx|Hepatostolonophora|Heteroscyphus|Leptophyllopsis|Leptoscyphus|Saccogynidium|Gymnomitrion|Herzogobryum|Marsupella|Nothogymnomitrion|Herbertus|Triandrophyllum|Jackiella|Anastrophyllum|Andrewsianthus|Chandonanthus|Cryptochila|Cuspidatula|Jamesoniella|Jungermannia|Lophozia|Notoscyphus|Plicanthus|Solenostoma|Acromastigum|Bazzania|Drucella|Hygrolembidium|Isolembidium|Kurzia|</t>
  </si>
  <si>
    <t>ACCEPTED_NAME</t>
  </si>
  <si>
    <t>Apocynaceae|Zamiaceae|Goodeniaceae|Convolvulaceae|Orchidaceae|Ericaceae|Iridaceae|Celastraceae|Linaceae|Rafflesiaceae|Dracaenaceae|Ripogoniaceae|Dioscoreaceae|Santalaceae|Bauhinia|Aphyllodium|Millettia|Gastrolobium, Leptosema|Gastrolobium|Also See Cullen|Rytidosperma|Leptochloa|Ectrosia|Triodia|Also See Urochloa|Ischaemum|Mnesithea|Melinis|Chrysopogon|Catapodium|Rostraria|Banksia|Mauranthemum|Brachyscome|Lagenophora|Pallaviciniaceae|Rhaponticum|Xerochrysum|Hyalosperma|Millotia|Enydra|Glossocardia|Scorzonera|Bartramiaceae|Fossombroniaceae|Pilotrichaceae|Piperaceae|Jubulaceae|Daltoniaceae|Melastomataceae|Leptodontaceae|Loganiaceae|Amblystegiaceae|Potamogetonaceae|Calymperaceae|Balantiopsidaceae|Psilotaceae|Dryopteridaceae|Woodsiaceae|Oleandraceae|Dennstaedtiaceae|Adiantaceae|Marattiaceae|Melastoma|Grimmiaceae|Geocalycaceae|Jungermanniaceae|Meiogyne|Citrus|Gymnomitriaceae|Racopilaceae|Oxypetalum|Eucryphiaceae|Streblus|Dryopteris|Davallia|Trichomanes|Leptochilus|Selliguea|Mesembryanthemum|Justicia|Cupressaceae|Li</t>
  </si>
  <si>
    <t>LITERATURE_DATE</t>
  </si>
  <si>
    <t>2008-08-29 00:00:00|2006-07-18 00:00:00|2011-07-27 00:00:00|1999-06-27 00:00:00|1998-11-03 00:00:00|2004-08-26 00:00:00|2005-10-24 00:00:00|2010-09-28 00:00:00|2008-02-05 00:00:00|2007-11-20 00:00:00|2000-03-17 00:00:00|2008-02-04 00:00:00|2004-11-08 00:00:00|2005-03-09 00:00:00|2010-09-23 00:00:00|2007-01-25 00:00:00|2002-08-29 00:00:00|2000-06-05 00:00:00|2003-07-10 00:00:00|2005-06-21 00:00:00|2000-03-13 00:00:00|2011-09-13 00:00:00|2007-04-10 00:00:00|2011-09-19 00:00:00|2001-07-06 00:00:00|2004-11-09 00:00:00|2011-09-08 00:00:00|2011-07-28 00:00:00|2004-08-25 00:00:00|2011-08-11 00:00:00|2010-09-30 00:00:00|2005-03-10 00:00:00|1998-11-26 00:00:00|2011-09-15 00:00:00|2006-10-16 00:00:00|2011-11-24 00:00:00|2010-09-24 00:00:00|2006-04-13 00:00:00|2004-06-08 00:00:00|2006-10-17 00:00:00|2011-11-18 00:00:00|2007-05-01 00:00:00|2017-03-23 00:00:00|2000-07-31 00:00:00|1999-08-12 00:00:00|2010-09-29 00:00:00|2006-04-12 00:00:00|1999-11-01 00:00:00|1998-11-09 00:00:00|2011-09-09 00:00:00|2009-11-20 00:00:00|1998</t>
  </si>
  <si>
    <t>intTimeEnd</t>
  </si>
  <si>
    <t>EXTRA_AUST</t>
  </si>
  <si>
    <t>verbatimEventDate</t>
  </si>
  <si>
    <t>GROUP_TAXON_ID</t>
  </si>
  <si>
    <t>NEW:verbatimEventDate</t>
  </si>
  <si>
    <t>100000|100746|100814|282790|100771|100766|100775|303532|100782|100854|100870|101012|101013|305085|146454|151928|205372|290333</t>
  </si>
  <si>
    <t xml:space="preserve">DwC:The verbatim original representation of the date and time information for an Event. </t>
  </si>
  <si>
    <t>Populate with the values in coll_day, coll_month, coll_year; coll_day_last, coll_month_last, coll_year_last</t>
  </si>
  <si>
    <t>DUPLICATE</t>
  </si>
  <si>
    <t>LAST_CHANGE</t>
  </si>
  <si>
    <t>ghw:20000529:fix_ex_auth_in_apni_range</t>
  </si>
  <si>
    <t>CURRENT_NAME</t>
  </si>
  <si>
    <t>RecordedDate</t>
  </si>
  <si>
    <t>SANCTIONING_AUTHOR_ID</t>
  </si>
  <si>
    <t>http://rs.tdwg.org/dwc/terms/verbatimEventDate</t>
  </si>
  <si>
    <t>//Unit/Gathering/DateTime/DateText</t>
  </si>
  <si>
    <t>53296|30651|12613|56459|18342|56458|18343|20077</t>
  </si>
  <si>
    <t>CAP_NATURALISED</t>
  </si>
  <si>
    <t>casualTime</t>
  </si>
  <si>
    <t>dusk, dawn etc (7 records with data)</t>
  </si>
  <si>
    <t>FL_AUST</t>
  </si>
  <si>
    <t>floraOf</t>
  </si>
  <si>
    <t>PRO_SYN</t>
  </si>
  <si>
    <t xml:space="preserve">FLORA_OF                            </t>
  </si>
  <si>
    <t>VARCHAR2(25)</t>
  </si>
  <si>
    <t>Iindicates the area where the specimen was collected, but is only filled in where that information differs from the State, region, and other locality information.  As a result this field is rarely used. (103 records)</t>
  </si>
  <si>
    <t>ISONYM</t>
  </si>
  <si>
    <t>NOM_CONS</t>
  </si>
  <si>
    <t>PROPAGATION_TRIAL</t>
  </si>
  <si>
    <t>21|0|15|8|13|16|20|33|6|25|35|26|7|29|23|19|105|18|30|14|27|12|58|11|34|70|67|227|41|118|36|37|4|78|22|10|56|80|2|48|106|82|9|83|53|42|61|202|110|245|115|44|57|60|100|45|5|3|1|17|51|71|89|242|94|54|171|81|144|91|116|49|201|189|152|24|99|31|46|124|84|63|165|47|32|39|52|43|113|125|104|90|69|98|200|143|93|149|38|55|28|133|64|103|96|59|79|75|40|95|62|180|150|76|65</t>
  </si>
  <si>
    <t>recordOrigin</t>
  </si>
  <si>
    <t>100|0|88|28|73|62|80|53|12|83|40|72|66|20|50|5|85|4|84|39|96|26|76|32|24|16|69|92|79|30|38|15|10|68|71|3|93|81|70|94|95|43|90|33|42|60|8|75|57|22|11|23|86|45|52|65|55|47|64|61|48|44|13|25|9|36|6|29|78|35|2|27|89|46|17|82|56|74|98|14|67|34|31|37|1|7|97|91|59|21|54|18|99|51|77|19|87|63|49|58|41</t>
  </si>
  <si>
    <t xml:space="preserve">RECORD_ORIGIN                      </t>
  </si>
  <si>
    <t>VARCHAR2(150)</t>
  </si>
  <si>
    <t>Describes where the ANHSIR record originated from. Especially useful to track exchange data.</t>
  </si>
  <si>
    <t>NOMENCLATURE_DATE</t>
  </si>
  <si>
    <t>wanted</t>
  </si>
  <si>
    <t>2008-08-29 00:00:00|2006-07-18 00:00:00|2011-07-27 00:00:00|2011-11-24 00:00:00|2004-08-26 00:00:00|2005-10-24 00:00:00|2010-09-28 00:00:00|2008-02-05 00:00:00|2007-11-20 00:00:00|2011-09-19 00:00:00|2008-02-04 00:00:00|2004-11-08 00:00:00|2005-03-09 00:00:00|2010-09-23 00:00:00|2007-01-25 00:00:00|2002-08-29 00:00:00|2000-06-05 00:00:00|2005-06-21 00:00:00|2011-09-13 00:00:00|2007-04-10 00:00:00|2011-09-15 00:00:00|1991-08-01 00:00:00|2004-11-09 00:00:00|2011-09-08 00:00:00|2011-07-28 00:00:00|2004-08-25 00:00:00|2011-08-11 00:00:00|2010-09-30 00:00:00|2011-11-04 00:00:00|2005-03-10 00:00:00|2006-10-16 00:00:00|2006-10-17 00:00:00|2010-09-24 00:00:00|2006-04-13 00:00:00|2004-06-08 00:00:00|2011-11-18 00:00:00|2007-05-01 00:00:00|2017-03-23 00:00:00|2004-11-02 00:00:00|1998-11-03 00:00:00|2010-09-29 00:00:00|2006-04-12 00:00:00|2011-09-09 00:00:00|2009-11-20 00:00:00|2007-04-12 00:00:00|2006-02-01 00:00:00|2005-10-25 00:00:00|2002-02-12 00:00:00|2004-11-30 00:00:00|2003-03-25 00:00:00|2012-07-12 00:00:00|2011</t>
  </si>
  <si>
    <t>DB_IBIS_DATE</t>
  </si>
  <si>
    <t>1994-07-07 00:00:00|1994-07-12 00:00:00|1993-07-02 00:00:00|1991-12-31 00:00:00|1996-09-11 00:00:00|1991-04-12 00:00:00|1995-01-12 00:00:00|1994-07-15 00:00:00|1995-01-31 00:00:00|1992-04-02 00:00:00|1995-02-16 00:00:00|1991-11-19 00:00:00|1995-02-24 00:00:00|1990-03-29 00:00:00|1995-11-09 00:00:00|1995-02-10 00:00:00|1995-02-27 00:00:00|1991-07-26 00:00:00|1995-11-22 00:00:00|2001-08-29 00:00:00|1992-02-19 00:00:00|1995-03-02 00:00:00|1995-03-01 00:00:00|1995-03-27 00:00:00|1992-01-06 00:00:00|1995-03-29 00:00:00|1995-03-06 00:00:00|1994-07-26 00:00:00|1995-05-11 00:00:00|1995-05-18 00:00:00|1994-05-06 00:00:00|1992-01-30 00:00:00|1993-09-07 00:00:00|1995-06-01 00:00:00|1995-06-21 00:00:00|1995-09-14 00:00:00|1992-08-20 00:00:00|1995-05-25 00:00:00|1995-05-17 00:00:00|1995-09-18 00:00:00|1994-04-21 00:00:00|1995-10-04 00:00:00|1992-05-11 00:00:00|1995-10-11 00:00:00|1989-10-17 00:00:00|1994-10-05 00:00:00|1995-10-05 00:00:00|1995-10-12 00:00:00|1995-11-01 00:00:00|1995-11-02 00:00:00|1995-11-23 00:00:00|1996</t>
  </si>
  <si>
    <t>DB_ANHSIR_DATE</t>
  </si>
  <si>
    <t>2008-08-29 00:00:00|2006-07-18 00:00:00|2011-07-27 00:00:00|2011-11-24 00:00:00|2004-08-26 00:00:00|2005-10-24 00:00:00|2007-01-25 00:00:00|2008-02-05 00:00:00|2007-11-20 00:00:00|1998-10-23 00:00:00|2008-02-04 00:00:00|2005-03-10 00:00:00|2011-06-29 00:00:00|2000-07-07 00:00:00|2005-03-09 00:00:00|2010-09-23 00:00:00|2014-02-18 00:00:00|2007-04-10 00:00:00|2014-02-20 00:00:00|2003-07-10 00:00:00|2005-06-21 00:00:00|2000-03-13 00:00:00|2011-09-13 00:00:00|2005-10-31 00:00:00|2000-08-17 00:00:00|2011-09-19 00:00:00|2011-09-15 00:00:00|2003-05-14 00:00:00|2011-09-08 00:00:00|2000-08-21 00:00:00|2011-07-28 00:00:00|2004-11-09 00:00:00|2011-08-11 00:00:00|2006-02-01 00:00:00|2010-09-30 00:00:00|2011-11-04 00:00:00|2006-10-16 00:00:00|2006-10-17 00:00:00|2006-04-13 00:00:00|2008-03-04 00:00:00|2007-05-29 00:00:00|2010-09-24 00:00:00|2011-11-18 00:00:00|2007-05-01 00:00:00|2017-03-23 00:00:00|2007-04-12 00:00:00|2011-11-25 00:00:00|2004-06-04 00:00:00|2011-08-30 00:00:00|2010-09-29 00:00:00|2005-10-28 00:00:00|1998</t>
  </si>
  <si>
    <t>CURATION_DATE</t>
  </si>
  <si>
    <t>2008-08-29 00:00:00|2006-07-18 00:00:00|2000-07-07 00:00:00|2011-07-27 00:00:00|1999-06-27 00:00:00|1985-08-01 00:00:00|2004-08-26 00:00:00|2005-10-24 00:00:00|2010-09-28 00:00:00|2008-02-05 00:00:00|1989-11-01 00:00:00|2007-11-20 00:00:00|2008-02-04 00:00:00|2004-11-08 00:00:00|2011-06-29 00:00:00|2005-03-09 00:00:00|2010-09-23 00:00:00|2007-01-25 00:00:00|1992-04-01 00:00:00|2002-08-28 00:00:00|2007-04-10 00:00:00|2000-06-05 00:00:00|2003-07-10 00:00:00|2005-06-21 00:00:00|2000-03-13 00:00:00|2005-10-31 00:00:00|2000-08-17 00:00:00|2011-09-19 00:00:00|2001-07-06 00:00:00|1991-08-01 00:00:00|2002-08-29 00:00:00|2003-05-14 00:00:00|2011-09-08 00:00:00|2011-07-28 00:00:00|2004-08-25 00:00:00|2011-08-11 00:00:00|2005-03-10 00:00:00|2011-09-15 00:00:00|2000-07-10 00:00:00|2006-10-16 00:00:00|1999-07-12 00:00:00|1999-03-29 00:00:00|1991-07-01 00:00:00|2006-02-02 00:00:00|2006-04-13 00:00:00|2004-06-08 00:00:00|2007-05-29 00:00:00|2006-02-01 00:00:00|1998-10-29 00:00:00|2004-11-09 00:00:00|2011-09-13 00:00:00|2006</t>
  </si>
  <si>
    <t>TAXON_REFERENCES</t>
  </si>
  <si>
    <t>Location</t>
  </si>
  <si>
    <t>createdBy</t>
  </si>
  <si>
    <t>Fl. Aust .48|APC; Fl. Australia 45|Fl. Aust. 22|APC|APC; Fl. Aust. 45|Fl. Aust. 45; Fl. Vic., APC|Fl. Aust.  45|Fl Aust. 28.|Fl. Aust. 48|Kew Bulletin 48 (1993): 63-78, Bothalia 25 (1995): 205-209, Fl. Aust. 45 (1987)|Fl. Aust. 45; APC|Fl. Aust. 45, APC|Fl. Aust. 3|FoA 8: 1982|APC, Fl. Aust. 46|F. Aust. 48|Fl. Aust. 45|Fl. Australia 2|Fl. Aust.  46|FoA 3: 1989|Bryophyte Biology, ed. A. J. Shaw &amp; B. Goffinet, Cambridge Uni Press 2000.|FoA 4: 1984|Fl. of Aust.  8: 1982|Fl. Australia 45; APC|Fl. Malesiana 8: 187-204 (1978)|Fl. Aust. 48; Blumea 43(2):  1998|Fl. Aust. 46|Fl. Aust. 48; Fl. Males. 3|Fl. Australia 46: 196-202 (1986), Australian Plants 16(132): 368 (1992)|Fl. Aust.48|Fl. Aust.  8: 1982|Fl. Aust. 2|Fl. Aust. 8|Fl. Aust., Fl. SA, Fl. NSW, Fl. Vic|Fl. Aust. 28: 1996|Flora Malesiana 4: 336-347(1954); 6: 944-949 (1972)|Fl. Aust. 35|Fl. Aust. 18|Fl. Aust. 18: (1990)|Fl. Aust. 2; APC|Jessup, L.W. (200*) Fl. Aust. 2 - draft only|Fl. Aust. 46; APC|Blumea 22(1): 57-100 (1974), Fl. Males. Ser 1 7(4): 755-782 (19</t>
  </si>
  <si>
    <t>IBIS|PMCNEIL|AFUCHS|SLAWATSC|TNORTH|JFITZGERALD|FKAROUTA|LGUJA|HBRINDLEY|ASATYANTI|MHENERY</t>
  </si>
  <si>
    <t>IBIS|JFITZGERALD|SLAWATSC|TNORTH|LGUJA|FKAROUTA</t>
  </si>
  <si>
    <t>PUBLISH_FLAG</t>
  </si>
  <si>
    <t>TOTALS_PRE_CALCULATED</t>
  </si>
  <si>
    <t>REGION</t>
  </si>
  <si>
    <t xml:space="preserve">CREATED_BY                          </t>
  </si>
  <si>
    <t>Australia|Foreign|Indonesia|Papua New Guinea</t>
  </si>
  <si>
    <t>Australia</t>
  </si>
  <si>
    <t>STATE_PROV</t>
  </si>
  <si>
    <t>Australian Capital Territory|Northern Territory|Foreign|Australian Commonwealth Territory|New South Wales|Queensland|South Australia|Tasmania|Victoria|Western Australia|Papua|Moluccas</t>
  </si>
  <si>
    <t>REGION_TYPE</t>
  </si>
  <si>
    <t>WhoCreated</t>
  </si>
  <si>
    <t>district|foreign|region|country|Province</t>
  </si>
  <si>
    <t>CAP_CODE</t>
  </si>
  <si>
    <t>64|27|28|25|29|26|102|100|103|99|61|N|66|63|58|59|70|68|65|62|71|69|67|Q|44|43|45|47|48|53|55|49|51|52|54|56|57|S|31|36|33|41|37|40|38|35|32|30|39|T|95|98|97|96|V|W|13|15|6|24|14|4|11|21|2|1|9|3|10|16|7|5|22|101|Y|60|50|46|34|42|23|12|8|17|18|19|20|72|73|74|75|76|77|78|79|80|81|82|83|84|85|86|87|88|89|90|91|92|93|94|104</t>
  </si>
  <si>
    <t>JRC|LHALASZ|JRH</t>
  </si>
  <si>
    <t>IRT|JRC|IBIS|LHALASZ|JRH</t>
  </si>
  <si>
    <t>createDate</t>
  </si>
  <si>
    <t>STATE_ABBREVIATION</t>
  </si>
  <si>
    <t>ACT|NT|NSW|QLD|SA|TAS|VIC|WA</t>
  </si>
  <si>
    <t xml:space="preserve">CREATE_DATE                                 </t>
  </si>
  <si>
    <t>DateCreated</t>
  </si>
  <si>
    <t>DateEntered</t>
  </si>
  <si>
    <t>151|195|150|207|196|211|1|197|12|216|210|96|219|2|3|5|4|6|212|209|220|7|200|213|223|8|93|9|10|11|135|194|204|208|202|225|203|13|98|14|15|224|16|17|18|19|20|21|99|22|23|24|25|206|222|152|178|153|154|155|159|156|158|157|160|198|163|161|164|162|166|165|167|169|168|149|170|171|173|172|174|177|176|175|26|27|28|29|101|30|31|32|33|34|100|35|36|37|38|39|221|40|41|42|102|43|215|44|45|46|47|199|48|49|50|103|51|52|226|54|55|94|56|214|57|58|59|61|62|63|201|64|218|65|66|148|95|67|111|112|113|114|115|179|68|116|117|180|69|181|182|118|205|119|120|121|183|122|70|184|185|123|71|186|187|124|193|125|126|188|127|189|128|129|130|190|131|191|72|192|73|132|133|74|75|76|104|106|77|78|79|80|108|81|107|82|83|84|105|85|86|87|88|89|90|91|109|217|92|110</t>
  </si>
  <si>
    <t>updatedBy</t>
  </si>
  <si>
    <t>Curated for AVH by TRL|Curated for AVH by AMM|IBIS record says no specimens.|Curated by TRL|incl. Cheilanthaceae, Cryptogrammataceae, Hemionitidaceae, Sinopteridaceae, Taenitidaceae|Curation by TRL for AVH.|Curated for AVH by TRL.|Lindy Cayzer curated the whole family; Curated for AVH by TRL.|water ferns|Curated by TRL.|IBIS record says not curated.|Folders annotated as Cochlospermaceae.|incl. Stenochlaenaceae|as Zamiaceae|Fl. Aust. treatment; IBIS record says not curated.|Curated for AVH by TRL inc. 277|Data supplied by L. Adams.|ERIN land-cover project; IBIS record says not curated.|Revision by I. Telford; Curated for AVH by TRL.|incl. Alsophilaceae; tree ferns|Loan to J. Kuo (PERTH)|ERIN land-cover project|incl. Hypolepidaceae, Lindsaeaceae|tree ferns and allies; incl. Culcitaceae, Cystodiaceae, Lophosoriaceae, Thyrsopteridaceae|sometimes under Polypodiaceae|incl. Aspidiaceae, Didymochlaenaceae, Hypoderriaceae, Peranemaceae|fern allies; horsetails|Curated by TRL for AVH.|incl. Dicranopteridaceae, Mertensia</t>
  </si>
  <si>
    <t xml:space="preserve">UPDATED_BY                          </t>
  </si>
  <si>
    <t>WhoLastUpdated</t>
  </si>
  <si>
    <t>updateDate</t>
  </si>
  <si>
    <t xml:space="preserve">UPDATE_DATE                      </t>
  </si>
  <si>
    <t>2002-05-20 00:00:00|2002-05-24 16:10:04|1991-09-11 00:00:00|1991-09-14 00:00:00|1991-10-02 00:00:00|1991-10-23 00:00:00|1991-10-24 00:00:00|1991-10-25 00:00:00|1991-10-26 00:00:00|1991-10-27 00:00:00|1991-11-19 00:00:00|1991-12-30 00:00:00|1992-03-31 00:00:00|1992-04-01 00:00:00|1992-04-02 00:00:00|1992-04-09 00:00:00|1992-04-13 00:00:00|1992-04-16 00:00:00|1992-04-29 00:00:00|1992-05-08 00:00:00|1992-05-11 00:00:00|1992-05-29 00:00:00|1992-06-22 00:00:00|1992-06-30 00:00:00|1992-07-22 00:00:00|1992-07-29 00:00:00|1992-08-12 00:00:00|1992-08-18 00:00:00|1992-08-19 00:00:00|1992-08-24 00:00:00|1992-09-01 00:00:00|1992-09-02 00:00:00|1992-09-03 00:00:00|1992-09-04 00:00:00|1992-09-10 00:00:00|1992-09-16 00:00:00|1992-09-22 00:00:00|1992-09-23 00:00:00|1992-10-01 00:00:00|1992-10-27 00:00:00|1992-10-28 00:00:00|1992-11-06 00:00:00|1992-11-17 00:00:00|1992-11-20 00:00:00|1992-11-27 00:00:00|1992-12-07 00:00:00|1993-01-04 00:00:00|1993-01-08 00:00:00|1993-03-31 00:00:00|1993-05-13 00:00:00|1993-05-17 00:00:00|1993</t>
  </si>
  <si>
    <t>DateLastUpdated</t>
  </si>
  <si>
    <t>DateModified</t>
  </si>
  <si>
    <t>2008-12-16 00:00:00|2006-08-31 00:00:00|2002-11-25 00:00:00|2006-04-06 00:00:00|2011-07-27 00:00:00|2011-11-24 00:00:00|2002-06-27 00:00:00|2001-08-29 00:00:00|2013-07-01 00:00:00|2011-09-22 00:00:00|2006-08-29 00:00:00|2010-09-28 00:00:00|2011-09-19 00:00:00|2009-09-22 00:00:00|2011-06-29 00:00:00|2014-02-18 00:00:00|2007-01-25 00:00:00|2005-10-24 00:00:00|2014-02-20 00:00:00|2005-03-10 00:00:00|2010-11-16 00:00:00|2008-08-29 00:00:00|2015-12-18 00:00:00|2011-11-04 00:00:00|2006-07-05 00:00:00|2003-03-21 00:00:00|2005-08-02 00:00:00|2001-08-27 00:00:00|2011-09-13 00:00:00|2005-10-31 00:00:00|2005-03-09 00:00:00|2007-02-09 00:00:00|2010-09-23 00:00:00|2002-11-26 00:00:00|2001-08-28 00:00:00|2015-11-20 00:00:00|2005-06-21 00:00:00|2011-08-11 00:00:00|2011-09-15 00:00:00|2015-07-06 00:00:00|2011-09-08 00:00:00|2004-11-08 00:00:00|2011-07-28 00:00:00|2012-07-11 00:00:00|2006-02-01 00:00:00|2006-07-18 00:00:00|2010-03-22 00:00:00|2007-07-11 00:00:00|2014-10-21 00:00:00|2004-11-09 00:00:00|2010-09-24 00:00:00|2014</t>
  </si>
  <si>
    <t>DET_ID</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</si>
  <si>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206|207|208|209|210|211|212|213|214|215|216|217|218|219|220|221|222|223|224|225|226|227|228|229|230|231|232|233|234|235|236|237|238|239|240|241|242|243|244|245|246|247|248|249|250|251|252|253|254|255|256|257|258|259|260|261|262|263|264|265|266|267|268|269|270|271|272|273|274|275|276|277|278|279|280|281|282|283|284|</t>
  </si>
  <si>
    <t>14076|14061|14068|14071|18483|14072|14077|14069|37033|37021|37029|37019|37017|37020|35532|37032|180793|188532|180811|188538|181176|181182|180790|181180|220362|180792|180791|225450|243852|158128|155353|172382|46934|46980|59570|61027|61028|3630|168034|106388|46937|46932|46933|37957|169761|106389|106390|106391|141430|11205|106392|106393|116162|116167|7991|7996|7978|7966|7124|7163|7145|7176|7988|7169|7118|7982|8011|7173|7150|7165|7972|7130|7977|7151|7120|7964|7159|7989|8009|8002|7166|106395|7154|106394|180799|180800|180803|188530|180805|180796|180804|180794|180798|61111|89425|180808|59578|61029|7980|7146|61026|101964|116184|116190|116183|116177|113967|113966|113968|113971|116181|101450|243818|243817|243826|243843|245523|245095|247246|247241|242687|249747|247658|245510|245541|245536|242691|245520|249743|163163|161772|161758|161757|161743|165038|165075|165083|163225|163232|165016|165017|244616|133561|236771|244598|244648|244647|244615|244614|244646|244613|244612|244611|244610|244609|244608|244645|244607|244606|2446</t>
  </si>
  <si>
    <t>SIMPLE_NAME</t>
  </si>
  <si>
    <t>RANK</t>
  </si>
  <si>
    <t>sp.|gen.|fam.|div.|var.|subsp.|f.|sect.|trib.|subfam.|ordo|subgen.|subg.|subvar.|ser.|subser.|subsect.|[alpha].|[infragen.]|cv.|[beta].|cl.|B.|A.|[rank?]|nothovar.|morph.|[f.]|subf.|entity|subtrib.|subcl.|superordo|reg.|nothomorph|form taxon|sphalma|G.|X.|*|2.|c.|nothosubsp.|subordo|supersp.|d.|-|domain</t>
  </si>
  <si>
    <t>APNI</t>
  </si>
  <si>
    <t>HGROUP</t>
  </si>
  <si>
    <t>Magnoliophyta|CP|PG|CL|PD|[No name entered]|CF|PM|CM|CA|Marchantiophyta|Rhodophyta|CH|Anthocerotophyta|CX|PL|Cyanobacteria|CC|Charophyta|Characeae|Sphenophyta|Equisetales|Equisetophyta|Sphenopsida|Ascomycota|Chlorophyta|Phaeophyta|Cyanophyta|Chrysophyta</t>
  </si>
  <si>
    <t>NOM_STAT</t>
  </si>
  <si>
    <t>nom. illeg.|nom. inval., pro. syn.|nom. inval.|isonym|nom. cons.|nom. rej.|nom. illeg., nom. rej.|nom. cons., orth. cons.|nom. illeg., nom. inval.|nom. illeg., pro. syn.|pro. syn.|orth. cons.|nom. inval., nom. rej.</t>
  </si>
  <si>
    <t>60|40|20|5|70|65|77|45|30|25|16|42|73|50|52|47|141|41|90|142|10|124|123|95|144|145|71|88|150|79|99|35|13|15|1|154|87|67|129|100|113|146|66|17|149|147|152|0</t>
  </si>
  <si>
    <t>CLASS</t>
  </si>
  <si>
    <t>Magnoliopsida|Equisetopsida|Liliopsida|Pinopsida|Jungermanniopsida|Florideophyceae|Marchantiopsida|Anthocerotopsida|Coelomycetes|Phaeophyceae|Haplomitriopsida|Gasteromycetes|Pyrenomycetes|Cyanophyceae|Basidiomycete|Leiosporocerotopsida|Lycopodiopsida|Lycopodineae|Equisetaceae|Marattiopsida|Polypodiopsida|Polypodiatae|Cycadopsida|Psilotopsida|Rhodophyceae|Sphenophyllales|Sphenopsida|Xanthophyceae|Ulvophyceae|Trebouxiophyceae|Bacillariophyceae</t>
  </si>
  <si>
    <t>TAXON_ID</t>
  </si>
  <si>
    <t>131178|115362|100850|101371|112857|100829|100981|203228|100775|103329|101301|109566|129866|130923|126148|100839|101308|102338|100795|122925|110356|103190|102046|103656|105522|101272|123741|110071|100831|100917|100789|131386|100806|100911|100799|101556|112299|131371|44594|44901|100941|100948|100947|100844|118777|101370|101658|101256|100766|116989|207113|203308|44836|27131|126487|44816|27124|131387|100929|130359|131390|123156|117565|125149|108460|111776|111605|103278|102344|131391|117683|112994|102540|117786|117707|112818|111617|119513|111848|106565|112640|123047|103307|129620|103292|108477|109995|117680|117811|100985|100782|110651|100928|100828|100978|111645|104896|103043|108858|100834|100792|103044|108861|111599|100791|207115|207117|124821|124825|124827|121591|113412|114875|114878|130850|131401|131402|131403|109579|111554|110233|108372|131405|203311|203312|203313|115305|134644|131406|131105|115322|120972|111048|203314|203315|203162|203006|102044|203083|203084|124055|203080|203157|102037|101351|123330|126682|1</t>
  </si>
  <si>
    <t>DET_YEAR</t>
  </si>
  <si>
    <t>1968|1972|1986|1985|1995|1987|1992|1999|1996|1980|1981|1983|1979|1977|1997|1982|1990|1974|1966|1965|1967|1971|1998|1969|1991|1970|1975|1984|1976|1978|1940|1939|1945|1955|1944|1936|1946|1943|1937|1947|1973|2011|1950|1958|1962|1954|1959|1956|1963|1964|1961|1994|1960|1988|1989|1938|1993|1941|1953|1952|2002|2001|1948|1949|1951|2003|1|1006|2000|1957|2004|2006|1942|1779|1934|1911|1877|2007|1076|2990|1916|1927|195|1922|1004|2012|1872|9|1932|2005|1075|1907|7|2976|1298|2008|1007|1297|1897|2014|2013|2016|1931|2995|1879|1919|1081|1930|1935|1920|1096|1917|1001|1913|1299|2015|2009|1097|2017|2997|1898|1933|1905|1900|1926|2010|192|1619|1923|1865|9186|969|1902|1494|1815|2|1805|4197|1924|1495|4961|1810|4975|1918|1191|1921|1062|6458|1928|5|1193|1792|1698|1089|1881|1863|1914|1060|89|3831|1774|1067|960|1194|8799|183|1084|1071|986|194|1064|1929|196|69|72|1820|1871|1057|992|1070|1065|22|697|1903|2973|1925|1873|1198|1009|1496|4340|1875|7484|1088|972|1891|1904|197|99|199|200|1200|1890|1882|1894|94|54|1859|91|66|1915|68|73|4|52|86|97</t>
  </si>
  <si>
    <t>DERIVED_DET_DATE</t>
  </si>
  <si>
    <t>1968-01-01 00:00:00|1972-01-01 00:00:00|1986-01-01 00:00:00|1985-05-01 00:00:00|1995-01-01 00:00:00|1987-01-01 00:00:00|1992-01-01 00:00:00|1992-11-01 00:00:00|1999-01-01 00:00:00|1996-04-01 00:00:00|1980-11-06 00:00:00|1981-05-21 00:00:00|1983-01-13 00:00:00|1979-03-30 00:00:00|1992-02-01 00:00:00|1977-05-29 00:00:00|1997-02-18 00:00:00|1981-06-06 00:00:00|1999-05-01 00:00:00|1980-11-27 00:00:00|1997-01-01 00:00:00|1992-10-01 00:00:00|1996-08-01 00:00:00|1985-01-01 00:00:00|1982-06-01 00:00:00|1995-07-30 00:00:00|1990-01-01 00:00:00|1974-01-01 00:00:00|1996-01-01 00:00:00|1995-07-01 00:00:00|1966-01-01 00:00:00|1965-04-01 00:00:00|1965-09-01 00:00:00|1967-02-01 00:00:00|1967-01-01 00:00:00|1971-01-01 00:00:00|1985-10-01 00:00:00|1998-07-10 00:00:00|1969-02-03 00:00:00|1977-01-01 00:00:00|1966-04-01 00:00:00|1996-11-01 00:00:00|1967-09-01 00:00:00|1981-06-11 00:00:00|1996-12-01 00:00:00|1997-01-06 00:00:00|1991-01-01 00:00:00|1995-03-01 00:00:00|1970-01-01 00:00:00|1975-06-10 00:00:00|1984-01-01 00:00:00|1997</t>
  </si>
  <si>
    <t>DETERMINED</t>
  </si>
  <si>
    <t>Weber, W.A.|Adams, L.G.|Streimann, H.|Miller, C.H.|Zanten, B.O. van|Frisvoll, A.A.|Tangney, R.S.|Vitt, D.H.|Curnow, J.A.|Ramsay, H.P.|Catcheside, D.G.|Thompson, J.|Armstrong, B. &amp; Jewell, M.|Lepp, H.|Heyligers, P.C.|Muir, T.B.|Smith, R.V.|Lamb, I.M.|Asahina, Y.|Bartram, E.B.|Bartram, E.E.|Withey, A.|Hyvonen, J.|Bas, C.|Grgurinovic, C.; Lepp, H.; Simpson, J.|I. Yoshimura; J. Hattori Bot. Lab. 34: 275. 1971|Kurokawa, S.|Elix, J.A.; et al.|Kashiwadani, H.|Hale, M.E.|Mizutani, M.|Amakawa, T.|Thiers, B.M.|Grolle, R.|Touw, A.|Grolle|CANB|Gilmore, S.R.|Hewson, H.J.|Kantvilas, G.|Greven, H.C.|Cargill, D.C.|Hedenas, L.|Pegler, D.N.|Reid, D.A.|Lepp, H.; Grgurinovic, C.|Shepherd, C.J.|Crum, H.|Seppelt, R.D.|Bougher, N.|Hodgson, E.A.|ex MEL|Dixon, H.N.|Flecker, H.|MEL|White, C.T.|Miller, C.|ex MEL.|Nicholson, W.E.|Nicholson, W.L.|Schiffner, V.|Bibby, J.|Bibby, P.|Reese, W.D.|Schultze-Motel, W.|Salazar, N.|Zanten, B.O. van; Heukels, P.|Zanten, B.O.|Zanten, B.O.van|Zantan, B.O. van|Yoshimura, I.|Lumbsch, H.T.|Lally, T.R.|W</t>
  </si>
  <si>
    <t>DET_NOTES</t>
  </si>
  <si>
    <t>(Calobryales)|Flora of Australia|+ Plagiochila; + Metzgeria.|cf.|det: J.A.Curnow, 1997.|sp. nov. The Bryologist 73:632, 1970.|Seen for Flora of Australia.|? The same as Craven 2280.|sens.lat.|?|in Journ. Hattori Bot. Lab. 43: 271, 1977|in Journ. Jap. Bot. 44: 3. 1969|Bryo Biblio 1993:101|in Journ. Hattori Bot. Lab. 34: 275. 1971.|in S. KUROKAWA (ed.): Studies on cryptogams of Papua New Guinea 135. 1979|in Mem. Natn. Sci. Mus. Tokyo 11:28. 1978|in Aust. Journ. Bot. 21:137.1973.|comb.nov. in Elix et al., Bull Brit. Mus. (Nat. Hist.), Bot. 15:316 (1986).|in Bot. Jahrb. Syst. 86: 247.1967|in Bot. Jahrb. Syst. 86: 246.1967.|in Fl.Fr.2:406. 1805|in Bryologist 67:468.1964|Journ. Jap. Bot. 64(10):291 (1989). (syn: X. piedmontensis (Hale) Hale auct. non. see Kurokawa, Journ. Jap. Bot. 64(10):292 (1989).|see M.E.Hale, Smithsonian Contrib. Bot. 74:175.1990.|Published in: Folia Geobot. Phytotax. Praha 12:313 (1977).|cum per.|Flora of Australia treatment of Lejeuneaceae|With Papillaria.|but plants smaller|Bazzania japonic</t>
  </si>
  <si>
    <t>SUBCLASS</t>
  </si>
  <si>
    <t>Magnoliidae|Asteridae|Polypodiidae|Arecidae|Rosidae|Commelinidae|Caryophyllidae|Dilleniidae|Liliidae|Alismatidae|Ophioglossidae|Hamamelidae|Cycadidae|Zingiberidae|Marattiidae|Jungermanniidae|Equisetidae|Pelliidae|Marchantiidae|Dendrocerotidae|Metzgeriidae|Anthocerotidae|Notothylatidae|Blasiidae|Haplomitriidae|Treubiidae|Nymphaeidae|Plumbaginidae|Polygonidae|Lamiidae|Chloranthidae|Hamamelididae|Malvidae|Calycanthidae|Lauridae|Piperidae|Winteridae|Myrtidae|Bromeliidae|Hamamelidanae|Orchididae|Triurididae|Nelumbonidae|Paeoniidae|Ranunculidae|Ericidae|Theidae|Cornidae|Rutidae|Lycopodiidae|Psilotidae|Pinidae|Liliiflorae|Aridae|Monochlamydeae|Zamiidae|Araucariidae|Cupressidae|Podocarpidae|Bryidae</t>
  </si>
  <si>
    <t>Melaleuca sp. nov.|Astrotricha sp. nov.|Zieria sp. O</t>
  </si>
  <si>
    <t>SITUATION</t>
  </si>
  <si>
    <t>SIT_MANAGER</t>
  </si>
  <si>
    <t>Garden|Nursery|Seedbank|Booderee|Herbarium|ANBG Stock location</t>
  </si>
  <si>
    <t>CURRENT_FLAG</t>
  </si>
  <si>
    <t>SIT_REPORTING_GROUP</t>
  </si>
  <si>
    <t>Garden|Glasshouse|Nursery|Propagation house|Production|Permanent Pot|Seedbank storage|Seedbank trial|Seedbank processing|Seedbank|Herbarium|ANBG Stock location|Nursery seed|Seedbank reference|Seedbank offsite</t>
  </si>
  <si>
    <t>SIT_MANAGER_ID</t>
  </si>
  <si>
    <t>311|313|314|310|312</t>
  </si>
  <si>
    <t>INSTITUTION_CODE</t>
  </si>
  <si>
    <t>ANBG|JBT|CANB|CNS</t>
  </si>
  <si>
    <t>PUBLIC_ACCESS</t>
  </si>
  <si>
    <t xml:space="preserve">				|Det sequence in old IBIS was D. acicularis 3, D. floribunda var. teretifolia 2, D. floribunda 1; no current det flagged.|A Telford collection flagged as determined by the collector on the basis that species or subspecies author is given.|Flora of Australia 22: 20, 220 (1984).|DC. on det slip.|Telopea 2 (1) 116 (1980).|	|Determined as "Pohlia (?)" prior to plant name updates.|Determined as "Olearia sp. aff. brachyphylla (F. Muell ex sonder)N.A. Wakefield" prior to plant name updates.|Austrobaileya 2 (5): 515 (1988).|Determined as "Cyathea pruinosa Ros. or aff." prior to plant name updates.|Determined as "Cyathea sp. aff. brackenridgei Mett." prior to plant name updates.|Determined as "Lindsaea sp. aff. chrysolepis K.U.Kramer" prior to plant name updates.|Telopea 2 (1) 113 (1980).|Nuytsia 9 (2) 180 (1993).|base authority should be: (Hoffm.)|For lectotypification see: Flora of Australia 11 B: 491 (2001).|Nuytsia 12 (3) 407 (1999).|Authority is (Nyl.) Hale|Authority according to Filson 1996 is: (Elix &amp; P.M.A</t>
  </si>
  <si>
    <t>CBG|CANB|Western Australian Herbarium (PERTH)|MEL|National Herbarium of New South Wales (NSW)|State Herbarium of South Australia (AD)|National Herbarium of Victoria (MEL)|IBIS|Australian National Herbarium (CANB)|Tasmanian Herbarium_x0014_ contact|Inserted from data in 'Eucalyptus camaldulensis redets final.xls'|Northern Territory Herbarium (DNA)|QRS/RWE per ins_dtpn 2.1|QRS/VO per ins_dtpn 2.1|QRS/RK per ins_dtpn 2.1|QRS/JH per ins_dtpn 2.1|QRS/FAZ per ins_dtpn 2.1|QRS/LH per ins_dtpn 2.1|QRS/JC per ins_dtpn 2.1|QRS/AF per ins_dtpn 2.1|QRS/JRC per ins_dtpn 2.1|QRS/BMC per ins_dtpn 2.1|QRS/JGW per ins_dtpn 2.1|QRS/HS per ins_dtpn 2.1|QRS/JDS per ins_dtpn 2.1|QRS/FK per ins_dtpn 2.1|QRS/- per ins_dtpn 2.1|QRS/VO manual insert|QRS/JH manual insert|QRS/RWE manual insert|QRS/AF manual insert|QRS/RK manual insert|QRS/LH manual insert|QRS/VO custom insert|QRS/JH custom insert|QRS/RWE custom insert|QRS/AF custom insert|QRS/LH custom insert|QRS/FAZ custom insert|QRS/RK custom insert|IBIS Stock per stock2ceui 1.3 per ins_dt</t>
  </si>
  <si>
    <t>SARA|JULIEP|JUDITH|CEVANS|AL|SIMONEL|THORCHAR|JCONNORS|TJB|INGRID|LIBBI|FIONA|BARBARA|GREGCH|OPS$PETAR|OPS$SARA|KATHH|ECLIFTON|PFE|OPS$JANE|OPS$MARION|OPS$LIBBI|sy|PMARTENS|OPS$KATE|OPS$COLLEEN|OPS$MARCIE|CPUENTEL|NSLOAN|OPS$FIONA|OPS$CIVA|CGILBERT|CWEILLER|JNEWTON|KTHOMPSO|LAHRENDT|IRT|FZICH|IBIS|CBLANCHF|EGREGORY|SWORBOYS|st|LVIVIAN|OPS$GRANT|RPRINCE|STUDENT|KER|RFLEMING|SCUNNING|JMILL|CAFONSO|MNIGHTIN|PCOCHARD|YBABA|TORCHARD|RSAMS|KARINAF|LHALASZ|ASLEE|RCORVISY|JPULFORD|KNAVIN|BSIMPSON|SPEDERSEN|JMCKINNO|OPS$LINDI|AWHALEN|JHILL|JEMILLER|CBLAKE|ALEXG|JRH|JOP|HHEPNER|JPENA|ANNJ|DJUDGE|RJONES|KIRSTENC|WINVEEN|SDONALDSON|HLH|THOPLEY|ZING|BRONWYNC|JBURGE|FAYE|BARBARAW|LSELG|PDOWNEY|KHEMPEL|NICOLEM|KERRYS|PETERB|CSMITH|CAROLYNM|TWARDILL|NLAM|MBALLENT|MHUMPHRE|ERMA|RLAST|CKELLER|JMATARCZ|SSMITH|MAGGIEN|AMONRO|MARION|STUART|ALIM|733|HELENH|TEGUH|SARAHF|IWARREN|ZGROENEV|DLANSDOW|JGRACE|TMULCAHY|KOBRYAN|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</si>
  <si>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00:00:00|1996-05-28 00:00:00|1996-11-19 00:00:00|1995-11-09 00:00:00|1996-06-14 00:00:00|1998-10-29 00:00:00|1995-08-04 00:00:00|1996-07-02 00:00:00|1995-05-23 00:00:00|1995-01-24 00:00:00|1995-04-04 00:00:00|1995-05-26 00:00:00|1994-03-09 00:00:00|1993-12-13 00:00:00|1994-11-17 00:00:00|1996-11-26 00:00:00|1996-06-18 00:00:00|1995</t>
  </si>
  <si>
    <t>2012-05-24 10:24:36|1995-09-05 00:00:00|2000-02-18 16:45:43|2003-08-18 09:26:24|2009-03-16 14:00:54|1999-02-16 00:00:00|2000-02-18 16:45:44|2012-01-24 17:27:27|2012-01-24 17:34:50|1995-09-19 00:00:00|2000-02-22 17:58:49|1998-01-15 00:00:00|1996-09-10 00:00:00|2000-07-13 17:20:51|1998-08-13 00:00:00|2000-07-13 15:20:28|1995-05-09 00:00:00|2000-02-09 13:08:41|1996-10-15 00:00:00|2000-02-11 16:16:41|1994-08-16 00:00:00|1995-11-03 00:00:00|1995-08-25 00:00:00|1996-05-14 00:00:00|1998-08-17 00:00:00|2015-02-16 00:00:00|1995-05-30 00:00:00|1996-01-30 00:00:00|2000-07-13 15:28:33|2000-07-13 15:30:35|1994-02-10 00:00:00|2000-07-13 15:26:07|2000-07-13 15:23:26|1996-09-09 00:00:00|1995-01-09 00:00:00|1994-06-06 00:00:00|2000-07-13 15:32:38|2009-06-11 08:59:05|1999-04-30 00:00:00|1999-09-01 00:00:00|1999-02-12 00:00:00|2009-06-19 11:50:24|1994-01-20 00:00:00|2009-06-17 14:20:30|2009-06-17 14:20:58|1999-06-11 03:05:24|1996-03-29 00:00:00|1995-09-01 00:00:00|1995-03-07 00:00:00|2013-10-10 00:00:00|1996-11-19 00:00:00|1995</t>
  </si>
  <si>
    <t>GROUP_TYPE_CODE</t>
  </si>
  <si>
    <t>P|O</t>
  </si>
  <si>
    <t>GROUP_RANK</t>
  </si>
  <si>
    <t>1|2|3|4|5|6|7|8|9|11|10</t>
  </si>
  <si>
    <t>IBIS|JRH|KTHOMPSO|JUDITH|CEVANS|CBLANCHF|HMILLS|JULIEP|PTURNER|EGREGORY|BRONWYNC|BCRAGO|BSIMPSON|LINDYC|THORCHAR|LADAMS|SCUNNING|JEMILLER|CGILBERT|JWINNEL|AWHALEN|JCONNORS|DLANSDOW|JHILL|PMARTENS|RPRINCE|KNAVIN|INTERN01|INTERN12|CWEILLER|MNIGHTIN|DALBRECHT|TORCHARD|AMONRO|ECLIFTON|HELENH|CBLAKE|CAFONSO|ALYNE|LHALASZ|KHEMPEL|FZICH|PCOCHARD|INTERN10|INTERN03|INTERN09|JMATARCZ|RCORVISY|JNEWTON|OGONZALE|IWARREN|SPEDERSEN|LAHRENDT|JOP|RFLEMING|ASLEE|JMCKINNO|JODIEU|KIRSTENC|ELEANORH|PENNIEH|INTERN06|INTERN17|KTSANG|INTERN05|TERENAL|INTERN14|BLEPSCHI|TEGUH|INTERN04|KARINAF|CATHYM|SWORBOYS|AMCRAE|THOPLEY|SREFSHAU|LVIVIAN|NSLOAN|HEATHERS|JCOTTIER|JUDITHC|LAURAJO|ROSG|OHARROD|JOANG|TMULCAHY|XIUFU|ETOMS|KATBACK|KOBRYAN|GCHANDLER|SIMONEL|MARIONG|GFLOWERS|HHEPNER|AWHITING|INTERN15|CBACKHOU|JGRACE|ANNL|MAGGIEN|INTERN08|NBRYDON|GHW|ZGROENEV|CPUENTEL|YBABA|NOELV|JRC|SDONALDSON|TJB|SARA|MCAMPBEL|SARAHF|BRCLARKE|MNEWTON|RWHITE|AMCGUIRE|SALASYA|RKERRIGA|KBRANSGR|AFIELD|ACOLE|GWILSON|ALIM|NKNERR|JDOWE|NAKED|NHOOKER</t>
  </si>
  <si>
    <t>DET_ITEM_ID</t>
  </si>
  <si>
    <t>193651|193652|553310|283212|224115|218842|252910|252911|177520|63838|63839|81166|65892|60049|1397935|65887|1485990|65885|65886|1386200|62611|73179|894882|61143|63842|63843|63801|63802|63803|63841|1387120|63840|63837|68837|68838|68839|658143|1819562|63827|63828|63822|63823|63824|63790|63791|63794|63832|63890|63891|790515|790516|63834|63835|63836|63833|1387119|63825|63826|63830|63831|63829|1072257|286400|85282|85283|85286|85287|561801|85284|85285|546927|85281|1392609|561238|85344|85345|85346|519307|62956|1392610|71494|71495|62654|62653|970346|62661|62662|62658|62659|62660|939226|62655|62656|62663|62664|542926|62657|65681|1193545|62667|62668|62669|73135|62651|62652|744211|65683|744571|65680|62670|73134|65682|598109|65891|881432|65895|804495|65899|804518|65889|65890|65888|1349771|65896|65894|65893|65898|807049|65897|62639|846397|62615|62613|62614|62612|60663|62610|62629|62630|705422|1384388|779666|62643|62644|60662|60660|60661|60659|1094289|62628|610087|62645|62626|60658|1320214|62616|1386201|62638|167195|1392049</t>
  </si>
  <si>
    <t>1|2|3|4|5|6|7|8|9|10|11|12|13|14|15|16|17|18|19|20|21|22|23|24|25|26|27|28|29|30|31|32|33|34|35|36|37|38|39|40|41|42|43|44|45|46|47|48|49|50|51|52|53|54|55|56|57|58|59|60|61|62|63|64|65|66|67|68|69|70|71|72|73|74|75|76|77|78|79|80|81|82|83|84|85|86|87|88|89|90|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193|194|195|196|197|198|200|202|204|205|207|210|213|216|218|220|222|224|227|229|230|233|235|236|237|238|239|240|241|242|243|244|245|246|247|248|249|250|251|252|253|254|255|256|257|258|259|260|261|262|263|264|265|266|267|268|269|270|271|272|273|274|275|276|277|278|279|280|281|282|283|284|285|286|287|288|289|290|291|292|293|294|295|296|297|298|299|300|301|302|303|304|305</t>
  </si>
  <si>
    <t>205687|205688|601002|302776|238740|233036|269952|269953|188297|67443|67444|85736|69614|63428|63429|69609|1503665|69607|69608|66143|66144|77300|980395|64586|67448|67449|67405|67406|67407|67446|67447|67445|67442|72717|72718|72719|719402|1586687|67431|67432|67426|67427|67428|67394|67395|67398|67436|67497|67498|864828|864829|67439|67440|67441|67437|67438|67429|67430|67434|67435|67433|1181528|306228|90071|90072|90075|90076|610541|90073|90074|593948|90069|90070|609920|90137|90138|90139|563303|66509|90083|75530|75531|66188|66187|1065840|66195|66196|66192|66193|66194|1030626|66189|66190|66197|66198|589539|66191|69393|1320429|66201|66202|66203|77256|66185|66186|813950|69395|814350|69391|66204|77255|69394|651899|69613|965395|69617|880125|69621|880149|69611|69612|69610|1495289|69618|69616|69615|69620|882942|69619|66173|926380|66148|66146|66147|66145|64075|66142|66163|66164|771412|64073|852832|66177|66178|64074|64071|64072|64070|1206686|66162|665986|66179|66160|64069|1460961|66149|66150|66172|177248|179457|173401|173402|</t>
  </si>
  <si>
    <t>LABEL_TEXT</t>
  </si>
  <si>
    <t>Pimelea ferruginea 'Bonne Petite'|Isolectotype or isosyntype, fide A.B. Court in Fl. Australia 11B: 492 (2001).|[Lectotypified by A.S.George et al. in Fl. Australia 26: 583 (2013)]|Type specimen, see Blakely "Key to the Eucalypts" page 245 (1934)|Muelleria Vol. 8:61 (1993). ISOTYPE of Callistemon forresterae Molyneux.|The collection number of Nicolle 1978 was incorrectly cited in the protologue. The correct number is Nicolle 1992, as it appears on the specimen label here, and as published by Nicolle in 'Native eucalypts of South Australia':152-153 (2013)|NOT A TYPE|Possible residual Syntype. Date not accepted for plant in bud; by I.R. Thompson, 4 Jun 2012 [see Muelleria 12: 124 (2012) for discussion under typification].|Nuytsia 19:81-85 (2009)|Cited by D.L. Jones &amp; C.J. French in Austral. Orchid Rev. 81: 43 (2016)|Clematis aristata|Pomaderris apetala|Polystichum proliferum|Atherosperma moschatum|Notelaea ligustrina|Tasmannia lanceolata|Gahnia grandis|Hymenophyllum rarum|Huperzia varia|Acacia riceana|Telopea t</t>
  </si>
  <si>
    <t>2012-05-25 00:00:00|2001-11-28 09:55:54|2008-04-11 14:04:38|2002-04-10 11:02:53|2003-03-21 10:28:11|2001-09-04 10:38:26|2004-09-24 12:41:50|2005-04-22 08:40:42|1999-12-31 00:00:00|2001-12-19 13:05:32|2005-04-12 09:23:23|2000-10-06 17:43:31|2001-11-23 12:53:39|2005-08-24 12:15:20|2005-04-26 13:21:52|2006-04-27 10:18:23|2003-10-30 07:19:33|2000-11-27 12:49:11|2001-03-15 13:08:25|2000-03-31 17:42:42|2000-03-14 16:53:47|2000-02-28 17:34:16|2002-11-29 07:27:48|2000-04-10 13:28:14|2007-05-31 16:05:13|2007-03-22 14:15:58|2007-03-29 09:29:02|2003-02-24 09:00:05|2003-11-18 08:23:42|2007-09-12 14:11:42|2002-10-11 13:55:03|2002-11-21 10:23:51|2006-11-15 11:32:31|2006-09-26 09:09:08|2006-11-20 09:42:23|2001-11-16 13:48:35|2003-11-25 10:14:24|2003-11-18 07:45:23|2004-10-11 10:10:16|2004-04-13 12:18:28|2006-02-02 09:28:42|2006-05-31 07:39:42|2007-03-29 09:21:53|2006-10-05 08:11:09|2000-10-24 12:10:11|2000-10-04 20:07:37|2001-03-12 12:46:50|2002-10-22 11:06:08|2005-03-16 14:36:34|2005-03-30 14:59:42|2005-04-21 15:59:10|2005</t>
  </si>
  <si>
    <t>SARA|JULIEP|JUDITH|CEVANS|AL|SIMONEL|THORCHAR|JCONNORS|TJB|INGRID|LIBBI|FIONA|BARBARA|GREGCH|OPS$PETAR|OPS$SARA|KATHH|ECLIFTON|PFE|OPS$JANE|OPS$MARION|OPS$LIBBI|sy|PMARTENS|OPS$KATE|OPS$COLLEEN|OPS$MARCIE|CPUENTEL|NSLOAN|OPS$FIONA|OPS$CIVA|CGILBERT|CWEILLER|JNEWTON|KTHOMPSO|LAHRENDT|IRT|IBIS|CBLANCHF|EGREGORY|SWORBOYS|st|OPS$GRANT|RPRINCE|STUDENT|KER|RFLEMING|SCUNNING|JMILL|CAFONSO|LVIVIAN|MNIGHTIN|PCOCHARD|YBABA|TORCHARD|RSAMS|KARINAF|LHALASZ|FZICH|ASLEE|RCORVISY|JPULFORD|KNAVIN|BSIMPSON|JMATARCZ|SPEDERSEN|JMCKINNO|OPS$LINDI|AWHALEN|JHILL|JEMILLER|CBLAKE|ALEXG|JRH|JOP|HHEPNER|JPENA|ANNJ|DJUDGE|RJONES|KIRSTENC|WINVEEN|SDONALDSON|HLH|THOPLEY|ZING|BRONWYNC|JBURGE|FAYE|BARBARAW|LSELG|PDOWNEY|KHEMPEL|NICOLEM|KERRYS|PETERB|CSMITH|CAROLYNM|TWARDILL|NLAM|MBALLENT|MHUMPHRE|ERMA|RLAST|CKELLER|SSMITH|MAGGIEN|AMONRO|MARION|STUART|ALIM|733|HELENH|SARAHF|IWARREN|ZGROENEV|DLANSDOW|JGRACE|TMULCAHY|KOBRYAN|TEGUH|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</si>
  <si>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00:00:00|1996-11-19 00:00:00|1995-11-09 00:00:00|1996-06-14 00:00:00|1998-10-29 00:00:00|1995-08-04 00:00:00|1996-07-02 00:00:00|1995-05-23 00:00:00|1995-01-24 00:00:00|1995-04-04 00:00:00|1995-05-26 00:00:00|1994-03-09 00:00:00|1993-12-13 00:00:00|1994-11-17 00:00:00|1996-11-26 00:00:00|1996-06-18 00:00:00|1995-09-08 00:00:00|1999</t>
  </si>
  <si>
    <t>JRH|KTHOMPSO|JUDITH|CEVANS|IBIS|CBLANCHF|HMILLS|JULIEP|PTURNER|EGREGORY|BRONWYNC|BCRAGO|BSIMPSON|LINDYC|THORCHAR|LADAMS|SCUNNING|JEMILLER|CGILBERT|JWINNEL|AWHALEN|JCONNORS|DLANSDOW|JHILL|PMARTENS|RPRINCE|KNAVIN|INTERN01|INTERN12|CWEILLER|MNIGHTIN|TORCHARD|AMONRO|ECLIFTON|HELENH|CBLAKE|ALYNE|LHALASZ|KHEMPEL|FZICH|PCOCHARD|INTERN10|INTERN03|INTERN09|JMATARCZ|RCORVISY|JNEWTON|OGONZALE|IWARREN|LAHRENDT|JOP|RFLEMING|CAFONSO|JMCKINNO|JODIEU|KIRSTENC|ELEANORH|PENNIEH|INTERN06|ASLEE|INTERN17|KTSANG|INTERN05|INTERN14|BLEPSCHI|TEGUH|INTERN04|KARINAF|CATHYM|SWORBOYS|AMCRAE|THOPLEY|SREFSHAU|LVIVIAN|NSLOAN|JCOTTIER|JUDITHC|ROSG|OHARROD|JOANG|TMULCAHY|XIUFU|TERENAL|KOBRYAN|GCHANDLER|SIMONEL|MARIONG|GFLOWERS|ETOMS|HHEPNER|AWHITING|INTERN15|JGRACE|SPEDERSEN|MAGGIEN|LAURAJO|INTERN08|NBRYDON|ANNL|GHW|ZGROENEV|KATBACK|YBABA|NOELV|JRC|SDONALDSON|TJB|SARA|CBACKHOU|MCAMPBEL|CPUENTEL|SARAHF|BRCLARKE|RWHITE|AMCGUIRE|SALASYA|AFIELD|GWILSON|KBRANSGR|ALIM|NKNERR|JDOWE|NAKED|PCARMEN|MMULVANE|JPERCIVA|SBOLITHO|HEATHERS|TNORTH|A09491|JADA</t>
  </si>
  <si>
    <t>1995-09-05 00:00:00|1994-03-28 00:00:00|2000-02-18 16:45:43|2003-08-18 09:26:24|1995-05-30 00:00:00|2009-03-16 14:00:54|1998-10-19 00:00:00|1999-02-16 00:00:00|2000-02-18 16:45:44|2012-01-24 17:27:27|2012-01-24 17:34:50|1995-09-19 00:00:00|1996-12-05 00:00:00|2000-02-22 17:58:49|1996-11-15 00:00:00|1998-01-15 00:00:00|1996-09-10 00:00:00|2000-07-13 17:20:51|1998-08-13 00:00:00|2000-07-13 15:20:28|1995-05-09 00:00:00|2000-02-09 13:08:41|1996-10-15 00:00:00|2000-02-11 16:16:41|1994-08-16 00:00:00|1995-11-03 00:00:00|1995-08-25 00:00:00|1996-05-14 00:00:00|1998-08-17 00:00:00|2015-02-16 00:00:00|1996-01-30 00:00:00|2000-07-13 15:28:33|2000-07-13 15:30:35|1994-02-10 00:00:00|2000-07-13 15:26:07|2000-07-13 15:23:26|1996-09-09 00:00:00|1995-01-09 00:00:00|1994-06-06 00:00:00|2009-06-11 08:59:05|1999-04-30 00:00:00|1999-09-01 00:00:00|1999-02-12 00:00:00|2009-06-19 11:50:24|1994-01-20 00:00:00|2009-06-17 14:20:30|2009-06-17 14:20:58|1999-06-11 03:05:24|2012-11-01 15:32:57|1995-09-01 00:00:00|1995-03-07 00:00:00|1996</t>
  </si>
  <si>
    <t>ITEM_ACTION_ID</t>
  </si>
  <si>
    <t>ITEM_SIT_ID</t>
  </si>
  <si>
    <t>ACTION_DATE</t>
  </si>
  <si>
    <t>2012-05-24 10:59:59|2012-05-25 13:58:44|2012-05-25 14:00:12|2012-05-25 14:00:13|2012-05-25 14:00:14|2012-05-25 14:00:15|2012-05-25 14:00:16|2012-05-25 14:00:17|2012-05-25 14:00:58|2012-05-25 14:00:59|2012-05-25 14:01:00|2012-05-25 14:01:02|2012-05-25 14:01:03|2012-05-25 14:01:04|2012-05-25 14:01:05|2012-05-25 14:01:06|2012-05-25 14:01:07|2012-05-25 14:01:08|2012-05-25 14:01:09|2012-05-25 14:01:10|2012-05-25 14:01:11|2012-05-25 14:01:12|2012-05-25 14:01:13|2012-05-25 14:01:14|2012-05-25 14:01:15|2012-05-25 14:01:16|2012-05-25 14:01:17|2012-05-25 14:01:18|2012-05-25 14:01:19|2012-05-25 14:01:20|2012-05-25 14:01:21|2012-05-25 14:01:22|2012-05-25 14:01:23|2012-05-25 14:01:24|2012-05-25 14:01:25|2012-05-25 14:01:26|2012-05-25 14:01:27|2012-05-25 14:01:28|2012-05-25 14:01:29|2012-05-25 14:01:30|2012-05-25 14:01:31|2012-05-25 14:01:32|2012-05-25 14:01:33|2012-05-25 14:01:34|2012-05-25 14:01:35|2012-05-25 14:01:36|2012-05-25 14:01:37|2012-05-25 14:01:38|2012-05-25 14:01:39|2012-05-25 14:01:40|2012-05-25 14:01:41|2012</t>
  </si>
  <si>
    <t>CURRENT_QTY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</si>
  <si>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180.0000|55.0000|91.0000|71.0000|65.0000|112.0000|255.0000|1866.0000|520.0000|213.0000|1364.0000|388.0000|2303.0000|1096.0000|451.0000|98.0000|3784.0000|1857.0000|5867.0</t>
  </si>
  <si>
    <t>ACTION_QTY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</si>
  <si>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-1.0000|-2.0000|-42.0000|-26.0000|-16.0000|-7.0000|-5.0000|180.0000|-9.0000|-3.0000|-18.0000|55.0000|-30.0000|-6.0000|-10.0000|-4.0000|-15.0000|-41.0000|-43.0000|-68.000</t>
  </si>
  <si>
    <t>ANHSIR/Stock conversion|Merge Stock Items from LC records.|Merge Stock Items from LC records.. 6-Jun-12 Updated mass with number of plants from Planting data.|Merge Stock Items from LC records.,|Merge Stock Items from LC records., 2 punnets|Merge Stock Items from LC records., 1 punnet|TSP not found
Merge Stock Items from LC records.|TSP found 
Merge Stock Items from LC records.|Merge Stock Items from LC records.
Plant out in Autumn 2010|Merge Stock Items from LC records.
Converted as a mass, changed to a plant 16 Mar 2017.|Merge Stock Items from LC records.
removal for red center|TSP Found
Merge Stock Items from LC records.|Merge Stock Items from LC records.
Converted as a mass, changed to a plant 3 Mar 2017.
|Merge Stock Items from LC records., 3 punnts|Merge Stock Items from LC records., 3 punnets|Merge Stock Items from LC records. located dead tag in sect 303|Merge Stock Items from LC records.
Stock moment transfer for this plant to section 78. Plant was not planted at the FE but was planted in section 78.</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</si>
  <si>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pmcneil|TNORTH|PFEILEN|SFLETCHER|LGUJA|RHAMPSHI|MNIGHTIN|JFITZGERALD|JADANIELLS|ABUYKX|WHYKE|HBRINDLEY|MMCMAHON|FKAROUTA|AMONRO|A09491|ANLEZARKM|MBENNELL|GWEST|SHAWKINS|JHUNSTONE|KMARTENS|ASTEVENS|BCLINTON|PBREDELL|KSCOBIE|APEGGIE|CCHONG|PFONG|MHENERY</t>
  </si>
  <si>
    <t>2012-05-24 10:59:59|2000-04-04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</si>
  <si>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SDONALDSON|APHILLIP|CREHWINK|TWOOD|SLAWATSC|DLANSDOW|LKERR|AMCGUIRE|SARAHF|AJORGENS|NSLOAN|BRCLARKE|TMULCAHY|APERRING|MMULVANE|NSTAHL|LAHENDER|SUSANW|DEBORAHE|LVALLEE|SPEDERSEN|SUSMITH|TBEATH|TAY34T|HEATHERS|ELEANORH|TIM|KOSHANNA|BARBARAB|TMORSCHE|PAULC|RWHITE|CMAMAN|JODIEU|GFLOWERS|FZICH|AHOWE|KOBRYAN|JEMILLER|MLYNCH|STIG|PHURLE|CTIPPETT|SGOLSON|JALLISON|JPERCIVA|SBOLITHO|DTAYLOR|FKENNA|SUSAN|WMURRAY|TSMITH|KARDLER|KARINAF|JRH|STUART|JULIEP|BARNOTT|JOEM|BCORSINI|JMCAULIF|RCARNE|RENATES|CPERRERS|MAGGIEN|PARDLER|JOHNN|MICHELEP|BRUNA|RFOSTER|BARRIE|JPIKE|RUTH|RGP|MBROWN|MARIOC|SBONTJER|GREGC|PHILH|RR|ZING|OPS$TIM|PSEGAL|AL|IRT|BARBARA|MAXM|FROM_LABEL|ROHART|DABROWN|AGREY|STAYLOR|FAYE|MAUREEN|MAC|SCABAN|SARA|LSCHWEIC|afuchs|pmcneil|TNORTH|PFEILEN|SFLETCHER|LGUJA|RHAMPSHI|JFITZGERALD|JADANIELLS|ABUYKX|WHYKE|LC_USER|HBRINDLEY|MMCMAHON|FKAROUTA|AMONRO|A09491|ANLEZARKM|SHAWKINS|MBENNELL|GWEST|JHUNSTONE|KMARTENS|ASTEVENS|BCLINTON|PBREDELL|KSCOBIE|APEGGIE|CCHONG|PFONG|MHENERY</t>
  </si>
  <si>
    <t>2012-05-24 10:59:59|2003-08-07 00:00:00|2001-02-23 00:00:00|2005-08-05 00:00:00|2002-01-08 00:00:00|2007-05-04 00:00:00|2000-08-25 00:00:00|2008-04-10 00:00:00|2011-03-24 00:00:00|2008-06-19 00:00:00|2001-11-21 00:00:00|2002-05-15 00:00:00|2003-04-07 00:00:00|2008-06-05 00:00:00|2003-09-26 00:00:00|2008-06-20 00:00:00|2000-05-30 00:00:00|2003-08-08 00:00:00|2002-02-07 00:00:00|2003-10-08 00:00:00|2002-03-27 00:00:00|2001-12-18 00:00:00|2004-02-27 00:00:00|2001-08-27 00:00:00|2002-06-05 00:00:00|2002-02-15 00:00:00|2008-05-02 00:00:00|2005-01-21 00:00:00|2000-09-06 00:00:00|2006-02-24 00:00:00|2012-03-13 00:00:00|2008-05-06 00:00:00|2001-02-02 00:00:00|2012-05-25 14:01:00|2007-10-04 00:00:00|2009-06-24 00:00:00|2004-12-13 00:00:00|2005-06-20 00:00:00|2012-05-25 14:01:03|2001-03-14 00:00:00|2012-05-25 14:01:04|2003-11-13 00:00:00|2000-03-09 00:00:00|2004-12-22 00:00:00|2003-11-26 00:00:00|2004-12-15 00:00:00|2010-01-20 00:00:00|2000-03-07 00:00:00|2003-11-21 00:00:00|2003-11-14 00:00:00|2000-04-14 00:00:00|2002</t>
  </si>
  <si>
    <t>ITEM_OBS_ID</t>
  </si>
  <si>
    <t>3|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t>
  </si>
  <si>
    <t>1409900|1409912|1409919|1409925|1409938|1409942|1409950|1409955|1409957|1409959|1409961|1409963|1409969|1409971|1409972|1409974|1409975|1409981|1409984|1409992|1409997|1410000|1410002|1410004|1410006|1410008|1410010|1410012|1410014|1410016|1410017|1410018|1410019|1410022|1410023|1410024|1410029|1410034|1410050|1410051|1410060|1410063|1410064|1410066|1410067|1410077|1410078|1410080|1410081|1410083|1410084|1410085|1410090|1410092|1410095|1410099|1410112|1410114|1410130|1410132|1410135|1410138|1410141|1410144|1410145|1410146|1410150|1410151|1410152|1410154|1410155|1410160|1410161|1410164|1410165|1410166|1410169|1410172|1410173|1410176|1410177|1410181|1410182|1410183|1410188|1410189|1410194|1410197|1410198|1410199|1410200|1410201|1410202|1410205|1410210|1410211|1410213|1410214|1410216|1410217|1410218|1410219|1410222|1410223|1410224|1410225|1410226|1410230|1410234|1410238|1410244|1410245|1410246|1410248|1410251|1410254|1410255|1410256|1410262|1410267|1410275|1410303|1410304|1410305|1410306|1410307|1410308|1410309|</t>
  </si>
  <si>
    <t>0.0000|90.0000|100.0000|25.0000|40.0000|46.3450|5.5708|10.0147|43.9830|21.3830|40.0469|2.4828|1.4240|1.5490|2.5420|1.2050|1.2000|1.3833|7.7360|0.3500|0.7333|0.9429|7.7250|34.8500|7.0000|6.1519|1.6632|12.1909|6.2127|8.2045|13.7060|5.0450|6.2533|0.9710|1.3000|1.1310|5.1068|1.0000|13.0422|13.4522|2.9455|17.1259|8.6256|1.1450|1.3286|1.3667|12.1758|4.2940|0.3310|0.4652|2.5000|3.4220|1.7364|7.9000|2.0600|2.4140|18.7600|3.0120|91.4360|3.0910|0.5290|1.4750|2.2205|8.0368|9.6000|3.6580|0.2769|0.1583|1.7120|0.4890|0.6620|1.3580|0.5763|0.4380|1.2410|4.9020|3.4250|0.1780|4.7270|8.1810|8.7020|16.5316|126.2760|0.8830|0.3694|2.2360|1.8320|0.8250|5.7615|1.6709|24.6077|0.0890|1.7824|0.5875|43.1955|0.9667|6.5526|1.2750|0.0800|1.6600|4036.1111|3.7106|11.7118|14.9300|11.9570|0.1970|0.1790|0.0350|0.6170|7.0120|0.0590|0.4780|0.0080|2.5466|6.6890|6.3110|0.2440|0.3130|13.2680|2.3000|0.0790|0.0830|0.1660|0.3710|10.7940|9.2407|6.4890|0.2010|0.8330|0.7780|13.4800|6.9733|2.7655|0.4580|0.1355|0.0710|0.0400|1.0417|24.3914|2.9933|3.5182|5.0</t>
  </si>
  <si>
    <t>24.0000|0.1000|2.0000|48.0000|1.0000|1440.0000|5.0000|12.0000|63.0000|7.0000|9.0000|15.0000|64.0000|10.0000|65.0000|27.0000|58.0000|0.5000|3.0000|72.0000|96.0000|30.0000|60.0000|480.0000|0.2500|120.0000|0.0830|0.0200|4.0000|168.0000|0.0000|16.0000|50.0000|25.0000|1080.0000|360.0000|500.0000|20.0000|200.0000|100.0000|66.0000|43.0000|41.0000|52.0000|0.0500|18.0000|240.0000|1220.0000|1.5000|260.0000|256.0000|250.0000|255.0000|265.0000|28.0000|26.0000|252.0000|258.0000|262.0000|257.0000|264.0000|251.0000|101.0000|54.0000|203.0000|202.0000|201.0000|204.0000|1000.0000|900.0000|190.0000|80.0000|340.0000|130.0000|90.0000|160.0000|170.0000|70.0000|210.0000|180.0000|650.0000|400.0000|290.0000|40.0000|150.0000|470.0000|230.0000|110.0000|140.0000|300.0000|280.0000|530.0000|330.0000|700.0000|710.0000|220.0000|690.0000|310.0000|370.0000|920.0000|940.0000|590.0000|830.0000|380.0000|600.0000|270.0000|390.0000|810.0000|320.0000|1190.0000|430.0000|630.0000|17.0000|51.0000|490.0000|640.0000|460.0000|420.0000|540.0000|570.0000|6</t>
  </si>
  <si>
    <t>room temp|learning error|initial hot water|cuttings|mix up with seed packets, not a Maireana|seed aggitated in sand and water to seperate from sticky coating|RCG|This taxon misdetted in the field-is Hedycarya angustifolia and deaccessioned|deaccessioned-taxon misid'ed-is Hedycarya angustifolia|4 changes of water|heavily grazed by kangaroos|24hr soak|removed and replaced with a Wollemi pine.|24 hr soak|For germ test|root cutting drenched in dilute 1.6 for 2 hrs then potted|Removed bracts|24 hrs|plant removed in renovation|possiably|not smoke just standard v|Loaded from Excel file. No in sample: 100, Wt of sample: 4.6345, Total wt: 12.6687|Loaded from Excel file. No in sample: 65, Wt of sample: 0.3621, Total wt: 0.362|Loaded from Excel file. No in sample: 68, Wt of sample: 0.681, Total wt: 0.681|Loaded from Excel file. No in sample: 47, Wt of sample: 2.0672, Total wt: 2.0672|Loaded from Excel file. No in sample: 88, Wt of sample: 1.8817, Total wt: 1.8817|Loaded from Excel file. No in sample: 64, Wt of sample: 2</t>
  </si>
  <si>
    <t>2012-05-29 12:23:28|2012-05-29 13:55:15|2012-05-30 10:43:04|2012-05-30 11:01:00|2012-05-30 11:10:46|2012-05-30 11:16:16|2012-05-30 11:23:04|2012-05-30 11:31:23|2012-05-30 11:34:26|2012-05-30 11:37:15|2012-05-30 11:43:14|2012-05-30 11:45:52|2012-05-30 11:57:50|2012-05-30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11:03:59|2012-05-31 11:25:13|2012-05-31 12:05:26|2012-05-31 14:35:25|2012-05-31 14:35:59|2012-05-31 14:44:21|2012-05-31 14:46:58|2012-05-31 14:49:46|2012-05-31 14:50:38|2012-05-31 15:06:20|2012-05-31 15:09:20|2012-05-31 15:12:17|2012-05-31 15:43:29|2012-05-31 15:50:48|2012-05-31 15:52:19|2012-05-31 15:59:32|2012</t>
  </si>
  <si>
    <t>Destination</t>
  </si>
  <si>
    <t>Intrinsic</t>
  </si>
  <si>
    <t>Data Type</t>
  </si>
  <si>
    <t>Relationship Type</t>
  </si>
  <si>
    <t>2012-05-29 12:23:28|2012-05-29 13:55:15|2012-05-30 10:43:05|2012-05-30 11:01:00|2012-05-30 11:10:46|2012-05-30 11:16:16|2012-05-30 11:23:04|2012-05-30 11:31:23|2012-05-30 11:34:26|2012-05-30 11:37:15|2012-05-30 11:43:14|2012-05-30 11:45:52|2012-05-30 11:57:51|2012-05-30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11:04:00|2012-05-31 11:25:13|2012-05-31 12:05:26|2012-05-31 14:35:25|2012-05-31 14:35:59|2012-05-31 14:44:22|2012-05-31 14:46:58|2012-05-31 14:49:46|2012-05-31 14:50:38|2012-05-31 15:06:20|2012-05-31 15:09:20|2012-05-31 15:12:17|2012-05-31 15:43:29|2012-05-31 15:50:48|2012-05-31 15:52:19|2012-05-31 15:59:32|2012</t>
  </si>
  <si>
    <t>ITEM_REL_ID</t>
  </si>
  <si>
    <t>REL_CHILD</t>
  </si>
  <si>
    <t>1137230|1137235|1137236|1137237|1137238|1137239|1137355|1137412|1137423|1137424|1137425|1137426|1137427|1137428|1137445|1137446|1137447|1137452|1137453|1137454|1137455|1137456|1137457|1137458|1137459|1137460|1137461|1137462|1137463|1137464|1137465|1137466|1137467|1137468|1137469|1137470|1137492|1137493|1137508|1137509|1137510|1137511|1137512|1137513|1137514|1137515|1137516|1137517|1137518|1137519|1137520|1137521|1137522|1137523|1137524|1137525|1137526|1137527|1137528|1137529|1137530|1137531|1137532|1137533|1137534|1137535|1137536|1137537|1137538|1137539|1137540|1137541|1137542|1137543|1137549|1137550|1137551|1137552|1137631|1137632|1137649|1137650|1137651|1137652|1137653|1137654|1137655|1137656|1137657|1137658|1137659|1137677|1137678|1137679|1137680|1137681|1137682|1137683|1137684|1137689|1137699|1137700|1137701|1137719|1137720|1137721|1137730|1137731|1137732|1137733|1137734|1137735|1137736|1137737|1137738|1137739|1137740|1137741|1137742|1137743|1137749|1137750|1137751|1137757|1137758|1137770|1137771|1137784|</t>
  </si>
  <si>
    <t>REL_PARENT</t>
  </si>
  <si>
    <t>1137228|1137233|1137354|1137405|1137419|1137420|1137443|1137440|1137450|1137454|1137456|1137462|1137461|1137490|1137501|1137506|1137515|1137509|1137546|1137629|1137630|1137646|1137641|1137651|1137652|1137675|1137672|1137688|1137697|1137715|1137725|1137732|1137731|1137746|1137745|1137754|1137764|1137783|1137781|1137782|1137785|1137784|1137800|1137808|1137810|1137820|1137818|1137836|1137837|1137831|1137845|1137849|1137847|1137868|1137871|1137881|1137875|1137882|1137893|1137897|1137906|1137902|1137911|1137917|1137929|1137930|1137944|1137947|1137949|1137954|1137958|1137965|1137969|1137975|1137989|1137993|1137994|1138001|1137999|1138008|1138006|1138014|1138015|1138031|1138063|1138074|1138072|1138077|1138078|1138091|1138095|1138130|1138140|1138141|1138152|1138160|1138179|1138193|1138217|1138227|1138238|1138243|1138246|1138261|1138263|1138269|1138266|1138278|1138277|1138285|1138287|1138291|1138313|1138320|1138318|1138332|1138355|1138364|1138365|1138376|1138387|1138402|1138415|1138414|1138428|1138459|1138455|1138458|</t>
  </si>
  <si>
    <t>2007-05-03 00:00:00|2007-05-29 00:00:00|2009-06-22 00:00:00|2001-12-05 00:00:00|2004-01-08 00:00:00|2004-06-29 00:00:00|2005-02-17 00:00:00|2006-03-01 00:00:00|2006-12-18 00:00:00|2001-09-12 00:00:00|2002-12-10 00:00:00|2006-08-03 00:00:00|2002-05-10 00:00:00|2001-07-10 00:00:00|2003-12-22 00:00:00|2005-01-14 00:00:00|2005-06-30 00:00:00|2005-10-18 00:00:00|2006-09-04 00:00:00|2009-03-26 00:00:00|2009-06-25 00:00:00|2009-11-24 00:00:00|2011-04-24 00:00:00|2008-11-11 00:00:00|2009-06-12 00:00:00|2005-04-05 00:00:00|2005-01-12 00:00:00|2005-10-20 00:00:00|2012-01-20 00:00:00|2008-09-23 00:00:00|2011-08-15 00:00:00|2002-03-14 00:00:00|2002-06-18 00:00:00|2001-08-03 00:00:00|2011-05-17 00:00:00|2000-02-21 00:00:00|2003-01-09 00:00:00|2001-08-10 00:00:00|2005-02-25 00:00:00|2005-06-28 00:00:00|2002-12-16 00:00:00|2005-11-23 00:00:00|2006-11-23 00:00:00|2008-07-31 00:00:00|2009-05-26 00:00:00|2011-09-28 00:00:00|2010-07-20 00:00:00|2004-07-27 00:00:00|2001-08-23 00:00:00|2003-12-15 00:00:00|2005-09-08 00:00:00|2006</t>
  </si>
  <si>
    <t>Old system implies propagation from CUTTING|Old system implies clonal descent from OPAR|Old system implies propagation from SEED|Old system implies propagation from UNKNOWN MATERIAL|Old system implies collection of SEED|Old system implies propagation from GRAFT|Old system propagation method was UNDEFINED|Old system implies propagation from PLANT|Old system propagation method was CUTTING|Old system implies propagation from DIVISION|Old system implies propagation from BUD GRAFT|Review indicates propagation from SEED|Old system propagation method corrected from SEED to CUTTING|Old system implies propagation from TISSUE CULTURE|Old system propagation method corrected from SEED to GRAFT|Old system propagation method was CUTTING but could be seedling|Non vegetative propagation|Vegetative propagation|Prepare plant out|Seed collected|Reinstate stock|From herbarium notes, manually entered|Reinstate|Split|Load germination trial|Review indicates clonal descent from OPAR</t>
  </si>
  <si>
    <t>2001-02-23 00:00:00|2007-05-04 00:00:00|1999-11-24 00:00:00|2009-07-01 00:00:00|2001-12-06 00:00:00|2004-01-09 00:00:00|2004-07-20 00:00:00|2005-02-18 00:00:00|2006-03-15 00:00:00|2007-04-30 00:00:00|2001-09-12 00:00:00|2006-08-04 00:00:00|2001-07-16 00:00:00|2004-01-07 00:00:00|2005-02-09 00:00:00|2005-07-07 00:00:00|2005-11-21 00:00:00|2006-09-14 00:00:00|2009-03-30 00:00:00|2009-11-24 00:00:00|2011-05-27 00:00:00|2008-11-27 00:00:00|2009-06-15 00:00:00|2005-04-08 00:00:00|2005-01-13 00:00:00|2012-01-20 00:00:00|2008-09-25 00:00:00|2011-08-18 00:00:00|2001-08-08 00:00:00|2011-06-21 00:00:00|2012-04-27 00:00:00|2000-02-21 00:00:00|2001-08-23 00:00:00|2004-01-06 00:00:00|2005-02-25 00:00:00|2005-06-30 00:00:00|2005-03-30 00:00:00|2002-12-18 00:00:00|2006-01-04 00:00:00|2006-11-28 00:00:00|2008-08-04 00:00:00|2009-05-26 00:00:00|2011-09-30 00:00:00|2010-07-20 00:00:00|2004-08-03 00:00:00|2001-09-05 00:00:00|2003-12-19 00:00:00|2005-09-07 00:00:00|2006-07-28 00:00:00|2004-01-05 00:00:00|2004-07-01 00:00:00|2005</t>
  </si>
  <si>
    <t>2001-02-23 00:00:00|2007-05-04 00:00:00|2004-12-22 00:00:00|2012-03-07 00:00:00|2001-12-06 00:00:00|2004-01-09 00:00:00|2004-07-20 00:00:00|2005-02-18 00:00:00|2006-03-15 00:00:00|2007-04-30 00:00:00|2001-10-16 00:00:00|2006-08-04 00:00:00|2001-09-05 00:00:00|2004-01-07 00:00:00|2005-02-09 00:00:00|2005-07-07 00:00:00|2005-11-21 00:00:00|2006-09-14 00:00:00|2009-03-30 00:00:00|2009-07-01 00:00:00|2009-11-24 00:00:00|2011-05-27 00:00:00|2008-11-27 00:00:00|2009-06-15 00:00:00|2005-04-08 00:00:00|2009-09-15 00:00:00|2012-01-20 00:00:00|2011-08-18 00:00:00|2001-10-15 00:00:00|2011-06-21 00:00:00|2012-05-17 00:00:00|2004-01-06 00:00:00|2005-02-25 00:00:00|2005-06-30 00:00:00|2005-03-30 00:00:00|2002-12-18 00:00:00|2006-01-04 00:00:00|2006-11-28 00:00:00|2008-08-14 00:00:00|2009-05-26 00:00:00|2011-09-30 00:00:00|2011-02-11 00:00:00|2007-08-21 00:00:00|2001-10-11 00:00:00|2003-12-19 00:00:00|2005-09-07 00:00:00|2006-07-28 00:00:00|2004-01-05 00:00:00|2004-07-01 00:00:00|2005-06-22 00:00:00|2002-05-06 00:00:00|2004</t>
  </si>
  <si>
    <t>SIT_ID</t>
  </si>
  <si>
    <t>748|952|499|1|156|296|153|69|500|297|544|439|274|281|405|407|433|158|197|490|171|118|161|93|154|179|267|364|169|130|466|152|155|111|165|334|182|275|157|180|109|335|193|321|269|419|374|206|212|264|181|295|207|365|434|482|84|300|452|231|431|437|411|194|339|376|413|508|416|276|448|424|801|190|192|143|502|485|516|227|417|418|454|232|159|205|273|401|114|160|754|268|421|259|451|279|266|326|472|210|164|217|378|108|220|473|484|101|509|178|262|469|450|566|522|228|493|436|270|545|162|174|400|99|141|438|445|142|163|191|324|533|481|390|395|540|263|120|420|441|244|298|309|115|524|489|962|453|74|80|260|247|478|525|442|474|331|329|332|333|804|342|444|337|327|373|428|415|514|412|476|825|338|330|539|304|361|239|422|497|443|456|245|343|511|506|246|346|396|203|100|91|336|371|341|568|617|185|211|845|803|292|557|310|216|391|432|423|397|460|591|209|208|480|564|72|271|186|404|425|312|467|876|813|258|272|691|547|464|277|570|814|340|541|600|595|117|579|638|689|688|581|577|527|319|389|288|284|363|945|214|345|351|512|447|354|394|16|362</t>
  </si>
  <si>
    <t>1.0000|6.0470|0.0000|2.0000|13.0000|4.0000|3.0000|11.0000|7.0000|6.0000|5.0000|60.0000|70.0000|100.0000|16.0000|12.0000|75.0000|108.0000|9.0000|126.0000|8.0000|10.0000|30.0000|36.0000|14.0000|43.0000|90.0000|99.0000|5.0640|140.0000|18.0000|53.0000|120.0000|177.0000|76.0000|200.0000|61.0000|87.0000|40.0000|198.0000|50.0000|52.0000|0.2750|80.0000|102.0000|24.0000|56.0000|58.0000|160.0000|45.0000|17.0000|89.0000|86.0000|400.0000|20.0000|114.0000|66.0000|261.0000|19.0000|155.0000|25.0000|15.0000|95.0000|256.0000|255.0000|5.2620|51.0000|59.0000|0.3010|0.1840|1000.0000|300.0000|500.0000|34.0000|29.0000|250.0000|354.0000|956.0000|27.0000|44.0000|21.0000|1566.0000|245.0000|138.0000|1803.0000|996.0000|5867.0000|2082.0000|0.2570|39.0000|32.0000|149.0000|378.0000|13.0300|6.1190|504.0000|1.3900|0.4000|0.3100|0.5800|0.2500|0.5300|2.4800|1.1350|0.1830|6.3600|48.0000|0.5900|65.0000|30.5000|310.0000|29.7500|28.3800|2.1200|2.2800|1933.0000|14.6300|144.4400|1.3500|6.1300|2.8400|18.1360|1.4430|2.8200|8.9560|19.4590|7.8700|5.917</t>
  </si>
  <si>
    <t>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00:00:00|2002-08-14 00:00:00|2006</t>
  </si>
  <si>
    <t>2003-08-07 00:00:00|2000-04-04 00:00:00|2000-08-25 00:00:00|2008-04-10 00:00:00|2008-06-19 00:00:00|2001-11-19 00:00:00|2000-05-02 00:00:00|2016-05-16 00:00:00|2012-06-05 00:00:00|2003-09-26 00:00:00|2008-06-20 00:00:00|2000-05-30 00:00:00|2003-08-08 00:00:00|2000-01-06 00:00:00|2008-06-05 00:00:00|2003-10-08 00:00:00|2002-03-11 00:00:00|2001-12-18 00:00:00|2004-02-27 00:00:00|2001-08-27 00:00:00|2000-07-05 00:00:00|2002-02-15 00:00:00|2008-05-02 00:00:00|2005-01-21 00:00:00|2006-02-24 00:00:00|2012-03-13 00:00:00|2000-02-07 00:00:00|2000-06-08 00:00:00|2008-05-06 00:00:00|2000-09-22 00:00:00|2007-10-04 00:00:00|2009-06-24 00:00:00|2014-08-13 00:00:00|2016-03-21 00:00:00|2016-06-30 00:00:00|2016-09-14 00:00:00|2001-03-14 00:00:00|2013-02-28 00:00:00|2013-04-11 00:00:00|2013-04-04 00:00:00|2013-03-07 00:00:00|2013-07-04 00:00:00|2013-03-21 00:00:00|2008-05-16 00:00:00|2013-01-10 00:00:00|2001-03-27 00:00:00|2014-02-28 00:00:00|2015-11-11 00:00:00|2008-05-29 00:00:00|2013-10-01 00:00:00|2014-03-26 00:00:00|2014</t>
  </si>
  <si>
    <t>ANHSIR/Stock conversion|Instantiation of Stock Items.|Instantiation of Stock Items; quantity of this Item not recorded in old system.|Instantiation of Stock Items; ~11 plants.|Instantiation of Stock Items; ~6 plants.|Instantiation of Stock Items; ~70 plants.|Instantiation of Stock Items; ~100 plants.|Instantiation of Stock Items; ~75 plants.|Instantiation of Stock Items; ~108 plants.|Instantiation of Stock Items; ~51 plants.|Instantiation of Stock Items; quantity in this instance not recorded in old system.|Instantiation of Stock Items; ~126 plants.|Instantiation of Stock Items; ~7 plants.|Instantiation of Stock Items; ~2 plants.|Instantiation of Stock Items; ~64 plants.|Instantiation of Stock Items; ~14 plants.|Instantiation of Stock Items; ~43 plants.|Instantiation of Stock Items; ~90 plants.|Instantiation of Stock Items; ~99 plants.|Instantiation of Stock Items; ~8 plants.|Instantiation of Stock Items; ~140 plants.|Instantiation of Stock Items; ~19 plants.|Instantiation of Stock Items; ~9 plants.|Instantia</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</si>
  <si>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JUDITH|CEVANS|MNIGHTIN|BRONWYNC|JOP|CPUENTEL|ASLEE|KBRANSGR|TNORTH|GWILSON|HELENH|AMONRO|TERENAL|SWORBOYS|JDOWE|H3import|chantela|skyec|texpress|sueb|evelynm|merielf|mariew|lesley|skyea|sarahp|meriel|louiseb|dba|kayev|johnd|michh|LAURAJO|JWINNEL|LGUJA|marilyn|julietw|terena|kaye|evelyn|melanieb|chris|bruce|A</t>
  </si>
  <si>
    <t>2012-05-24 10:54:21|2000-04-04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</si>
  <si>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APHILLIP|CREHWINK|SLAWATSC|DLANSDOW|MMULVANE|SDONALDSON|tay34t|AMCGUIRE|SARAHF|AJORGENS|LKERR|NSLOAN|BRCLARKE|TMULCAHY|APERRING|NSTAHL|LAHENDER|PFEILEN|ABUYKX|TNORTH|DEBORAHE|SUSANW|SPEDERSEN|SUSMITH|JFITZGERALD|TBEATH|HEATHERS|ELEANORH|TIM|KOSHANNA|BARBARAB|TMORSCHE|PAULC|RWHITE|CMAMAN|JODIEU|GFLOWERS|FZICH|LVALLEE|JPERCIVA|AHOWE|MLYNCH|STIG|AFUCHS|BCLINTON|CTIPPETT|LGUJA|SGOLSON|JALLISON|SBOLITHO|A09491|PBREDELL|TWOOD|KOBRYAN|SUSAN|TSMITH|WMURRAY|FKENNA|KSCOBIE|JHUNSTONE|PHURLE|JEMILLER|RHAMPSHI|KARDLER|KARINAF|JRH|STUART|JULIEP|BARNOTT|JOEM|BCORSINI|JMCAULIF|ANLEZARKM|WHYKE|KMARTENS|DTAYLOR|RCARNE|RENATES|SFLETCHER|SCABAN|GWEST|MMCMAHON|SHAWKINS|CPERRERS|FKAROUTA|MAGGIEN|PARDLER|JOHNN|MICHELEP|BRUNA|RFOSTER|BARRIE|JPIKE|RUTH|MBROWN|MARIOC|SBONTJER|GREGC|PHILH|RR|RGP|ZING|MBENNELL|OPS$TIM|PSEGAL|AL|IRT|BARBARA|MAXM|FROM_LABEL|ROHART|AMONRO|DABROWN|AGREY|JADANIELLS|STAYLOR|APEGGIE|ASTEVENS|FAYE|MAUREEN|MAC|SARA|PMCNEIL|LSCHWEIC|JUDITH|CEVANS|MNIGHTIN|BRONWYNC|JOP|CPUENTEL|ASLEE|KBRA</t>
  </si>
  <si>
    <t>2012-06-22 16:54:17|2012-06-22 16:54:18|2012-06-22 16:54:19|2012-06-22 16:54:20|2012-06-22 16:54:21|2012-06-22 16:54:22|2012-06-22 16:54:23|2012-06-22 16:54:24|2012-06-22 16:54:25|2012-06-22 16:54:28|2012-06-22 16:54:29|2012-06-22 16:54:30|2012-06-22 16:54:31|2012-06-22 16:54:32|2012-06-22 16:54:33|2012-06-22 16:54:35|2012-06-22 16:54:34|2012-06-22 16:54:36|2012-06-22 16:54:37|2012-06-22 16:54:38|2012-06-22 16:54:39|2012-06-22 16:54:42|2012-06-22 16:54:41|2012-06-22 16:54:43|2012-06-22 16:54:45|2012-06-22 16:54:44|2012-06-22 16:54:47|2012-06-22 16:54:46|2012-06-22 16:54:48|2012-06-22 16:54:50|2012-06-22 16:54:49|2012-06-22 16:54:51|2012-06-22 16:54:52|2012-06-22 16:54:53|2012-06-22 16:54:54|2012-06-22 16:54:55|2012-06-22 16:54:56|2012-06-22 16:54:57|2012-06-22 16:55:00|2012-06-22 16:54:58|2012-06-22 16:55:01|2012-06-22 16:55:02|2012-06-22 16:55:03|2012-06-22 16:55:04|2012-06-22 16:55:05|2012-06-22 16:55:09|2012-06-22 16:55:08|2012-06-22 16:55:10|2012-06-22 16:55:12|2012-06-22 16:55:11|2012-06-22 16:55:14|2012</t>
  </si>
  <si>
    <t>LATITUDE</t>
  </si>
  <si>
    <t>-4201874.0942352|-4201872.0669896|-4201853.8658492|-4201852.1030268|-4201854.9235426|-4201853.2929319|-4201861.4727205|-4201859.2850972|-4201757.9544195|-4201720.7283111|-4201721.4927648|-4201720.4177648|-4201720.5677648|-4201720.6927648|-4201742.6177648|-4201726.4927648|-4201723.7427648|-4201723.2283111|-4201788.5905142|-4200912.9977671|-4200912.8505209|-4200913.7339984|-4200913.9548678|-4201323.4573945|-4200802.5054684|-4201774.7674828|-4201758.9770821|-4201788.0693131|-4201720.5417398|-4201568.0795763|-4201579.6862492|-4201565.0374104|-4201563.5463739|-4201566.4482187|-4201420.6257363|-4201412.8027016|-4201412.24069|-4201401.8441744|-4201467.1335092|-4201494.3666874|-4201534.0582563|-4201399.4035045|-4201606.6715393|-4201603.1854763|-4200912.9920024|-4201452.190711|-4200913.3026758|-4201492.9286379|-4201409.6533093|-4201409.018615|-4200912.9506834|-4200914.3501666|-4200915.7161338|-4200916.1865588|-4201403.8778087|-4201766.7017886|-4201678.3784738|-4201679.6220914|-4200801.7809184|-4201441.1227741|-4201439</t>
  </si>
  <si>
    <t>Importance</t>
  </si>
  <si>
    <t>LONGITUDE</t>
  </si>
  <si>
    <t>16598838.534046|16598839.106963|16598843.249595|16598843.690301|16598849.595755|16598848.626203|16598858.762648|16598857.5694|16598793.88295|16598796.614195|16598786.608038|16598786.358038|16598787.158038|16598788.333038|16598785.108038|16598785.133038|16598787.658038|16598799.064195|16598749.970558|16598674.132414|16598673.617052|16598673.893138|16598673.156906|16598549.365273|16598841.515989|16598749.983675|16598732.183742|16598749.958113|16598789.065531|16598670.549114|16598690.322937|16598669.368352|16598696.561403|16598677.864988|16598670.9111|16598678.752942|16598680.725794|16598685.202643|16598675.783631|16598693.761663|16598801.930252|16598689.80801|16598887.955485|16598883.25461|16598685.449516|16598649.326463|16598684.981086|16598654.267105|16598679.89101|16598680.316869|16598683.242204|16598682.466098|16598682.095868|16598681.918548|16598688.140737|16598776.074623|16598637.264465|16598636.232527|16598844.681709|16598806.426034|16598806.698714|16598813.453652|16598798.229501|16598693.832964|16598655</t>
  </si>
  <si>
    <t>DEC_LATITUDE</t>
  </si>
  <si>
    <t>-35.2790955|-35.2790807|-35.2789472|-35.2789343|-35.2789550|-35.2789430|-35.2790030|-35.2789869|-35.2782438|-35.2779708|-35.2779765|-35.2779686|-35.2779697|-35.2779706|-35.2781314|-35.2780131|-35.2779930|-35.2779892|-35.2784685|-35.2720472|-35.2720461|-35.2720526|-35.2720542|-35.2750574|-35.2712368|-35.2783671|-35.2782513|-35.2784647|-35.2779695|-35.2768514|-35.2769365|-35.2768291|-35.2768181|-35.2768394|-35.2757700|-35.2757126|-35.2757085|-35.2756323|-35.2761111|-35.2763108|-35.2766019|-35.2756144|-35.2771344|-35.2771088|-35.2720471|-35.2760015|-35.2720494|-35.2763003|-35.2756896|-35.2756849|-35.2720468|-35.2720571|-35.2720671|-35.2720705|-35.2756472|-35.2783080|-35.2776603|-35.2776694|-35.2712315|-35.2759203|-35.2759051|-35.2767125|-35.2765126|-35.2755813|-35.2759308|-35.2765940|-35.2796182|-35.2796210|-35.2796118|-35.2774979|-35.2774789|-35.2756601|-35.2755093|-35.2741068|-35.2758772|-35.2759084|-35.2759036|-35.2758989|-35.2758945|-35.2758912|-35.2758871|-35.2760689|-35.2741402|-35.2742760|-35.2742828|-35.</t>
  </si>
  <si>
    <t>DEC_LONGITUDE</t>
  </si>
  <si>
    <t>149.1099035|149.1099087|149.1099459|149.1099499|149.1100029|149.1099942|149.1100853|149.1100745|149.1095024|149.1095270|149.1094371|149.1094348|149.1094420|149.1094526|149.1094236|149.1094238|149.1094465|149.1095490|149.1091080|149.1084267|149.1084221|149.1084245|149.1084179|149.1073059|149.1099303|149.1091081|149.1089482|149.1091078|149.1094592|149.1083945|149.1085721|149.1083839|149.1086282|149.1084602|149.1083978|149.1084682|149.1084859|149.1085261|149.1084415|149.1086030|149.1095747|149.1085675|149.1103475|149.1103053|149.1085284|149.1082039|149.1085241|149.1082482|149.1084784|149.1084822|149.1085085|149.1085016|149.1084982|149.1084966|149.1085525|149.1093425|149.1080955|149.1080862|149.1099588|149.1096151|149.1096176|149.1096782|149.1095415|149.1086037|149.1082581|149.1092986|149.1088307|149.1088383|149.1088447|149.1106316|149.1106109|149.1052339|149.1086362|149.1097703|149.1052573|149.1052542|149.1052429|149.1052591|149.1052497|149.1052663|149.1052569|149.1087039|149.1097497|149.1097426|149.1097402|149.</t>
  </si>
  <si>
    <t>ITEM_UNIT_REL_ID</t>
  </si>
  <si>
    <t>SignificanceCriteria</t>
  </si>
  <si>
    <t>1|2|3|4|5|6|8|9|10|11|12|13|14|15|16|17|18|19|20|21|22|23|24|25|26|27|28|29|30|31|32|33|34|35|36|37|38|39|40|41|42|43|44|45|46|47|48|49|50|51|52|53|54|55|56|57|58|59|60|61|62|63|64|65|66|67|68|69|70|71|72|73|75|76|77|78|79|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t>
  </si>
  <si>
    <t>ComparativeCriteria</t>
  </si>
  <si>
    <t>1375101|1285729|1391059|1201957|1374351|1375039|1289995|1308882|1308896|1309135|1309288|1286579|1287061|1310184|1310301|1311398|1311430|1311853|1311971|1312196|1312232|1312345|1312484|1312643|1312756|1313286|1292440|1320573|1391582|1307085|1307226|1321324|1321330|1321374|1321500|1321608|1322160|1308865|1310036|1310080|1310270|1310524|1310540|1310587|1310600|1310805|1311632|1312015|1312044|1312315|1312456|1312666|1313299|1300483|1300781|1322821|1319800|1320505|1320682|1305796|1306191|1306332|1307448|1406587|1321349|1321385|1321406|1321427|1321465|1321481|1321515|1321646|1300803|1300899|1322376|1322434|1322611|1326080|1348402|1319054|1321616|1321864|1257087|1305889|1202700|1196241|1329621|1221172|1223419|1327077|1329006|1330618|1330877|1333086|1333158|1334463|1335157|1335252|1341533|1341768|1236498|1303651|1178645|1345549|1173183|1190203|1378384|1221519|1318006|1394637|1243308|1246253|1348072|1313120|1238336|1362058|1239325|1243580|1244987|1252070|1235898|1222313|1259391|1271568|1295955|1241239|1216850|1343959|</t>
  </si>
  <si>
    <t>Classification</t>
  </si>
  <si>
    <t>YesNoDefaultNo</t>
  </si>
  <si>
    <t>532587|227507|580430|591623|532593|532591|780272|818643|829159|818641|844858|774195|759647|826661|830902|826662|817337|848287|842738|814274|848283|830898|823670|819063|814476|832245|762525|946495|535999|807234|807236|930660|930661|930668|930686|931991|952134|829158|842325|832230|814227|844570|828124|826254|826259|832241|826256|817939|828123|832247|823674|830903|817338|763774|784911|953843|928173|946492|940329|799098|776266|776286|807239|967535|930666|930669|930671|930676|930681|930682|950194|931995|784920|763768|952904|952906|953835|952897|982518|773125|254848|254866|234315|931710|517311|135192|248709|830612|827891|510265|561489|247329|765105|244520|496699|244453|244458|561509|244723|257861|546549|612124|517306|647690|931705|548084|779655|840423|633564|821996|827656|752176|931743|560123|207422|174422|27273|229438|227250|226796|836659|767134|961821|804508|830015|840417|828982|801155|743339|256885|249360|659058|809555|246617|516948|28079|809274|752495|15384|787667|817026|252879|25396|24918|821990|129869|676146|</t>
  </si>
  <si>
    <t>2012-05-26 13:09:22|2012-05-26 13:09:23|2012-05-26 13:09:24|2012-05-26 13:09:25|2012-05-26 13:09:26|2012-05-26 13:09:27|2012-05-26 13:10:54|2012-05-26 13:10:55|2012-05-26 13:10:56|2012-05-26 13:10:57|2012-05-26 13:10:58|2012-05-26 13:10:59|2012-05-26 13:11:00|2012-05-26 13:11:01|2012-12-19 13:57:48|2012-12-19 14:04:18|2012-12-19 14:07:39|2012-12-19 14:09:35|2012-12-19 14:11:24|2012-12-19 14:16:23|2012-12-19 14:18:26|2012-12-19 14:29:04|2012-12-19 14:40:37|2013-03-14 15:46:52|2013-03-19 10:01:42|2013-03-19 10:01:43|2013-03-19 11:35:41|2013-03-19 11:40:41|2013-03-19 11:54:29|2013-05-28 00:00:00|2013-05-28 11:20:56|2013-05-28 11:25:01|2013-05-28 11:27:20|2013-05-28 11:29:42|2013-05-28 11:32:41|2013-05-28 11:35:18|2013-05-28 11:39:45|2013-05-28 11:42:04|2013-05-28 11:44:27|2013-05-28 11:46:29|2013-05-28 11:53:08|2013-05-28 11:56:39|2013-06-13 18:54:16|2013-08-20 15:37:34|2013-08-20 15:42:21|2013-08-20 15:47:47|2013-08-20 15:53:24|2013-08-20 15:56:00|2013-08-20 15:59:06|2013-08-20 16:01:10|2013-08-20 16:03:18|2013</t>
  </si>
  <si>
    <t>862|872|906|908|2012|8131|8323|8342|8528|8612|8621|8630|8633|8702|8720|8826|8938|8939|8940|8948|8953|8957|9015|9019|9021|9027|9029|9030|9036|9039|9048|9056|9104|9111|9118|9120|9136|9143|9150|9202|9205|9210|9214|9227|9230|9233|9234|9239|9251|9258|9260|9262|9269|9271|9301|9303|9305|9313|9316|9321|9344|9347|9351|9353|9356|9378|9381|9382|9384|9490|9654|86002|86031|87012|87014|87017|87019|87025|87027|87033|87036|89014|89034|89035|89037|89043|89048|90003|90016|90025|90028|90030|90034|90043|90048|90052|91016|91025|91026|91027|92001|92002|92009|92010|92014|92015|92020|92023|92027|93010|93011|93022|93027|93029|94002|94005|94006|94011|94012|94025|94026|94030|94032|94034|94045|94046|94047|94049|94051|94056|94059|94063|94064|94073|94079|94085|94090|95004|95005|95006|95008|95014|95016|95017|95023|95028|95032|95033|95040|95043|95050|95053|95055|95065|95072|95074|95075|95080|95082|95084|95088|95094|95100|95103|96005|96010|96016|96023|96024|96032|96033|96035|96037|96038|96042|96052|96056|96060|96061|96062|96063|96066|96067|9</t>
  </si>
  <si>
    <t>INST</t>
  </si>
  <si>
    <t>MEL|KRAM|OTA|ESS|PERTH|K|NSW|BRI|&lt;NOT_SENT&gt;|BFF|BONN|CANB|NICH|ANUC|ARCHER|JE|AD|HIRO|MELU|GZU|UBT|UPS|Lichenological Institute, Brno, Czech Republic|DNA|ALA|CHR|A|Dung Beetle Research, Cordoba, Spain|XAL|UNSW|CBG|L|WELT|RNG|JCT|MEXU|CSIRO Plant Industry WA|NE|MO|NY|H|B|GAUBA|ADU|KPBG|ULM|BOL|WAIK|E|JJU|CINC|TAES|TCD|HYO|DUKE|PDD|BRIT|HO|BM|PH|HUH|AKU|MANCH|ADT|UC|LAF|L.|GA|MIN|LD|OXF/FHO|CONN|LUX|OXF|FHO|WAG|FWVA|MA|P|HKBU|ISC|BPI|GREE|WTU|SINU|EGR|PE|AAU|PC|BR|MICH|LP|LTB|BO|AK|FH|NEU|TEX|MBA|HKU|CBM|WIS|TSB|AJOU|BAA|SIU|SF|BG|F|MU|REG|ACT GOVT ANALYTICAL LAB|UC/JEPS|GOET|DWC|O|SING|ANBG|COL|G|#SAGA|S|SZU|#SUAS|SI|HUEFS|CBS|ADUEB|SHTU|WELTU|USDA - Forest Science Laboratory|BCN|Landcare Research, N.Z.|HKBO|MJG|UPOS|NBG|VCU|TROM|Governor General's lodge|LWG|Plant Release Request|#KAIS|TRTE|#ABRS|HMAS|ABSH|MUB|AUA|Z|SEV|TENN|ABL|SP|NT|CUW|HAST|MAF|WNC|ASU|CHRB|LZ|HOH|M|BHO|UTC|BISH|SANT|NA|UWO|PAC|MACB|LEB|Conservation Council ACT|CNS|KUN|NMA|BC|UARK|KHUS|BKL|BCRU|HSNU|PR|C|MPN|UCR|HAW|FR|SWD|GB|DAO|FLOR|OSC|V</t>
  </si>
  <si>
    <t>BOTANIST</t>
  </si>
  <si>
    <t>Dr. N Walsh|R. Ochyra|R. Tangney|H.T. Lumbsch|Mike Hislop|M.D. Crisp|Jocelyn Powell|B. Simon|N/A|L. Forman|A. George|Frahm, J.-P.|M. Tindale|S.T. Reynolds|R.J. Henderson|John Briggs|Dr John Kuo|Hopper &amp; Brown|Dr Hattori|P. Short|Doug Verdon|Dr A.W. Archer|J.A. Armstrong|S. Reynolds|R. Grolle|Dr Munir|Dr R. Ochyra|Z. Iwatsuki|Dr I.R. Stone|L. Craven|Dr. Haffelner|D. Halford|Heidi Doring|Dr R. Moberg|Carolyn Weiller|Dr A. Vezda|J.M. Powell|H. Mayrhofer|Dr Hafelner|G. Leach|Dr Mayrhoffer|Gordon Guymer|N.S. Lander|N. Sammy|Ms Sabine Papassotiriou|B. Murray|N. Klazenga|W. Pusswald|Dr H.P. Ramsay|D. Glenny|W. Barker &amp; L. Haegi|Dr M.D. Tindale|G. Staples|J.R. Wheeler|K.G. Wardhaugh|P.G. Wilson|Archer, A.W.|Mrs. R Barker|J. Martinez-Garcia|Dr C. Quinn|S. Hopper and A. Brown|R.O. Makinson|P. Wilson|G. Guymer|Helen Hewson|Brian Morley|G. Bell|M. Coode|J. R. M. Buijsen|J.M. Fox|H. Toelken|H. Tolken|Ian Cowie|Mr H. Muhammed|R. Henderson|B. Jackes|J. Sanchez|N. Turner|B. Maslin|Greg Leach|R. Johns|J.B. Wlliams|R. D. B. Wh</t>
  </si>
  <si>
    <t>DISPATCHED</t>
  </si>
  <si>
    <t>1990-07-19 00:00:00|1991-06-19 00:00:00|1992-10-14 00:00:00|1994-01-04 00:00:00|1990-07-23 00:00:00|1994-05-16 00:00:00|1995-09-11 00:00:00|1996-04-06 00:00:00|1996-06-22 00:00:00|1996-11-25 00:00:00|1996-12-18 00:00:00|1997-08-08 00:00:00|1997-10-15 00:00:00|1997-08-10 00:00:00|1997-08-20 00:00:00|1997-08-28 00:00:00|1997-11-06 00:00:00|1997-09-11 00:00:00|1997-09-30 00:00:00|1997-12-01 00:00:00|1997-12-12 00:00:00|1998-10-15 00:00:00|1999-02-25 00:00:00|1999-03-26 00:00:00|1999-05-19 00:00:00|1999-08-24 00:00:00|1999-10-12 00:00:00|2000-04-20 00:00:00|2000-06-06 00:00:00|2000-08-02 00:00:00|2000-11-29 00:00:00|2000-12-19 00:00:00|2001-02-08 00:00:00|2001-02-28 00:00:00|2001-02-27 00:00:00|2001-03-06 00:00:00|2001-06-25 00:00:00|2001-07-06 00:00:00|2001-07-19 00:00:00|2001-09-03 00:00:00|2001-10-17 00:00:00|2001-11-05 00:00:00|2001-11-29 00:00:00|2002-01-04 00:00:00|2002-01-10 00:00:00|2002-01-17 00:00:00|2002-01-30 00:00:00|2002-02-13 00:00:00|2002-03-19 00:00:00|2002-04-09 00:00:00|2002-05-07 00:00:00|2002</t>
  </si>
  <si>
    <t>RETURNED</t>
  </si>
  <si>
    <t>1986-04-30 00:00:00|1988-01-01 00:00:00|2000-06-15 00:00:00|2003-02-20 00:00:00|1983-03-14 00:00:00|1990-08-16 00:00:00|1985-07-23 00:00:00|1986-01-01 00:00:00|1989-04-05 00:00:00|1986-07-08 00:00:00|1987-02-03 00:00:00|2003-06-24 00:00:00|1992-04-23 00:00:00|2008-08-19 00:00:00|2008-01-17 00:00:00|2006-04-04 00:00:00|1990-04-16 00:00:00|2000-03-21 00:00:00|1992-12-07 00:00:00|1990-10-30 00:00:00|2005-12-20 00:00:00|2011-01-07 00:00:00|1999-09-27 00:00:00|2003-02-21 00:00:00|2000-10-20 00:00:00|2005-04-05 00:00:00|2006-02-02 00:00:00|2002-03-22 00:00:00|2001-08-22 00:00:00|2000-10-13 00:00:00|1993-05-19 00:00:00|1998-10-29 00:00:00|2008-03-17 00:00:00|2002-12-19 00:00:00|2003-04-15 00:00:00|1999-06-02 00:00:00|1989-01-25 00:00:00|1988-08-19 00:00:00|1987-10-07 00:00:00|1988-03-14 00:00:00|1988-02-29 00:00:00|1990-01-02 00:00:00|2003-08-04 00:00:00|1992-11-24 00:00:00|2002-02-12 00:00:00|2005-08-09 00:00:00|2005-03-07 00:00:00|1999-12-15 00:00:00|1997-12-03 00:00:00|1992-12-15 00:00:00|2001-11-23 00:00:00|2003</t>
  </si>
  <si>
    <t>#ACTPC|#ADUEB|#ARCHER|#CBGPRH|#FRAHM|#GAERT|#HHU|#JBPRH|#JCC|#KAIS|#KARRATHA|#KEN|#MACU|#MAHU|#MELZOO|#NEUM|#NOUMEA|#NSM|#PRAVIA|#QFRI|#SAGA|#SUAS|#USDA|#WAAG|A|AAU|AD|AD/F|ADT|ADU|AJOU|AK|AK/F|AKU|ALA|ALTA|AMES|ANBG|ANCA|ANU|AQIS|ASC|ASU|AUA|B|B&amp;W|B/F|BA|BAA|BAB|BAFC|BARC|BCN|BG|BH|BHO|BIRM|BISH|BKF|BKL|BM|BO|BOL|BONN|BPI|BR|BRI|BRIT|BRNM|BRY|BSJO|BTU|C|CAI|CAL|CANB|CANL|CANT|CANU|CAS|CBM|CBS|CDA|CEL|CGE|CHAPA|CHR|CHR/F|CHRB|CINC|CM|COL|COLO|CONC|CONN|CORD|CTES|CUH|CUP|CUP/SHAW|CUW|DAO|DAR|DAV|DNA|DNA/F|DR|DR/F|DUH|DUIS|DUKE|DUKE/C|DUNG SPAIN|DUSS|DWC|E|EA|EGR|EMC|ESS|F|FH|FHO|FI|FLAS|FR|FRAHM|FRIM|FRYXELL|FSU|FTU|FU|FWVA|G|GA|GAB|GAUBA|GB|GDMA|GE|GENT|GFW|GH|GL|GOET|GREE|GRO|GZU|H/BRYO|H/VASC|HAL|HBG|HDLY|HEID|HIRO|HIRU|HKBU|HKU|HO|HO/F|HOH|HUEFS|HUH|HUJ|HUNT INSTITUTE|HYO|IBA|IBGE|IBSC|IMM|IND/BANG|IND/WAR|ISC|ISL|JCT|JCT/F|JE|JE/C|JRAU|K|KEP|KLU|KPBG|KRAM|KUMA|KUN|KUO|KW|KYO|KYO/NAGAMASU|L|LAE|LAF|LD|LE|LG|LIL|LIV|LP|LSU|LTB|LTR|LUX|LY|LZ|M|M/Gerlach|MA|MA/CRYPT|MAF|MANCH|MBA|MBM|MCNS|MEL|MELU|MEXU|MHA|MI</t>
  </si>
  <si>
    <t>ADDR_LINE1</t>
  </si>
  <si>
    <t>Peter Ormay|Environmental Biology, Darling Bldg|Dr A. Archer|The Curator|Dr J.P. Frahm|The President|Head of Section|Public Reference Herbarium|PaulGadek|Department of Biology - Botany|Herbarium|Assistant professor of Biology|The Director,|Dr M. Mahu|The Director|Dr K. KALB|Curator of Bryophytes|Director|Dr. Michael Ivory|The Director, Herbarium|Curator, G. Thor|Dr M.A. Castellano|The Manager|Dr. R. Seppelt|Herbarium,|The Curator,|Herbarium Director|Curator of Cryptogams,|Attn.: Wildlife Protection Section|David Nordsvaan|John D. Freeman Herbarium|The Black and White lab|Dr Celina M. Matteri|Curator|The Curator, Herbarium|The Keeper, Herbarium|The Keeper|Prof Dr Jan-Peter Frahm|The Scientist-in-Charge|Pak Yau Wong|Dr A. Aptroot|The Director (Prof T. Hymowitz)|Herbarium Keeper|The Herbarium Keeper|Director, Chrysler Herbarium|The Curator, Herbarium,|Dr J. Shaw|Director, Herbarium|The Head|Cryptogamic Herbarium|Dr K.G.Wardhaugh|H.Thorsten Lumbsch|The Manager of Systematic Collections|Prof. Dr. Jan-Peter Frahm,|</t>
  </si>
  <si>
    <t>ADDR_LINE2</t>
  </si>
  <si>
    <t>Wildlife Research and Monitoring|School of Earth and Environmental Sciences|14 Romford Road|Public Reference Herbarium|Herbarium Jan-Peter Frahm,|National Institute of Carpology|Geobotanical Section|Jervis Bay Botanic Gardens|Tropical Biology|University of Kaiserslautern|CALM Karratha|Department of Biological and Physical Sciences|Herbarium|Facultad de Ciencias|The Royal Melbourne Zoological|Lichenologisches Institut Neumarkt|Laboratoire des Plantes Medicinales|Department of Botany|Asturian Institute(Instituto Asturiano)|Queensland Forestry Research Institute|Faculty of Culture and Education|Department of Conservation Biology|USDA - Forest Science Laboratory|Herbarium,|Arnold Arboretum,|Herbarium Jutlandicum,|Plant Biodiversity Centre|State Herbarium of South Australia,|Principal Research Scientist|Botany Department,|School of Biological Sciences,|Herbarium, University of Alaska Museum|Cryptogamic Herbarium|Ada Hayden Herbarium,|Australian National Botanic Gardens|Australian Nature Conservation Agency,|Resch</t>
  </si>
  <si>
    <t>ADDR_LINE3</t>
  </si>
  <si>
    <t>Environment ACT|The University of Adelaide|Epping,     NSW     2121|Australian National Botanic Gardens|Abteilung f_x0001_r Systematik,|(Gaertnerian Institution)|Heinrich Heine University|James Cook University|Erwin-Schroedinger Street, Bau 13|PO Box 835|Kennesaw State University|School of Biological Sciences|Universidad de Chile|Gardens|Im Tal 12|Centre National de la Recherche|National Science Museum|of Vegetal Taxonomy and Ecology|80 Meiers Rd.|Saga University|Swedish University of Agricultural|3200 Jefferson Way|WA Department of Agriculture|Harvard University,|Department of Systematic Botany,|P.O. Box 2732|Plant Biodiversity Centre|Australian Antarctic Division|University of Adelaide,|Division of Biological Sciences|Auckland War Memorial Museum,|Auckland War Memorial Museum|University of Auckland,|PO Box 756960|Botany Department,|Department of Botany,|Clunies-Ross Street|G.P.O. Box 636,|Australian National University,|Dept. of Environment, Land &amp; Planning,|Dept of Biolgical Sciences|School of Life Sciences|101</t>
  </si>
  <si>
    <t>ADDR_LINE4</t>
  </si>
  <si>
    <t>c/- CSIRO Sustainable Ecosystems|Adelaide SA 5005|Clunies-Ross Street|Botanisches Institut und Botanischer Garten|PO Box 72|Universitat Strasse 1|McGregor Road|Kaiserslautern 67663|Karratha  WA  6714|1000 Chastain Road|Macquarie University|Casilla 653|PO Box 74|D - 92318 Neumarkt|Scientifique|4-1-1 Amakubo|Apdo  8|Indooropilly|Honjyo-machi1|Sciences|Corvallis   OR  97331|Locked Bag 4|Cambridge,|University of Aarhus,|KENT TOWN|Hackney Road|Channel Highway|GPO Box 498,|Ajou University|Private Bag 92018,|The Domain|Private Bag 92019|907 Yukon Drive|University of Alberta,|341A Bessey Hall,|Black Mountain, ACT  2601|Canberra City,|Canberra, 2601.|12 Mildura Street,|Northern Arizona University|Arizona State University,|Auburn University|Zentraleinrichtung der Freien|ACT|Konigin-Luise-Strasse 6-8|Av. Angel Gallardo 470|Universidad de Buenos Aires,|I.N.T.A., 1712 Castelar,|10300 Baltimore Avenue|Torre D|University of Bergen,|462 Mann Library,|Ohio University|University of Birmingham,|1525 Bernice Street|Bangkok 10900</t>
  </si>
  <si>
    <t>ADDR_LINE5</t>
  </si>
  <si>
    <t>Barton Highway|Black Mountain, ACT  2601|der Universit_x0004_t Bonn,|RUS-119517|D-40225|Smithfield|GERMANY|Kennesaw, GA   30144|NSW      2109|SANTIAGO|Parkville,|Parc Forestier de Montravel|Tsukuba|E - 33120  Pravia|QLD|Saga-shi|Box 7002|USA|Bentley Delivery Centre|Massachusetts 02138,|Universitetsparken Bygn. 137,|South Australia|HACKNEY|Kingston, 7050|ADELAIDE,|Suwon City 442-749|Auckland 1,|Auckland 1|AUCKLAND|Fairbanks|Edmonton,|Ames, Iowa  50011-1020|A.C.T.    2601|A.C.T.|Fyschwick           2609|P O BOX 5640|P.O. Box 874501|Auburn, Alabama 36849-5407|Universitat Berlin|2911|D-14195 Berlin|1405 Buenos Aires|Av. San Martin 4453,|Buenos Aires,|11 Pabellon 4 Piso|Building 011A, BARC-West|E-08028 Barcelona|Allegaten 41,|Cornell University,|Athens, Ohio 45701-2979|Edgbaston, PO Box 363,|Honolulu, Hawaii 96817-0916,|THAILAND|Brooklyn|London SW7 5BD|Java|Rondebosch 7700, Western Cape|D-53115 BONN|B-1860 Meise|Mt Coot-tha Road|Texas 76102-4060|CZ 627 00 Brno|Provo|Arid Zone Circle, D-7 Shastri Nagar,|Franklinstrasse 2</t>
  </si>
  <si>
    <t>ADDR_LINE6</t>
  </si>
  <si>
    <t>Gungahlin ACT          2912|Meckenheimer Allee 170, D-5300 Bonn 1,|Moscow|Dusseldorf|Cairns   4878|USA|CHILE|Vic,    3052|B.P. 643  Noumea|Ibaraki 305-0005|ESPA%A  (SPAIN)|4068|840-8502|SE-750 07 Uppsala|WA    6983|DK-8000 Aarhus C,|5071|S.A.   5069|TASMANIA|SOUTH AUSTRALIA   5001|South Korea|NEW ZEALAND|Alaska  99775-1200|Alberta T6G 2E9,|U.S.A.|AUSTRALIA|Flagstaff   ARIZONA  86011-5640|Tempe, AZ 85287-4501|Konigin-Luise-Strasse 6-8|GERMANY|1417 Buenos Aires,|ARGENTINA|1428 Buenos Aires,|Beltsville 20705-2350, Maryland|SPAIN|N-5007 Bergen,|Ithaca, New York 14853-4301,|Birmingham B15 2TT,|New York 11225-1099,|ENGLAND|INDONESIA|SOUTH AFRICA|BELGIUM|TOOWONG   QLD  4066|CZECH REPUBLIC|UTAH   84602-0200|Jodhpur 342 003, Rajastan,|D-1000 Berlin 10,|DENMARK|Giza 12613,|West Bengal,|Canberra  2601|Ontario|PEOPLE'S REPUBLIC OF CHINA|JAPAN|Sacramento, CA    95832-1448|Urbana, Illinois 61801-4798|Cambridge CB2 3EA,|Edo. de Mex., 56230|OHIO  45221-0006|PENNSYLVANIA|COLOMBIA|Concepcion,|75 North Eagleville Road|5000 Cord</t>
  </si>
  <si>
    <t>ADDR_LINE7</t>
  </si>
  <si>
    <t>GERMANY|RUSSIA|NEW CALEDONIA|JAPAN|SWEDEN|DENMARK|USA|CANADA|D-14191 Berlin   GERMANY|ARGENTINA                      AR 001|REPUBLICA ARGENTINA|ARGENTINA|U.S.A.|NORWAY|England, U.K.|INDIA|EGYPT|AUSTRALIA|CANADA    K1P 6P4|ENGLAND|MEXICO|CHILE|Storrs, Connecticut 06269-3042,  USA|USA.|SPAIN|HUNGARY|England,  UK|SWITZERLAND|BOTSWANA|POLAND|ITALY|BELGIUM|SCOTLAND|NETHERLANDS|AUSTRIA|GREAT BRITAIN|PEOPLE'S REPUBLIC OF CHINA|TAS     7005|BRASIL|PAKISTAN|QLD         4811|THE NETHERLANDS|FRANCE|QLD         4880|BRAZIL|NEW ZEALAND|South Africa|UNITED KINGDOM|N.T.    0871|CZECH REPUBLIC|SINGAPORE|DE201/1066-1980|REPUBLIC OF CHINA|ESTONIA|Attention: Dr R. Lucking|New Mexico 87131,   USA|Randwick,   NSW          2031|Attn: Wildlife Protection Section</t>
  </si>
  <si>
    <t>2001005|90003|97027|99039|94002|2004014|8612|2009013|8342|96082|99015|2010027|2015004|2003033|2006003|2013009|2005004|2000004|2008004|2012013|2003014|97001|97037|2003017|96069|2013026|95006|2006019|9353|99030|2007022|99045|2011014|2009010|2001010|2014015|2017003|97018|2011029|89034|2000003|2000033|2000044|2005020|2005028|2005025|94085|94032|2004045|2011036|95032|2010021|2004037|96066|9021|2008028|2011038|98013|91016|9030|2007005|9233|2013037|2013016|2012012|98046|86002|2007015|2003026|2004025|2015009|2016023|2011017|95074|8953|2010015|2013012|99014|95050|98002|2001014|2005003|2014001|9321|2001039|2003041|91027|99024|8720|2013011|99011|96083|2002033|2002010|97062|2000056|95033|98043|2006017|98034|90048|2008021|2013035|2005015|99027|92010|2004027|2000005|2011028|99046|87033|2004003|95008|91026|2005037|2008006|2000055|98017|2011043|2007040|99019|2010032|2001030|2008027|99018|2009042|2007047|2003020|2002051|98004|96094|2003010|2002022|2006005|96016|2009029|2007017|99043|98015|96092|2005034|92014|2015016|98036|970</t>
  </si>
  <si>
    <t>LOAN_ITEM</t>
  </si>
  <si>
    <t>59|56|423|21|36|16|249|33|138|94|93|309|174|111|122|127|125|126|129|104|102|1325|1153|1103|1307|241|667|675|1266|1197|473|1343|1344|479|431|448|477|240|340|350|335|334|1159|1152|490|1345|1346|75|5|603|560|321|739|349|779|48|100|313|17|182|602|1144|485|385|1098|1297|1310|646|1071|663|671|672|664|504|458|555|153|45|207|194|166|1304|31|372|1|454|461|447|474|451|469|251|580|1194|582|425|432|263|20|246|247|260|264|1142|583|1264|592|1200|1199|1229|1187|1201|837|750|226|169|782|99|760|746|755|158|568|627|920|307|50|191|7|61|76|78|63|792|847|338|394|704|740|923|742|694|867|836|1034|1025|928|915|914|911|1033|919|1092|1137|6|42|43|64|201|130|137|311|339|143|310|124|22|165|41|44|89|12|15|662|55|66|84|101|24|162|71|62|197|119|37|54|38|3|183|444|178|172|171|224|204|446|87|121|480|570|25|27|26|209|198|1260|1259|1261|113|115|131|40|9|601|596|909|157|18|239|482|478|11|318|323|788|344|787|791|155|439|417|395|393|843|589|234|850|35|189|85|292|261|294|462|427|435|103|98|97|296|244|19|236|319|258|83|46|86|397|262|110|117|453|295</t>
  </si>
  <si>
    <t>Basic</t>
  </si>
  <si>
    <t>3|5|57|371|372|418|424|553|573|578|579|580|628|692|739|763|764|765|766|774|775|820|824|825|826|827|828|829|830|831|832|833|834|835|836|837|838|839|840|841|842|843|844|845|846|868|871|876|877|878|879|880|881|886|887|915|922|923|924|925|926|927|928|929|930|931|932|933|934|935|936|937|938|939|940|978|979|980|981|982|1045|1069|1070|1078|1079|1097|1105|1106|1107|1108|1109|1110|1111|1112|1113|1114|1117|1118|1119|1120|1121|1122|1123|1124|1125|1126|1127|1128|1129|1130|1131|1132|1133|1178|1179|1184|1185|1186|1187|1190|1191|1192|1201|1202|1203|1205|1210|1214|1229|1231|1241|1251|1281|1282|1284|1290|1294|1305|1307|1319|1321|1324|1326|1329|1333|1337|1338|1340|1346|1348|1358|1359|1360|1361|1362|1365|1368|1373|1384|1419|1453|1499|1500|1548|1554|1555|1558|1562|1563|1572|1574|1586|1615|1622|1623|1705|1706|1746|1747|1810|1861|1862|1863|1885|1953|1954|2002|2032|2040|2103|2120|2129|2132|2133|2153|2154|2155|2159|2184|2187|2196|2200|2218|2223|2226|2231|2232|2269|2271|2273|2299|2317|2373|2374|2375|2377|2378|2379|2380|2381|2411|2454</t>
  </si>
  <si>
    <t>RETURN_DATE</t>
  </si>
  <si>
    <t>2003-07-25 00:00:00|2005-11-22 00:00:00|2005-01-24 00:00:00|1998-09-01 00:00:00|2008-01-11 00:00:00|1986-01-01 00:00:00|2013-04-19 00:00:00|2013-04-16 00:00:00|1990-08-16 00:00:00|2011-06-01 00:00:00|2002-01-10 00:00:00|2005-06-16 00:00:00|2003-01-15 00:00:00|2006-06-29 00:00:00|2011-10-19 00:00:00|2007-04-02 00:00:00|2008-11-20 00:00:00|2015-08-13 00:00:00|2010-01-19 00:00:00|2001-01-15 00:00:00|2008-11-14 00:00:00|2013-08-15 00:00:00|1998-01-10 00:00:00|2011-02-16 00:00:00|2011-05-13 00:00:00|2000-09-20 00:00:00|2016-01-07 00:00:00|1999-12-13 00:00:00|2008-03-17 00:00:00|2002-03-25 00:00:00|2008-03-03 00:00:00|2000-10-21 00:00:00|2001-07-25 00:00:00|1998-12-08 00:00:00|2006-04-04 00:00:00|2004-05-20 00:00:00|2004-04-06 00:00:00|2008-01-17 00:00:00|2017-03-15 00:00:00|2003-04-15 00:00:00|2013-04-15 00:00:00|2013-08-06 00:00:00|2003-05-20 00:00:00|2014-01-31 00:00:00|2017-01-05 00:00:00|2005-12-20 00:00:00|2001-01-10 00:00:00|1992-12-07 00:00:00|2009-06-02 00:00:00|2002-02-12 00:00:00|2011-04-15 00:00:00|2017</t>
  </si>
  <si>
    <t>ITEM_NOTES</t>
  </si>
  <si>
    <t>Includes CBG 9003417.2|Ledger records 'Jacksonia sp.'; presumed this specimen (JRH 05-Sep-2003).|Includes CBG 8412691.2|Was in CI as duplicated 8633-143.|61 sheets outstanding at 30.1.06|Acc No. CBG 9003891 was also given to this specimen.|2 sheets - 7905931.1 &amp; 7905931.2|2 sheets - 8208542.1 &amp; 8208542.2|2 sheets - 8604603.1 &amp; 8604603.2|2 sheets - 8503157.1 &amp; 8503157.2|2 sheets - 8705168.1 &amp; 8705168.2|2 packets of same specimen|Incl dups 9230-78, 80, 81 (numbered in error CBG 9203558, 9203560, 9203561).|dup returned 12SEP2013|correct the locality field on the label.  "40km" should be 14km -Whalen advice|Dup sent as 9384-142.|Original ANHSIR Sequence No. 233 was doubled.|Original ANHSIR Sequence No. 361 was doubled.|Sequence Nos 1001 - 1032 were 1 - 32 in Loan 87017A.|Shared no. 87027-151 in old ANHSIR|1 bottle outstanding at 4.4.06|Should be CANB 364416 (Brachyscome ciliaris, Keighery 7573).|2 specimens with this number - both returned|Originally duplicated as 90003-33|Originally duplicated as 90003-34|Origin</t>
  </si>
  <si>
    <t>Integer</t>
  </si>
  <si>
    <t>RETURN_ID</t>
  </si>
  <si>
    <t>1|2|3|4|5|6|8|9|10|11|12|13|14|15|16|18|19|20|21|22|23|24|25|26|27|28|29|30|31|32|33|34|35|36|37|38|39|40|41|42|43|44|47|48|49|51|52|53|54|55|56|57|58|59|60|61|62|63|64|65|66|67|68|69|70|71|72|73|74|75|76|77|78|79|81|82|83|84|85|86|87|88|89|90|91|92|93|94|95|96|97|98|99|100|101|102|103|104|105|106|107|108|109|110|111|112|113|114|115|116|117|118|119|120|123|124|125|126|127|128|129|130|131|132|133|134|135|137|138|139|140|141|142|143|144|145|146|147|148|149|150|151|152|153|154|155|156|157|158|159|160|161|162|163|164|165|166|167|168|169|170|171|172|173|175|176|177|178|179|180|181|182|183|184|185|186|187|188|189|190|191|192|193|194|195|196|197|198|199|200|201|202|203|204|205|206|207|208|209|210|211|212|213|214|215|217|218|219|220|221|222|223|224|225|226|227|228|229|230|231|232|233|234|235|236|237|238|239|240|241|242|243|244|245|246|247|248|249|250|251|252|253|254|255|256|257|258|259|260|261|262|263|264|265|266|267|268|269|270|272|273|274|275|276|277|278|279|280|281|282|283|284|285|286|287|288|289|290|291|292|293|2</t>
  </si>
  <si>
    <t>Text</t>
  </si>
  <si>
    <t>1|4|5|8|9|11|12|15|16|17|19|20|21|22|24|26|31|32|34|35|36|37|38|39|40|42|43|44|45|46|47|48|49|50|51|52|54|55|56|57|58|63|65|66|68|69|70|72|73|74|75|76|77|79|80|81|83|84|85|86|87|88|89|90|91|92|93|94|95|96|97|98|99|101|102|103|105|106|108|109|110|111|112|113|114|115|116|118|119|120|121|122|123|124|125|126|128|130|132|133|134|135|136|137|138|139|142|143|144|145|146|147|149|151|152|153|154|155|156|157|158|159|161|162|163|164|167|168|169|170|171|174|175|176|177|178|179|180|181|182|183|184|186|187|188|189|190|191|192|193|194|195|196|197|198|199|200|201|202|203|204|205|206|208|209|210|211|212|213|214|215|216|218|219|221|222|223|224|225|226|227|228|229|230|231|232|233|234|235|236|237|240|241|242|243|244|245|246|247|248|249|250|251|253|254|255|256|258|259|261|262|263|264|266|268|269|270|271|272|273|274|275|278|279|280|281|282|283|284|285|286|287|288|290|291|292|293|294|296|298|300|301|302|303|304|305|306|307|308|309|310|311|312|313|314|315|319|320|321|322|323|324|328|329|330|331|332|333|334|335|336|337|340|341|342|34</t>
  </si>
  <si>
    <t>ANH_REF_NO</t>
  </si>
  <si>
    <t>7102|7415|7419|7504|7505|7510|7512|7518|7519|7520|7524|7531|7534|7601|7605|7608|7711|7712|7721|7723|7724|7727|7736|7737|7801|7803|7804|7805|7806|7807|7809|7810|7811|7812|7813|7814|7816|7817|7819|7820|7823|7901|7903|7903A|7906|7907|7908|7910|7911|7912|7913|7914|7916|7918|7919|7920|7922|7923|7924|7925|7926|7927|7928|7929|7930|8001|8002|8003|8004|8005|8006|8007|8008|8009A|8011|8012|8014|8015|8017|8018c|8019|8020|8021|8022|8023|8024|8025|8027|8028|8101|8102|8103|8104|8105|8106|8107|8109|8111|8113|8114|8115|8116|8117|8118|8119|8120|8123|8124|8125|8126|8126A|8127|8128|8130|8131|8132|8133|8134|8135|8136|8137|8138|8140|8141|8142|8143|8201|8202|8203|8204|8205|8208|8209|8210|8211|8212|8213|8214|8215|8216|8217|8218|8220|8221|8222|8223|8224|8225|8226|8227|8228|8229|8230|8231|8232|8233|8234|8235|8236|8237|8238|8238A|8239|8241|8242|8243|8244|8245|8246|8247|8248|8249|8301|8302|8304|8305|8306|8307|8308|8309|8310|8311|8312|8313|8314|8315|8316|8317|8318|8320|8321|8324|8325|8326|8327|8328|8329|8330|8331|8332|8333|8334|8335|8337</t>
  </si>
  <si>
    <t>SENT_DATE</t>
  </si>
  <si>
    <t>1999-12-14 00:00:00|1996-01-05 00:00:00|1982-11-11 00:00:00|1985-02-19 00:00:00|1994-12-10 00:00:00|1987-10-01 00:00:00|1976-05-25 00:00:00|1982-05-18 00:00:00|1978-02-15 00:00:00|1988-02-29 00:00:00|1988-05-30 00:00:00|1993-01-04 00:00:00|1978-11-07 00:00:00|1976-02-24 00:00:00|1987-10-24 00:00:00|1987-10-09 00:00:00|1990-05-11 00:00:00|2003-08-04 00:00:00|1984-10-30 00:00:00|1983-05-16 00:00:00|1985-12-05 00:00:00|1980-11-03 00:00:00|1983-10-01 00:00:00|1988-07-18 00:00:00|1982-05-12 00:00:00|1978-02-28 00:00:00|1985-02-05 00:00:00|1981-04-28 00:00:00|1982-07-20 00:00:00|1980-04-14 00:00:00|1984-11-05 00:00:00|1980-08-18 00:00:00|1978-07-26 00:00:00|1979-09-06 00:00:00|1980-05-05 00:00:00|1978-12-14 00:00:00|1978-09-04 00:00:00|1980-03-10 00:00:00|1985-04-01 00:00:00|1992-02-21 00:00:00|2005-03-14 00:00:00|1982-02-11 00:00:00|1979-05-14 00:00:00|1987-06-10 00:00:00|1979-08-01 00:00:00|1979-04-23 00:00:00|1979-06-25 00:00:00|1991-07-22 00:00:00|1983-08-23 00:00:00|1981-04-16 00:00:00|1979-07-10 00:00:00|1980</t>
  </si>
  <si>
    <t>ITEM_COUNT</t>
  </si>
  <si>
    <t>123|12|46|35|32|1187|157|71|15|4|113|34|75|3|227|48|9|211|140|8|2|168|68|109|64|207|5|41|177|20|70|575|164|45|810|102|1|69|473|10|54|22|11|16|110|7|40|6|96|233|17|29|27|19|90|58|21|72|1173|692|83|88|107|49|36|358|53|76|159|250|14|487|344|171|272|229|65|273|115|37|52|463|23|24|77|82|635|26|262|42|93|60|126|376|145|51|383|73|87|117|44|28|13|67|147|684|63|25|97|185|56|31|86|875|349|57|55|312|190|38|122|547|78|320|407|199|475|264|155|176|160|183|181|133|128|43|61|220|470|202|268|150|30|195|100|204|84|98|99|208|260|434|50|316|192|116|788|217|310|138|127|169|134|226|228|139|281|39|482|33|165|237|531|253|144|186|200|216|135|153|114|368|456|80|137|261|121|125|172|18|120|341|305|154|66|889|112|111|179|259|384|95|658|241|528|290|143|359|182|303|283|400|510|514|141|91|423|59|381|175|74|574|108|170|361|106|242|210|194|243|225|435|446|152|47|215|62|92|278|374|85|163|613|81|445|371|330|508|417|196|105|334|279|238|801|592|990|448|148|1818|380|221|485|403|756|357|136|158|103|129|765|1285|1090|993|1910|793|1471|735|267|346|11</t>
  </si>
  <si>
    <t>Entities</t>
  </si>
  <si>
    <t>ACKNOWLEDGEMENT_DATE</t>
  </si>
  <si>
    <t>DateRange</t>
  </si>
  <si>
    <t>2000-01-21 00:00:00|1987-10-28 00:00:00|2005-04-21 00:00:00|2000-06-06 00:00:00|1987-06-02 00:00:00|1989-02-15 00:00:00|1988-04-29 00:00:00|1988-12-05 00:00:00|1992-03-27 00:00:00|1991-07-08 00:00:00|1992-10-27 00:00:00|1997-03-04 00:00:00|2008-08-28 00:00:00|1998-09-03 00:00:00|1973-08-04 00:00:00|1999-12-02 00:00:00|1998-03-04 00:00:00|2003-02-28 00:00:00|2003-05-15 00:00:00|2000-03-10 00:00:00|2001-10-04 00:00:00|2000-09-08 00:00:00|2002-05-31 00:00:00|2003-08-25 00:00:00|2002-12-16 00:00:00|2002-10-28 00:00:00|2003-08-26 00:00:00|2003-08-11 00:00:00|1993-10-21 00:00:00|1993-09-28 00:00:00|1993-07-06 00:00:00|2002-05-16 00:00:00|1993-08-17 00:00:00|2002-02-13 00:00:00|1976-12-10 00:00:00|2002-06-07 00:00:00|2001-01-22 00:00:00|2001-03-26 00:00:00|2001-08-01 00:00:00|2001-02-28 00:00:00|2002-04-16 00:00:00|1999-06-01 00:00:00|2001-03-15 00:00:00|1997-11-10 00:00:00|2001-05-31 00:00:00|2001-11-01 00:00:00|1996-01-15 00:00:00|1996-04-10 00:00:00|1984-01-05 00:00:00|2002-04-24 00:00:00|1983-05-31 00:00:00|1995</t>
  </si>
  <si>
    <t>2004-11-17 00:00:00|2003-10-24 00:00:00|2004-03-02 00:00:00|2004-07-14 00:00:00|2004-08-06 00:00:00|2004-08-19 00:00:00|2004-08-27 00:00:00|2004-09-07 00:00:00|2004-09-13 00:00:00|2004-09-17 00:00:00|2004-09-23 00:00:00|2004-10-26 00:00:00|2004-10-29 00:00:00|2004-11-02 00:00:00|2004-11-24 14:26:47|2004-11-24 14:27:24|2004-11-24 15:32:08|2004-11-25 09:12:56|2004-11-25 14:38:30|2004-11-25 14:43:03|2004-11-25 14:43:33|2004-11-25 14:49:04|2004-11-25 14:52:07|2004-11-25 14:58:29|2004-11-25 14:59:46|2004-11-25 17:00:13|2004-11-25 17:01:21|2004-11-25 17:06:18|2004-11-25 17:08:57|2004-11-25 17:10:45|2004-11-25 17:21:27|2004-11-26 11:20:55|2004-11-26 11:29:04|2004-11-26 14:59:07|2004-11-26 15:13:17|2004-11-26 15:14:01|2004-11-26 16:40:02|2004-11-26 16:44:21|2004-11-29 16:42:16|2004-12-03 15:34:04|2004-12-03 15:35:19|2004-12-03 15:39:42|2004-12-03 15:40:25|2004-12-03 15:41:02|2004-12-03 15:43:16|2004-12-03 15:43:50|2004-12-03 15:45:22|2004-12-03 15:46:10|2004-12-03 15:48:27|2004-12-03 15:49:07|2004-12-03 15:49:43|2004</t>
  </si>
  <si>
    <t>OBS_CODE</t>
  </si>
  <si>
    <t>Wet|Dry|Nick|File|Chip|Crack|Pierce|Chemical|Dry storage|Wash|Soak|Leach|Cold|Warm|Disk|Substrate|GA3soak|GA3sub|KN04soak|KN04sub|AGAR|Filter/towel|PPM full|Day|Night|Contamination|PPM0.5|PPM15|Day12|Full|NaClo10|AGAR+GA3|AGAR+KN04|General|T&amp;P|PPM20|Pb|Fungus|MR|Pest|Human damage|Too dry|Too wet|Unknown|Buds|Flowering|Growing|Leaf w x l (mm)|No buds|Number of leaves|Not flowering|Not growing|Not seeding|Plant h x d (mm)|Seed|Handed in|Rooted|Fertilise|Mancozeb-std|Mulch|Prune|CC|CM|CWmm|Cork|DM|FC|FP|MB|MC|SB|Callus|Recut|1.6e|2g|4g|IBANAAS|IBAS|5:1p/c|5:2rh/pb|9:1p/c|Coir|OF|PB58|Perl|RH|1.6p/c5|1.6p/c9|1.6rh|4p/c5|4p/c9|4rh/pb|SW|Filter paper|Towelling|SVT|SM-SC|3g|8g|TSW-m1|TSW-m2|Summer|Winter|early spr/late aut|early aut/late spr|8p/c9|3:1s/c|sand|pm|VT|seedmix1|PctPurity|late summer|debco|Empty|Mouldy|NaClo2|Fridge|sand/perlite|Armillaria|Limb failure|Dead wood|Remove|Moss|3:1s/p|ub|low-p|PPM50|1.6GELp/c5|1.6GELp/c9|Disease|Environmental|Irrigation|Transplant|Nutrition|LB|Ferment|1:1v/p|TSW-s1|TSW-s2|TS</t>
  </si>
  <si>
    <t>Immersed in hot/boiling water at a temperature for a period.|Dry heat applied at a temperature for a period.|Nick seed.|File seed.|Chip seed.|Crack seed.|Pierce seed.|Apply chemical to the seed.|Dry the seed at a temperature for a period.|Wash the seed.|Soak the seed for a time period.|Leach the seed for a time period.|Simulating cold conditions at a temperature for a period.|Simulating warm conditions at a temperature for a period.|Simulate smoke conditions for a period using the disk method.|Simulate smoke conditions for a period using the substrate method.|Soaked in gibberellic acid at a concentration for a period.|Gibberellic Acid applied to substrate at a concentration.|Soaked in potassium nitrate at a concentration for a period.|Potassium nitrate applied to the substrate at a concentration.|AGAR base.|Filter/towel.|Plant preservation mixture at 100%.|The day time regime of temperature and light.|The night time regime of temperature and light.|Contamination of seeds.|Plant preservation mixture at 0.5 ml/</t>
  </si>
  <si>
    <t>2009-03-10 00:00:00|2009-03-20 00:00:00|2010-05-28 00:00:00|2011-08-17 09:16:56|2009-10-15 00:00:00|2011-12-20 10:29:15|2011-08-24 13:08:03|2010-09-14 12:16:33|2011-08-24 13:10:49|2011-05-25 09:27:22|2011-08-24 13:08:26|2011-08-24 13:09:40|2011-08-24 13:11:12|2011-08-24 13:05:55|2011-05-25 09:25:51|2011-08-24 13:05:36|2011-05-11 13:46:02|2012-05-31 00:00:00|2012-06-06 00:00:00|2012-08-08 00:00:00|2012-08-16 00:00:00|2012-09-11 00:00:00|2012-09-27 00:00:00|2016-05-10 00:00:00|2012-11-01 00:00:00|2013-02-21 00:00:00|2013-03-05 00:00:00|2013-05-09 00:00:00|2013-06-04 00:00:00|2013-07-23 00:00:00|2013-08-01 00:00:00|2013-09-10 00:00:00|2013-11-13 00:00:00|2013-11-14 00:00:00|2013-11-26 00:00:00|2014-02-19 00:00:00|2014-02-25 00:00:00|2014-03-06 00:00:00|2014-04-09 00:00:00|2014-05-27 00:00:00|2014-08-12 00:00:00|2014-10-15 00:00:00|2015-02-10 00:00:00|2015-05-19 00:00:00|2015-05-21 00:00:00|2015-11-12 00:00:00|2015-11-26 00:00:00|2015-12-01 00:00:00|2015-12-09 00:00:00|2016-05-24 00:00:00|2016-06-14 00:00:00|2016</t>
  </si>
  <si>
    <t>2012-08-08 00:00:00|2012-12-04 00:00:00|2012-03-15 00:00:00|2012-08-28 00:00:00|2012-04-11 00:00:00|2013-03-06 00:00:00|2013-03-05 00:00:00|2013-11-14 00:00:00|2014-05-27 00:00:00|2012-06-06 00:00:00|2013-09-12 00:00:00|2014-04-11 00:00:00|2013-08-01 00:00:00|2016-05-10 00:00:00|2013-02-21 00:00:00|2014-07-31 00:00:00|2013-05-09 00:00:00|2013-06-04 00:00:00|2013-07-23 00:00:00|2013-09-10 00:00:00|2013-11-13 00:00:00|2013-11-26 00:00:00|2014-02-19 00:00:00|2014-02-25 00:00:00|2014-04-09 00:00:00|2014-08-12 00:00:00|2014-10-29 00:00:00|2015-02-10 00:00:00|2015-05-19 00:00:00|2015-05-21 00:00:00|2015-11-12 00:00:00|2015-11-26 00:00:00|2015-12-01 00:00:00|2015-12-09 00:00:00|2016-05-24 00:00:00|2016-06-14 00:00:00|2016-08-02 00:00:00|2016-09-07 00:00:00|2017-03-14 00:00:00|2017-03-15 00:00:00|2017-03-21 00:00:00</t>
  </si>
  <si>
    <t>-7971|-5774|-4061|-1842|-1815|-1769|-1755|-1746|-1741|-1722|-1172|-1158|-1151|-1144|-1133|-1069|-1058|-1048|-1037|-1029|-1026|-1024|-1015|-1005|-997|-915|-899|-886|-877|-838|-827|-820|-805|-802|-782|-779|-773|-371|-370|-367|-366|-364|-363|-357|-356|-355|-354|-353|-352|-351|-349|-345|-344|-343|-342|-341|-339|-336|-335|-334|-333|-332|-331|-330|-329|-328|-327|-325|-324|-323|-322|-321|-320|-317|-316|-315|-314|-313|-312|-311|-309|-308|-307|-306|-305|-304|-303|-300|-299|-298|-297|-296|-295|-294|-293|-290|-289|-288|-287|-286|-285|-284|-283|-282|-281|-279|-278|-277|-276|-273|-272|-271|-270|-269|-268|-267|-266|-265|-264|-263|-262|-261|-260|-259|-258|-257|-255|-254|-253|-252|-251|-250|-249|-248|-247|-246|-245|-243|-242|-239|-238|-234|-233|-232|-231|-230|-229|-228|-227|-226|-222|-221|-217|-216|-215|-213|-212|-210|-208|-207|-206|-205|-204|-203|-202|-200|-199|-197|-196|-193|-192|-189|-188|-186|-184|-183|-182|-181|-180|-179|-178|-177|-174|-173|-172|-171|-170|-169|-167|-166|-165|-164|-162|-161|-160|-159|-158|-157|-156|-155|</t>
  </si>
  <si>
    <t>FAMILY_TAXON_ID</t>
  </si>
  <si>
    <t>-171|-5774|-331|-308|-289|-257|-193|-78|-31|-18|-333|-238|-1842|-773|-212|-371|-367|-370|-284|-1026|-363|-239|-88|-208|-197|-177|100759|-142|-229|-100|-19|-336|-111|-21|-1133|-42|-1037|-204|-72|-47|-120|-221|-90|-123|-332|-170|-364|-1158|-205|-886|-28|-341|-67|-1769|-314|-1815|-215|-108|-186|-263|-838|-25|-63|-305|-58|-334|-272|-45|279606|-174|-141|-216|-167|-59|-135|-300|101057|279640|-344|-140|-320|-36|-143|-92|-144|-1005|-145|-345|287984|-997|103406|101283|-109|-148|-52|221516|204319|-149|-20|-366|-271|-343|279633|-782|-246|200065|-24|-114|-154|-155|-107|-53|279601|-156|-157|-158|-95|-159|-79|-40|-183|-112|-4061|-69|101765|-172|-779|288046|-130|-265|-97|-200|288101|-169|-180|-207|-33|-227|-1741|-1172|-160|-330|-122|-266|-1722|-267|-268|101035|-133|279605|-23|-248|-110|-83|-126|-252|-61|-54|-802|288626|-253|-254|-255|-1029|-29|-131|-1024|288071|-99|-181|279632|-335|-81|288112|-179|-303|-164|200019|-98|-351|-222|-119|-283|279563|-87|288070|-165|-827|-125|-127|-234|288068|205089|-199|101589|-260|-206|-1015|-8</t>
  </si>
  <si>
    <t>GENUS_TAXON_ID</t>
  </si>
  <si>
    <t>18379|62581|62570|20155|4|62360|62321|7|8|62079|10|42736|61823|62390|61942|15|59391|39981|23|42|62595|79|108|114|135|137|159|160|161|169|172|179|185|186|193|201|212|218|225|229|230|232|237|243|245|50492|249|250|253|255|60875|285|297|302|325|345|354|359|48711|388|416|469|484|44613|561|577|44056|606|61452|647|655|671|698|714|718|722|736|740|743|747|750|757|763|768|776|777|795|810|818|822|827|61701|841|860|44298|924|926|935|944|952|957|960|992|1000|1010|1030|1041|1059|1063|1078|1080|1087|1095|1104|1112|1119|1125|1133|1157|1166|1176|1180|1193|1208|1209|1219|1225|1233|1239|1249|1265|1279|1280|1284|45095|1293|1295|1303|1310|1317|62445|1334|1338|1342|1344|1367|1369|1374|1385|1397|1399|1400|1401|1435|1436|1440|1452|1467|1471|1485|1487|1489|1493|1503|1508|1517|1521|1529|1532|1535|1564|1565|1566|1586|1592|1593|1613|1621|1630|1634|1638|1651|1663|1689|1722|1724|1729|1740|1744|1747|1761|1772|1777|1782|1792|1803|1806|1832|1839|1843|1873|1874|1889|1892|1901|1902|1935|1951|1952|1962|21956|1999|2037|2074|2089|2093|2124|2142|2</t>
  </si>
  <si>
    <t>SPECIES_TAXON_ID</t>
  </si>
  <si>
    <t>1|2|62554|5|6|9|62569|12|62591|14|18|19|21|62597|25|26|27|28|31|33|37|38|39|40|44|45|46|47|48|49|51|52|53|54|56|58|59|60|61|62|64|65|66|68|69|71|73|74|76|77|78|80|81|82|83|84|86|87|88|89|91|92|93|95|97|98|99|100|101|102|103|104|105|106|107|110|111|112|115|117|119|121|124|126|128|130|133|136|138|140|141|143|144|145|146|147|149|150|151|152|155|157|158|163|164|167|168|170|171|175|176|177|180|181|182|183|184|187|188|190|191|192|194|195|196|197|198|199|200|202|203|204|208|209|210|211|213|214|215|217|219|221|222|223|227|233|234|235|236|238|239|240|241|246|247|248|251|252|257|259|261|262|263|264|265|266|268|269|273|275|276|278|279|280|282|283|286|288|290|291|293|294|295|298|299|301|303|305|272129|309|310|311|314|316|317|318|320|324|326|327|332|333|334|335|336|337|338|342|343|349|351|352|355|358|361|364|365|366|367|368|369|370|371|372|373|375|376|377|378|381|382|385|386|390|392|393|394|398|400|404|405|408|409|410|411|412|413|414|415|417|418|419|420|423|424|425|426|427|428|429|430|431|432|434|435|436|437|439|440|441|4</t>
  </si>
  <si>
    <t>AUTHOR_ID</t>
  </si>
  <si>
    <t>30220|30061|49760|30018|31421|55233|30301|29988|30994|30155|31099|30028|55199|30087|30764|55339|55218|30686|30011|30577|30053|32632|31319|19094|38558|29992|30065|30191|30194|31835|29984|7131|30165|32659|31925|57133|19093|30344|31343|55200|19109|30543|55222|56404|60255|30769|19092|19112|30066|55527|19098|30411|30285|60211|32253|30063|55375|7167|29997|52914|31185|30948|32091|29995|32507|31092|52231|31844|31679|55374|50044|55017|30662|30429|55140|30943|50580|30104|30025|30838|55341|55373|19100|30345|30225|55333|35848|30622|30004|29999|30691|30633|6858|19113|30648|55370|55392|31554|53454|55328|30682|17385|29979|34161|29981|29982|29983|30233|29986|29987|29989|29990|29991|29993|29994|29996|30000|30001|30002|30003|30005|30006|30007|30008|30009|40550|55351|30523|30013|30014|30946|33822|30016|35782|30019|30020|30021|56206|30023|30024|30026|29980|30027|30029|30030|30031|55207|30032|14845|30033|30034|30035|30036|30037|30038|30039|30040|30041|30042|30043|30044|30045|30046|30047|30048|30049|34108|30050|30051|30052|30054|3</t>
  </si>
  <si>
    <t>RECORD_TYPE</t>
  </si>
  <si>
    <t>F|CS|VZ|G|S|GQ|V|QS|IZ|GOX|BCI|BCV|IY|VY|I|VX|CQS|BCQS|U|BDQV|UZ|VQ|BCQV|SX|CU|SY|DG|DIY|CV|GX|LS|DSY|BV|BCG|QG|GY|CSY|BCU|RS|HS|IX|QI|CI|QV|CQV|BCF|FZ|BCS|DS|CSX|BDV|HV|QVZ|CHV|QSX|DQS|DQSY|WZ|BCW|SOX|IQ|W|IQY|FX|BCIQ|UX|BCWX|BDS|BCFX|NQS|HF|WX|GQY|BCVY|QU|QSY|BCGQ|BDIY|DGY|CQU|NS|VOX|BCHS|BCIY|DSQY|VQX|BDI|FV|CLS|IQX|VQZ|CNQS|CF|FL|BCHV|BS|BCSX|CQSX|CIQ|BDVY|BDF|NCV|BCQVX|QVX|BCQU|BDSY|CQSY|BDGQ|DVY|HQS|BCFQ|CVY|OSX|NV|CIX|HVY|E|EZ|DV|IQZ|BCGY|NG|FQ|HSY|QUX|HVZ|DBVY|BCSY|BDU|HUZ|HSX|HU|BDFQ|FQZ|CHS|IOX|LQS|GN|BCQF|BCIQY|NSY|QUZ|BCVX|BDQS|BCWY|DQV|CQVX|DI|DGQ|BCII|CLV|BCIX|LV|DNQS|QF|UXZ|CVX|BCLS|NSX|OG|DNS|GLQ|LI|GQX|CG|BCE|CGQ|BCUY|CNQV|GL|QVZX|GO|BDG|NCS|BDSX|FXZ|CBCQV|SQ|NGQ|CQI|CIY|VYZ|BCHQV|ILY|LG|CSS|BCQI|SYY|BVY|SCS|DSX|DLSY|BDW|SQX|NVZ|DHS|VXV|BCLG|CHQS|`S|BDHS|BCLU|VZX|GOQX|DCGQ|DBS|BCLV|UZZ|LGQ|CNS|DCS|BCQVY|CUX|OQSX|BDQW|BDQG|BCLQV|CFQ|FY|GI|US|DNSY|BCVQ|UZX|NCI|VSY|DLS|HG|GH|FW|GR|BDIQ|CQVY|DIX|QVY|LSQ|NDS|CVZ|LU|LNS|CQF|BCFY|BDFX|BDWX|UQZ|QVU|NQVY|HQSX|BCNV|VZY|CQSOX|LNVX|BCIX'|SXY|CSQX|UY|QSD|</t>
  </si>
  <si>
    <t>TAXON_NAME</t>
  </si>
  <si>
    <t>Acer  subsp.  (A.Cunn.) Paul G.Wilson|X|Hymenophyllaceae Link|Proteaceae Juss.|Malvaceae Juss.|Xanthorrhoeaceae Dumort.|Alliaceae Borkh.|Davidsoniaceae Bange|Ulmaceae Mirb.|Combretaceae R.Br.|Convolvulaceae Juss.|Verbenaceae J.St.-Hil.|Akaniaceae Stapf|Stemonaceae Caruel|Hydrocharitaceae Juss.|Pteridaceae Rchb.|Pinaceae Spreng. ex F.Rudolphi|Corynocarpaceae Engl.|Euphorbiaceae Juss.|Solanaceae Juss.|Orchidaceae Juss.|Ceratophyllaceae Gray|Commelinaceae Mirb.|Caesalpiniaceae R.Br.|Brassicaceae Burnett|Schizaeaceae Kaulf.|Parkeriaceae Hook.|Thelypteridaceae Pic.Serm.|Isoetaceae Rchb.|Clusiaceae Lindl.|Selaginellaceae Willk.|Ophioglossaceae (R.Br.) C.Agardh|Taxodiaceae Saporta|Cupressaceae Gray|Podocarpaceae Endl.|Meliaceae Juss.|Chenopodiaceae Vent.|Campanulaceae Juss.|Rhamnaceae Juss.|Sapindaceae Juss.|Zamiaceae Horan.|Apiaceae Lindl.|Cyatheaceae Kaulf.|Dryopteridaceae Ching|Vittariaceae Ching|Grammitidaceae Newman|Gleicheniaceae C.Presl|Adiantaceae Newman|Aspleniaceae Mett. ex Frank|Cycadaceae Pers.|Blechnace</t>
  </si>
  <si>
    <t>PHONETIC_TAXON_NAME</t>
  </si>
  <si>
    <t>A262B212C514P424I425|X000|H551Y424L520|P632A220|M412E220|X536H235D563|A422E226D000|D132I215A520|U452M610|C516C616R000|C514L222U200|V615E223H400|A252A231|S355E524|H362R322J200|P363E216N222A525|P524L534|C652R125E524|E161A222S000|S452A220|O623E220|C631Y422G600|C545A261B600|C241N261R160|B622C165N300|S222C241L100|P626C200K000|T413R321P226M000|I232A621|C422A453|S425L253M300|O124S261R162C263|T232E650|C162C622H216R340|P326A253D400|M422E220|C513I215E530|C515A222S000|R522A220|S153E220|Z526E650|C453A232T200|A124L534|C322E241F000|D613I322C520|V362C216P624H520|G653D221C162C520|G425I261R162P624|A353E216R242I520|A214C532T211B165|C232A162|B425E216R242P400|C423C616R000|A214A216R340|E126C616R000|R322J200|G623O525E534|L422E220|C532A253T460|M522A616|M632E220|P321R261B600|B352A620|M162E616|T122E220|B451C153T000|R232A322X260|C436C245L520|F424R235D563|S152E200|A422I262I620|R120A000|P634A222S000|X531Y422G251|M653E136R250|P424A321P422K520|A622E243Z200|A236I422E262A326Z300|M453A245N200|E153A253D400|M412A222S000|B223D563|D532E323T232S3</t>
  </si>
  <si>
    <t>PLANT_NAME_ELEMENT</t>
  </si>
  <si>
    <t>X|Hymenophyllaceae|Proteaceae|Malvaceae|Xanthorrhoeaceae|Alliaceae|Davidsoniaceae|Ulmaceae|Combretaceae|Convolvulaceae|Verbenaceae|Akaniaceae|Stemonaceae|Hydrocharitaceae|Pteridaceae|Pinaceae|Corynocarpaceae|Euphorbiaceae|Solanaceae|Orchidaceae|Ceratophyllaceae|Commelinaceae|Caesalpiniaceae|Brassicaceae|Schizaeaceae|Parkeriaceae|Thelypteridaceae|Isoetaceae|Clusiaceae|Selaginellaceae|Ophioglossaceae|Taxodiaceae|Cupressaceae|Podocarpaceae|Meliaceae|Chenopodiaceae|Campanulaceae|Rhamnaceae|Sapindaceae|Zamiaceae|Apiaceae|Cyatheaceae|Dryopteridaceae|Vittariaceae|Grammitidaceae|Gleicheniaceae|Adiantaceae|Aspleniaceae|Cycadaceae|Blechnaceae|Celastraceae|Aquifoliaceae|Epacridaceae|Rutaceae|Gyrostemonaceae|Liliaceae|Cymodoceaceae|Mimosaceae|Myrtaceae|Pittosporaceae|Butomaceae|Myoporaceae|Typhaceae|Balanopaceae|Resedaceae|Callitrichaceae|Flagellariaceae|Sphenocleaceae|Alseuosmiaceae|Ruppiaceae|Portulacaceae|Xanthophyllaceae|Marantaceae|Phyllocladaceae|Arecaceae|Austrobaileyaceae|Melianthaceae|Eupomatiaceae|Malpighiaceae</t>
  </si>
  <si>
    <t>1996-06-04 23:37:37|1996-06-04 18:03:48|1996-05-31 04:06:38|1996-05-31 03:12:12|1996-05-31 01:27:25|1996-05-31 00:57:04|1996-05-31 00:44:07|1996-05-31 00:42:15|1996-05-31 00:08:24|1996-05-26 23:07:25|1996-05-26 22:43:43|1996-05-26 22:34:26|1996-05-26 22:19:39|1996-05-26 22:07:32|1996-05-26 22:05:04|1996-05-26 22:04:51|1996-05-26 21:58:06|1996-05-26 21:52:56|1996-05-26 21:52:38|1996-05-26 21:52:30|1996-05-26 21:52:29|1996-05-26 21:52:12|1996-05-26 21:51:42|1996-05-26 21:51:12|1996-05-26 21:49:36|1996-05-26 21:49:22|1996-05-26 21:49:13|1996-05-26 21:49:04|1996-05-26 21:48:24|1996-05-26 21:48:19|1996-05-26 21:48:11|1996-05-26 21:47:57|1996-05-26 21:47:56|1996-05-26 20:02:56|1996-05-26 19:59:47|1996-05-26 19:59:16|1996-05-26 17:51:49|1996-05-26 17:51:48|1996-05-26 17:51:40|1996-05-26 17:51:37|1996-05-26 17:51:31|1996-05-26 17:47:33|1996-05-26 17:47:32|1996-05-26 17:47:28|1996-05-26 17:47:21|1996-05-26 17:47:20|1996-05-26 17:47:18|1996-05-26 17:47:09|1996-05-26 17:46:55|1996-05-26 17:44:57|1996-05-26 17:43:03|1996</t>
  </si>
  <si>
    <t>2011-10-20 13:13:41|2000-04-14 14:39:01|2012-06-21 11:53:26|2008-10-27 16:33:55|2008-10-22 17:36:09|2008-11-12 13:39:41|2008-11-13 14:35:02|2008-11-17 09:44:07|2008-10-21 14:27:38|2008-10-28 11:39:49|2008-11-10 09:25:49|2008-11-07 11:38:51|2008-11-12 13:52:37|2008-11-11 12:02:56|2009-11-27 08:11:59|2008-11-19 11:11:08|2008-10-28 14:49:06|2008-10-28 14:57:24|2008-11-10 09:04:57|2008-11-12 14:24:26|2008-10-21 12:12:35|2008-11-11 15:08:23|2012-05-17 10:35:29|2008-10-23 11:41:41|2012-06-21 11:59:16|2009-10-27 12:00:08|2012-06-21 12:12:14|2009-07-22 11:27:33|2009-12-23 10:04:09|2009-08-11 15:58:45|2012-06-21 11:44:54|2008-10-02 12:06:30|2008-11-19 14:21:13|2008-11-19 12:21:36|2013-06-07 09:09:59|2008-10-21 16:21:37|2008-11-10 15:06:53|2008-11-07 09:14:44|2008-11-07 11:43:21|2008-11-19 09:57:11|2008-11-10 10:19:50|2009-11-06 13:25:53|2012-06-21 12:03:40|2009-07-21 15:19:56|2009-10-27 12:55:12|2009-10-29 14:42:24|2012-06-21 11:55:33|2009-10-27 09:38:07|2009-07-22 11:05:32|2008-11-19 09:53:05|2009-11-27 14:35:35|2008</t>
  </si>
  <si>
    <t>PR1ORITY|SARA|CAP ENTRY|NOELV|CORYMBIA|OPS$AL|OPS$IRT|OPS$JPULFORD|VANSPALL|JRH|IBIS DET|IBIS_DET|C.S.I.R.O|3|4|8|9|10|11|12|13|14|15|17|19|22|23|24|25|CPUTTOCK|ALYNE|FL. Aust. Vol12|IBIS_ADD|ESP|JULIEP|KIRSTENC|TERENAL|JRC|PENNIEH|JUDITHC|helen|54|55|56|76|77|BRONWYNC|AWHALEN|LADAMS|JUDITH|TJB|RSAMS|OPS$SARA|KATHH|BARBARA|ZING|STUART|GREGCH|733|SIMONEL|HELENH|BLEPSCHI|JOP|KARINAF|CATHYM|IBIS|ROSG|ASLEE|JCONNORS|LINDYC|ELEANORH|FZICH|803|864|866|867|869|873|932|934|INTERN10|eva|vilja|938|942|INTERN17|MAGGIEN|INTERN09|INTERN03|974|MARIONG|sally|julie|jean|kate|peta|erica|kim|994|graham|1014|1034|DLANSDOW|JMATARCZ|1056|1094|ruthl|joan|helenj|pina|eldonj|simone|helenb|wayneg|joant|martinep|domenica|vals|1159|1160|HMILLS|pennie|sophie|chris|libby|HHEWSON|SREFSHAU|jones|weeds|nevillew|admin|robynr|nadinem|helenr|1175|sandy|vols|JODIEU|fritht|nadiap|elizan|cathg|loans|jillr|PTURNER|GFLOWERS|ANNL|MNIGHTIN|CEVANS|LHALASZ|KNAVIN|CGILBERT|SCUNNING|KTSANG|TORCHARD|JHILL|AMONRO|JMCKINNO|THOPLEY|LVALLEE|CBLANCHF|LVIVIAN|E</t>
  </si>
  <si>
    <t>KIRSTENC|LADAMS|MCOSGROV|TWEESE|AWHEELER|BLEPSCHI|ECLIFTON|JRH|IBIS|GTOWLER|AMONRO|BRONWYNC|AWHALEN|LINDYC|ESLIPINS|TERENAL|CPUTTOCK|GHW|FAYE|SARA|TJB|BARBARA|FZICH|CAR625|CUL07D|INGRID|SF-F|TORCHARD|JULIEP|IRT|KARINAF|JUDITHC|PKODELA|KER|LIBBI|ALYNE|NOELV|TLABEL|ROM|AL|FIONA|MAC|LHALASZ|HELENH|DAVIDM|DJUDGE|CSMITH|ROSG|TAY34T|JOP|BRCLARKE|MHUMPHRE|ETOMS|INTERN03|PFE|SWORBOYS|MNIGHTIN|IBIS: per K.Cowley|JUDITH|JRC|HHEWSON|ZING|GREGCH|PWILKEY|MARION|STUDENT|MAGGIEN|RSAMS|JMATARCZ|JODIEU|JCONNORS|PENNIEH|CPUENTEL|HMILLS|CEVANS|KNAVIN|CATHYM|KATHH|SIMONEL|GFLOWERS|WINVEEN|STUART|CGILBERT|GWILSON|kate|helen|eva|pbisadm|INTERN09|ELEANORH|ruthl|martinep|petern|helenb|wayneg|joant|domenica|pennie|SREFSHAU|cathg|vals|nevillew|admin|nadinem|helenr|sandy|fritht|nadiap|elizan|jillr|robynr|PTURNER|LVALLEE|LAHRENDT|RKERRIGA|YBABA|CPARKER|RCOWAN|KBRANSGR</t>
  </si>
  <si>
    <t>APNI_NAME</t>
  </si>
  <si>
    <t>G.P.GUYMER, &lt;IT&gt;AUSTRAL. SYST. BOT. &lt;RO&gt;1 (1988) 199-323 (299) UNDER &lt;IT&gt;BRACHYCHITON PARADOXUS &lt;RO&gt;SCHOTT &amp; ENDL.|HYMENOPHYLLACEAE|PROTEACEAE (NOT POLYPODIACEAE)|MALVACEAE (NOT CHENOPODIACEAE)|XANTHORRHOEACEAE (NOT AGAVACEAE)|ALLIACEAE|DAVIDSONIACEAE|ULMACEAE (NOT MORACEAE)|COMBRETACEAE (NOT SAPINDACEAE)|CONVOLVULACEAE (NOT FRANKENIACEAE)|VERBENACEAE (NOT RUTACEAE)|AKANIACEAE (NOT SAPINDACEAE)|STEMONACEAE (NOT DIOSCOREACEAE)|HYDROCHARITACEAE (NOT POTAMOGETONACEAE)|PTERIDACEAE|PINACEAE|CORYNOCARPACEAE (NOT PROTEACEAE)|EUPHORBIACIEAE|SOLANACEAE.|ORCHIDACEAE.|CERATOPHYLLACEAE.|COMMELINACEAE.|CAESALPINIACEAE.|BRASSICACEAE|SCHIZAEACEAE|PARKERIACEAE|THELYPTERIDACEAE|ISOETACEAE|CLUSIACEAE|SELAGINELLACEAE|OPHIOGLOSSACEAE|TAXODIACEAE|CUPRESSACEAE|PODOCARPACEAE|MELIACEAE (NOT SAPINDACEAE)|CHENOPODIACEAE (NOT AMARANTHACEAE)|CAMPANULACEAE: LOBELIOIDEAE|RHAMNACEAE.|SAPINDACEAE.|ZAMIACEAE (PINOPHYTA ALT. GYMNOSPERMAE).|CHLOANTHACEAE|APIACEAE ALT. UMBELLIFERAE.|CYATHEACEAE|DRYOPTERIDACEAE|VITTARIACEAE|GRAMMITIDACEAE|GLEICH</t>
  </si>
  <si>
    <t>BASE_NAME</t>
  </si>
  <si>
    <t>&lt;IT&gt;Baeckea camphorata &lt;RO&gt;Sims|&lt;IT&gt;Gymnema trinerve &lt;RO&gt;R.Br.|&lt;IT&gt;Hakea pugioniformis &lt;RO&gt;Cav. &lt;IT&gt;s. str.&lt;RO&gt;|WILLEMETIA Marklin &lt;RO&gt;(1801) non &lt;RO&gt;WILLEMETA &lt;RO&gt;Cothenius (1790)|Dodonaea viscosa ssp. mucronata West|&lt;IT&gt;Cryptandra lawrencii &lt;RO&gt;J.D.Hook.|&lt;IT&gt;Thelymitra pauciflora &lt;RO&gt;R.Br. &lt;IT&gt;s. str.&lt;RO&gt;|BIDENS L. &lt;IT&gt;s. str.&lt;RO&gt;|&lt;IT&gt;Drosera calycina sensu &lt;RO&gt;Benth. &lt;IT&gt;p.p. &lt;RO&gt;non Planchon|GLOSSOGYNE Cass.|&lt;IT&gt;Cryptandra leucophracta &lt;RO&gt;Schldl.|&lt;IT&gt;Drosera microphylla &lt;RO&gt;Endl. &lt;IT&gt;s. str.&lt;RO&gt;|&lt;IT&gt;Xanthosia glabrata &lt;RO&gt;Bunge|&lt;IT&gt;Lyonsia straminea &lt;RO&gt;R.Br.|&lt;IT&gt;Orthopogon imbecillis &lt;RO&gt;R.Br.|&lt;IT&gt;Xanthosia pusilla &lt;RO&gt;Bunge &lt;IT&gt;s. str.&lt;RO&gt;|&lt;IT&gt;Sclerochlamys brachyptera &lt;RO&gt;F.Muell.|&lt;IT&gt;Trymalium leucopogon &lt;RO&gt;Reisseck|&lt;IT&gt;Spyridium leucopogon &lt;RO&gt;(Reisseck) F.Muell. &lt;IT&gt;s. str.&lt;RO&gt;|&lt;IT&gt;Coreopsis biternata &lt;RO&gt;Lour.|&lt;IT&gt;Panicum setarium &lt;RO&gt;Lam.|Cassinia laevis R. Br.|&lt;IT&gt;Cryptandra microcephala &lt;RO&gt;Turcz.|&lt;IT&gt;Bidens connata &lt;RO&gt;var. &lt;IT&gt;comosa &lt;RO&gt;A.Gray|MITRAGYNE Labill.|&lt;IT&gt;Xanthosia rotundifolia &lt;R</t>
  </si>
  <si>
    <t>NOMENCLATURAL_COMMENT</t>
  </si>
  <si>
    <t>could be anything (no genera in Sterculiaceae start with "X")|Now Cunoniaceae|= Fabaceae (s.l.) (Brummitt)|Alternative name = Cruciferae (Brummitt)|Alternative name = Guttiferae (Brummitt)|Alternative name = Umbelliferae (Brummitt)|= Fabaceae (s.l.)|= Campanulaceae (see Brummitt)|= Polygalaceae (see Brummitt)|Authority cited as (Pilg.) Keng by Brummitt|= Lythraceae (see Brummitt)|Now in Cunoniaceae|Alternative name = Labiatae (Brummitt)|Alternative name = Compositae (Brummitt)|NCU recommends rejection (= Loranthaceae)|= Asclepiadaceae (see Brummitt)|Place-holder allowing creation of a Det record for cases in which the taxon name attached to a specimen has not been entered into the database (i.e. no other Det record exists).|junk|Place holder for indet. specimens.|= Bidwillia Herb.; corr. by Lindl. (1847)|(as `BIDWELLIA')|non Michelia L.;
= Barringtonia J.R. &amp; G.Forst.|non D. peltata Thunb.|Fossil.|(as `Cassyta')|(as `braziliensis')|(as 'cochinelifera')|Now Pouteria|non B. latifolia Putterl.
|ING lists as "nom</t>
  </si>
  <si>
    <t>TYPE_HERB</t>
  </si>
  <si>
    <t>Holo:Perth.|holo: BM.|iso: MEL.|holo: MEL.|holo: G-DC.|holo: MEL; iso: K.|iso: B, MEL.|lecto: LY.|holo: PERTH; iso: NSW, PERTH.|holo: ? BRI.|holo: NSW 54043.|iso: K.|lecto: K.|?iso: K, MEL.|Holo: Perth.|holo: NSW.|iso: B.|holo: MPU; iso: K.|lecto: MEL.|Syn: BM, NSW.|iso: S.|lecto: G-DC.; isolecto: K.|syn: K.|iso: K, MPU.|holo: L.|holo: LY.|lecto: AD.|iso: PERTH.|holo: K; iso: MEL, PERTH, W.|holo: K-L; iso: K, L, P, W.|syn: BM, E, K, P, W.|holo: ? PERTH.|iso: G, K, MEL.|holo: ? P; iso: BRI, NSW.|type: MEL.|holo: P.|holo: BRI.|PERTH, KW|holo: ? MEL.|syn: MEL.|holo: CGE.|holo: AD; iso: CANB, K, MEL, NSW, NY, PERTH.|holo: BRI; iso: MEL.|holo: ? PR.|Holo: BM; iso: E, G, G-DC, K, MEL, P.|lecto: UPS.|holo: AD.|holo: AD; iso: CANB, NSW, PERTH.|holo: MEL|holo: K.|1). holo: K-L; iso: FI, K; 2). iso: BM.|neo: MEL 58369; isoneo: K, NY.|syn: K (2), MEL 58517, MEL 58518, NY.|1). holo: BM; 2). lecto: BM; isolecto: BM, E.|lecto: MEL 542208|syn: MEL 58579.|lecto: K|holo: HAL 42852.|holo: PR.|lecto: PR 526768; isolecto: BRI.|l</t>
  </si>
  <si>
    <t>BASE_NAME_AUTHOR_ID</t>
  </si>
  <si>
    <t>30027|29988|34510|30007|30008|53200|29989|29982|30079|30056|30210|30002|30371|30022|55351|29987|30268|34127|30020|30435|30011|29986|30630|30053|30060|29995|30048|49998|30055|30648|30085|30212|30456|30006|52914|6987|29992|31841|55333|30353|30946|30068|30105|55140|30148|30126|29990|30063|55587|55207|30237|30117|32727|30195|29999|30025|55202|50044|30108|30104|30244|29996|30276|30064|32091|30034|55017|30095|30193|30202|30066|55619|30287|55363|30262|30114|56543|30070|30892|55329|30899|30372|30232|50701|30037|30052|9589|60174|30153|30172|30284|30355|29991|30462|30046|37216|30180|29983|30041|30194|30308|30054|30086|30580|30146|32610|30107|30525|30434|30224|30121|30165|30951|55875|30142|30127|55309|30065|43809|30243|29993|35918|30035|52883|29981|30293|30612|30061|35957|29980|32745|52337|30040|31209|30285|31001|29984|30233|31636|30454|30136|30838|30143|31597|30178|31170|30298|57890|30339|35384|30222|30341|30318|30288|30370|56404|56147|32207|7715|55556|30499|30427|39045|32204|30633|30093|32127|55299|30001|30445|57494|5</t>
  </si>
  <si>
    <t>EX_AUTHOR_ID</t>
  </si>
  <si>
    <t>30054|30287|30408|30633|32091|29988|55339|30194|49760|30344|30031|56404|55386|32507|30225|30027|12423|32155|30308|44765|35918|35957|29982|30070|30073|29983|30007|30481|31149|18419|43809|31604|56206|32610|31067|31576|9188|34161|30190|34127|57870|55583|44891|30214|30245|60058|60256|60178|30155|19013|34822|30156|31102|36509|33015|60174|55207|55643|43977|30122|12416|30117|32120|31006|30143|60192|29992|29993|30174|30940|37264|29986|32068|6760|31681|12429|18136|9940|55329|30285|31343|29984|55344|30019|31747|52337|12794|55875|55286|55360|30139|57125|56227|32303|31608|30706|30724|18805|30398|33822|30095|30254|56235|30148|30030|18794|30025|30179|30327|32781|20095|29987|13437|30980|29996|29989|18034|55299|30146|7124|30203|31933|55333|55212|30011|32518|30969|32745|30429|12422|30722|30663|7790|55328|12414|30292|35393|30514|37717|31180|30028|56068|30020|59984|37732|6751|30782|30946|30037|18302|31895|55140|30473|9326|7341|55338|30667|35848|32742|30173|12413|30674|58654|30157|55349|31296|30883|18800|30316|9139|30182|30701|1</t>
  </si>
  <si>
    <t>EX_BASE_NAME_AUTHOR_ID</t>
  </si>
  <si>
    <t>56404|35918|32068|55207|31622|60178|30940|31933|35957|7790|30254|30027|11252|60058|33015|52337|57999|31296|30122|32235|31931|54048|30182|56206|7707|53738|29981|35915|38338|30156|31073|55344|30706|55360|55286|32091|29982|36509|32781|30718|14083|55875|31040|32518|30221|32184|55836|30360|52393|30203|31180|30344|30155|29989|32383|55583|55295|30507|32250|38642|30525|36047|12426|55209|19159|30474|30584|30020|55244|31061|17388|19368|37264|30714|18246|30077|15943|30287|55338|53656|7152|29988|18401|30070|55364|55213|60174|57135|6691|19405|9930|42230|55299|34108|55620|12414|35854|60137|59955|32218|30222|18597|55602|60266|36076|58654|35884|56799|30694|30158|60182|30044|55740|30317|31489|30061|32610|55326|30011|56227|30068|30415|57870|16805|30885|35872|56147|30081|30076|30175|32445|59449|30980|30574|31122|59800|60180|19966|30506|30292|55316|7340|32336|32742|18308|55678|37745|30326|30202|29998|30275|30095|49760|30309|32504|53664|19987|31604|40872|55378|31825|30139|30427|29993|30622|30372|30047|60256|18085|6937|32155|34071</t>
  </si>
  <si>
    <t>PARENT_TAXON_ID</t>
  </si>
  <si>
    <t>-367|288983|279987|280006|279978|280002|279996|280011|100746|280005|280364|279974|100000|280546|280003|279999|279973|279984|280001|288989|289012|280050|288470|100814|280007|279991|280016|280544|280012|280014|289009|288988|279998|280013|280009|279977|100771|279983|280045|279985|279982|279968|279995|279963|279986|279970|280051|279972|279971|280008|280044|289007|280000|280015|279975|279976|280010|288472|279967|279992|279993|279997|280048|280049|279994|279988|279962|280066|-1|279990|280075|280004|303548|62581|62570|62554|-773|62360|62321|-371|62079|-284|62569|61823|62591|61942|-212|59391|15|10|62597|-177|4|12|42736|39981|100759|20155|47|42|52|62|62595|-239|68|62390|-229|112|107|108|115|102|114|-100|-19|119|135|143|137|146|149|-333|-336|-111|8|133|159|-21|155|-1133|169|-42|-1037|172|-204|179|193|186|198|191|-72|214|79|-363|212|-47|-120|225|218|230|232|-221|227|50492|-90|245|-123|240|249|60875|251|250|253|255|262|265|263|-332|272129|356|297|302|-208|325|333|-170|342|345|-364|352|359|354|48711|375|367|371|-205|313|3</t>
  </si>
  <si>
    <t>PARENT2_TAXON_ID</t>
  </si>
  <si>
    <t>240777|21520|27006|260513|57492|54973|5572|12024|10958|6916|9420|5823|9522|63520|57607|5207|41717|28485|1025|9554|11120|4796|28428|16845|9323|42920|37401|12827|61308|45198|3775|32521|20797|7402|22028|16355|36616|60579|56635|39434|32466|20156|36989|37311|31842|31971|104306|37457|38205|31645|55004|106062|62569|4887|21281|60282|17134|17257|45068|20022|33507|1090|1404|28148|107656|44477|16956|52900|6967|15389|44909|22279|17153|45664|39574|847|52440|60844|107285|36314|58758|47246|1908|58344|42265|14028|1268|13936|55335|55519|43098|5205|37258|26308|11332|60125|35022|41602|58592|37920|45990|28464|26266|287591|5696|29712|37631|14644|109868|1848|19221|29524|28770|28926|28831|25473|17460|31673|31319|12944|54892|54772|4892|34209|52784|25999|60693|38290|16048|59199|120672|120699|12817|13005|6393|204675|41985|39212|38631|4668|45678|34661|59913|32216|458|203774|17397|38334|42951|4752|20225|31571|1589|37466|26682|597|46542|126780|19402|104303|42746|38075|38145|4689|21387|65977|28877|52822|38723|33613|33600|1001|28084|15422|</t>
  </si>
  <si>
    <t>DUP_OF_ID</t>
  </si>
  <si>
    <t>-364|386|1003|1261|1507|1702|263674|279498|260413|201151|2255|2360|112830|2614|2673|2717|258619|4814|4914|5220|5333|272149|6346|6549|4360|6955|7482|7997|263658|8726|8909|277055|232032|232030|9687|232028|232029|9975|223562|269583|10781|11599|249284|12498|218077|11099|127280|13068|236117|14015|14051|14773|271904|15754|62704|16291|271841|300524|18016|18074|18236|103501|18514|272183|35531|18699|19058|3311|19467|22183|61400|22349|106093|294810|21035|21095|218273|111966|21600|201220|220967|22411|22432|22777|279736|63024|279739|241694|22034|279280|22059|279421|221080|24631|24652|24735|24848|25100|25101|203651|259908|265193|27041|231369|268615|28006|28230|29203|30915|272373|22287|31544|239759|31991|105770|32586|32868|63694|33356|34430|34621|34692|35046|235936|305457|305478|305453|306210|306122|305459|305440|36046|137036|305476|305445|203878|227062|271789|126527|64534|104289|279285|38292|38299|266886|62873|234658|38608|272034|40608|41070|41398|43399|43651|43819|293861|44010|44411|44559|44587|44691|238775|44737|44070|4</t>
  </si>
  <si>
    <t>2|3|4|5|6|7|9|10|11|12|13|14|15|16|17|18|19|20|21|22|23|24|25|26|27|28|29|30|31|32|33|34|35|36|37|38|40|41|42|43|45|48|49|51|52|53|54|55|56|57|58|59|60|62|63|64|65|66|67|68|69|71|72|73|74|75|76|77|78|79|80|81|83|84|85|86|87|88|89|90|91|92|93|94|95|96|97|98|99|100|101|102|103|104|105|106|107|108|109|110|111|112|113|114|115|116|117|118|119|120|121|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t>
  </si>
  <si>
    <t>HISTORICAL_REF_NO</t>
  </si>
  <si>
    <t>56/08|57/08|58/08-1|58/08-2|7809701|65/08|115/09|116/09|117/09|118/09|119/09|24/09|25/09|26/09|113/09|83/08|84/08|85/08|21/10|110/08|92/09|95/09|96/09|94/09|15/09|79/08|78/08-3|78/08-2|1/11|38/08|23/09|22/09|28/09|29/09|27/09|01/09|66/08-2|111/08|92/08|09/63|80/08|45/09|47/09|41/09|42/09|144/09|178/09|123/09|121/09|156/09|159/09|181/09|108/08-1|76/09|217/09|198/09|219/09|216/09|195/09|210/09|211/09|73/09|86/08|87/08|88/08|48/09|89/08|113/08|103/08|58/09|125/08|112/08|120/08|136/09|43/09|120/09|122/09|124/09|105/08-2|73/08|74/08|72/08|86/09|87/09|88/09|89/09|90/09|91/09|39/08|100/08|101/08|102/08|104/08|98/08|82/08-1|82/08-2|82/08-3|82/08-4|75/09|77/09|98/09|99/09|100/09|101/09|102/09|103/09|104/09|105/09|37/08|49/08|108/08-2|81/08|107/08|76/08|77/08|78/08-1|36/10|75/08-2|106/08|49/09|50/09|183/09|165/09|93/09|82/09|38/09|39/09|40/09|44/09|9404665|8411603|9109078|8704068|8604482|770624|9705479|8001465|8100739|9704582|9201461|9704592|7900697|9604875|7900692|8001960|7900689|9704585|9704596|9201467|9501152|970548</t>
  </si>
  <si>
    <t>2008-05-28 00:00:00.000000|2008-05-29 00:00:00.000000|2006-09-20 00:00:00.000000|2008-06-18 00:00:00.000000|2009-07-30 00:00:00.000000|2009-07-31 00:00:00.000000|2009-08-03 00:00:00.000000|2009-02-26 00:00:00.000000|2009-02-27 00:00:00.000000|2008-06-27 00:00:00.000000|2010-01-22 00:00:00.000000|2008-07-04 00:00:00.000000|2009-07-08 00:00:00.000000|2009-07-14 00:00:00.000000|2009-02-11 00:00:00.000000|2008-06-24 00:00:00.000000|2011-01-04 00:00:00.000000|2008-05-21 00:00:00.000000|2009-03-25 00:00:00.000000|2009-03-01 00:00:00.000000|2008-12-10 00:00:00.000000|2008-07-01 00:00:00.000000|2009-05-07 00:00:00.000000|2008-06-25 00:00:00.000000|2009-03-19 00:00:00.000000|2009-04-17 00:00:00.000000|2009-08-21 00:00:00.000000|2009-09-18 00:00:00.000000|2009-09-10 00:00:00.000000|2009-07-02 00:00:00.000000|2009-11-11 00:00:00.000000|2009-11-06 00:00:00.000000|2009-06-26 00:00:00.000000|2009-04-30 00:00:00.000000|2008-08-14 00:00:00.000000|2008-07-08 00:00:00.000000|2009-08-11 00:00:00.000000|2008-06-19 00:00:00.00000</t>
  </si>
  <si>
    <t>2008-07-10 00:00:00.000000|2008-11-10 00:00:00.000000|2008-07-30 00:00:00.000000|2008-11-14 00:00:00.000000|2006-10-03 00:00:00.000000|2008-11-12 00:00:00.000000|2009-09-25 00:00:00.000000|2009-08-12 00:00:00.000000|2009-09-09 00:00:00.000000|2009-03-18 00:00:00.000000|2009-04-01 00:00:00.000000|2008-07-31 00:00:00.000000|2008-11-06 00:00:00.000000|2010-01-26 00:00:00.000000|2009-08-25 00:00:00.000000|2008-11-18 00:00:00.000000|2011-02-22 00:00:00.000000|2008-07-02 00:00:00.000000|2009-05-13 00:00:00.000000|2009-04-15 00:00:00.000000|2009-06-23 00:00:00.000000|2008-08-12 00:00:00.000000|2009-07-21 00:00:00.000000|2009-05-12 00:00:00.000000|2009-10-29 00:00:00.000000|2009-11-06 00:00:00.000000|2009-12-03 00:00:00.000000|2009-11-17 00:00:00.000000|2008-08-14 00:00:00.000000|2009-05-08 00:00:00.000000|2008-10-25 00:00:00.000000|2010-05-25 00:00:00.000000|2009-08-05 00:00:00.000000|2009-08-19 00:00:00.000000|2008-07-22 00:00:00.000000|2008-08-07 00:00:00.000000|2010-10-26 00:00:00.000000|2009-07-28 00:00:00.00000</t>
  </si>
  <si>
    <t>43|165|63|170|13|147|57|56|40|53|20|33|19|41|34|132|138|35|133|48|42|143|49|76|21|75|116|17|98|153|27|128|6|174|95|96|54|69|22|11|125|121|287|124|136|148|140|146|18|36|29|80|64|134|7|15|26|92|162|37|135|102|52|137|118|46|58|114|77|99|145|112|119|78|14|105|117|109|73|108|123|111|115|85|130|129|93|210|104|70|90|167|141|131|151|154|44|31|83|91|89|47|12|97|81|183|176|149|180|168|209|50|164|249|39|28|127|68|84|10|61|161|211|65|9|55|16|23|45|8|365|25|0|30|32|60|120|4|71|400|231|203|328|242|66|86|126|24|38|88|67|87|142|186|171|172|228|79|62|5|51|152|182|185|144|159|179|100|106|240|82|274|200|74|94|113|150|169|229|244|72|110|139|122|107|3|173|288|387|166|206|101|156|103|290|300|270|193|59|194|188|330|220|204|184|2|293|223|226|158|227|155|191</t>
  </si>
  <si>
    <t>Squash test indicated dormancy in 10 full seeds|Fresh seed cold stratification makes no difference.|Details loaded from old germination data:
Taxon recorded: Leptospermum liversidgei  
Storage conditions: 22 deg C
Pre-treatement: Add 20mls inc. soln
Temperature: 20/15
Photoperiod: 12/12 
Comments: Pricked out on 3/10.|Physiological dormancy suspected.  Only two seeds empty and seeds were full &amp; healthy and imbibed.|All seeds germinated and taken in agar to the nursery for potting on.|Cut test revealed contamination however 25 seeds full and imbibed this may indicate dormancy.|All germinants sent to nursery|R1. Very little seed evident on microscope examination
R2. Slightly less chaff &amp; more visible seed than in Rep 1, seed had imbibed water.|31/07 concluded test. All visible seeds germinated|Concluded test after 132 days.|Trial terminated 12/11. Squash test revealed all seeds full. Physiological dormancy. Seeds imbibed well.|18/11 after 147 days terminated germination test. Squash test revealed all see</t>
  </si>
  <si>
    <t>2012-09-19 10:09:17|2012-09-13 14:17:40|2013-02-19 15:29:13|2013-02-21 10:27:48|2013-03-05 11:06:28|2013-03-05 12:34:54|2013-03-05 13:45:20|2013-03-05 13:54:58|2013-03-05 13:59:23|2013-03-05 14:03:46|2013-03-05 14:11:01|2013-03-05 14:31:16|2013-03-06 10:09:47|2013-03-06 11:24:54|2013-03-06 11:37:50|2013-03-06 11:40:51|2013-03-06 11:41:02|2013-04-03 09:48:16|2013-04-03 10:04:19|2013-04-03 10:27:37|2013-04-03 11:31:43|2013-04-03 11:49:01|2013-04-03 14:08:29|2013-04-03 14:15:31|2013-04-10 12:00:27|2013-04-10 15:16:55|2013-04-11 14:39:42|2013-04-17 16:09:18|2013-04-22 15:54:23|2013-05-01 11:34:59|2013-05-13 17:11:35|2013-05-15 16:49:59|2013-05-29 11:37:26|2013-05-29 12:01:33|2013-05-29 15:12:52|2013-05-29 16:06:47|2013-05-29 16:17:15|2013-05-29 16:30:14|2013-05-29 17:02:21|2013-05-29 17:15:29|2013-05-29 17:32:13|2013-05-29 17:45:28|2013-05-30 08:44:30|2013-05-30 09:02:53|2013-05-30 09:10:27|2013-05-30 09:17:12|2013-05-30 09:25:10|2013-05-30 13:23:41|2013-05-30 13:42:44|2013-05-30 14:02:11|2013-05-30 14:10:45|2013</t>
  </si>
  <si>
    <t>2012-09-18 00:00:00|2012-09-12 00:00:00|2012-09-19 00:00:00|2014-04-24 10:18:23|2012-09-13 00:00:00|2014-04-24 10:16:50|2013-08-20 16:41:13|2013-02-21 10:27:48|2013-03-05 11:06:29|2014-05-15 15:13:25|2015-09-08 12:24:32|2015-09-08 12:28:17|2015-09-08 12:29:55|2014-05-15 15:16:03|2013-03-05 14:11:01|2013-03-05 14:31:16|2013-03-06 10:09:47|2013-03-06 11:24:54|2013-03-06 12:14:25|2013-03-06 11:40:51|2013-03-06 11:41:02|2013-04-03 09:48:16|2013-04-03 10:04:19|2013-04-03 10:27:37|2013-04-03 11:31:43|2013-04-03 11:49:01|2013-04-03 14:08:29|2013-04-03 14:15:31|2013-04-10 12:00:27|2013-04-10 15:16:55|2013-04-11 14:39:42|2013-04-17 16:09:18|2013-04-22 15:54:23|2013-08-29 17:23:56|2014-11-25 17:57:10|2014-01-22 18:36:51|2013-08-21 14:22:05|2013-11-27 17:17:57|2013-05-29 15:12:52|2013-05-29 16:06:47|2013-05-29 16:17:15|2013-05-29 16:30:14|2013-05-29 17:02:21|2013-05-29 17:15:29|2013-05-29 17:32:13|2013-05-29 17:45:28|2013-05-30 08:44:30|2013-05-30 09:02:53|2013-05-30 09:10:27|2013-05-30 09:17:12|2013-05-30 09:25:10|2013</t>
  </si>
  <si>
    <t>REGION_CODE</t>
  </si>
  <si>
    <t>AAT|ARNM|AUS|BENC|BKLY|BURD|CAN|CARP|CJB|COOP|CYRK|D|DARL|DBT|DCN|DCS|DDG|DVR|DWSN|ESPR|EYRE|F|GBSN|GGNA|HOWE|IAS|ICH|ICK|ICS|IHE|INO|KIMB|LEON|LUWN|MACD|MCPH|MRCH|N|NCC|NCS|NCT|NEPN|NLH|NNC|NNF|NNP|NNS|NNT|NSC|NSF|NSP|NSS|NST|NULL|OTWY|P|PAI|PBO|PCE|PCH|PEA|PEB|PEH|PES|PGU|PILB|PMB|PMG|PMO|PMS|PNB|PNC|PNI|PNO|PNS|PPA|PSA|PSE|PSH|PSI|PWB|PWH|PWN|PWS|Q|QBN|QBU|QCO|QDD|QGN|QGS|QKN|QKS|QLE|QMA|QMI|QMO|QPC|QWA|QWB|RIVR|S|SEB|SEP|SFR|SGT|SIMP|SKI|SLN|SLS|SMB|SNDY|SNE|SNU|SNW|SSE|SYP|T|TASM|TBL|TCH|TEC|TFU|THOM|TKI|TMA|TMF|TML|TMW|TNE|TNMI|TNW|TRNS|TSD|TSQ|TSW|TWC|V|VA|VB|VC|VD|VE|VEG|VEH|VF|VG|VGH|VGI|VGP|VGR|VH|VICD|VJ|VK|VL|VLM|VM|VMA|VMI|VMM|VN|VNP|VOP|VOR|VP|VPR|VQ|VR|VRI|VS|VSN|VT|VU|VV|VVP|VW|VWA|VWH|VWI|VWP|VX|VZ|W|WAS|WAU|WAV|WCA|WCG|WCO|WCV|WDA|WDL|WDM|WDR|WEU|WEY|WFI|WFO|WGA|WGI|WHA|WHE|WIR|WKE|WMU|WMZ|WRGO|WRO|WWA</t>
  </si>
  <si>
    <t>DISTRICT</t>
  </si>
  <si>
    <t>Barkly Tablelands|Central Australia North|Darwin &amp; Gulf|Central Australia South|Victoria River|Ashmore &amp; Cartier Islands|Cocos (Keeling) Islands|Coral Sea Islands Territo|Heard &amp; McDonald Islands|Jervis Bay Territory|Central Western Slopes|Central Tablelands|Lord Howe Island|North Coast|North Far Western Plains|North Western Plains|North Western Slopes|Northern Tablelands|South Far Western Plains|South Western Plains|South Western Slopes|Southern Tablelands|Burnett|Burke|Cook|Gregory North|Gregory South|Kennedy North|Kennedy South|Leichhardt|Mitchell|Moreton|Port Curtis|Warrego|Wide Bay|Lake Eyre Basin|Eyre Peninsula|Gairdner-Torrens Basin|Kangaroo Island|Lofty North|Lofty South|Murray Basin|North-east|Nullarbor|North-west|Yorke Peninsula|Ben Lomond|Central Highlands|Furneaux Group|King Island|Macquarie Island|Mount Field|Midlands|Mt Wellington|North East|North West|South West (dolerite)|South West (quartzite)|Eastern Highlands|Gippsland|Mallee|Northern Plains|Western Highlands|Western Plains|Ashburton|Austin</t>
  </si>
  <si>
    <t>1991-08-29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14:49:05|2009-02-24 14:49:31|2009-02-24 14:50:02|2009-02-24 14:50:23|2009</t>
  </si>
  <si>
    <t>1991-09-25 00:00:00|1991-08-29 00:00:00|1993-02-17 00:00:00|1993-06-10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t>
  </si>
  <si>
    <t>41028|41042|41059|41074|41095|41029|41046|41060|41080|41097|41031|41047|41061|41084|41098|41032|41051|41063|41085|41019|41033|41052|41067|41086|41020|41035|41053|41069|41087|41022|41038|41055|41070|41091|41023|41040|41058|41071|41094|41111|41113|41114|41118|41099|41122|41101|41125|41102|41104|41142|41127|41144|41128|41145|41133|41136|41138|41140|41141|41153|41155|41157|41159|41160|41149|41161|41150|41163|41152|41180|41182|41164|41184|41167|66152|41170|41172|41176|41178|66161|66163|66164|66165|66166|66153|66167|66154|66169|66159|66181|66182|66183|66170|66187|66172|66190|66173|66179|66180|66191|66205|66192|66207|66193|66196|66197|66198|66201|66203|36763|36764|36766|36767|36768|36769|278818|36772|36760|36773|36783|36784|36788|36774|36792|36778|36793|36780|36781|36782|36794|36820|36796|36824|36800|36811|36812|36814|36818|36819|36832|36834|36835|36838|36840|36825|36841|36829|36842|36830|36860|36863|36845|36864|36847|36868|36848|36854|36856|36857|36874|36875|36876|36877|36879|36884|36869|36885|36870|36887|36902|369</t>
  </si>
  <si>
    <t>NAME</t>
  </si>
  <si>
    <t>Nonea lutea|Lemphoria procumbens|Lechenaultia drummondii|Trichomanes bivalve|Normanbya muelleri|Hakea megalosperma|Panicum cymbiforme|Eucalyptus x anomala|Calectasia grandiflora|Calectasia intermedia|Calectasia cyanea|Glossodia major|Anthocercis arborea|Lechenaultia expansa|Panicum decompositum|Stylidium emarginatum|Eremophila brownii|Phyllanthus thymoides|Eucalyptus antipolitensis|Cyparissia australis|Kochia carnosa|Ricinocarpos bowmanii|Fimbristylis pallescens|Anthocercis eadesii|Anthocercis anisantha|Eucalyptus annulata|Hakea meisneriana|Normanbya australis|Swainsona osbornii|Cyperochloa hirsuta|Phyllanthus thesioides|Lomatia longifolia|Fimbristylis pallida|Trichomanes bipunctatum|Fimbristylis pachyptera|Kochia cheelii|Panicum dactylon|Lenbrassia australiana|Lechenaultia filiformis|Eucalyptus apiculata|Anthocercis x frondosa|Fimbristylis parviflora|Glossodia minor|Calendula aegyptiaca|Anthocercis fasciculata|Anthocercis genistifolia|Trichomanes calvescens|Eremophila caerulea|Swainsona paradoxa|Trichomanes</t>
  </si>
  <si>
    <t>TRANSDATE</t>
  </si>
  <si>
    <t>2007-10-17 12:11:23|2006-06-29 14:21:50|2014-07-07 09:33:53|2007-05-17 10:58:39|2008-10-27 16:38:56|2006-01-24 09:33:27|2010-03-17 15:30:08|2012-02-16 14:11:29|2002-07-24 16:57:00|2012-07-06 09:58:31|2006-11-03 08:44:20|2004-12-17 12:17:31|2012-08-21 16:31:43|2007-04-04 16:43:17|2011-05-03 17:08:09|2011-10-20 14:27:22|2012-12-20 15:33:32|2007-04-23 11:30:32|2006-03-14 14:08:48|2010-08-05 16:38:31|2006-03-10 18:03:31|2006-12-04 13:49:34|2008-10-27 16:39:37|2010-08-16 17:06:33|2005-11-15 14:35:53|2007-05-09 14:45:10|2006-03-14 14:09:31|2008-04-22 16:17:50|2010-06-15 09:41:23|2007-04-04 17:58:58|2005-09-07 08:22:55|2013-05-16 17:20:28|2013-07-15 14:02:49|2006-07-27 10:11:58|2007-05-09 13:04:42|2011-11-02 17:26:47|2014-07-07 09:34:18|2006-12-04 13:54:20|2006-03-12 12:36:55|2011-11-02 17:20:23|2006-03-14 14:12:50|2006-03-12 12:58:38|2005-11-15 14:48:59|2012-07-02 15:17:16|2005-11-28 12:41:05|2011-05-23 16:08:53|2011-05-03 17:13:35|2006-03-12 13:15:59|2004-08-31 12:03:22|2013-06-14 09:03:13|2013-06-14 08:32:47|2011</t>
  </si>
  <si>
    <t>Nonea|Lemphoria|Lechenaultia|Trichomanes|Normanbya|Hakea|Panicum|Eucalyptus|Calectasia|Glossodia|Anthocercis|Stylidium|Eremophila|Phyllanthus|Cyparissia|Kochia|Ricinocarpos|Fimbristylis|Swainsona|Cyperochloa|Lomatia|Lenbrassia|Calendula|Gnaphalium|Persoonia|Lenidia|Boronia|Almaleea|Acacia|Asterolasia|Astrotricha|Psydrax|Cupulanthus|Ammobium|Halgania|Lobelia|Hymenophyllum|Melaleuca|Pandanus|Caladenia|Goodenia|Grevillea|Hibbertia|Gomphrena|Poa|Ficus|Cuscuta|Wedelia|Distichostemon|Pandorea|Aneilema|Cuttsia|Cyanella|Distylis|Ipheion|Cyanocarpus|Radyera|Rafnia|Iphigenia|Scaevola|Mirbelia|Razumovia|Trifolium|Linkia|Drosera|Gnephosis|Elaeocarpus|Cassia|Parsonsia|Kennedynella|Beyeria|Lamarchea|Thelymitra|Huperzia|Echinopogon|Melothria|Linociera|Miscanthus|Ophiuros|Spyridium|Xanthosia|Depremesnilia|Pseudopholidia|Derris|Lepilaena|Flindersia|Heliotropium|Derwentia|Lepironia|Flickingeria|Pseudopogonatherum|Ewartia|Ephemerantha|Heliophila|Epiandra|Laudonia|Amygdalus|Launaea|Amylotheca|Ephialis|Pseudoraphis|Epiblastus|Pse</t>
  </si>
  <si>
    <t>SPECIES</t>
  </si>
  <si>
    <t>lutea|procumbens|drummondii|bivalve|muelleri|megalosperma|cymbiforme|anomala|grandiflora|intermedia|cyanea|major|arborea|expansa|decompositum|emarginatum|brownii|thymoides|antipolitensis|australis|carnosa|bowmanii|pallescens|eadesii|anisantha|annulata|meisneriana|osbornii|hirsuta|thesioides|longifolia|pallida|bipunctatum|pachyptera|cheelii|dactylon|australiana|filiformis|apiculata|frondosa|parviflora|minor|aegyptiaca|fasciculata|genistifolia|calvescens|caerulea|paradoxa|caudatum|acuminatum|calorhabdos|pauciflora|arvensis|eriopodum|floribunda|apodophylla|genistoides|cultratum|calycina|myricoides|palaestina|ericksoniae|officinalis|crassiloba|orientalis|gracilis|glabella|cupressoides|castelli-arminii|polymorpha|alpigenum|rufa|alata|pinnatifida|hopwoodii|pinnatifolia|chartacea|umbellata|paludosa|warrumbunglensis|incurvata|volcanica|subumbellata|blayana|capitata|courtii|elegans|roddii|obovata|lamprophylla|gigantangion|bracteolosus|eucentrica|cambagei|calyceroides|brachyrhyncha|kabiana|sicilifolia|beaniana|suffulge</t>
  </si>
  <si>
    <t>INFRASPECIES</t>
  </si>
  <si>
    <t>moniliformis|densa|muscosa|isidiella|gerardii|glauca|antoinii|neozelandica|ornamentalis|perlaxa|confirmata|elongata|propinquum|ericifolia|rotundifolia|lanceolatum|conferta|fibrosa|nana|microcarpa|capitata|cylindrocarpa|leiocarpa|planchonii|grandiflora|densiflora|dealbata|pulchra|ovalifolia|diosmifolia|glabrescens|capense|sanguinea|elatum|brevifolia|muelleri|alpina|macrocarpa|eboracense|nemorosum|quandang|candidum|bigibbum|compactum|superbum|kingianum|pallidum|lobata|rigidum|flexuosa|leptochaeton|fasciculatus|brachystachyus|[alpha]|oleifolia|robusta|2|1|puberula|parvifolia|dallachyana|stenostoma|dioica|paniculata|drummondii|erythropeplis|multiflora|indecora|nodosa|rubescens|lucida|straminea|arenaria|verbascifolia|milliganii|opposita|macrantha|concolor|micracantha|tenuifolia|pantoniana|acuminata|lindleyana|dracunculina|longicauda|dilatata|angustifolium|hastata|patersonii|genuina|rosea|eremophila|australianus|magnifica|suaveolens|manglesii|filiformis|pallida|latifolia|cordata|typica|phyllanthina|aristata|microde</t>
  </si>
  <si>
    <t>Boraginaceae|Brassicaceae|Goodeniaceae|Hymenophyllaceae|Arecaceae|Proteaceae|Poaceae|Myrtaceae|Dasypogonaceae|Orchidaceae|Solanaceae|Stylidiaceae|Scrophulariaceae|Euphorbiaceae|Pinaceae|Chenopodiaceae|Cyperaceae|Fabaceae|Gesneriaceae|Asteraceae|Dilleniaceae|Rutaceae|Araliaceae|Rubiaceae|Campanulaceae|Pandanaceae|Amaranthaceae|Moraceae|Convolvulaceae|Sapindaceae|Bignoniaceae|Commelinaceae|Rousseaceae|Tecophilaeaceae|Alliaceae|Malvaceae|Colchicaceae|Linderniaceae|Droseraceae|Elaeocarpaceae|Apocynaceae|Lycopodiaceae|Cucurbitaceae|Oleaceae|Rhamnaceae|Apiaceae|Lamiaceae|Myoporaceae|Zannichelliaceae|Potamogetonaceae|Ephedraceae|Plantaginaceae|Haloragaceae|Rosaceae|Loranthaceae|Verbenaceae|Cunoniaceae|Hanguanaceae|Portulacaceae|Sterculiaceae|Annonaceae|Olacaceae|Meliaceae|Anacardiaceae|Hydrocharitaceae|Oxalidaceae|Lauraceae|Mimosaceae|Aizoaceae|Hydrangeaceae|Onagraceae|Thymelaeaceae|Primulaceae|Psilotaceae|Dryopteridaceae|Cymodoceaceae|Blechnaceae|Anthericaceae|Polypodiaceae|Araceae|Caryophyllaceae|Loganiaceae|Junca</t>
  </si>
  <si>
    <t>Nonea lutea (Desr.) Rchb. ex A.DC.|Lemphoria procumbens (Tate) O.E.Schulz|Lechenaultia drummondii de Vriese|Trichomanes bivalve G.Forst.|Normanbya muelleri Becc.|Hakea megalosperma Meisn.|Panicum cymbiforme Hughes|Eucalyptus x anomala Blakely|Calectasia grandiflora Sond.|Calectasia intermedia Sond.|Calectasia cyanea R.Br.|Glossodia major R.Br.|Anthocercis arborea F.Muell.|Lechenaultia expansa R.Br.|Panicum decompositum R.Br.|Stylidium emarginatum Sond.|Eremophila brownii F.Muell.|Phyllanthus thymoides (Mull.Arg.) Sond. ex Mull.Arg.|Eucalyptus antipolitensis Trab.|Cyparissia australis (Pers.) Hoffmanns.|Kochia carnosa (Moq.) R.H.Anderson|Ricinocarpos bowmanii F.Muell.|Fimbristylis pallescens Link|Anthocercis eadesii F.Muell.|Anthocercis anisantha Endl.|Eucalyptus annulata Benth.|Hakea meisneriana Kippist|Normanbya australis Baill.|Swainsona osbornii T.Moore|Cyperochloa hirsuta Lazarides &amp; L.Watson|Phyllanthus thesioides Benth.|Lomatia longifolia R.Br.|Calectasia grandiflora L.Preiss|Fimbristylis pallida S.T.Bl</t>
  </si>
  <si>
    <t>AUTHORITY</t>
  </si>
  <si>
    <t>(Desr.) Rchb. ex A.DC.|(Tate) O.E.Schulz|de Vriese|G.Forst.|Becc.|Meisn.|Hughes|Blakely|Sond.|R.Br.|F.Muell.|(Mull.Arg.) Sond. ex Mull.Arg.|Trab.|(Pers.) Hoffmanns.|(Moq.) R.H.Anderson|Link|Endl.|Benth.|Kippist|Baill.|T.Moore|Lazarides &amp; L.Watson|L.Preiss|S.T.Blake|Poir.|R.H.Anderson|L.|(C.T.White) G.W.Gillett|R.T.Baker &amp; H.G.Sm.|(Miers) J.M.Black|Desf.|Gand.|Bosch|(S.Moore) Diels|W.Fitzg.|Brack.|Diels|DC.|Blakely &amp; Jacobs|Miers|Baker|S.Moore|(C.F.Gaertn.) Domin|Boiss.|J.H.Willis|Desv.|E.Pritz.|F.Muell. ex Hook.f.|L.A.S.Johnson &amp; P.H.Weston|(R.Br. ex DC.) Poir.|E.Thurst.|Annesley|P.H.Weston|(J.Thompson) Crisp &amp; P.H.Weston|(A.Cunn.) Crisp &amp; P.H.Weston|P.H.Weston &amp; L.A.S.Johnson|(Hook.) Crisp &amp; P.H.Weston|Tindale &amp; Court|(J.H.Willis) Crisp &amp; P.H.Weston|Tindale &amp; Herscovitch|L.McDougall &amp; Porteners|Makinson|(F.Muell.) Bridson|L.A.S.Johnson &amp; K.D.Hill|(F.Muell.) Hutch.|(Maiden &amp; Betche) Crisp &amp; P.H.Weston|(Cass.) Anderb.|Peter G.Wilson|Hook.f.|Barlow|H.St.John|(de Vriese) de Vriese|R.Br. ex Benth.|Warb.|Yunck.|Mi</t>
  </si>
  <si>
    <t>PROTO_YEAR</t>
  </si>
  <si>
    <t>1846|1924|1854|1786|1885|1855|1923|1928|1856|1810|1859|1845|1866|1833|1827|1861|1838|1867|1895|1852|1987|1873|1947|1808|1940|1934|1753|1974|1902|1926|1804|1918|1863|1904|1822|1763|1839|1837|1853|1879|1921|1849|1956|1865|1864|1991|1930|1903|1990|1985|1964|1988|1962|2007|1905|1932|1960|1888|1806|1834|1984|1828|1774|1927|1933|1824|1844|1920|1868|1836|1874|1986|1910|1754|1820|1917|1819|1823|1797|1857|1896|1897|1829|1840|1843|1862|1817|1805|1881|1830|1954|1793|1759|1957|1983|1875|1860|1971|1848|1912|1882|1803|1919|1936|1989|1901|1891|1809|1825|1775|1944|1876|1935|1782|1948|1980|1931|1847|1790|1814|1961|1922|1789|1894|1851|1965|1758|1807|1756|1826|1818|1925|1887|1801|1816|1880|1981|1898|1979|1821|1762|1951|1893|1966|1869|1889|1915|1767|1946|1900|1908|1941|1993|1773|1858|1781|1916|1992|1939|1768|1907|1929|1794|1871|1937|1914|1831|1883|1978|1799|1970|1812|1815|1811|1890|1776|1832|1967|1841|1802|1777|1788|1938|1798|1755|1784|1870|1899|1942|1982|1835|1850|1906|1958|2004|1963|1972|1878|1877|1959|1949|1909|1976|1771|1737</t>
  </si>
  <si>
    <t>CULTIVAR_NAME</t>
  </si>
  <si>
    <t>Purple Pygmy|Twinkle Toes|Paynei|Emma|Waite Crimson|Birthday Candles|Sunrise|Cape Patterson Dwarf|Barleythorpe|Sunkissed Waters|Mauve Delight|Revolution Green|Bush Tango|Limelight|Austraflora Roller Coaster|Ruby Tips|Red Tips|Lemon Glow|Royale|Spectrum|Rudolph|Royal Flame|Summertime Blues|Hot Candy|Wirlga|Pink Fizz|Silver Jubilee|Standup Point|Telopea Valley Mini-Cedar|Alpine Gold|Ballerina|Amethyst Fairy|Prima Donna|Lady Gwenda|Alba|Reliance|Harlequin|Mullering Brook|Purpurea|WA Pink|Lillyput|Pendulous|Pink Haze|Blue Haze|Paper Star|Julie Ann|Maroondah Tricolor|Violet Princess|Paper Baby|Golden Veil|Maroondah Blush|Firesprite|Bonnie Blue|Joey Confetti|Just Jayne|Austraflora Genoa River|Flame 'n Beauty|Little Jessie|Nathus Green|Sunblush|Joey Little Dazzler|Blue Fandango|Lemon Colourburst|Colourburst Pink|Bill Winter|Elegance|Errinundra White|Redlands Sandra|Cape Le Grande|Baby Blue|Backwater Beauty|Coral Lace|Ivory Lace|Amethyst|Burgundy Blush|Morandy Candy|Kuranga Cascade|Smokie|Paynes|Green Mist|Glasshouse</t>
  </si>
  <si>
    <t>TYPE_ITEM_ID</t>
  </si>
  <si>
    <t>640185|738575|802272|392344|590897|749012|851707|1035314|814264|52259|52264|228866|258416|12206|109682|304037|544168|230381|581249|577213|578358|577152|544255|509561|472756|578427|120597|578433|1068214|466927|241215|590584|592995|317853|590618|539385|270793|539155|908196|1070424|292747|382246|576002|271205|288192|539161|574342|577066|702640|73176|577511|898093|577474|978181|98226|579124|928077|593679|136923|593678|556195|131854|579204|585367|577500|175131|97816|577171|97780|587882|576924|581387|96213|97756|587896|96232|544966|393633|544771|5153|742358|579829|467026|272330|590595|745388|299056|700549|590585|104136|765165|762418|320132|742359|574145|757663|296290|752675|579738|770985|498619|461808|335186|335187|34701|587915|538928|22122|97922|309042|196324|13248|565360|570453|1067821|315577|548336|68267|517460|574105|846903|1040003|788288|299219|499189|583708|12753|755018|741974|762534|768226|1118891|297051|548317|532303|104117|1035297|549181|640193|590896|326459|277332|375342|310633|285456|738586|184908|790154</t>
  </si>
  <si>
    <t>-19|-997|-246|-4061|-314|-1842|-239|-333|104121|-1026|-1029|-131|-20|279606|-1058|-773|-1037|-21|-208|-130|-212|-111|-341|-59|-221|-371|-181|-300|-33|-1172|-367|-90|-1015|279640|107202|-1755|-1815|101765|279633|-197|-173|-88|-222|-53|-95|-370|-363|-229|-330|-13|-107|-18|-122|-25|-23|-24|-364|-29|-26|-320|-28|-36|-37|-779|-40|-1133|-45|-42|-334|-47|-49|-52|-58|-54|-55|287971|-356|-335|-345|100808|-210|-85|-92|-142|-305|287984|288101|-215|-99|102533|-101|-79|-126|-61|100759|-62|-63|-309|113832|-67|-68|-69|-72|-74|-123|-80|-78|-81|-86|-83|-84|-87|288046|221548|-238|-96|200189|-98|-97|200125|-1722|-103|-1741|-357|-199|200158|103406|200100|-332|-217|288071|-106|-108|-109|279611|-110|-112|-344|-114|-115|-354|-183|-120|-782|-1005|-119|-1144|-125|-127|-802|-133|-135|-137|-136|-138|-71|-203|-200|288636|200011|116815|-262|101057|-143|-144|-145|101283|-149|-1769|-148|279607|-366|-271|204319|-343|-141|-157|-154|-155|-159|279631|-184|221062|-179|-838|-158|-227|-100|-263|279605|279643|104722|101047|-242|-877|288150|103340|</t>
  </si>
  <si>
    <t>41015|41013|38597|39933|41043|20155|21502|48711|41016|24470|40930|20364|37939|21945|41010|38562|40871|37707|20745|41021|40561|41068|41109|40763|57547|41156|4384|66162|2165|54358|55571|66168|66171|31836|30025|32036|11132|17053|273981|36452|35009|50492|5570|25831|18435|18674|36682|35145|36775|36795|36755|36915|36938|36942|36935|36959|36801|36985|36979|35091|40618|62171|59391|60641|39981|61617|61660|60168|61942|62153|61696|62182|42736|62164|292537|62203|62147|62223|62219|62178|62079|61823|33438|33443|33456|33459|33515|33530|33545|33547|33461|33549|33462|33552|33476|33619|33637|33568|33646|33583|33593|33604|33651|33705|33710|33652|33657|33690|33691|33695|33739|33761|33766|33721|33767|33726|33737|33822|33791|33831|33837|33792|33799|33807|33812|33907|33847|33867|33882|33896|33842|33979|34000|34029|34035|34037|33933|33949|37226|34038|39439|34063|40125|34077|34091|278962|40040|40066|22900|21241|39438|40172|21225|40110|40216|40225|40241|40285|40299|40306|11315|66206|13128|66218|54303|21472|41025|53368|66227|66239|1132</t>
  </si>
  <si>
    <t>APC_FAMILY</t>
  </si>
  <si>
    <t>Boraginaceae|Proteaceae|Myrtaceae|Dasypogonaceae|Goodeniaceae|Poaceae|Stylidiaceae|Euphorbiaceae|Solanaceae|Cyperaceae|Gesneriaceae|Asteraceae|Scrophulariaceae|Fabaceae|Rutaceae|Araliaceae|Rubiaceae|Hymenophyllaceae|Orchidaceae|Dilleniaceae|Convolvulaceae|Pandanaceae|Moraceae|Commelinaceae|Rousseaceae|Tecophilaeaceae|Alliaceae|Colchicaceae|Droseraceae|Elaeocarpaceae|Apocynaceae|Potamogetonaceae|Brassicaceae|Loranthaceae|Cunoniaceae|Portulacaceae|Hanguanaceae|Malvaceae|Olacaceae|Sapindaceae|Lamiaceae|Lauraceae|Cucurbitaceae|Aizoaceae|Arecaceae|Hydrocharitaceae|Thymelaeaceae|Psilotaceae|Rhamnaceae|Cymodoceaceae|Phyllanthaceae|Araceae|Loganiaceae|Juncaceae|Blechnaceae|Pteridaceae|Nymphaeaceae|Violaceae|Bignoniaceae|Ranunculaceae|Apiaceae|Iridaceae|Plantaginaceae|Alismataceae|Pedaliaceae|Bromeliaceae|Malpighiaceae|Anarthriaceae|Monimiaceae|Melastomataceae|Anacardiaceae|Hydatellaceae|Ericaceae|Restionaceae|Betulaceae|Crassulaceae|Dryopteridaceae|Tectariaceae|Onagraceae|Caryophyllaceae|Lythraceae|Oleaceae|Paracryph</t>
  </si>
  <si>
    <t>SIT_CODE</t>
  </si>
  <si>
    <t>unknown|n01|n01a|n01c|n01d|n01e|n01s|n02|n03|n03a|n03b|n03c|n03d|n03e|n03f|n03g|n03h|n03j|n03k|n04|n04a|n04b|n04c|n04d|n04e|n04f|n04g|n04h|n04j|n05|n05a|n05b|n05c|n05d|n05e|n05f|n06|n07|n07a|n07b|n07c|n07d|n07e|n07f|n09|n09a|n09au|n09b|n09bc|n09bw|n09c|n09cb|n09cf|n09d|n09dw|n09e|n09f|n09g|n09g1|n09g2|n09g3|n09g4|n09h|n09j|n09j1|n09j2|n09j4|n09k|n1|n10b|n10d|n12a|n14|n14a|n14b|n14c|n14d|n14f|n15f|n16a|n16b|n16c|n16d|n18a|n18b|n18c|n18d|n19b|n19c|n19d|n1a|n1b|n2|n20a|n20b|n20c|n20d|n21e|n21f|n23|n23a|n24|n24a|n24b|n24c|n24d|n2a|n2b|n3|n35a|n4|n40|n40a|n4a|n4b|n4d|n4e|n5|n5a|n5e|n6|n7|n7a|n7b|n7d|n7e|n8|n94c|n9d|np1|nur|n[h2k|n004h|n03n|nap1|nlib|nnp1|no5b|np3|np4t|npa|npb|nph|nph1|nph1a|nph1b|nph1c|nph1d|nph1e|nph1h|nph1y|nph2|nph2a|nph2B|nph2c|nph2D|nph2e|nph2f|nph2G|nph2H|nph2i|nph2j|nph2k|nph2M|nph2n|nph3e|nphJB|nsr|nt|nvic|f|i1|c|sp|l|0|1|10|100|100a|100b|100c|101|102|103|104|105|106|107|109|11|110|111|112|112e|113|114|115|116|117|118|119|12|120|121|122|123|124|125|126|127|128|129|13|13/3|130|131|132|133|1</t>
  </si>
  <si>
    <t>SIT_NAME</t>
  </si>
  <si>
    <t>Situation is unknown|Display glass house|Orchids (Lowlands)|Orchids (Mountain mist)|Orchids (Monsoon)|Orchid permanent collection|Orchids (Montane)|Orchids (Cool temperate)|Nursery prop house|Nursery bench|Nursery benches|Nursery permanent collection|Nursery|Aquatic pond (unheated)|Old nursery propagation house|Old nursery seed room|Old nursery tunnel|Freezer, active collection|Incubator 1|Cold room|Processing room|Laboratory|Mimosaceae|Myrtaceae|SA &amp; WA Species|Mixed Planting|THYMELAEACEAE|South-North QLD Rainforest|Gymnosperms|RUTACEAE|Relationships of Australian Flora|Epacridaceae|Brindabella Gully|Sub-Tropical Low Land Rainforest|Front Entrance Drive|Toilet|Cultivars|Acacia|MYOPORACEAE|South-East Australian Coast and ranges RF|Screen Planting|Norfolk &amp; Lord Howe Islands|Kiosk and Ellis Rowan building surrounds|Aquatic Pond|Lawn|Casuarina / Lomandra|Casuarina / water course surrounds|Rock Garden Extension|North Queensland Montane|Franklin courtyard|Tasmanian Plants|Banksia Building Gardens|South-East Austr</t>
  </si>
  <si>
    <t>Represents the case where situation is unknown. Only used for initial data conversion from Stock &amp; Planting.|? Needs to be removed, does not exist - history needs to be checked|Nursery pots|New nursery as generic location|Use n04h|ANBG Library display|prob typo|As far as I can tell, this section does not exist|Actual thematc is Horticulturaly available species - legally can not change it yet!|Is part of rockery but all rockery sections have an alpha-num number|Change of section name from 'Display bed', Sep 2015|June 2015: Previously 'Pond and waterfall rockface'|Out of date|Sep 2016 - changed to Research and Conservation Garden ��� Growing for our future to better reflect the purpose.|Added by Julie|was incorrectly Mallee and Myrtaceae Heath (changed Aug 2016)|Changed name from Asteraceae to Monocot, Jul 2012|I do not know where this section is|At new nursery|no section 5, merged into 6. Sept 2016.|Must be either 69a or 69b|section may not exist|Probably CSIRO GHS (see ID 1141 for code 'c93n')|indoor plants a</t>
  </si>
  <si>
    <t>2009-10-15 13:54:14|2009-10-15 13:54:15|2009-10-15 13:54:16|2009-10-15 13:54:17|2010-03-24 15:01:10|2010-03-25 11:19:45|2010-03-25 17:17:14|2010-03-26 16:34:01|2010-02-12 11:43:11|2010-02-12 12:08:56|2010-02-12 12:08:57|2010-05-28 09:35:57|2010-06-18 11:44:21|2010-04-30 10:46:21|2010-08-24 10:29:51|2010-04-30 10:31:18|2010-04-30 10:48:56|2010-06-18 11:42:51|2010-05-03 15:03:08|2010-08-24 10:27:36|2010-08-24 10:30:26|2010-08-24 10:30:49|2010-08-24 10:29:19|2011-11-17 12:41:17|2012-03-07 12:31:23|2012-04-14 14:56:51|2012-04-16 11:03:31|2012-04-16 11:10:17|2012-05-25 16:32:25|2012-05-30 10:18:28|2012-06-06 14:36:33|2012-08-23 15:29:20|2012-08-23 15:33:26|2009-10-15 00:00:00|2013-07-23 11:31:20|2013-10-23 09:41:39|2014-04-08 09:36:32|2014-08-14 00:00:00|2015-02-10 14:30:40|2015-02-10 14:37:11|2015-05-21 09:48:51|2015-11-12 13:29:48|2015-12-08 00:00:00|2016-03-24 14:14:20|2016-08-18 00:00:00|2016-09-07 09:55:41|2017-03-16 08:58:32|2017-03-21 08:32:32|2017-03-21 08:33:38|2017-05-18 00:00:00</t>
  </si>
  <si>
    <t>2010-08-03 12:11:10|2010-06-17 10:27:46|2010-06-22 14:58:11|2010-06-22 14:59:03|2010-06-22 14:59:04|2010-06-22 14:59:07|2010-06-22 14:59:16|2010-06-22 14:59:20|2010-06-22 14:59:29|2010-06-22 14:59:31|2010-06-22 14:59:32|2010-06-22 14:59:34|2010-06-22 14:59:36|2010-06-22 14:59:37|2010-06-22 14:59:38|2010-06-22 14:59:44|2010-06-17 10:30:32|2011-11-17 09:52:41|2011-11-17 09:52:12|2011-11-17 09:49:30|2010-06-17 10:27:47|2016-08-18 00:00:00|2011-11-17 09:54:07|2010-06-22 14:59:25|2010-06-18 11:43:33|2010-07-28 10:13:33|2010-06-22 14:59:05|2010-06-22 14:59:06|2010-06-22 14:59:17|2010-06-22 14:59:18|2010-06-22 14:59:19|2010-06-22 14:59:23|2010-06-22 14:59:24|2010-06-22 14:59:26|2010-06-22 14:59:27|2010-06-22 14:59:33|2010-06-22 14:59:40|2010-06-22 14:59:41|2010-06-22 14:59:42|2010-07-27 11:13:43|2011-11-23 11:57:25|2010-04-30 10:46:21|2011-11-23 11:56:13|2010-04-30 10:31:18|2010-04-30 10:48:56|2010-06-18 11:42:51|2010-05-03 15:03:08|2010-08-24 10:27:36|2010-08-24 10:30:26|2011-11-23 11:56:25|2011-11-23 11:56:33|2012</t>
  </si>
  <si>
    <t>COLL_ID</t>
  </si>
  <si>
    <t>1|2|3|4|5|6|8381|8|9|10|11|12|13|14|15|16|17|18|19|20|21|22|23|24|25|26|27|28|29|30|31|32|33|34|35|36|37|38|39|40|41|42|43|44|45|46|47|48|49|50|51|52|53|54|55|56|57|58|59|60|61|62|63|64|65|66|67|68|69|70|71|72|73|74|75|76|77|78|79|80|81|82|83|84|85|86|87|88|89|90|91|92|93|94|95|96|97|98|99|100|101|102|103|104|106|107|108|109|110|111|113|114|115|116|117|118|119|120|121|122|123|124|125|126|127|128|129|130|131|132|133|134|135|136|137|138|139|140|141|142|143|144|145|146|147|148|149|150|151|152|153|154|155|156|157|158|159|160|32378|162|163|164|165|166|167|168|169|170|171|172|173|174|175|176|177|178|179|180|181|182|183|31126|187|188|189|190|191|192|193|194|195|196|197|198|199|200|201|202|203|204|205|206|207|208|209|210|211|212|213|214|215|216|217|218|219|220|221|222|223|224|225|226|227|228|229|230|231|232|233|234|235|236|237|238|239|240|241|242|243|244|245|246|247|248|249|250|251|252|253|254|255|256|257|258|259|260|261|262|263|264|265|266|267|268|269|270|273|274|275|276|277|278|279|280|281|282|283|284|285|286|287|2</t>
  </si>
  <si>
    <t>xml</t>
  </si>
  <si>
    <t>Administration Data Entry</t>
  </si>
  <si>
    <t>Item Data</t>
  </si>
  <si>
    <t>ignore</t>
  </si>
  <si>
    <t>none</t>
  </si>
  <si>
    <t>XLSX</t>
  </si>
  <si>
    <t>ca_collections</t>
  </si>
  <si>
    <t>ATEntityGetter</t>
  </si>
  <si>
    <t>Container</t>
  </si>
  <si>
    <t>select</t>
  </si>
  <si>
    <t>access_statuses</t>
  </si>
  <si>
    <t>skip_on_idno</t>
  </si>
  <si>
    <t>no</t>
  </si>
  <si>
    <t>XLS</t>
  </si>
  <si>
    <t>ca_collections_x_collections</t>
  </si>
  <si>
    <t>ATRelatedGetter</t>
  </si>
  <si>
    <t>yes_no_checkboxes</t>
  </si>
  <si>
    <t>ca_entities</t>
  </si>
  <si>
    <t>ca_collections_x_storage_locations</t>
  </si>
  <si>
    <t>collection_label_types</t>
  </si>
  <si>
    <t>merge_on_idno</t>
  </si>
  <si>
    <t>MYSQL</t>
  </si>
  <si>
    <t>ATSubjectGetter</t>
  </si>
  <si>
    <t>radio_buttons</t>
  </si>
  <si>
    <t>ca_list_items</t>
  </si>
  <si>
    <t>ca_collections_x_vocabulary_terms</t>
  </si>
  <si>
    <t>collection_sources</t>
  </si>
  <si>
    <t>Rule</t>
  </si>
  <si>
    <t>FMPDSO</t>
  </si>
  <si>
    <t>collectionHierarchyBuilder</t>
  </si>
  <si>
    <t>checklist</t>
  </si>
  <si>
    <t>ca_lists</t>
  </si>
  <si>
    <t>ca_entities_x_collections</t>
  </si>
  <si>
    <t>collection_types</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</si>
  <si>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</si>
  <si>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</si>
  <si>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</si>
  <si>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</si>
  <si>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</si>
  <si>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</si>
  <si>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</si>
  <si>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</si>
  <si>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</si>
  <si>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</si>
  <si>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</si>
  <si>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</si>
  <si>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</si>
  <si>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</si>
  <si>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</si>
  <si>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</si>
  <si>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</si>
  <si>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</si>
  <si>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</si>
  <si>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</si>
  <si>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</si>
  <si>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</si>
  <si>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</si>
  <si>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</si>
  <si>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</si>
  <si>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</si>
  <si>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</si>
  <si>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</si>
  <si>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</si>
  <si>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</si>
  <si>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</si>
  <si>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</si>
  <si>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</si>
  <si>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</si>
  <si>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</si>
  <si>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</si>
  <si>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</si>
  <si>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</si>
  <si>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</si>
  <si>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</si>
  <si>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</si>
  <si>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</si>
  <si>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</si>
  <si>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</si>
  <si>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</si>
  <si>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</si>
  <si>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</si>
  <si>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</si>
  <si>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</si>
  <si>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</si>
  <si>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</si>
  <si>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</si>
  <si>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</si>
  <si>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</si>
  <si>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</si>
  <si>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</si>
  <si>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</si>
  <si>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</si>
  <si>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</si>
  <si>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</si>
  <si>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</si>
  <si>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</si>
  <si>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</si>
  <si>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</si>
  <si>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</si>
  <si>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</si>
  <si>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</si>
  <si>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</si>
  <si>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</si>
  <si>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</si>
  <si>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mods</t>
  </si>
  <si>
    <t>measurementsSplitter</t>
  </si>
  <si>
    <t>File</t>
  </si>
  <si>
    <t>ca_sets</t>
  </si>
  <si>
    <t>ca_loans_x_object_lots</t>
  </si>
  <si>
    <t>movement_types</t>
  </si>
  <si>
    <t>mediabin</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</si>
  <si>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</si>
  <si>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</si>
  <si>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</si>
  <si>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</si>
  <si>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</si>
  <si>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</si>
  <si>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</si>
  <si>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</si>
  <si>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</si>
  <si>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</si>
  <si>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</si>
  <si>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</si>
  <si>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</si>
  <si>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</si>
  <si>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Objects</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</si>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</sst>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6">
    <font>
      <sz val="10.0"/>
      <color rgb="FF000000"/>
      <name val="Arial"/>
    </font>
    <font>
      <b/>
      <sz val="9.0"/>
      <color rgb="FF000000"/>
      <name val="Calibri"/>
    </font>
    <font>
      <b/>
      <sz val="9.0"/>
    </font>
    <font>
      <sz val="9.0"/>
      <color rgb="FF000000"/>
      <name val="Calibri"/>
    </font>
    <font>
      <b/>
      <sz val="7.0"/>
      <name val="Droid sans mono"/>
    </font>
    <font>
      <sz val="9.0"/>
    </font>
    <font>
      <sz val="9.0"/>
      <name val="Calibri"/>
    </font>
    <font>
      <b/>
      <sz val="9.0"/>
      <name val="Courier New"/>
    </font>
    <font>
      <sz val="9.0"/>
      <name val="Courier New"/>
    </font>
    <font>
      <sz val="9.0"/>
      <color rgb="FFFFFF00"/>
    </font>
    <font>
      <sz val="9.0"/>
      <name val="Arial"/>
    </font>
    <font>
      <name val="Arial"/>
    </font>
    <font>
      <b/>
      <sz val="9.0"/>
      <color rgb="FF000000"/>
      <name val="Arial"/>
    </font>
    <font>
      <sz val="8.0"/>
      <name val="Courier New"/>
    </font>
    <font>
      <sz val="9.0"/>
      <color rgb="FFFF0000"/>
      <name val="Calibri"/>
    </font>
    <font>
      <sz val="9.0"/>
      <color rgb="FFDD5511"/>
    </font>
    <font>
      <sz val="9.0"/>
      <color rgb="FFDD5511"/>
      <name val="Courier New"/>
    </font>
    <font>
      <sz val="9.0"/>
      <color rgb="FF333333"/>
      <name val="Arial"/>
    </font>
    <font>
      <sz val="9.0"/>
      <color rgb="FF0070C0"/>
      <name val="Calibri"/>
    </font>
    <font/>
    <font>
      <sz val="9.0"/>
      <color rgb="FF333333"/>
      <name val="Calibri"/>
    </font>
    <font>
      <sz val="9.0"/>
      <color rgb="FF000000"/>
      <name val="Times New Roman"/>
    </font>
    <font>
      <i/>
      <sz val="9.0"/>
      <color rgb="FF000000"/>
      <name val="Calibri"/>
    </font>
    <font>
      <sz val="10.0"/>
    </font>
    <font>
      <name val="Courier New"/>
    </font>
    <font>
      <sz val="8.0"/>
    </font>
  </fonts>
  <fills count="20">
    <fill>
      <patternFill patternType="none"/>
    </fill>
    <fill>
      <patternFill patternType="lightGray"/>
    </fill>
    <fill>
      <patternFill patternType="solid">
        <fgColor rgb="FF9BBB59"/>
        <bgColor rgb="FF9BBB59"/>
      </patternFill>
    </fill>
    <fill>
      <patternFill patternType="solid">
        <fgColor rgb="FFFFFFFF"/>
        <bgColor rgb="FFFFFFFF"/>
      </patternFill>
    </fill>
    <fill>
      <patternFill patternType="solid">
        <fgColor rgb="FFF2DBDB"/>
        <bgColor rgb="FFF2DBDB"/>
      </patternFill>
    </fill>
    <fill>
      <patternFill patternType="solid">
        <fgColor rgb="FFEFEFEF"/>
        <bgColor rgb="FFEFEFEF"/>
      </patternFill>
    </fill>
    <fill>
      <patternFill patternType="solid">
        <fgColor rgb="FFD9EAD3"/>
        <bgColor rgb="FFD9EAD3"/>
      </patternFill>
    </fill>
    <fill>
      <patternFill patternType="solid">
        <fgColor rgb="FFEBF3EB"/>
        <bgColor rgb="FFEBF3EB"/>
      </patternFill>
    </fill>
    <fill>
      <patternFill patternType="solid">
        <fgColor rgb="FFFFE4B4"/>
        <bgColor rgb="FFFFE4B4"/>
      </patternFill>
    </fill>
    <fill>
      <patternFill patternType="solid">
        <fgColor rgb="FFE5E7F9"/>
        <bgColor rgb="FFE5E7F9"/>
      </patternFill>
    </fill>
    <fill>
      <patternFill patternType="solid">
        <fgColor rgb="FFEA9999"/>
        <bgColor rgb="FFEA9999"/>
      </patternFill>
    </fill>
    <fill>
      <patternFill patternType="solid">
        <fgColor rgb="FFFFF2CC"/>
        <bgColor rgb="FFFFF2CC"/>
      </patternFill>
    </fill>
    <fill>
      <patternFill patternType="solid">
        <fgColor rgb="FFEDEDED"/>
        <bgColor rgb="FFEDEDED"/>
      </patternFill>
    </fill>
    <fill>
      <patternFill patternType="solid">
        <fgColor rgb="FFCFE2F3"/>
        <bgColor rgb="FFCFE2F3"/>
      </patternFill>
    </fill>
    <fill>
      <patternFill patternType="solid">
        <fgColor rgb="FFFF0000"/>
        <bgColor rgb="FFFF0000"/>
      </patternFill>
    </fill>
    <fill>
      <patternFill patternType="solid">
        <fgColor rgb="FFEAF1DD"/>
        <bgColor rgb="FFEAF1DD"/>
      </patternFill>
    </fill>
    <fill>
      <patternFill patternType="solid">
        <fgColor rgb="FFD8D8D8"/>
        <bgColor rgb="FFD8D8D8"/>
      </patternFill>
    </fill>
    <fill>
      <patternFill patternType="solid">
        <fgColor rgb="FF6AA84F"/>
        <bgColor rgb="FF6AA84F"/>
      </patternFill>
    </fill>
    <fill>
      <patternFill patternType="solid">
        <fgColor rgb="FFFFE599"/>
        <bgColor rgb="FFFFE599"/>
      </patternFill>
    </fill>
    <fill>
      <patternFill patternType="solid">
        <fgColor rgb="FFE5B8B7"/>
        <bgColor rgb="FFE5B8B7"/>
      </patternFill>
    </fill>
  </fills>
  <borders count="20">
    <border/>
    <border>
      <left style="thin">
        <color rgb="FFFFFFFF"/>
      </left>
      <right style="thin">
        <color rgb="FFFFFFFF"/>
      </right>
      <top/>
      <bottom style="thick">
        <color rgb="FFFFFFFF"/>
      </bottom>
    </border>
    <border>
      <right style="thin">
        <color rgb="FFFFFFFF"/>
      </right>
      <top/>
      <bottom style="thick">
        <color rgb="FFFFFFFF"/>
      </bottom>
    </border>
    <border>
      <right style="thin">
        <color rgb="FFFFFFFF"/>
      </right>
      <top/>
      <bottom style="thin">
        <color rgb="FFFFFFFF"/>
      </bottom>
    </border>
    <border>
      <right/>
      <top/>
      <bottom/>
    </border>
    <border>
      <left/>
      <right/>
      <bottom/>
    </border>
    <border>
      <right/>
    </border>
    <border>
      <right style="thin">
        <color rgb="FFFFFFFF"/>
      </right>
    </border>
    <border>
      <right style="thin">
        <color rgb="FFFFFFFF"/>
      </right>
      <bottom style="thin">
        <color rgb="FFFFFFFF"/>
      </bottom>
    </border>
    <border>
      <bottom/>
    </border>
    <border>
      <bottom style="thin">
        <color rgb="FFFFFFFF"/>
      </bottom>
    </border>
    <border>
      <left/>
      <right/>
      <bottom style="thin">
        <color rgb="FFFFFFFF"/>
      </bottom>
    </border>
    <border>
      <right/>
      <bottom style="thin">
        <color rgb="FFFFFFFF"/>
      </bottom>
    </border>
    <border>
      <right/>
      <bottom/>
    </border>
    <border>
      <right style="thin">
        <color rgb="FFFFFFFF"/>
      </right>
      <bottom/>
    </border>
    <border>
      <right style="thin">
        <color rgb="FFFFFFFF"/>
      </right>
      <bottom style="medium">
        <color rgb="FFDDDDDD"/>
      </bottom>
    </border>
    <border>
      <right style="medium">
        <color rgb="FFDDDDDD"/>
      </right>
    </border>
    <border>
      <right style="medium">
        <color rgb="FFDDDDDD"/>
      </right>
      <bottom/>
    </border>
    <border>
      <right style="medium">
        <color rgb="FFDDDDDD"/>
      </right>
      <bottom style="medium">
        <color rgb="FFDDDDDD"/>
      </bottom>
    </border>
    <border>
      <right style="medium">
        <color rgb="FFDDDDDD"/>
      </right>
      <bottom style="thin">
        <color rgb="FFFFFFFF"/>
      </bottom>
    </border>
  </borders>
  <cellStyleXfs count="1">
    <xf borderId="0" fillId="0" fontId="0" numFmtId="0" applyAlignment="1" applyFont="1"/>
  </cellStyleXfs>
  <cellXfs count="154">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0" fillId="0" fontId="2" numFmtId="0" xfId="0" applyAlignment="1" applyFont="1">
      <alignment horizontal="left" shrinkToFit="0" wrapText="0"/>
    </xf>
    <xf borderId="2" fillId="2" fontId="3" numFmtId="0" xfId="0" applyAlignment="1" applyBorder="1" applyFont="1">
      <alignment shrinkToFit="0" vertical="top" wrapText="1"/>
    </xf>
    <xf borderId="0" fillId="0" fontId="2" numFmtId="0" xfId="0" applyAlignment="1" applyFont="1">
      <alignment horizontal="left" shrinkToFit="0" wrapText="1"/>
    </xf>
    <xf borderId="2" fillId="2" fontId="1" numFmtId="0" xfId="0" applyAlignment="1" applyBorder="1" applyFont="1">
      <alignment shrinkToFit="0" vertical="top" wrapText="1"/>
    </xf>
    <xf borderId="0" fillId="0" fontId="4" numFmtId="0" xfId="0" applyAlignment="1" applyFont="1">
      <alignment horizontal="left" shrinkToFit="0" wrapText="0"/>
    </xf>
    <xf borderId="3" fillId="2" fontId="1" numFmtId="0" xfId="0" applyAlignment="1" applyBorder="1" applyFont="1">
      <alignment shrinkToFit="0" vertical="top" wrapText="1"/>
    </xf>
    <xf borderId="0" fillId="3" fontId="2" numFmtId="0" xfId="0" applyAlignment="1" applyFill="1" applyFont="1">
      <alignment horizontal="left"/>
    </xf>
    <xf borderId="3" fillId="2" fontId="1" numFmtId="0" xfId="0" applyAlignment="1" applyBorder="1" applyFont="1">
      <alignment horizontal="left" shrinkToFit="0" vertical="top" wrapText="1"/>
    </xf>
    <xf borderId="0" fillId="0" fontId="2" numFmtId="0" xfId="0" applyFont="1"/>
    <xf borderId="4" fillId="2" fontId="1" numFmtId="0" xfId="0" applyAlignment="1" applyBorder="1" applyFont="1">
      <alignment shrinkToFit="0" vertical="top" wrapText="1"/>
    </xf>
    <xf borderId="5" fillId="4" fontId="3" numFmtId="0" xfId="0" applyAlignment="1" applyBorder="1" applyFill="1" applyFont="1">
      <alignment shrinkToFit="0" vertical="top" wrapText="1"/>
    </xf>
    <xf borderId="6" fillId="4" fontId="3" numFmtId="0" xfId="0" applyAlignment="1" applyBorder="1" applyFont="1">
      <alignment shrinkToFit="0" vertical="top" wrapText="1"/>
    </xf>
    <xf borderId="0" fillId="0" fontId="5" numFmtId="0" xfId="0" applyFont="1"/>
    <xf borderId="7" fillId="4" fontId="3" numFmtId="0" xfId="0" applyAlignment="1" applyBorder="1" applyFont="1">
      <alignment shrinkToFit="0" vertical="top" wrapText="1"/>
    </xf>
    <xf borderId="8" fillId="4" fontId="3" numFmtId="0" xfId="0" applyAlignment="1" applyBorder="1" applyFont="1">
      <alignment horizontal="right" shrinkToFit="0" vertical="top" wrapText="1"/>
    </xf>
    <xf borderId="8" fillId="4" fontId="3" numFmtId="0" xfId="0" applyAlignment="1" applyBorder="1" applyFont="1">
      <alignment shrinkToFit="0" vertical="top" wrapText="1"/>
    </xf>
    <xf borderId="8" fillId="4" fontId="6" numFmtId="0" xfId="0" applyAlignment="1" applyBorder="1" applyFont="1">
      <alignment vertical="bottom"/>
    </xf>
    <xf borderId="0" fillId="4" fontId="6" numFmtId="0" xfId="0" applyAlignment="1" applyFont="1">
      <alignment vertical="bottom"/>
    </xf>
    <xf borderId="0" fillId="5" fontId="3" numFmtId="0" xfId="0" applyAlignment="1" applyFill="1" applyFont="1">
      <alignment shrinkToFit="0" vertical="top" wrapText="1"/>
    </xf>
    <xf borderId="0" fillId="0" fontId="7" numFmtId="0" xfId="0" applyAlignment="1" applyFont="1">
      <alignment shrinkToFit="0" wrapText="0"/>
    </xf>
    <xf borderId="7" fillId="5" fontId="6" numFmtId="0" xfId="0" applyAlignment="1" applyBorder="1" applyFont="1">
      <alignment vertical="bottom"/>
    </xf>
    <xf borderId="0" fillId="6" fontId="2" numFmtId="0" xfId="0" applyAlignment="1" applyFill="1" applyFont="1">
      <alignment horizontal="left" shrinkToFit="0" vertical="bottom" wrapText="0"/>
    </xf>
    <xf borderId="8" fillId="5" fontId="6" numFmtId="0" xfId="0" applyAlignment="1" applyBorder="1" applyFont="1">
      <alignment vertical="bottom"/>
    </xf>
    <xf borderId="8" fillId="7" fontId="6" numFmtId="0" xfId="0" applyAlignment="1" applyBorder="1" applyFill="1" applyFont="1">
      <alignment vertical="bottom"/>
    </xf>
    <xf borderId="0" fillId="6" fontId="2" numFmtId="0" xfId="0" applyAlignment="1" applyFont="1">
      <alignment horizontal="left" shrinkToFit="0" vertical="bottom" wrapText="1"/>
    </xf>
    <xf borderId="8" fillId="8" fontId="6" numFmtId="0" xfId="0" applyAlignment="1" applyBorder="1" applyFill="1" applyFont="1">
      <alignment vertical="bottom"/>
    </xf>
    <xf borderId="0" fillId="6" fontId="5" numFmtId="0" xfId="0" applyAlignment="1" applyFont="1">
      <alignment horizontal="left" shrinkToFit="0" vertical="bottom" wrapText="0"/>
    </xf>
    <xf borderId="8" fillId="9" fontId="6" numFmtId="0" xfId="0" applyAlignment="1" applyBorder="1" applyFill="1" applyFont="1">
      <alignment vertical="bottom"/>
    </xf>
    <xf borderId="0" fillId="10" fontId="5" numFmtId="0" xfId="0" applyAlignment="1" applyFill="1" applyFont="1">
      <alignment vertical="bottom"/>
    </xf>
    <xf borderId="8" fillId="11" fontId="6" numFmtId="0" xfId="0" applyAlignment="1" applyBorder="1" applyFill="1" applyFont="1">
      <alignment vertical="bottom"/>
    </xf>
    <xf borderId="0" fillId="6" fontId="5" numFmtId="0" xfId="0" applyAlignment="1" applyFont="1">
      <alignment vertical="bottom"/>
    </xf>
    <xf borderId="8" fillId="6" fontId="6" numFmtId="0" xfId="0" applyAlignment="1" applyBorder="1" applyFont="1">
      <alignment vertical="bottom"/>
    </xf>
    <xf borderId="8" fillId="12" fontId="6" numFmtId="0" xfId="0" applyAlignment="1" applyBorder="1" applyFill="1" applyFont="1">
      <alignment vertical="bottom"/>
    </xf>
    <xf borderId="0" fillId="0" fontId="6" numFmtId="0" xfId="0" applyAlignment="1" applyFont="1">
      <alignment vertical="bottom"/>
    </xf>
    <xf borderId="8" fillId="5" fontId="3" numFmtId="0" xfId="0" applyAlignment="1" applyBorder="1" applyFont="1">
      <alignment horizontal="right" shrinkToFit="0" vertical="top" wrapText="1"/>
    </xf>
    <xf borderId="8" fillId="7" fontId="3" numFmtId="0" xfId="0" applyAlignment="1" applyBorder="1" applyFont="1">
      <alignment horizontal="right" shrinkToFit="0" vertical="top" wrapText="1"/>
    </xf>
    <xf borderId="8" fillId="7" fontId="3" numFmtId="0" xfId="0" applyAlignment="1" applyBorder="1" applyFont="1">
      <alignment shrinkToFit="0" vertical="top" wrapText="1"/>
    </xf>
    <xf borderId="8" fillId="9" fontId="3" numFmtId="0" xfId="0" applyAlignment="1" applyBorder="1" applyFont="1">
      <alignment shrinkToFit="0" vertical="top" wrapText="1"/>
    </xf>
    <xf borderId="8" fillId="8" fontId="3" numFmtId="0" xfId="0" applyAlignment="1" applyBorder="1" applyFont="1">
      <alignment shrinkToFit="0" vertical="top" wrapText="1"/>
    </xf>
    <xf borderId="9" fillId="5" fontId="3" numFmtId="0" xfId="0" applyAlignment="1" applyBorder="1" applyFont="1">
      <alignment shrinkToFit="0" vertical="top" wrapText="1"/>
    </xf>
    <xf borderId="0" fillId="0" fontId="8" numFmtId="0" xfId="0" applyAlignment="1" applyFont="1">
      <alignment shrinkToFit="0" wrapText="0"/>
    </xf>
    <xf borderId="7" fillId="4" fontId="6" numFmtId="0" xfId="0" applyAlignment="1" applyBorder="1" applyFont="1">
      <alignment vertical="bottom"/>
    </xf>
    <xf borderId="0" fillId="6" fontId="5" numFmtId="0" xfId="0" applyAlignment="1" applyFont="1">
      <alignment horizontal="left" vertical="bottom"/>
    </xf>
    <xf borderId="10" fillId="5" fontId="3" numFmtId="0" xfId="0" applyAlignment="1" applyBorder="1" applyFont="1">
      <alignment shrinkToFit="0" vertical="top" wrapText="1"/>
    </xf>
    <xf borderId="0" fillId="13" fontId="2" numFmtId="0" xfId="0" applyAlignment="1" applyFill="1" applyFont="1">
      <alignment horizontal="left" shrinkToFit="0" vertical="bottom" wrapText="0"/>
    </xf>
    <xf borderId="8" fillId="5" fontId="3" numFmtId="0" xfId="0" applyAlignment="1" applyBorder="1" applyFont="1">
      <alignment shrinkToFit="0" vertical="top" wrapText="1"/>
    </xf>
    <xf borderId="0" fillId="13" fontId="5" numFmtId="0" xfId="0" applyAlignment="1" applyFont="1">
      <alignment horizontal="left" shrinkToFit="0" vertical="bottom" wrapText="1"/>
    </xf>
    <xf borderId="0" fillId="13" fontId="5" numFmtId="0" xfId="0" applyAlignment="1" applyFont="1">
      <alignment horizontal="left" shrinkToFit="0" vertical="bottom" wrapText="0"/>
    </xf>
    <xf borderId="0" fillId="13" fontId="5" numFmtId="0" xfId="0" applyAlignment="1" applyFont="1">
      <alignment vertical="bottom"/>
    </xf>
    <xf borderId="0" fillId="14" fontId="9" numFmtId="0" xfId="0" applyAlignment="1" applyFill="1" applyFont="1">
      <alignment horizontal="left" vertical="bottom"/>
    </xf>
    <xf borderId="11" fillId="4" fontId="3" numFmtId="0" xfId="0" applyAlignment="1" applyBorder="1" applyFont="1">
      <alignment shrinkToFit="0" vertical="top" wrapText="1"/>
    </xf>
    <xf borderId="12" fillId="4" fontId="3" numFmtId="0" xfId="0" applyAlignment="1" applyBorder="1" applyFont="1">
      <alignment shrinkToFit="0" vertical="top" wrapText="1"/>
    </xf>
    <xf borderId="0" fillId="13" fontId="2" numFmtId="0" xfId="0" applyAlignment="1" applyFont="1">
      <alignment horizontal="left" readingOrder="0" shrinkToFit="0" vertical="bottom" wrapText="0"/>
    </xf>
    <xf borderId="0" fillId="13" fontId="5" numFmtId="0" xfId="0" applyAlignment="1" applyFont="1">
      <alignment horizontal="left" vertical="bottom"/>
    </xf>
    <xf borderId="8" fillId="8" fontId="3" numFmtId="0" xfId="0" applyAlignment="1" applyBorder="1" applyFont="1">
      <alignment horizontal="right" shrinkToFit="0" vertical="top" wrapText="1"/>
    </xf>
    <xf borderId="8" fillId="11" fontId="3" numFmtId="0" xfId="0" applyAlignment="1" applyBorder="1" applyFont="1">
      <alignment shrinkToFit="0" vertical="top" wrapText="1"/>
    </xf>
    <xf borderId="8" fillId="6" fontId="3" numFmtId="0" xfId="0" applyAlignment="1" applyBorder="1" applyFont="1">
      <alignment shrinkToFit="0" vertical="top" wrapText="1"/>
    </xf>
    <xf borderId="0" fillId="13" fontId="5" numFmtId="0" xfId="0" applyAlignment="1" applyFont="1">
      <alignment horizontal="left" shrinkToFit="0" wrapText="1"/>
    </xf>
    <xf borderId="13" fillId="4" fontId="6" numFmtId="0" xfId="0" applyAlignment="1" applyBorder="1" applyFont="1">
      <alignment vertical="bottom"/>
    </xf>
    <xf borderId="5" fillId="15" fontId="3" numFmtId="0" xfId="0" applyAlignment="1" applyBorder="1" applyFill="1" applyFont="1">
      <alignment shrinkToFit="0" vertical="top" wrapText="1"/>
    </xf>
    <xf borderId="13" fillId="15" fontId="3" numFmtId="0" xfId="0" applyAlignment="1" applyBorder="1" applyFont="1">
      <alignment shrinkToFit="0" vertical="top" wrapText="1"/>
    </xf>
    <xf borderId="7" fillId="15" fontId="6" numFmtId="0" xfId="0" applyAlignment="1" applyBorder="1" applyFont="1">
      <alignment vertical="bottom"/>
    </xf>
    <xf borderId="8" fillId="15" fontId="3" numFmtId="0" xfId="0" applyAlignment="1" applyBorder="1" applyFont="1">
      <alignment horizontal="right" shrinkToFit="0" vertical="top" wrapText="1"/>
    </xf>
    <xf borderId="0" fillId="0" fontId="2" numFmtId="0" xfId="0" applyAlignment="1" applyFont="1">
      <alignment horizontal="left" readingOrder="0" shrinkToFit="0" vertical="bottom" wrapText="0"/>
    </xf>
    <xf borderId="14" fillId="15" fontId="6" numFmtId="0" xfId="0" applyAlignment="1" applyBorder="1" applyFont="1">
      <alignment vertical="bottom"/>
    </xf>
    <xf borderId="0" fillId="0" fontId="5" numFmtId="0" xfId="0" applyAlignment="1" applyFont="1">
      <alignment readingOrder="0" vertical="bottom"/>
    </xf>
    <xf borderId="15" fillId="9" fontId="6" numFmtId="0" xfId="0" applyAlignment="1" applyBorder="1" applyFont="1">
      <alignment vertical="bottom"/>
    </xf>
    <xf borderId="0" fillId="0" fontId="10" numFmtId="0" xfId="0" applyAlignment="1" applyFont="1">
      <alignment vertical="bottom"/>
    </xf>
    <xf borderId="5" fillId="16" fontId="3" numFmtId="0" xfId="0" applyAlignment="1" applyBorder="1" applyFill="1" applyFont="1">
      <alignment shrinkToFit="0" vertical="top" wrapText="1"/>
    </xf>
    <xf borderId="0" fillId="0" fontId="11" numFmtId="0" xfId="0" applyAlignment="1" applyFont="1">
      <alignment vertical="bottom"/>
    </xf>
    <xf borderId="13" fillId="16" fontId="6" numFmtId="0" xfId="0" applyAlignment="1" applyBorder="1" applyFont="1">
      <alignment vertical="bottom"/>
    </xf>
    <xf borderId="14" fillId="16" fontId="6" numFmtId="0" xfId="0" applyAlignment="1" applyBorder="1" applyFont="1">
      <alignment vertical="bottom"/>
    </xf>
    <xf borderId="0" fillId="3" fontId="12" numFmtId="0" xfId="0" applyAlignment="1" applyFont="1">
      <alignment readingOrder="0" vertical="bottom"/>
    </xf>
    <xf borderId="0" fillId="8" fontId="6" numFmtId="0" xfId="0" applyAlignment="1" applyFont="1">
      <alignment vertical="bottom"/>
    </xf>
    <xf borderId="0" fillId="0" fontId="13" numFmtId="0" xfId="0" applyFont="1"/>
    <xf borderId="16" fillId="9" fontId="14" numFmtId="0" xfId="0" applyAlignment="1" applyBorder="1" applyFont="1">
      <alignment shrinkToFit="0" vertical="top" wrapText="0"/>
    </xf>
    <xf borderId="0" fillId="17" fontId="9" numFmtId="0" xfId="0" applyAlignment="1" applyFill="1" applyFont="1">
      <alignment horizontal="left" vertical="bottom"/>
    </xf>
    <xf borderId="16" fillId="9" fontId="14" numFmtId="0" xfId="0" applyAlignment="1" applyBorder="1" applyFont="1">
      <alignment shrinkToFit="0" vertical="top" wrapText="1"/>
    </xf>
    <xf borderId="0" fillId="0" fontId="5" numFmtId="0" xfId="0" applyAlignment="1" applyFont="1">
      <alignment horizontal="left" vertical="bottom"/>
    </xf>
    <xf borderId="7" fillId="9" fontId="6" numFmtId="0" xfId="0" applyAlignment="1" applyBorder="1" applyFont="1">
      <alignment vertical="bottom"/>
    </xf>
    <xf borderId="0" fillId="0" fontId="15" numFmtId="0" xfId="0" applyFont="1"/>
    <xf borderId="7" fillId="11" fontId="3" numFmtId="0" xfId="0" applyAlignment="1" applyBorder="1" applyFont="1">
      <alignment shrinkToFit="0" vertical="top" wrapText="0"/>
    </xf>
    <xf borderId="0" fillId="0" fontId="16" numFmtId="0" xfId="0" applyAlignment="1" applyFont="1">
      <alignment shrinkToFit="0" wrapText="0"/>
    </xf>
    <xf borderId="8" fillId="16" fontId="6" numFmtId="0" xfId="0" applyAlignment="1" applyBorder="1" applyFont="1">
      <alignment vertical="bottom"/>
    </xf>
    <xf borderId="0" fillId="0" fontId="2" numFmtId="0" xfId="0" applyAlignment="1" applyFont="1">
      <alignment horizontal="left" shrinkToFit="0" vertical="bottom" wrapText="0"/>
    </xf>
    <xf borderId="17" fillId="9" fontId="14" numFmtId="0" xfId="0" applyAlignment="1" applyBorder="1" applyFont="1">
      <alignment shrinkToFit="0" vertical="top" wrapText="0"/>
    </xf>
    <xf borderId="0" fillId="3" fontId="17" numFmtId="0" xfId="0" applyAlignment="1" applyFont="1">
      <alignment readingOrder="0"/>
    </xf>
    <xf borderId="18" fillId="9" fontId="14" numFmtId="0" xfId="0" applyAlignment="1" applyBorder="1" applyFont="1">
      <alignment shrinkToFit="0" vertical="top" wrapText="1"/>
    </xf>
    <xf borderId="0" fillId="0" fontId="5" numFmtId="0" xfId="0" applyAlignment="1" applyFont="1">
      <alignment shrinkToFit="0" wrapText="1"/>
    </xf>
    <xf borderId="14" fillId="11" fontId="3" numFmtId="0" xfId="0" applyAlignment="1" applyBorder="1" applyFont="1">
      <alignment shrinkToFit="0" vertical="top" wrapText="0"/>
    </xf>
    <xf borderId="6" fillId="8" fontId="6" numFmtId="0" xfId="0" applyAlignment="1" applyBorder="1" applyFont="1">
      <alignment vertical="bottom"/>
    </xf>
    <xf borderId="13" fillId="9" fontId="6" numFmtId="0" xfId="0" applyAlignment="1" applyBorder="1" applyFont="1">
      <alignment shrinkToFit="0" vertical="top" wrapText="0"/>
    </xf>
    <xf borderId="13" fillId="9" fontId="6" numFmtId="0" xfId="0" applyAlignment="1" applyBorder="1" applyFont="1">
      <alignment shrinkToFit="0" vertical="top" wrapText="1"/>
    </xf>
    <xf borderId="12" fillId="8" fontId="6" numFmtId="0" xfId="0" applyAlignment="1" applyBorder="1" applyFont="1">
      <alignment vertical="bottom"/>
    </xf>
    <xf borderId="12" fillId="9" fontId="6" numFmtId="0" xfId="0" applyAlignment="1" applyBorder="1" applyFont="1">
      <alignment shrinkToFit="0" vertical="top" wrapText="0"/>
    </xf>
    <xf borderId="12" fillId="9" fontId="6" numFmtId="0" xfId="0" applyAlignment="1" applyBorder="1" applyFont="1">
      <alignment shrinkToFit="0" vertical="top" wrapText="1"/>
    </xf>
    <xf borderId="8" fillId="11" fontId="3" numFmtId="0" xfId="0" applyAlignment="1" applyBorder="1" applyFont="1">
      <alignment shrinkToFit="0" vertical="top" wrapText="0"/>
    </xf>
    <xf borderId="8" fillId="7" fontId="18" numFmtId="0" xfId="0" applyAlignment="1" applyBorder="1" applyFont="1">
      <alignment shrinkToFit="0" vertical="top" wrapText="1"/>
    </xf>
    <xf borderId="7" fillId="16" fontId="6" numFmtId="0" xfId="0" applyAlignment="1" applyBorder="1" applyFont="1">
      <alignment vertical="bottom"/>
    </xf>
    <xf borderId="8" fillId="8" fontId="18" numFmtId="0" xfId="0" applyAlignment="1" applyBorder="1" applyFont="1">
      <alignment shrinkToFit="0" vertical="top" wrapText="1"/>
    </xf>
    <xf borderId="17" fillId="9" fontId="18" numFmtId="0" xfId="0" applyAlignment="1" applyBorder="1" applyFont="1">
      <alignment shrinkToFit="0" vertical="top" wrapText="0"/>
    </xf>
    <xf borderId="17" fillId="9" fontId="18" numFmtId="0" xfId="0" applyAlignment="1" applyBorder="1" applyFont="1">
      <alignment shrinkToFit="0" vertical="top" wrapText="1"/>
    </xf>
    <xf borderId="19" fillId="9" fontId="18" numFmtId="0" xfId="0" applyAlignment="1" applyBorder="1" applyFont="1">
      <alignment shrinkToFit="0" vertical="top" wrapText="0"/>
    </xf>
    <xf borderId="18" fillId="9" fontId="18" numFmtId="0" xfId="0" applyAlignment="1" applyBorder="1" applyFont="1">
      <alignment shrinkToFit="0" vertical="top" wrapText="1"/>
    </xf>
    <xf borderId="8" fillId="7" fontId="14" numFmtId="0" xfId="0" applyAlignment="1" applyBorder="1" applyFont="1">
      <alignment shrinkToFit="0" vertical="top" wrapText="1"/>
    </xf>
    <xf borderId="0" fillId="0" fontId="19" numFmtId="164" xfId="0" applyFont="1" applyNumberFormat="1"/>
    <xf borderId="0" fillId="0" fontId="5" numFmtId="0" xfId="0" applyAlignment="1" applyFont="1">
      <alignment vertical="bottom"/>
    </xf>
    <xf borderId="5" fillId="18" fontId="3" numFmtId="0" xfId="0" applyAlignment="1" applyBorder="1" applyFill="1" applyFont="1">
      <alignment shrinkToFit="0" vertical="top" wrapText="1"/>
    </xf>
    <xf borderId="0" fillId="0" fontId="10" numFmtId="0" xfId="0" applyAlignment="1" applyFont="1">
      <alignment vertical="bottom"/>
    </xf>
    <xf borderId="13" fillId="18" fontId="3" numFmtId="0" xfId="0" applyAlignment="1" applyBorder="1" applyFont="1">
      <alignment shrinkToFit="0" vertical="top" wrapText="1"/>
    </xf>
    <xf borderId="0" fillId="0" fontId="13" numFmtId="0" xfId="0" applyAlignment="1" applyFont="1">
      <alignment readingOrder="0" shrinkToFit="0" vertical="bottom" wrapText="0"/>
    </xf>
    <xf borderId="7" fillId="18" fontId="6" numFmtId="0" xfId="0" applyAlignment="1" applyBorder="1" applyFont="1">
      <alignment vertical="bottom"/>
    </xf>
    <xf borderId="8" fillId="18" fontId="6" numFmtId="0" xfId="0" applyAlignment="1" applyBorder="1" applyFont="1">
      <alignment vertical="bottom"/>
    </xf>
    <xf borderId="0" fillId="3" fontId="12" numFmtId="0" xfId="0" applyAlignment="1" applyFont="1">
      <alignment horizontal="left"/>
    </xf>
    <xf borderId="8" fillId="19" fontId="6" numFmtId="0" xfId="0" applyAlignment="1" applyBorder="1" applyFill="1" applyFont="1">
      <alignment vertical="bottom"/>
    </xf>
    <xf borderId="0" fillId="0" fontId="3" numFmtId="0" xfId="0" applyAlignment="1" applyFont="1">
      <alignment shrinkToFit="0" vertical="top" wrapText="1"/>
    </xf>
    <xf borderId="0" fillId="0" fontId="13" numFmtId="0" xfId="0" applyAlignment="1" applyFont="1">
      <alignment vertical="bottom"/>
    </xf>
    <xf borderId="14" fillId="18" fontId="6" numFmtId="0" xfId="0" applyAlignment="1" applyBorder="1" applyFont="1">
      <alignment vertical="bottom"/>
    </xf>
    <xf borderId="13" fillId="16" fontId="3" numFmtId="0" xfId="0" applyAlignment="1" applyBorder="1" applyFont="1">
      <alignment shrinkToFit="0" vertical="top" wrapText="1"/>
    </xf>
    <xf borderId="12" fillId="7" fontId="3" numFmtId="0" xfId="0" applyAlignment="1" applyBorder="1" applyFont="1">
      <alignment shrinkToFit="0" vertical="top" wrapText="1"/>
    </xf>
    <xf borderId="14" fillId="8" fontId="3" numFmtId="0" xfId="0" applyAlignment="1" applyBorder="1" applyFont="1">
      <alignment shrinkToFit="0" vertical="top" wrapText="0"/>
    </xf>
    <xf borderId="12" fillId="7" fontId="6" numFmtId="0" xfId="0" applyAlignment="1" applyBorder="1" applyFont="1">
      <alignment vertical="bottom"/>
    </xf>
    <xf borderId="15" fillId="9" fontId="3" numFmtId="0" xfId="0" applyAlignment="1" applyBorder="1" applyFont="1">
      <alignment shrinkToFit="0" vertical="top" wrapText="1"/>
    </xf>
    <xf borderId="19" fillId="9" fontId="6" numFmtId="0" xfId="0" applyAlignment="1" applyBorder="1" applyFont="1">
      <alignment shrinkToFit="0" vertical="top" wrapText="0"/>
    </xf>
    <xf borderId="19" fillId="9" fontId="20" numFmtId="0" xfId="0" applyAlignment="1" applyBorder="1" applyFont="1">
      <alignment horizontal="left" shrinkToFit="0" vertical="top" wrapText="1"/>
    </xf>
    <xf borderId="8" fillId="15" fontId="6" numFmtId="0" xfId="0" applyAlignment="1" applyBorder="1" applyFont="1">
      <alignment vertical="bottom"/>
    </xf>
    <xf borderId="8" fillId="8" fontId="14" numFmtId="0" xfId="0" applyAlignment="1" applyBorder="1" applyFont="1">
      <alignment shrinkToFit="0" vertical="top" wrapText="1"/>
    </xf>
    <xf borderId="0" fillId="0" fontId="5" numFmtId="0" xfId="0" applyAlignment="1" applyFont="1">
      <alignment readingOrder="0"/>
    </xf>
    <xf borderId="18" fillId="9" fontId="20" numFmtId="0" xfId="0" applyAlignment="1" applyBorder="1" applyFont="1">
      <alignment horizontal="left" shrinkToFit="0" vertical="top" wrapText="1"/>
    </xf>
    <xf borderId="19" fillId="9" fontId="3" numFmtId="0" xfId="0" applyAlignment="1" applyBorder="1" applyFont="1">
      <alignment shrinkToFit="0" vertical="top" wrapText="0"/>
    </xf>
    <xf borderId="8" fillId="7" fontId="21" numFmtId="0" xfId="0" applyAlignment="1" applyBorder="1" applyFont="1">
      <alignment shrinkToFit="0" vertical="top" wrapText="1"/>
    </xf>
    <xf borderId="8" fillId="8" fontId="22" numFmtId="0" xfId="0" applyAlignment="1" applyBorder="1" applyFont="1">
      <alignment shrinkToFit="0" vertical="top" wrapText="1"/>
    </xf>
    <xf borderId="8" fillId="9" fontId="22" numFmtId="0" xfId="0" applyAlignment="1" applyBorder="1" applyFont="1">
      <alignment shrinkToFit="0" vertical="top" wrapText="1"/>
    </xf>
    <xf borderId="0" fillId="15" fontId="6" numFmtId="0" xfId="0" applyAlignment="1" applyFont="1">
      <alignment vertical="bottom"/>
    </xf>
    <xf borderId="13" fillId="15" fontId="3" numFmtId="0" xfId="0" applyAlignment="1" applyBorder="1" applyFont="1">
      <alignment horizontal="right" shrinkToFit="0" vertical="top" wrapText="1"/>
    </xf>
    <xf borderId="0" fillId="7" fontId="3" numFmtId="0" xfId="0" applyAlignment="1" applyFont="1">
      <alignment horizontal="right" shrinkToFit="0" vertical="top" wrapText="1"/>
    </xf>
    <xf borderId="0" fillId="7" fontId="3" numFmtId="0" xfId="0" applyAlignment="1" applyFont="1">
      <alignment shrinkToFit="0" vertical="top" wrapText="1"/>
    </xf>
    <xf borderId="0" fillId="7" fontId="6" numFmtId="0" xfId="0" applyAlignment="1" applyFont="1">
      <alignment vertical="bottom"/>
    </xf>
    <xf borderId="6" fillId="7" fontId="6" numFmtId="0" xfId="0" applyAlignment="1" applyBorder="1" applyFont="1">
      <alignment vertical="bottom"/>
    </xf>
    <xf borderId="0" fillId="8" fontId="3" numFmtId="0" xfId="0" applyAlignment="1" applyFont="1">
      <alignment shrinkToFit="0" vertical="top" wrapText="1"/>
    </xf>
    <xf borderId="0" fillId="9" fontId="6" numFmtId="0" xfId="0" applyAlignment="1" applyFont="1">
      <alignment vertical="bottom"/>
    </xf>
    <xf borderId="0" fillId="11" fontId="6" numFmtId="0" xfId="0" applyAlignment="1" applyFont="1">
      <alignment vertical="bottom"/>
    </xf>
    <xf borderId="0" fillId="6" fontId="6" numFmtId="0" xfId="0" applyAlignment="1" applyFont="1">
      <alignment vertical="bottom"/>
    </xf>
    <xf borderId="0" fillId="12" fontId="6" numFmtId="0" xfId="0" applyAlignment="1" applyFont="1">
      <alignment vertical="bottom"/>
    </xf>
    <xf borderId="0" fillId="9" fontId="3" numFmtId="0" xfId="0" applyAlignment="1" applyFont="1">
      <alignment shrinkToFit="0" vertical="top" wrapText="1"/>
    </xf>
    <xf borderId="0" fillId="0" fontId="19" numFmtId="0" xfId="0" applyAlignment="1" applyFont="1">
      <alignment shrinkToFit="0" wrapText="0"/>
    </xf>
    <xf borderId="0" fillId="0" fontId="23" numFmtId="0" xfId="0" applyAlignment="1" applyFont="1">
      <alignment vertical="bottom"/>
    </xf>
    <xf borderId="0" fillId="0" fontId="24" numFmtId="0" xfId="0" applyFont="1"/>
    <xf borderId="0" fillId="0" fontId="25" numFmtId="0" xfId="0" applyAlignment="1" applyFont="1">
      <alignment horizontal="left" shrinkToFit="0" vertical="bottom" wrapText="0"/>
    </xf>
    <xf borderId="0" fillId="0" fontId="25" numFmtId="0" xfId="0" applyAlignment="1" applyFont="1">
      <alignment horizontal="left" vertical="bottom"/>
    </xf>
    <xf borderId="0" fillId="0" fontId="25" numFmtId="0" xfId="0" applyFont="1"/>
    <xf borderId="0" fillId="0" fontId="25" numFmtId="0" xfId="0" applyAlignment="1" applyFont="1">
      <alignment shrinkToFit="0" vertical="bottom" wrapText="0"/>
    </xf>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cols>
    <col customWidth="1" min="1" max="1" width="14.43"/>
    <col customWidth="1" min="2" max="2" width="33.43"/>
    <col customWidth="1" min="3" max="3" width="45.71"/>
    <col customWidth="1" min="4" max="4" width="19.43"/>
    <col customWidth="1" min="5" max="6" width="40.14"/>
    <col customWidth="1" min="7" max="7" width="18.0"/>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2" t="s">
        <v>1</v>
      </c>
      <c r="B1" s="2" t="s">
        <v>3</v>
      </c>
      <c r="C1" s="2" t="s">
        <v>4</v>
      </c>
      <c r="D1" s="4" t="s">
        <v>5</v>
      </c>
      <c r="E1" s="6" t="s">
        <v>9</v>
      </c>
      <c r="F1" s="2" t="s">
        <v>34</v>
      </c>
      <c r="G1" s="6" t="s">
        <v>35</v>
      </c>
      <c r="H1" s="2" t="s">
        <v>36</v>
      </c>
      <c r="I1" s="2" t="s">
        <v>37</v>
      </c>
      <c r="J1" s="2" t="s">
        <v>38</v>
      </c>
      <c r="K1" s="2" t="s">
        <v>39</v>
      </c>
      <c r="L1" s="8" t="s">
        <v>40</v>
      </c>
      <c r="M1" s="8" t="s">
        <v>45</v>
      </c>
      <c r="N1" s="10" t="s">
        <v>46</v>
      </c>
      <c r="O1" s="10" t="s">
        <v>62</v>
      </c>
      <c r="P1" s="14">
        <f>dataReport!C1</f>
        <v>2</v>
      </c>
      <c r="Q1" s="14">
        <f>dataReport!D1</f>
        <v>3</v>
      </c>
      <c r="R1" s="14">
        <f>dataReport!E1</f>
        <v>4</v>
      </c>
      <c r="S1" s="14">
        <f>dataReport!F1</f>
        <v>5</v>
      </c>
      <c r="T1" s="14">
        <f>dataReport!G1</f>
        <v>6</v>
      </c>
      <c r="U1" s="14">
        <f>dataReport!H1</f>
        <v>7</v>
      </c>
      <c r="V1" s="14" t="s">
        <v>102</v>
      </c>
      <c r="W1" s="10" t="s">
        <v>103</v>
      </c>
      <c r="X1" s="10" t="s">
        <v>104</v>
      </c>
      <c r="Y1" s="10" t="s">
        <v>105</v>
      </c>
      <c r="Z1" s="10" t="s">
        <v>106</v>
      </c>
      <c r="AA1" s="10" t="s">
        <v>108</v>
      </c>
      <c r="AB1" s="10">
        <v>9.0</v>
      </c>
      <c r="AC1" s="10"/>
      <c r="AD1" s="10">
        <v>10.0</v>
      </c>
      <c r="AE1" s="21" t="s">
        <v>109</v>
      </c>
    </row>
    <row r="2" ht="15.75" customHeight="1">
      <c r="A2" s="23"/>
      <c r="B2" s="23" t="s">
        <v>119</v>
      </c>
      <c r="C2" s="23" t="s">
        <v>120</v>
      </c>
      <c r="D2" s="26" t="s">
        <v>121</v>
      </c>
      <c r="E2" s="23" t="s">
        <v>39</v>
      </c>
      <c r="F2" s="23"/>
      <c r="G2" s="23"/>
      <c r="H2" s="28"/>
      <c r="I2" s="28"/>
      <c r="J2" s="23"/>
      <c r="K2" s="28"/>
      <c r="L2" s="30"/>
      <c r="M2" s="32"/>
      <c r="N2" s="14"/>
      <c r="O2" s="14"/>
      <c r="P2" s="14" t="str">
        <f>dataReport!C2</f>
        <v>field</v>
      </c>
      <c r="Q2" s="14" t="str">
        <f>dataReport!D2</f>
        <v>dataType</v>
      </c>
      <c r="R2" s="14" t="str">
        <f>dataReport!E2</f>
        <v>distinctValues</v>
      </c>
      <c r="S2" s="14" t="str">
        <f>dataReport!F2</f>
        <v>numRecords</v>
      </c>
      <c r="T2" s="14" t="str">
        <f>dataReport!G2</f>
        <v>minLength</v>
      </c>
      <c r="U2" s="14" t="str">
        <f>dataReport!H2</f>
        <v>maxLength</v>
      </c>
      <c r="V2" s="14" t="s">
        <v>102</v>
      </c>
      <c r="W2" s="14" t="s">
        <v>103</v>
      </c>
      <c r="X2" s="14" t="s">
        <v>10</v>
      </c>
      <c r="Y2" s="14" t="s">
        <v>193</v>
      </c>
      <c r="Z2" s="14" t="str">
        <f>dataReport!I2</f>
        <v>meanLength</v>
      </c>
      <c r="AA2" s="14" t="str">
        <f>dataReport!J2</f>
        <v>sampleValues</v>
      </c>
      <c r="AB2" s="14" t="str">
        <f>dataReport!K2</f>
        <v/>
      </c>
      <c r="AC2" s="14" t="s">
        <v>214</v>
      </c>
      <c r="AD2" s="14" t="str">
        <f>dataReport!L2</f>
        <v/>
      </c>
      <c r="AE2" s="42"/>
    </row>
    <row r="3" ht="15.75" customHeight="1">
      <c r="A3" s="23"/>
      <c r="B3" s="23" t="s">
        <v>230</v>
      </c>
      <c r="C3" s="23" t="s">
        <v>231</v>
      </c>
      <c r="D3" s="26" t="s">
        <v>121</v>
      </c>
      <c r="E3" s="23" t="s">
        <v>39</v>
      </c>
      <c r="F3" s="23"/>
      <c r="G3" s="44"/>
      <c r="H3" s="28"/>
      <c r="I3" s="28"/>
      <c r="J3" s="23"/>
      <c r="K3" s="28"/>
      <c r="L3" s="30"/>
      <c r="M3" s="32"/>
      <c r="N3" s="14"/>
      <c r="O3" s="14"/>
      <c r="P3" s="14"/>
      <c r="Q3" s="14"/>
      <c r="R3" s="14"/>
      <c r="S3" s="14"/>
      <c r="T3" s="14"/>
      <c r="U3" s="14"/>
      <c r="V3" s="14"/>
      <c r="W3" s="14"/>
      <c r="X3" s="14"/>
      <c r="Y3" s="14"/>
      <c r="Z3" s="14"/>
      <c r="AA3" s="14"/>
      <c r="AB3" s="14"/>
      <c r="AC3" s="14"/>
      <c r="AD3" s="14"/>
      <c r="AE3" s="42"/>
    </row>
    <row r="4" ht="15.75" customHeight="1">
      <c r="A4" s="46" t="s">
        <v>240</v>
      </c>
      <c r="B4" s="46" t="s">
        <v>243</v>
      </c>
      <c r="C4" s="46" t="s">
        <v>245</v>
      </c>
      <c r="D4" s="48" t="s">
        <v>246</v>
      </c>
      <c r="E4" s="46" t="s">
        <v>258</v>
      </c>
      <c r="F4" s="46"/>
      <c r="G4" s="49"/>
      <c r="H4" s="49"/>
      <c r="I4" s="49"/>
      <c r="J4" s="46"/>
      <c r="K4" s="49"/>
      <c r="L4" s="50"/>
      <c r="M4" s="51" t="b">
        <v>0</v>
      </c>
      <c r="N4" s="14"/>
      <c r="O4" s="14"/>
      <c r="P4" s="14"/>
      <c r="Q4" s="14"/>
      <c r="R4" s="14"/>
      <c r="S4" s="14"/>
      <c r="T4" s="14"/>
      <c r="U4" s="14"/>
      <c r="V4" s="14"/>
      <c r="W4" s="14"/>
      <c r="X4" s="14"/>
      <c r="Y4" s="14"/>
      <c r="Z4" s="14"/>
      <c r="AA4" s="14"/>
      <c r="AB4" s="14"/>
      <c r="AC4" s="14"/>
      <c r="AD4" s="14"/>
      <c r="AE4" s="42"/>
    </row>
    <row r="5" ht="15.75" customHeight="1">
      <c r="A5" s="46" t="s">
        <v>240</v>
      </c>
      <c r="B5" s="46" t="s">
        <v>283</v>
      </c>
      <c r="C5" s="54" t="s">
        <v>285</v>
      </c>
      <c r="D5" s="48" t="s">
        <v>298</v>
      </c>
      <c r="E5" s="46" t="s">
        <v>301</v>
      </c>
      <c r="F5" s="46"/>
      <c r="G5" s="55"/>
      <c r="H5" s="49"/>
      <c r="I5" s="49"/>
      <c r="J5" s="46"/>
      <c r="K5" s="49"/>
      <c r="L5" s="50"/>
      <c r="M5" s="51" t="b">
        <v>0</v>
      </c>
      <c r="N5" s="14"/>
      <c r="O5" s="14"/>
      <c r="P5" s="14"/>
      <c r="Q5" s="14"/>
      <c r="R5" s="14"/>
      <c r="S5" s="14"/>
      <c r="T5" s="14"/>
      <c r="U5" s="14"/>
      <c r="V5" s="14"/>
      <c r="W5" s="14"/>
      <c r="X5" s="14"/>
      <c r="Y5" s="14"/>
      <c r="Z5" s="14"/>
      <c r="AA5" s="14"/>
      <c r="AB5" s="14"/>
      <c r="AC5" s="14"/>
      <c r="AD5" s="14"/>
      <c r="AE5" s="42"/>
    </row>
    <row r="6" ht="15.75" customHeight="1">
      <c r="A6" s="46" t="s">
        <v>240</v>
      </c>
      <c r="B6" s="46" t="s">
        <v>308</v>
      </c>
      <c r="C6" s="46" t="s">
        <v>311</v>
      </c>
      <c r="D6" s="48" t="s">
        <v>314</v>
      </c>
      <c r="E6" s="46" t="s">
        <v>315</v>
      </c>
      <c r="F6" s="46"/>
      <c r="G6" s="55"/>
      <c r="H6" s="49"/>
      <c r="I6" s="49"/>
      <c r="J6" s="46"/>
      <c r="K6" s="49"/>
      <c r="L6" s="50"/>
      <c r="M6" s="51" t="b">
        <v>0</v>
      </c>
      <c r="N6" s="14"/>
      <c r="O6" s="14"/>
      <c r="P6" s="14"/>
      <c r="Q6" s="14"/>
      <c r="R6" s="14"/>
      <c r="S6" s="14"/>
      <c r="T6" s="14"/>
      <c r="U6" s="14"/>
      <c r="V6" s="14"/>
      <c r="W6" s="14"/>
      <c r="X6" s="14"/>
      <c r="Y6" s="14"/>
      <c r="Z6" s="14"/>
      <c r="AA6" s="14"/>
      <c r="AB6" s="14"/>
      <c r="AC6" s="14"/>
      <c r="AD6" s="14"/>
      <c r="AE6" s="42"/>
    </row>
    <row r="7" ht="15.75" customHeight="1">
      <c r="A7" s="46" t="s">
        <v>240</v>
      </c>
      <c r="B7" s="46" t="s">
        <v>103</v>
      </c>
      <c r="C7" s="46" t="s">
        <v>324</v>
      </c>
      <c r="D7" s="59" t="s">
        <v>326</v>
      </c>
      <c r="E7" s="46" t="s">
        <v>334</v>
      </c>
      <c r="F7" s="46"/>
      <c r="G7" s="49"/>
      <c r="H7" s="49"/>
      <c r="I7" s="49"/>
      <c r="J7" s="46"/>
      <c r="K7" s="49"/>
      <c r="L7" s="50"/>
      <c r="M7" s="51" t="b">
        <v>0</v>
      </c>
      <c r="N7" s="14"/>
      <c r="O7" s="14"/>
      <c r="P7" s="14"/>
      <c r="Q7" s="14"/>
      <c r="R7" s="14"/>
      <c r="S7" s="14"/>
      <c r="T7" s="14"/>
      <c r="U7" s="14"/>
      <c r="V7" s="14"/>
      <c r="W7" s="14"/>
      <c r="X7" s="14"/>
      <c r="Y7" s="14"/>
      <c r="Z7" s="14"/>
      <c r="AA7" s="14"/>
      <c r="AB7" s="14"/>
      <c r="AC7" s="14"/>
      <c r="AD7" s="14"/>
      <c r="AE7" s="42"/>
    </row>
    <row r="8" ht="15.75" customHeight="1">
      <c r="A8" s="46" t="s">
        <v>240</v>
      </c>
      <c r="B8" s="46" t="s">
        <v>344</v>
      </c>
      <c r="C8" s="46" t="s">
        <v>285</v>
      </c>
      <c r="D8" s="48" t="s">
        <v>347</v>
      </c>
      <c r="E8" s="46" t="s">
        <v>348</v>
      </c>
      <c r="F8" s="46"/>
      <c r="G8" s="49"/>
      <c r="H8" s="49"/>
      <c r="I8" s="49"/>
      <c r="J8" s="46"/>
      <c r="K8" s="49"/>
      <c r="L8" s="50"/>
      <c r="M8" s="51" t="b">
        <v>0</v>
      </c>
      <c r="N8" s="14"/>
      <c r="O8" s="14"/>
      <c r="P8" s="14"/>
      <c r="Q8" s="14"/>
      <c r="R8" s="14"/>
      <c r="S8" s="14"/>
      <c r="T8" s="14"/>
      <c r="U8" s="14"/>
      <c r="V8" s="14"/>
      <c r="W8" s="14"/>
      <c r="X8" s="14"/>
      <c r="Y8" s="14"/>
      <c r="Z8" s="14"/>
      <c r="AA8" s="14"/>
      <c r="AB8" s="14"/>
      <c r="AC8" s="14"/>
      <c r="AD8" s="14"/>
      <c r="AE8" s="42"/>
    </row>
    <row r="9" ht="15.75" customHeight="1">
      <c r="A9" s="46" t="s">
        <v>240</v>
      </c>
      <c r="B9" s="46" t="s">
        <v>351</v>
      </c>
      <c r="C9" s="46">
        <v>0.0</v>
      </c>
      <c r="D9" s="48" t="s">
        <v>353</v>
      </c>
      <c r="E9" s="46" t="s">
        <v>354</v>
      </c>
      <c r="F9" s="46"/>
      <c r="G9" s="49"/>
      <c r="H9" s="49"/>
      <c r="I9" s="49"/>
      <c r="J9" s="46"/>
      <c r="K9" s="49"/>
      <c r="L9" s="50"/>
      <c r="M9" s="51" t="b">
        <v>0</v>
      </c>
      <c r="N9" s="14"/>
      <c r="O9" s="14"/>
      <c r="P9" s="14"/>
      <c r="Q9" s="14"/>
      <c r="R9" s="14"/>
      <c r="S9" s="14"/>
      <c r="T9" s="14"/>
      <c r="U9" s="14"/>
      <c r="V9" s="14"/>
      <c r="W9" s="14"/>
      <c r="X9" s="14"/>
      <c r="Y9" s="14"/>
      <c r="Z9" s="14"/>
      <c r="AA9" s="14"/>
      <c r="AB9" s="14"/>
      <c r="AC9" s="14"/>
      <c r="AD9" s="14"/>
      <c r="AE9" s="42"/>
    </row>
    <row r="10" ht="15.75" customHeight="1">
      <c r="A10" s="46" t="s">
        <v>240</v>
      </c>
      <c r="B10" s="46" t="s">
        <v>364</v>
      </c>
      <c r="C10" s="46" t="s">
        <v>368</v>
      </c>
      <c r="D10" s="48" t="s">
        <v>369</v>
      </c>
      <c r="E10" s="46"/>
      <c r="F10" s="46"/>
      <c r="G10" s="55"/>
      <c r="H10" s="49"/>
      <c r="I10" s="49"/>
      <c r="J10" s="46"/>
      <c r="K10" s="49"/>
      <c r="L10" s="50"/>
      <c r="M10" s="55" t="b">
        <v>1</v>
      </c>
      <c r="N10" s="14"/>
      <c r="O10" s="14"/>
      <c r="P10" s="14"/>
      <c r="Q10" s="14"/>
      <c r="R10" s="14"/>
      <c r="S10" s="14"/>
      <c r="T10" s="14"/>
      <c r="U10" s="14"/>
      <c r="V10" s="14"/>
      <c r="W10" s="14"/>
      <c r="X10" s="14"/>
      <c r="Y10" s="14"/>
      <c r="Z10" s="14"/>
      <c r="AA10" s="14"/>
      <c r="AB10" s="14"/>
      <c r="AC10" s="14"/>
      <c r="AD10" s="14"/>
      <c r="AE10" s="42"/>
    </row>
    <row r="11" ht="15.75" customHeight="1">
      <c r="A11" s="46" t="s">
        <v>240</v>
      </c>
      <c r="B11" s="46" t="s">
        <v>374</v>
      </c>
      <c r="C11" s="46" t="s">
        <v>376</v>
      </c>
      <c r="D11" s="48" t="s">
        <v>379</v>
      </c>
      <c r="E11" s="46"/>
      <c r="F11" s="46"/>
      <c r="G11" s="55"/>
      <c r="H11" s="49"/>
      <c r="I11" s="49"/>
      <c r="J11" s="46"/>
      <c r="K11" s="49"/>
      <c r="L11" s="50"/>
      <c r="M11" s="55" t="b">
        <v>1</v>
      </c>
      <c r="N11" s="14"/>
      <c r="O11" s="14"/>
      <c r="P11" s="14"/>
      <c r="Q11" s="14"/>
      <c r="R11" s="14"/>
      <c r="S11" s="14"/>
      <c r="T11" s="14"/>
      <c r="U11" s="14"/>
      <c r="V11" s="14"/>
      <c r="W11" s="14"/>
      <c r="X11" s="14"/>
      <c r="Y11" s="14"/>
      <c r="Z11" s="14"/>
      <c r="AA11" s="14"/>
      <c r="AB11" s="14"/>
      <c r="AC11" s="14"/>
      <c r="AD11" s="14"/>
      <c r="AE11" s="42"/>
    </row>
    <row r="12" ht="15.75" customHeight="1">
      <c r="A12" s="46" t="s">
        <v>240</v>
      </c>
      <c r="B12" s="46" t="s">
        <v>385</v>
      </c>
      <c r="C12" s="46" t="s">
        <v>387</v>
      </c>
      <c r="D12" s="48" t="s">
        <v>388</v>
      </c>
      <c r="E12" s="46"/>
      <c r="F12" s="46"/>
      <c r="G12" s="49"/>
      <c r="H12" s="49"/>
      <c r="I12" s="49"/>
      <c r="J12" s="46"/>
      <c r="K12" s="49"/>
      <c r="L12" s="50"/>
      <c r="M12" s="55" t="b">
        <v>1</v>
      </c>
      <c r="N12" s="14"/>
      <c r="O12" s="14"/>
      <c r="P12" s="14"/>
      <c r="Q12" s="14"/>
      <c r="R12" s="14"/>
      <c r="S12" s="14"/>
      <c r="T12" s="14"/>
      <c r="U12" s="14"/>
      <c r="V12" s="14"/>
      <c r="W12" s="14"/>
      <c r="X12" s="14"/>
      <c r="Y12" s="14"/>
      <c r="Z12" s="14"/>
      <c r="AA12" s="14"/>
      <c r="AB12" s="14"/>
      <c r="AC12" s="14"/>
      <c r="AD12" s="14"/>
      <c r="AE12" s="42"/>
    </row>
    <row r="13" ht="15.75" customHeight="1">
      <c r="A13" s="46" t="s">
        <v>240</v>
      </c>
      <c r="B13" s="46" t="s">
        <v>392</v>
      </c>
      <c r="C13" s="46" t="s">
        <v>387</v>
      </c>
      <c r="D13" s="48" t="s">
        <v>393</v>
      </c>
      <c r="E13" s="46"/>
      <c r="F13" s="46"/>
      <c r="G13" s="49"/>
      <c r="H13" s="49"/>
      <c r="I13" s="49"/>
      <c r="J13" s="46"/>
      <c r="K13" s="49"/>
      <c r="L13" s="50"/>
      <c r="M13" s="55" t="b">
        <v>1</v>
      </c>
      <c r="N13" s="14"/>
      <c r="O13" s="14"/>
      <c r="P13" s="14"/>
      <c r="Q13" s="14"/>
      <c r="R13" s="14"/>
      <c r="S13" s="14"/>
      <c r="T13" s="14"/>
      <c r="U13" s="14"/>
      <c r="V13" s="14"/>
      <c r="W13" s="14"/>
      <c r="X13" s="14"/>
      <c r="Y13" s="14"/>
      <c r="Z13" s="14"/>
      <c r="AA13" s="14"/>
      <c r="AB13" s="14"/>
      <c r="AC13" s="14"/>
      <c r="AD13" s="14"/>
      <c r="AE13" s="42"/>
    </row>
    <row r="14" ht="15.75" customHeight="1">
      <c r="A14" s="65" t="s">
        <v>401</v>
      </c>
      <c r="B14" s="67" t="s">
        <v>412</v>
      </c>
      <c r="C14" s="69" t="s">
        <v>419</v>
      </c>
      <c r="D14" s="71"/>
      <c r="E14" s="74" t="s">
        <v>435</v>
      </c>
      <c r="F14" s="14"/>
      <c r="G14" s="76"/>
      <c r="H14" s="14"/>
      <c r="I14" s="14"/>
      <c r="J14" s="14"/>
      <c r="K14" s="14"/>
      <c r="L14" s="78"/>
      <c r="M14" s="80"/>
      <c r="N14" s="82"/>
      <c r="O14" s="82"/>
      <c r="P14" s="82"/>
      <c r="Q14" s="82"/>
      <c r="R14" s="82"/>
      <c r="S14" s="82"/>
      <c r="T14" s="82"/>
      <c r="U14" s="82"/>
      <c r="V14" s="82"/>
      <c r="W14" s="82"/>
      <c r="X14" s="82"/>
      <c r="Y14" s="82"/>
      <c r="Z14" s="82"/>
      <c r="AA14" s="82"/>
      <c r="AB14" s="82"/>
      <c r="AC14" s="82"/>
      <c r="AD14" s="82"/>
      <c r="AE14" s="84"/>
    </row>
    <row r="15" ht="15.75" customHeight="1">
      <c r="A15" s="86" t="s">
        <v>401</v>
      </c>
      <c r="B15" s="88" t="s">
        <v>493</v>
      </c>
      <c r="C15" s="14" t="s">
        <v>503</v>
      </c>
      <c r="D15" s="90"/>
      <c r="E15" s="86" t="s">
        <v>509</v>
      </c>
      <c r="F15" s="14"/>
      <c r="G15" s="76"/>
      <c r="H15" s="14"/>
      <c r="I15" s="14"/>
      <c r="J15" s="14"/>
      <c r="K15" s="14" t="s">
        <v>519</v>
      </c>
      <c r="L15" s="78"/>
      <c r="M15" s="80" t="str">
        <f>validateJson(E15, G15)</f>
        <v>#NAME?</v>
      </c>
      <c r="N15" s="82"/>
      <c r="O15" s="82" t="s">
        <v>534</v>
      </c>
      <c r="P15" s="82" t="str">
        <f>VLOOKUP(#REF!,sampleDataObjects,P$1,false)</f>
        <v>#REF!</v>
      </c>
      <c r="Q15" s="82" t="str">
        <f>VLOOKUP(#REF!,sampleDataObjects,Q$1,false)</f>
        <v>#REF!</v>
      </c>
      <c r="R15" s="82" t="str">
        <f>VLOOKUP(#REF!,sampleDataObjects,R$1,false)</f>
        <v>#REF!</v>
      </c>
      <c r="S15" s="82" t="str">
        <f>VLOOKUP(#REF!,sampleDataObjects,S$1,false)</f>
        <v>#REF!</v>
      </c>
      <c r="T15" s="82" t="str">
        <f>VLOOKUP(#REF!,sampleDataObjects,T$1,false)</f>
        <v>#REF!</v>
      </c>
      <c r="U15" s="82" t="str">
        <f>VLOOKUP(#REF!,sampleDataObjects,U$1,false)</f>
        <v>#REF!</v>
      </c>
      <c r="V15" s="82" t="str">
        <f>C15</f>
        <v>ca_objects.idno</v>
      </c>
      <c r="W15" s="82" t="str">
        <f>iferror(left(V15, find(".", V15) -1),"")</f>
        <v>ca_objects</v>
      </c>
      <c r="X15" s="82" t="str">
        <f>if(len(W15) &gt; 0,iferror(right(V15, len(V15) - len(W15) -1),""),"")</f>
        <v>idno</v>
      </c>
      <c r="Y15" s="82" t="str">
        <f>camelToTitle(X15)</f>
        <v>#NAME?</v>
      </c>
      <c r="Z15" s="82" t="s">
        <v>108</v>
      </c>
      <c r="AA15" s="82" t="s">
        <v>602</v>
      </c>
      <c r="AB15" s="82" t="str">
        <f>VLOOKUP(#REF!,sampleDataObjects,AB$1,false)</f>
        <v>#REF!</v>
      </c>
      <c r="AC15" s="82"/>
      <c r="AD15" s="82" t="str">
        <f>VLOOKUP(#REF!,sampleDataObjects,AD$1,false)</f>
        <v>#REF!</v>
      </c>
      <c r="AE15" s="84" t="str">
        <f>if(NE(1,AC15),"&lt;metadataElement code='" &amp; $X15 &amp; "' datatype='" &amp; if(isblank($Z15),"Text", Z15)  &amp; if(Z15 = "list", "' list='"&amp;$AA15,"")&amp;"'&gt;
  &lt;labels&gt;&lt;label locale='en_AU'&gt;&lt;name&gt;"&amp;$Y15&amp;"&lt;/name&gt;&lt;/label&gt;&lt;/labels&gt;
  &lt;typeRestrictions&gt;
    &lt;restriction code='museum_"&amp;$X15&amp;"'&gt;
       &lt;table&gt;"&amp;W15&amp;"&lt;/table&gt;
       &lt;type&gt;subjectList&lt;/type&gt;
       &lt;includeSubtypes&gt;true&lt;/includeSubtypes&gt;
    &lt;/restriction&gt;
  &lt;/typeRestrictions&gt;
&lt;/metadataElement&gt;
","")</f>
        <v>#NAME?</v>
      </c>
    </row>
    <row r="16" ht="15.75" customHeight="1">
      <c r="A16" s="86" t="s">
        <v>401</v>
      </c>
      <c r="B16" s="108" t="s">
        <v>658</v>
      </c>
      <c r="C16" s="14" t="s">
        <v>663</v>
      </c>
      <c r="D16" s="90"/>
      <c r="E16" s="86" t="s">
        <v>664</v>
      </c>
      <c r="F16" s="14"/>
      <c r="G16" s="76"/>
      <c r="H16" s="14"/>
      <c r="I16" s="14"/>
      <c r="J16" s="14"/>
      <c r="K16" s="14"/>
      <c r="L16" s="78"/>
      <c r="M16" s="80"/>
      <c r="N16" s="82"/>
      <c r="O16" s="82"/>
      <c r="P16" s="82"/>
      <c r="Q16" s="82"/>
      <c r="R16" s="82"/>
      <c r="S16" s="82"/>
      <c r="T16" s="82"/>
      <c r="U16" s="82"/>
      <c r="V16" s="82"/>
      <c r="W16" s="82"/>
      <c r="X16" s="82"/>
      <c r="Y16" s="82"/>
      <c r="Z16" s="82"/>
      <c r="AA16" s="82"/>
      <c r="AB16" s="82"/>
      <c r="AC16" s="82"/>
      <c r="AD16" s="82"/>
      <c r="AE16" s="84"/>
    </row>
    <row r="17" ht="15.75" customHeight="1">
      <c r="A17" s="86" t="s">
        <v>671</v>
      </c>
      <c r="B17" s="67" t="s">
        <v>673</v>
      </c>
      <c r="C17" s="14" t="s">
        <v>674</v>
      </c>
      <c r="D17" s="90"/>
      <c r="E17" s="86"/>
      <c r="F17" s="14"/>
      <c r="G17" s="76"/>
      <c r="H17" s="14"/>
      <c r="I17" s="14"/>
      <c r="J17" s="14"/>
      <c r="K17" s="14"/>
      <c r="L17" s="78"/>
      <c r="M17" s="80"/>
      <c r="N17" s="82"/>
      <c r="O17" s="82"/>
      <c r="P17" s="82"/>
      <c r="Q17" s="82"/>
      <c r="R17" s="82"/>
      <c r="S17" s="82"/>
      <c r="T17" s="82"/>
      <c r="U17" s="82"/>
      <c r="V17" s="82"/>
      <c r="W17" s="82"/>
      <c r="X17" s="82"/>
      <c r="Y17" s="82"/>
      <c r="Z17" s="82"/>
      <c r="AA17" s="82"/>
      <c r="AB17" s="82"/>
      <c r="AC17" s="82"/>
      <c r="AD17" s="82"/>
      <c r="AE17" s="84"/>
    </row>
    <row r="18" ht="15.75" customHeight="1">
      <c r="A18" s="86" t="s">
        <v>401</v>
      </c>
      <c r="B18" s="108" t="s">
        <v>677</v>
      </c>
      <c r="C18" s="14" t="s">
        <v>663</v>
      </c>
      <c r="D18" s="90"/>
      <c r="E18" s="86" t="s">
        <v>679</v>
      </c>
      <c r="F18" s="14"/>
      <c r="G18" s="76"/>
      <c r="H18" s="14"/>
      <c r="I18" s="14"/>
      <c r="J18" s="14"/>
      <c r="K18" s="14"/>
      <c r="L18" s="78"/>
      <c r="M18" s="80"/>
      <c r="N18" s="82"/>
      <c r="O18" s="82"/>
      <c r="P18" s="82"/>
      <c r="Q18" s="82"/>
      <c r="R18" s="82"/>
      <c r="S18" s="82"/>
      <c r="T18" s="82"/>
      <c r="U18" s="82"/>
      <c r="V18" s="82"/>
      <c r="W18" s="82"/>
      <c r="X18" s="82"/>
      <c r="Y18" s="82"/>
      <c r="Z18" s="82"/>
      <c r="AA18" s="82"/>
      <c r="AB18" s="82"/>
      <c r="AC18" s="82"/>
      <c r="AD18" s="82"/>
      <c r="AE18" s="84"/>
    </row>
    <row r="19" ht="15.75" customHeight="1">
      <c r="A19" s="86" t="s">
        <v>401</v>
      </c>
      <c r="B19" s="108" t="s">
        <v>677</v>
      </c>
      <c r="C19" s="110" t="s">
        <v>680</v>
      </c>
      <c r="D19" s="90"/>
      <c r="E19" s="86" t="s">
        <v>686</v>
      </c>
      <c r="F19" s="14" t="s">
        <v>688</v>
      </c>
      <c r="G19" s="112" t="s">
        <v>690</v>
      </c>
      <c r="H19" s="14"/>
      <c r="I19" s="14"/>
      <c r="J19" s="14"/>
      <c r="K19" s="14"/>
      <c r="L19" s="78"/>
      <c r="M19" s="80"/>
      <c r="N19" s="82"/>
      <c r="O19" s="82"/>
      <c r="P19" s="82"/>
      <c r="Q19" s="82"/>
      <c r="R19" s="82"/>
      <c r="S19" s="82"/>
      <c r="T19" s="82"/>
      <c r="U19" s="82"/>
      <c r="V19" s="82"/>
      <c r="W19" s="82"/>
      <c r="X19" s="82"/>
      <c r="Y19" s="82"/>
      <c r="Z19" s="82"/>
      <c r="AA19" s="82"/>
      <c r="AB19" s="82"/>
      <c r="AC19" s="82"/>
      <c r="AD19" s="82"/>
      <c r="AE19" s="84"/>
    </row>
    <row r="20" ht="15.75" customHeight="1">
      <c r="A20" s="86" t="s">
        <v>401</v>
      </c>
      <c r="B20" s="108" t="s">
        <v>698</v>
      </c>
      <c r="C20" s="14" t="s">
        <v>699</v>
      </c>
      <c r="D20" s="90"/>
      <c r="E20" s="115" t="s">
        <v>701</v>
      </c>
      <c r="F20" s="14"/>
      <c r="G20" s="76"/>
      <c r="H20" s="14"/>
      <c r="I20" s="14"/>
      <c r="J20" s="14"/>
      <c r="K20" s="14"/>
      <c r="L20" s="78"/>
      <c r="M20" s="80"/>
      <c r="N20" s="82"/>
      <c r="O20" s="82"/>
      <c r="P20" s="82"/>
      <c r="Q20" s="82"/>
      <c r="R20" s="82"/>
      <c r="S20" s="82"/>
      <c r="T20" s="82"/>
      <c r="U20" s="82"/>
      <c r="V20" s="82"/>
      <c r="W20" s="82"/>
      <c r="X20" s="82"/>
      <c r="Y20" s="82"/>
      <c r="Z20" s="82"/>
      <c r="AA20" s="82"/>
      <c r="AB20" s="82"/>
      <c r="AC20" s="82"/>
      <c r="AD20" s="82"/>
      <c r="AE20" s="84"/>
    </row>
    <row r="21" ht="15.75" customHeight="1">
      <c r="A21" s="86" t="s">
        <v>711</v>
      </c>
      <c r="B21" s="108"/>
      <c r="C21" s="14" t="s">
        <v>712</v>
      </c>
      <c r="D21" s="90"/>
      <c r="E21" s="115" t="s">
        <v>701</v>
      </c>
      <c r="F21" s="14"/>
      <c r="G21" s="76"/>
      <c r="H21" s="14"/>
      <c r="I21" s="14"/>
      <c r="J21" s="14"/>
      <c r="K21" s="14" t="s">
        <v>713</v>
      </c>
      <c r="L21" s="78"/>
      <c r="M21" s="80"/>
      <c r="N21" s="82"/>
      <c r="O21" s="82"/>
      <c r="P21" s="82"/>
      <c r="Q21" s="82"/>
      <c r="R21" s="82"/>
      <c r="S21" s="82"/>
      <c r="T21" s="82"/>
      <c r="U21" s="82"/>
      <c r="V21" s="82"/>
      <c r="W21" s="82"/>
      <c r="X21" s="82"/>
      <c r="Y21" s="82"/>
      <c r="Z21" s="82"/>
      <c r="AA21" s="82"/>
      <c r="AB21" s="82"/>
      <c r="AC21" s="82"/>
      <c r="AD21" s="82"/>
      <c r="AE21" s="84"/>
    </row>
    <row r="22" ht="15.75" customHeight="1">
      <c r="A22" s="86" t="s">
        <v>401</v>
      </c>
      <c r="B22" s="108" t="s">
        <v>715</v>
      </c>
      <c r="C22" s="14" t="s">
        <v>716</v>
      </c>
      <c r="D22" s="90"/>
      <c r="E22" s="115" t="s">
        <v>701</v>
      </c>
      <c r="F22" s="14" t="s">
        <v>717</v>
      </c>
      <c r="G22" s="118" t="s">
        <v>718</v>
      </c>
      <c r="H22" s="14"/>
      <c r="I22" s="14"/>
      <c r="J22" s="14"/>
      <c r="K22" s="14" t="s">
        <v>721</v>
      </c>
      <c r="L22" s="78"/>
      <c r="M22" s="80"/>
      <c r="N22" s="82"/>
      <c r="O22" s="82"/>
      <c r="P22" s="82"/>
      <c r="Q22" s="82"/>
      <c r="R22" s="82"/>
      <c r="S22" s="82"/>
      <c r="T22" s="82"/>
      <c r="U22" s="82"/>
      <c r="V22" s="82"/>
      <c r="W22" s="82"/>
      <c r="X22" s="82"/>
      <c r="Y22" s="82"/>
      <c r="Z22" s="82"/>
      <c r="AA22" s="82"/>
      <c r="AB22" s="82"/>
      <c r="AC22" s="82"/>
      <c r="AD22" s="82"/>
      <c r="AE22" s="84"/>
    </row>
    <row r="23" ht="15.75" customHeight="1">
      <c r="A23" s="86" t="s">
        <v>401</v>
      </c>
      <c r="B23" s="108" t="s">
        <v>723</v>
      </c>
      <c r="C23" s="14" t="s">
        <v>725</v>
      </c>
      <c r="D23" s="90"/>
      <c r="E23" s="115" t="s">
        <v>701</v>
      </c>
      <c r="F23" s="14"/>
      <c r="G23" s="76"/>
      <c r="H23" s="14"/>
      <c r="I23" s="14"/>
      <c r="J23" s="14"/>
      <c r="K23" s="14" t="s">
        <v>721</v>
      </c>
      <c r="L23" s="78"/>
      <c r="M23" s="80"/>
      <c r="N23" s="82"/>
      <c r="O23" s="82"/>
      <c r="P23" s="82"/>
      <c r="Q23" s="82"/>
      <c r="R23" s="82"/>
      <c r="S23" s="82"/>
      <c r="T23" s="82"/>
      <c r="U23" s="82"/>
      <c r="V23" s="82"/>
      <c r="W23" s="82"/>
      <c r="X23" s="82"/>
      <c r="Y23" s="82"/>
      <c r="Z23" s="82"/>
      <c r="AA23" s="82"/>
      <c r="AB23" s="82"/>
      <c r="AC23" s="82"/>
      <c r="AD23" s="82"/>
      <c r="AE23" s="84"/>
    </row>
    <row r="24" ht="15.75" customHeight="1">
      <c r="A24" s="86" t="s">
        <v>401</v>
      </c>
      <c r="B24" s="108" t="s">
        <v>584</v>
      </c>
      <c r="C24" s="14" t="s">
        <v>730</v>
      </c>
      <c r="D24" s="90"/>
      <c r="E24" s="115" t="s">
        <v>701</v>
      </c>
      <c r="F24" s="14"/>
      <c r="G24" s="76"/>
      <c r="H24" s="14"/>
      <c r="I24" s="14"/>
      <c r="J24" s="14"/>
      <c r="K24" s="14"/>
      <c r="L24" s="78"/>
      <c r="M24" s="80"/>
      <c r="N24" s="82"/>
      <c r="O24" s="82"/>
      <c r="P24" s="82"/>
      <c r="Q24" s="82"/>
      <c r="R24" s="82"/>
      <c r="S24" s="82"/>
      <c r="T24" s="82"/>
      <c r="U24" s="82"/>
      <c r="V24" s="82"/>
      <c r="W24" s="82"/>
      <c r="X24" s="82"/>
      <c r="Y24" s="82"/>
      <c r="Z24" s="82"/>
      <c r="AA24" s="82"/>
      <c r="AB24" s="82"/>
      <c r="AC24" s="82"/>
      <c r="AD24" s="82"/>
      <c r="AE24" s="84"/>
    </row>
    <row r="25" ht="15.75" customHeight="1">
      <c r="A25" s="86" t="s">
        <v>401</v>
      </c>
      <c r="B25" s="108" t="s">
        <v>735</v>
      </c>
      <c r="C25" s="14" t="s">
        <v>736</v>
      </c>
      <c r="D25" s="90"/>
      <c r="E25" s="115" t="s">
        <v>701</v>
      </c>
      <c r="F25" s="14"/>
      <c r="G25" s="76"/>
      <c r="H25" s="14"/>
      <c r="I25" s="14"/>
      <c r="J25" s="14"/>
      <c r="K25" s="14"/>
      <c r="L25" s="78"/>
      <c r="M25" s="80"/>
      <c r="N25" s="82"/>
      <c r="O25" s="82"/>
      <c r="P25" s="82"/>
      <c r="Q25" s="82"/>
      <c r="R25" s="82"/>
      <c r="S25" s="82"/>
      <c r="T25" s="82"/>
      <c r="U25" s="82"/>
      <c r="V25" s="82"/>
      <c r="W25" s="82"/>
      <c r="X25" s="82"/>
      <c r="Y25" s="82"/>
      <c r="Z25" s="82"/>
      <c r="AA25" s="82"/>
      <c r="AB25" s="82"/>
      <c r="AC25" s="82"/>
      <c r="AD25" s="82"/>
      <c r="AE25" s="84"/>
    </row>
    <row r="26" ht="15.75" customHeight="1">
      <c r="A26" s="86" t="s">
        <v>401</v>
      </c>
      <c r="B26" s="108" t="s">
        <v>740</v>
      </c>
      <c r="C26" s="14" t="s">
        <v>741</v>
      </c>
      <c r="D26" s="90"/>
      <c r="E26" s="115" t="s">
        <v>701</v>
      </c>
      <c r="F26" s="14" t="s">
        <v>717</v>
      </c>
      <c r="G26" s="118" t="s">
        <v>743</v>
      </c>
      <c r="H26" s="14"/>
      <c r="I26" s="14"/>
      <c r="J26" s="14"/>
      <c r="K26" s="14"/>
      <c r="L26" s="78"/>
      <c r="M26" s="80"/>
      <c r="N26" s="82"/>
      <c r="O26" s="82"/>
      <c r="P26" s="82"/>
      <c r="Q26" s="82"/>
      <c r="R26" s="82"/>
      <c r="S26" s="82"/>
      <c r="T26" s="82"/>
      <c r="U26" s="82"/>
      <c r="V26" s="82"/>
      <c r="W26" s="82"/>
      <c r="X26" s="82"/>
      <c r="Y26" s="82"/>
      <c r="Z26" s="82"/>
      <c r="AA26" s="82"/>
      <c r="AB26" s="82"/>
      <c r="AC26" s="82"/>
      <c r="AD26" s="82"/>
      <c r="AE26" s="84"/>
    </row>
    <row r="27" ht="15.75" customHeight="1">
      <c r="A27" s="86" t="s">
        <v>401</v>
      </c>
      <c r="B27" s="108" t="s">
        <v>748</v>
      </c>
      <c r="C27" s="14" t="s">
        <v>749</v>
      </c>
      <c r="D27" s="90"/>
      <c r="E27" s="115" t="s">
        <v>701</v>
      </c>
      <c r="F27" s="14" t="s">
        <v>717</v>
      </c>
      <c r="G27" s="118" t="s">
        <v>753</v>
      </c>
      <c r="H27" s="14"/>
      <c r="I27" s="14"/>
      <c r="J27" s="14"/>
      <c r="K27" s="14"/>
      <c r="L27" s="78"/>
      <c r="M27" s="80"/>
      <c r="N27" s="82"/>
      <c r="O27" s="82"/>
      <c r="P27" s="82"/>
      <c r="Q27" s="82"/>
      <c r="R27" s="82"/>
      <c r="S27" s="82"/>
      <c r="T27" s="82"/>
      <c r="U27" s="82"/>
      <c r="V27" s="82"/>
      <c r="W27" s="82"/>
      <c r="X27" s="82"/>
      <c r="Y27" s="82"/>
      <c r="Z27" s="82"/>
      <c r="AA27" s="82"/>
      <c r="AB27" s="82"/>
      <c r="AC27" s="82"/>
      <c r="AD27" s="82"/>
      <c r="AE27" s="84"/>
    </row>
    <row r="28" ht="15.75" customHeight="1">
      <c r="A28" s="86" t="s">
        <v>401</v>
      </c>
      <c r="B28" s="108" t="s">
        <v>758</v>
      </c>
      <c r="C28" s="14" t="s">
        <v>759</v>
      </c>
      <c r="D28" s="90"/>
      <c r="E28" s="115" t="s">
        <v>701</v>
      </c>
      <c r="F28" s="14"/>
      <c r="G28" s="76"/>
      <c r="H28" s="14"/>
      <c r="I28" s="14"/>
      <c r="J28" s="14"/>
      <c r="K28" s="14"/>
      <c r="L28" s="78"/>
      <c r="M28" s="80"/>
      <c r="N28" s="82"/>
      <c r="O28" s="82"/>
      <c r="P28" s="82"/>
      <c r="Q28" s="82"/>
      <c r="R28" s="82"/>
      <c r="S28" s="82"/>
      <c r="T28" s="82"/>
      <c r="U28" s="82"/>
      <c r="V28" s="82"/>
      <c r="W28" s="82"/>
      <c r="X28" s="82"/>
      <c r="Y28" s="82"/>
      <c r="Z28" s="82"/>
      <c r="AA28" s="82"/>
      <c r="AB28" s="82"/>
      <c r="AC28" s="82"/>
      <c r="AD28" s="82"/>
      <c r="AE28" s="84"/>
    </row>
    <row r="29" ht="15.75" customHeight="1">
      <c r="A29" s="86" t="s">
        <v>401</v>
      </c>
      <c r="B29" s="108" t="s">
        <v>764</v>
      </c>
      <c r="C29" s="14" t="s">
        <v>765</v>
      </c>
      <c r="D29" s="90"/>
      <c r="E29" s="115" t="s">
        <v>701</v>
      </c>
      <c r="F29" s="14"/>
      <c r="G29" s="76"/>
      <c r="H29" s="14"/>
      <c r="I29" s="14"/>
      <c r="J29" s="14"/>
      <c r="K29" s="14"/>
      <c r="L29" s="78"/>
      <c r="M29" s="80"/>
      <c r="N29" s="82"/>
      <c r="O29" s="82"/>
      <c r="P29" s="82"/>
      <c r="Q29" s="82"/>
      <c r="R29" s="82"/>
      <c r="S29" s="82"/>
      <c r="T29" s="82"/>
      <c r="U29" s="82"/>
      <c r="V29" s="82"/>
      <c r="W29" s="82"/>
      <c r="X29" s="82"/>
      <c r="Y29" s="82"/>
      <c r="Z29" s="82"/>
      <c r="AA29" s="82"/>
      <c r="AB29" s="82"/>
      <c r="AC29" s="82"/>
      <c r="AD29" s="82"/>
      <c r="AE29" s="84"/>
    </row>
    <row r="30" ht="15.75" customHeight="1">
      <c r="A30" s="86" t="s">
        <v>401</v>
      </c>
      <c r="B30" s="108" t="s">
        <v>769</v>
      </c>
      <c r="C30" s="14" t="s">
        <v>771</v>
      </c>
      <c r="D30" s="90"/>
      <c r="E30" s="115" t="s">
        <v>701</v>
      </c>
      <c r="F30" s="14"/>
      <c r="G30" s="76"/>
      <c r="H30" s="14"/>
      <c r="I30" s="14"/>
      <c r="J30" s="14"/>
      <c r="K30" s="14"/>
      <c r="L30" s="78"/>
      <c r="M30" s="80"/>
      <c r="N30" s="82"/>
      <c r="O30" s="82"/>
      <c r="P30" s="82"/>
      <c r="Q30" s="82"/>
      <c r="R30" s="82"/>
      <c r="S30" s="82"/>
      <c r="T30" s="82"/>
      <c r="U30" s="82"/>
      <c r="V30" s="82"/>
      <c r="W30" s="82"/>
      <c r="X30" s="82"/>
      <c r="Y30" s="82"/>
      <c r="Z30" s="82"/>
      <c r="AA30" s="82"/>
      <c r="AB30" s="82"/>
      <c r="AC30" s="82"/>
      <c r="AD30" s="82"/>
      <c r="AE30" s="84"/>
    </row>
    <row r="31" ht="15.75" customHeight="1">
      <c r="A31" s="86" t="s">
        <v>401</v>
      </c>
      <c r="B31" s="108" t="s">
        <v>778</v>
      </c>
      <c r="C31" s="14" t="s">
        <v>780</v>
      </c>
      <c r="D31" s="90"/>
      <c r="E31" s="115" t="s">
        <v>701</v>
      </c>
      <c r="F31" s="14"/>
      <c r="G31" s="118"/>
      <c r="H31" s="14" t="s">
        <v>781</v>
      </c>
      <c r="I31" s="14" t="s">
        <v>782</v>
      </c>
      <c r="J31" s="14"/>
      <c r="K31" s="14"/>
      <c r="L31" s="78"/>
      <c r="M31" s="80"/>
      <c r="N31" s="82"/>
      <c r="O31" s="82"/>
      <c r="P31" s="82"/>
      <c r="Q31" s="82"/>
      <c r="R31" s="82"/>
      <c r="S31" s="82"/>
      <c r="T31" s="82"/>
      <c r="U31" s="82"/>
      <c r="V31" s="82"/>
      <c r="W31" s="82"/>
      <c r="X31" s="82"/>
      <c r="Y31" s="82"/>
      <c r="Z31" s="82"/>
      <c r="AA31" s="82"/>
      <c r="AB31" s="82"/>
      <c r="AC31" s="82"/>
      <c r="AD31" s="82"/>
      <c r="AE31" s="84"/>
    </row>
    <row r="32" ht="15.75" customHeight="1">
      <c r="A32" s="86" t="s">
        <v>401</v>
      </c>
      <c r="B32" s="108" t="s">
        <v>329</v>
      </c>
      <c r="C32" s="14" t="s">
        <v>784</v>
      </c>
      <c r="D32" s="90"/>
      <c r="E32" s="115" t="s">
        <v>701</v>
      </c>
      <c r="F32" s="14"/>
      <c r="G32" s="118"/>
      <c r="H32" s="14" t="s">
        <v>781</v>
      </c>
      <c r="I32" s="14" t="s">
        <v>782</v>
      </c>
      <c r="J32" s="14"/>
      <c r="K32" s="14"/>
      <c r="L32" s="78"/>
      <c r="M32" s="80"/>
      <c r="N32" s="82"/>
      <c r="O32" s="82"/>
      <c r="P32" s="82"/>
      <c r="Q32" s="82"/>
      <c r="R32" s="82"/>
      <c r="S32" s="82"/>
      <c r="T32" s="82"/>
      <c r="U32" s="82"/>
      <c r="V32" s="82"/>
      <c r="W32" s="82"/>
      <c r="X32" s="82"/>
      <c r="Y32" s="82"/>
      <c r="Z32" s="82"/>
      <c r="AA32" s="82"/>
      <c r="AB32" s="82"/>
      <c r="AC32" s="82"/>
      <c r="AD32" s="82"/>
      <c r="AE32" s="84"/>
    </row>
    <row r="33" ht="15.75" customHeight="1">
      <c r="A33" s="86" t="s">
        <v>401</v>
      </c>
      <c r="B33" s="108" t="s">
        <v>788</v>
      </c>
      <c r="C33" s="14" t="s">
        <v>789</v>
      </c>
      <c r="D33" s="90"/>
      <c r="E33" s="115" t="s">
        <v>701</v>
      </c>
      <c r="F33" s="14"/>
      <c r="G33" s="76"/>
      <c r="H33" s="14"/>
      <c r="I33" s="14"/>
      <c r="J33" s="14"/>
      <c r="K33" s="14" t="s">
        <v>790</v>
      </c>
      <c r="L33" s="78"/>
      <c r="M33" s="80"/>
      <c r="N33" s="82"/>
      <c r="O33" s="82"/>
      <c r="P33" s="82"/>
      <c r="Q33" s="82"/>
      <c r="R33" s="82"/>
      <c r="S33" s="82"/>
      <c r="T33" s="82"/>
      <c r="U33" s="82"/>
      <c r="V33" s="82"/>
      <c r="W33" s="82"/>
      <c r="X33" s="82"/>
      <c r="Y33" s="82"/>
      <c r="Z33" s="82"/>
      <c r="AA33" s="82"/>
      <c r="AB33" s="82"/>
      <c r="AC33" s="82"/>
      <c r="AD33" s="82"/>
      <c r="AE33" s="84"/>
    </row>
    <row r="34" ht="15.75" customHeight="1">
      <c r="A34" s="86" t="s">
        <v>401</v>
      </c>
      <c r="B34" s="108" t="s">
        <v>794</v>
      </c>
      <c r="C34" s="14" t="s">
        <v>796</v>
      </c>
      <c r="D34" s="90"/>
      <c r="E34" s="115" t="s">
        <v>701</v>
      </c>
      <c r="F34" s="14"/>
      <c r="G34" s="76"/>
      <c r="H34" s="14"/>
      <c r="I34" s="14"/>
      <c r="J34" s="14"/>
      <c r="K34" s="14" t="s">
        <v>790</v>
      </c>
      <c r="L34" s="78"/>
      <c r="M34" s="80"/>
      <c r="N34" s="82"/>
      <c r="O34" s="82"/>
      <c r="P34" s="82"/>
      <c r="Q34" s="82"/>
      <c r="R34" s="82"/>
      <c r="S34" s="82"/>
      <c r="T34" s="82"/>
      <c r="U34" s="82"/>
      <c r="V34" s="82"/>
      <c r="W34" s="82"/>
      <c r="X34" s="82"/>
      <c r="Y34" s="82"/>
      <c r="Z34" s="82"/>
      <c r="AA34" s="82"/>
      <c r="AB34" s="82"/>
      <c r="AC34" s="82"/>
      <c r="AD34" s="82"/>
      <c r="AE34" s="84"/>
    </row>
    <row r="35" ht="15.75" customHeight="1">
      <c r="A35" s="86" t="s">
        <v>401</v>
      </c>
      <c r="B35" s="108" t="s">
        <v>801</v>
      </c>
      <c r="C35" s="14" t="s">
        <v>803</v>
      </c>
      <c r="D35" s="90"/>
      <c r="E35" s="115" t="s">
        <v>701</v>
      </c>
      <c r="F35" s="14"/>
      <c r="G35" s="118"/>
      <c r="H35" s="14" t="s">
        <v>781</v>
      </c>
      <c r="I35" s="14" t="s">
        <v>782</v>
      </c>
      <c r="J35" s="14"/>
      <c r="K35" s="14"/>
      <c r="L35" s="78"/>
      <c r="M35" s="80"/>
      <c r="N35" s="82"/>
      <c r="O35" s="82"/>
      <c r="P35" s="82"/>
      <c r="Q35" s="82"/>
      <c r="R35" s="82"/>
      <c r="S35" s="82"/>
      <c r="T35" s="82"/>
      <c r="U35" s="82"/>
      <c r="V35" s="82"/>
      <c r="W35" s="82"/>
      <c r="X35" s="82"/>
      <c r="Y35" s="82"/>
      <c r="Z35" s="82"/>
      <c r="AA35" s="82"/>
      <c r="AB35" s="82"/>
      <c r="AC35" s="82"/>
      <c r="AD35" s="82"/>
      <c r="AE35" s="84"/>
    </row>
    <row r="36" ht="15.75" customHeight="1">
      <c r="A36" s="86" t="s">
        <v>401</v>
      </c>
      <c r="B36" s="108" t="s">
        <v>806</v>
      </c>
      <c r="C36" s="14" t="s">
        <v>808</v>
      </c>
      <c r="D36" s="90"/>
      <c r="E36" s="115" t="s">
        <v>701</v>
      </c>
      <c r="F36" s="14"/>
      <c r="G36" s="76"/>
      <c r="H36" s="14"/>
      <c r="I36" s="14"/>
      <c r="J36" s="14"/>
      <c r="K36" s="14"/>
      <c r="L36" s="78"/>
      <c r="M36" s="80"/>
      <c r="N36" s="82"/>
      <c r="O36" s="82"/>
      <c r="P36" s="82"/>
      <c r="Q36" s="82"/>
      <c r="R36" s="82"/>
      <c r="S36" s="82"/>
      <c r="T36" s="82"/>
      <c r="U36" s="82"/>
      <c r="V36" s="82"/>
      <c r="W36" s="82"/>
      <c r="X36" s="82"/>
      <c r="Y36" s="82"/>
      <c r="Z36" s="82"/>
      <c r="AA36" s="82"/>
      <c r="AB36" s="82"/>
      <c r="AC36" s="82"/>
      <c r="AD36" s="82"/>
      <c r="AE36" s="84"/>
    </row>
    <row r="37" ht="15.75" customHeight="1">
      <c r="A37" s="86" t="s">
        <v>401</v>
      </c>
      <c r="B37" s="108" t="s">
        <v>810</v>
      </c>
      <c r="C37" s="14" t="s">
        <v>811</v>
      </c>
      <c r="D37" s="90"/>
      <c r="E37" s="86" t="s">
        <v>813</v>
      </c>
      <c r="F37" s="14"/>
      <c r="G37" s="76"/>
      <c r="H37" s="14"/>
      <c r="I37" s="14"/>
      <c r="J37" s="14"/>
      <c r="K37" s="14"/>
      <c r="L37" s="78"/>
      <c r="M37" s="80"/>
      <c r="N37" s="82"/>
      <c r="O37" s="82"/>
      <c r="P37" s="82"/>
      <c r="Q37" s="82"/>
      <c r="R37" s="82"/>
      <c r="S37" s="82"/>
      <c r="T37" s="82"/>
      <c r="U37" s="82"/>
      <c r="V37" s="82"/>
      <c r="W37" s="82"/>
      <c r="X37" s="82"/>
      <c r="Y37" s="82"/>
      <c r="Z37" s="82"/>
      <c r="AA37" s="82"/>
      <c r="AB37" s="82"/>
      <c r="AC37" s="82"/>
      <c r="AD37" s="82"/>
      <c r="AE37" s="84"/>
    </row>
    <row r="38" ht="15.75" customHeight="1">
      <c r="A38" s="86" t="s">
        <v>401</v>
      </c>
      <c r="B38" s="108" t="s">
        <v>817</v>
      </c>
      <c r="C38" s="14" t="s">
        <v>818</v>
      </c>
      <c r="D38" s="90"/>
      <c r="E38" s="115" t="s">
        <v>701</v>
      </c>
      <c r="F38" s="14"/>
      <c r="G38" s="76"/>
      <c r="H38" s="14"/>
      <c r="I38" s="14"/>
      <c r="J38" s="14"/>
      <c r="K38" s="14"/>
      <c r="L38" s="78"/>
      <c r="M38" s="80"/>
      <c r="N38" s="82"/>
      <c r="O38" s="82"/>
      <c r="P38" s="82"/>
      <c r="Q38" s="82"/>
      <c r="R38" s="82"/>
      <c r="S38" s="82"/>
      <c r="T38" s="82"/>
      <c r="U38" s="82"/>
      <c r="V38" s="82"/>
      <c r="W38" s="82"/>
      <c r="X38" s="82"/>
      <c r="Y38" s="82"/>
      <c r="Z38" s="82"/>
      <c r="AA38" s="82"/>
      <c r="AB38" s="82"/>
      <c r="AC38" s="82"/>
      <c r="AD38" s="82"/>
      <c r="AE38" s="84"/>
    </row>
    <row r="39" ht="15.75" customHeight="1">
      <c r="A39" s="86" t="s">
        <v>401</v>
      </c>
      <c r="B39" s="67" t="s">
        <v>821</v>
      </c>
      <c r="C39" s="14" t="s">
        <v>822</v>
      </c>
      <c r="D39" s="90"/>
      <c r="E39" s="115" t="s">
        <v>701</v>
      </c>
      <c r="F39" s="14"/>
      <c r="G39" s="76"/>
      <c r="H39" s="14"/>
      <c r="I39" s="14"/>
      <c r="J39" s="14"/>
      <c r="K39" s="14"/>
      <c r="L39" s="78"/>
      <c r="M39" s="80"/>
      <c r="N39" s="82"/>
      <c r="O39" s="82"/>
      <c r="P39" s="82"/>
      <c r="Q39" s="82"/>
      <c r="R39" s="82"/>
      <c r="S39" s="82"/>
      <c r="T39" s="82"/>
      <c r="U39" s="82"/>
      <c r="V39" s="82"/>
      <c r="W39" s="82"/>
      <c r="X39" s="82"/>
      <c r="Y39" s="82"/>
      <c r="Z39" s="82"/>
      <c r="AA39" s="82"/>
      <c r="AB39" s="82"/>
      <c r="AC39" s="82"/>
      <c r="AD39" s="82"/>
      <c r="AE39" s="84"/>
    </row>
    <row r="40" ht="15.75" customHeight="1">
      <c r="A40" s="86" t="s">
        <v>401</v>
      </c>
      <c r="B40" s="67" t="s">
        <v>827</v>
      </c>
      <c r="C40" s="14" t="s">
        <v>829</v>
      </c>
      <c r="D40" s="90"/>
      <c r="E40" s="115" t="s">
        <v>701</v>
      </c>
      <c r="F40" s="14"/>
      <c r="G40" s="76"/>
      <c r="H40" s="14"/>
      <c r="I40" s="14"/>
      <c r="J40" s="14"/>
      <c r="K40" s="14"/>
      <c r="L40" s="78"/>
      <c r="M40" s="80"/>
      <c r="N40" s="82"/>
      <c r="O40" s="82"/>
      <c r="P40" s="82"/>
      <c r="Q40" s="82"/>
      <c r="R40" s="82"/>
      <c r="S40" s="82"/>
      <c r="T40" s="82"/>
      <c r="U40" s="82"/>
      <c r="V40" s="82"/>
      <c r="W40" s="82"/>
      <c r="X40" s="82"/>
      <c r="Y40" s="82"/>
      <c r="Z40" s="82"/>
      <c r="AA40" s="82"/>
      <c r="AB40" s="82"/>
      <c r="AC40" s="82"/>
      <c r="AD40" s="82"/>
      <c r="AE40" s="84"/>
    </row>
    <row r="41" ht="15.75" customHeight="1">
      <c r="A41" s="86" t="s">
        <v>401</v>
      </c>
      <c r="B41" s="67" t="s">
        <v>835</v>
      </c>
      <c r="C41" s="14" t="s">
        <v>836</v>
      </c>
      <c r="D41" s="90"/>
      <c r="E41" s="115" t="s">
        <v>701</v>
      </c>
      <c r="F41" s="14"/>
      <c r="G41" s="76"/>
      <c r="H41" s="14"/>
      <c r="I41" s="14"/>
      <c r="J41" s="14"/>
      <c r="K41" s="14"/>
      <c r="L41" s="78"/>
      <c r="M41" s="80"/>
      <c r="N41" s="82"/>
      <c r="O41" s="82"/>
      <c r="P41" s="82"/>
      <c r="Q41" s="82"/>
      <c r="R41" s="82"/>
      <c r="S41" s="82"/>
      <c r="T41" s="82"/>
      <c r="U41" s="82"/>
      <c r="V41" s="82"/>
      <c r="W41" s="82"/>
      <c r="X41" s="82"/>
      <c r="Y41" s="82"/>
      <c r="Z41" s="82"/>
      <c r="AA41" s="82"/>
      <c r="AB41" s="82"/>
      <c r="AC41" s="82"/>
      <c r="AD41" s="82"/>
      <c r="AE41" s="84"/>
    </row>
    <row r="42" ht="15.75" customHeight="1">
      <c r="A42" s="86" t="s">
        <v>401</v>
      </c>
      <c r="B42" s="67" t="s">
        <v>840</v>
      </c>
      <c r="C42" s="129" t="s">
        <v>842</v>
      </c>
      <c r="D42" s="90"/>
      <c r="E42" s="115" t="s">
        <v>701</v>
      </c>
      <c r="F42" s="14"/>
      <c r="G42" s="76"/>
      <c r="H42" s="14"/>
      <c r="I42" s="14"/>
      <c r="J42" s="14"/>
      <c r="K42" s="14"/>
      <c r="L42" s="78"/>
      <c r="M42" s="80"/>
      <c r="N42" s="82"/>
      <c r="O42" s="82"/>
      <c r="P42" s="82"/>
      <c r="Q42" s="82"/>
      <c r="R42" s="82"/>
      <c r="S42" s="82"/>
      <c r="T42" s="82"/>
      <c r="U42" s="82"/>
      <c r="V42" s="82"/>
      <c r="W42" s="82"/>
      <c r="X42" s="82"/>
      <c r="Y42" s="82"/>
      <c r="Z42" s="82"/>
      <c r="AA42" s="82"/>
      <c r="AB42" s="82"/>
      <c r="AC42" s="82"/>
      <c r="AD42" s="82"/>
      <c r="AE42" s="84"/>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D$42"/>
  <conditionalFormatting sqref="L14:L30 L31:L1001">
    <cfRule type="cellIs" dxfId="0" priority="1" operator="equal">
      <formula>"verified"</formula>
    </cfRule>
  </conditionalFormatting>
  <conditionalFormatting sqref="L14:L30 L31:L1001">
    <cfRule type="cellIs" dxfId="1" priority="2" operator="equal">
      <formula>"complete"</formula>
    </cfRule>
  </conditionalFormatting>
  <conditionalFormatting sqref="L14:L30 L31:L1001">
    <cfRule type="cellIs" dxfId="2" priority="3" operator="equal">
      <formula>"draft"</formula>
    </cfRule>
  </conditionalFormatting>
  <conditionalFormatting sqref="L14:L30 L31:L1001">
    <cfRule type="containsBlanks" dxfId="3" priority="4">
      <formula>LEN(TRIM(L14))=0</formula>
    </cfRule>
  </conditionalFormatting>
  <dataValidations>
    <dataValidation type="list" allowBlank="1" sqref="C10">
      <formula1>'Drop-down Lists'!$C$1:$C$13</formula1>
    </dataValidation>
    <dataValidation type="list" allowBlank="1" sqref="C12:C13">
      <formula1>'Drop-down Lists'!$D$1:$D$2</formula1>
    </dataValidation>
    <dataValidation type="list" allowBlank="1" sqref="B14:B48">
      <formula1>dataReport!$C:$C</formula1>
    </dataValidation>
    <dataValidation type="list" allowBlank="1" sqref="A2:A48">
      <formula1>'Drop-down Lists'!$A:$A</formula1>
    </dataValidation>
    <dataValidation type="list" allowBlank="1" sqref="C6">
      <formula1>'Drop-down Lists'!$E$1:$E$16</formula1>
    </dataValidation>
    <dataValidation type="list" allowBlank="1" sqref="C11">
      <formula1>'Drop-down Lists'!$B:$B</formula1>
    </dataValidation>
    <dataValidation type="list" allowBlank="1" sqref="C7">
      <formula1>'Drop-down Lists'!$F:$F</formula1>
    </dataValidation>
    <dataValidation type="list" allowBlank="1" sqref="F14:F48">
      <formula1>'Drop-down Lists'!$G:$G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28" width="14.43"/>
  </cols>
  <sheetData>
    <row r="1" ht="15.75" customHeight="1">
      <c r="A1" s="1" t="s">
        <v>0</v>
      </c>
      <c r="B1" s="3" t="s">
        <v>2</v>
      </c>
      <c r="C1" s="3" t="s">
        <v>6</v>
      </c>
      <c r="D1" s="5" t="s">
        <v>7</v>
      </c>
      <c r="E1" s="5" t="s">
        <v>18</v>
      </c>
      <c r="F1" s="5" t="s">
        <v>19</v>
      </c>
      <c r="G1" s="5" t="s">
        <v>20</v>
      </c>
      <c r="H1" s="5" t="s">
        <v>21</v>
      </c>
      <c r="I1" s="5" t="s">
        <v>22</v>
      </c>
      <c r="J1" s="5" t="s">
        <v>23</v>
      </c>
      <c r="K1" s="5" t="s">
        <v>24</v>
      </c>
      <c r="L1" s="5" t="s">
        <v>25</v>
      </c>
      <c r="M1" s="5" t="s">
        <v>26</v>
      </c>
      <c r="N1" s="5" t="s">
        <v>27</v>
      </c>
      <c r="O1" s="5" t="s">
        <v>28</v>
      </c>
      <c r="P1" s="5" t="s">
        <v>29</v>
      </c>
      <c r="Q1" s="7" t="s">
        <v>30</v>
      </c>
      <c r="R1" s="7" t="s">
        <v>42</v>
      </c>
      <c r="S1" s="9" t="s">
        <v>43</v>
      </c>
      <c r="T1" s="9" t="s">
        <v>50</v>
      </c>
      <c r="U1" s="5" t="s">
        <v>51</v>
      </c>
      <c r="V1" s="5" t="s">
        <v>53</v>
      </c>
      <c r="W1" s="5" t="s">
        <v>54</v>
      </c>
      <c r="X1" s="5" t="s">
        <v>55</v>
      </c>
      <c r="Y1" s="5" t="s">
        <v>56</v>
      </c>
      <c r="Z1" s="5" t="s">
        <v>57</v>
      </c>
      <c r="AA1" s="5" t="s">
        <v>59</v>
      </c>
      <c r="AB1" s="11" t="s">
        <v>61</v>
      </c>
    </row>
    <row r="2" ht="15.75" customHeight="1">
      <c r="A2" s="12" t="s">
        <v>69</v>
      </c>
      <c r="B2" s="13" t="s">
        <v>76</v>
      </c>
      <c r="C2" s="15" t="s">
        <v>82</v>
      </c>
      <c r="D2" s="16">
        <v>1.0</v>
      </c>
      <c r="E2" s="16">
        <v>0.0</v>
      </c>
      <c r="F2" s="16">
        <v>1.0</v>
      </c>
      <c r="G2" s="16">
        <v>0.0</v>
      </c>
      <c r="H2" s="17" t="s">
        <v>94</v>
      </c>
      <c r="I2" s="18"/>
      <c r="J2" s="18"/>
      <c r="K2" s="17" t="s">
        <v>98</v>
      </c>
      <c r="L2" s="18"/>
      <c r="M2" s="18"/>
      <c r="N2" s="18"/>
      <c r="O2" s="18"/>
      <c r="P2" s="17" t="s">
        <v>100</v>
      </c>
      <c r="Q2" s="18"/>
      <c r="R2" s="18"/>
      <c r="S2" s="18"/>
      <c r="T2" s="18"/>
      <c r="U2" s="18"/>
      <c r="V2" s="18"/>
      <c r="W2" s="18"/>
      <c r="X2" s="18"/>
      <c r="Y2" s="18"/>
      <c r="Z2" s="18"/>
      <c r="AA2" s="18"/>
      <c r="AB2" s="19"/>
    </row>
    <row r="3" ht="15.75" customHeight="1">
      <c r="A3" s="20" t="s">
        <v>69</v>
      </c>
      <c r="B3" s="20" t="s">
        <v>111</v>
      </c>
      <c r="C3" s="22"/>
      <c r="D3" s="24"/>
      <c r="E3" s="24"/>
      <c r="F3" s="25"/>
      <c r="G3" s="25"/>
      <c r="H3" s="25"/>
      <c r="I3" s="25"/>
      <c r="J3" s="25"/>
      <c r="K3" s="25"/>
      <c r="L3" s="25"/>
      <c r="M3" s="27"/>
      <c r="N3" s="27"/>
      <c r="O3" s="27"/>
      <c r="P3" s="27"/>
      <c r="Q3" s="27"/>
      <c r="R3" s="29"/>
      <c r="S3" s="29"/>
      <c r="T3" s="29"/>
      <c r="U3" s="31"/>
      <c r="V3" s="31"/>
      <c r="W3" s="31"/>
      <c r="X3" s="33"/>
      <c r="Y3" s="33"/>
      <c r="Z3" s="34"/>
      <c r="AA3" s="34"/>
      <c r="AB3" s="35"/>
    </row>
    <row r="4" ht="15.75" customHeight="1">
      <c r="A4" s="20" t="s">
        <v>69</v>
      </c>
      <c r="B4" s="20" t="s">
        <v>168</v>
      </c>
      <c r="C4" s="22"/>
      <c r="D4" s="36">
        <v>1.0</v>
      </c>
      <c r="E4" s="36">
        <v>1.0</v>
      </c>
      <c r="F4" s="37">
        <v>1.0</v>
      </c>
      <c r="G4" s="37">
        <v>1.0</v>
      </c>
      <c r="H4" s="38" t="s">
        <v>94</v>
      </c>
      <c r="I4" s="38" t="s">
        <v>175</v>
      </c>
      <c r="J4" s="38" t="s">
        <v>177</v>
      </c>
      <c r="K4" s="38" t="s">
        <v>178</v>
      </c>
      <c r="L4" s="25"/>
      <c r="M4" s="27"/>
      <c r="N4" s="27"/>
      <c r="O4" s="27"/>
      <c r="P4" s="27"/>
      <c r="Q4" s="27"/>
      <c r="R4" s="39" t="s">
        <v>179</v>
      </c>
      <c r="S4" s="39" t="s">
        <v>183</v>
      </c>
      <c r="T4" s="29"/>
      <c r="U4" s="31"/>
      <c r="V4" s="31"/>
      <c r="W4" s="31"/>
      <c r="X4" s="33"/>
      <c r="Y4" s="33"/>
      <c r="Z4" s="34"/>
      <c r="AA4" s="34"/>
      <c r="AB4" s="35"/>
    </row>
    <row r="5" ht="15.75" customHeight="1">
      <c r="A5" s="20" t="s">
        <v>69</v>
      </c>
      <c r="B5" s="20" t="s">
        <v>186</v>
      </c>
      <c r="C5" s="22"/>
      <c r="D5" s="36">
        <v>1.0</v>
      </c>
      <c r="E5" s="36">
        <v>2.0</v>
      </c>
      <c r="F5" s="37">
        <v>1.0</v>
      </c>
      <c r="G5" s="37">
        <v>2.0</v>
      </c>
      <c r="H5" s="38" t="s">
        <v>94</v>
      </c>
      <c r="I5" s="38" t="s">
        <v>188</v>
      </c>
      <c r="J5" s="38" t="s">
        <v>190</v>
      </c>
      <c r="K5" s="38" t="s">
        <v>191</v>
      </c>
      <c r="L5" s="25"/>
      <c r="M5" s="27"/>
      <c r="N5" s="40" t="s">
        <v>192</v>
      </c>
      <c r="O5" s="40" t="s">
        <v>197</v>
      </c>
      <c r="P5" s="27"/>
      <c r="Q5" s="27"/>
      <c r="R5" s="39" t="s">
        <v>179</v>
      </c>
      <c r="S5" s="39" t="s">
        <v>199</v>
      </c>
      <c r="T5" s="29"/>
      <c r="U5" s="31"/>
      <c r="V5" s="31"/>
      <c r="W5" s="31"/>
      <c r="X5" s="33"/>
      <c r="Y5" s="33"/>
      <c r="Z5" s="34"/>
      <c r="AA5" s="34"/>
      <c r="AB5" s="35"/>
    </row>
    <row r="6" ht="15.75" customHeight="1">
      <c r="A6" s="20" t="s">
        <v>69</v>
      </c>
      <c r="B6" s="20" t="s">
        <v>200</v>
      </c>
      <c r="C6" s="22"/>
      <c r="D6" s="36">
        <v>1.0</v>
      </c>
      <c r="E6" s="36">
        <v>3.0</v>
      </c>
      <c r="F6" s="37">
        <v>1.0</v>
      </c>
      <c r="G6" s="37">
        <v>3.0</v>
      </c>
      <c r="H6" s="38" t="s">
        <v>94</v>
      </c>
      <c r="I6" s="38" t="s">
        <v>202</v>
      </c>
      <c r="J6" s="38" t="s">
        <v>203</v>
      </c>
      <c r="K6" s="38" t="s">
        <v>205</v>
      </c>
      <c r="L6" s="38" t="s">
        <v>206</v>
      </c>
      <c r="M6" s="27"/>
      <c r="N6" s="27"/>
      <c r="O6" s="27"/>
      <c r="P6" s="27"/>
      <c r="Q6" s="27"/>
      <c r="R6" s="29"/>
      <c r="S6" s="29"/>
      <c r="T6" s="29"/>
      <c r="U6" s="31"/>
      <c r="V6" s="31"/>
      <c r="W6" s="31"/>
      <c r="X6" s="33"/>
      <c r="Y6" s="33"/>
      <c r="Z6" s="34"/>
      <c r="AA6" s="34"/>
      <c r="AB6" s="35"/>
    </row>
    <row r="7" ht="15.75" customHeight="1">
      <c r="A7" s="20" t="s">
        <v>69</v>
      </c>
      <c r="B7" s="20" t="s">
        <v>200</v>
      </c>
      <c r="C7" s="22"/>
      <c r="D7" s="36">
        <v>1.0</v>
      </c>
      <c r="E7" s="36">
        <v>4.0</v>
      </c>
      <c r="F7" s="37">
        <v>1.0</v>
      </c>
      <c r="G7" s="37">
        <v>4.0</v>
      </c>
      <c r="H7" s="38" t="s">
        <v>94</v>
      </c>
      <c r="I7" s="38" t="s">
        <v>210</v>
      </c>
      <c r="J7" s="38" t="s">
        <v>211</v>
      </c>
      <c r="K7" s="38" t="s">
        <v>212</v>
      </c>
      <c r="L7" s="25"/>
      <c r="M7" s="27"/>
      <c r="N7" s="27"/>
      <c r="O7" s="27"/>
      <c r="P7" s="27"/>
      <c r="Q7" s="27"/>
      <c r="R7" s="29"/>
      <c r="S7" s="29"/>
      <c r="T7" s="29"/>
      <c r="U7" s="31"/>
      <c r="V7" s="31"/>
      <c r="W7" s="31"/>
      <c r="X7" s="33"/>
      <c r="Y7" s="33"/>
      <c r="Z7" s="34"/>
      <c r="AA7" s="34"/>
      <c r="AB7" s="35"/>
    </row>
    <row r="8" ht="15.75" customHeight="1">
      <c r="A8" s="41" t="s">
        <v>69</v>
      </c>
      <c r="B8" s="20" t="s">
        <v>219</v>
      </c>
      <c r="C8" s="22"/>
      <c r="D8" s="24"/>
      <c r="E8" s="24"/>
      <c r="F8" s="25"/>
      <c r="G8" s="25"/>
      <c r="H8" s="25"/>
      <c r="I8" s="25"/>
      <c r="J8" s="25"/>
      <c r="K8" s="25"/>
      <c r="L8" s="25"/>
      <c r="M8" s="27"/>
      <c r="N8" s="27"/>
      <c r="O8" s="27"/>
      <c r="P8" s="27"/>
      <c r="Q8" s="27"/>
      <c r="R8" s="29"/>
      <c r="S8" s="29"/>
      <c r="T8" s="29"/>
      <c r="U8" s="31"/>
      <c r="V8" s="31"/>
      <c r="W8" s="31"/>
      <c r="X8" s="33"/>
      <c r="Y8" s="33"/>
      <c r="Z8" s="34"/>
      <c r="AA8" s="34"/>
      <c r="AB8" s="35"/>
    </row>
    <row r="9" ht="15.75" customHeight="1">
      <c r="A9" s="12" t="s">
        <v>224</v>
      </c>
      <c r="B9" s="13" t="s">
        <v>225</v>
      </c>
      <c r="C9" s="43"/>
      <c r="D9" s="16">
        <v>2.0</v>
      </c>
      <c r="E9" s="16">
        <v>0.0</v>
      </c>
      <c r="F9" s="16">
        <v>2.0</v>
      </c>
      <c r="G9" s="16">
        <v>0.0</v>
      </c>
      <c r="H9" s="17" t="s">
        <v>233</v>
      </c>
      <c r="I9" s="18"/>
      <c r="J9" s="18"/>
      <c r="K9" s="17" t="s">
        <v>235</v>
      </c>
      <c r="L9" s="18"/>
      <c r="M9" s="18"/>
      <c r="N9" s="18"/>
      <c r="O9" s="18"/>
      <c r="P9" s="18"/>
      <c r="Q9" s="18"/>
      <c r="R9" s="18"/>
      <c r="S9" s="18"/>
      <c r="T9" s="18"/>
      <c r="U9" s="18"/>
      <c r="V9" s="18"/>
      <c r="W9" s="18"/>
      <c r="X9" s="18"/>
      <c r="Y9" s="18"/>
      <c r="Z9" s="18"/>
      <c r="AA9" s="18"/>
      <c r="AB9" s="19"/>
    </row>
    <row r="10" ht="15.75" customHeight="1">
      <c r="A10" s="45" t="s">
        <v>224</v>
      </c>
      <c r="B10" s="45" t="s">
        <v>238</v>
      </c>
      <c r="C10" s="24"/>
      <c r="D10" s="24"/>
      <c r="E10" s="24"/>
      <c r="F10" s="25"/>
      <c r="G10" s="25"/>
      <c r="H10" s="25"/>
      <c r="I10" s="25"/>
      <c r="J10" s="25"/>
      <c r="K10" s="25"/>
      <c r="L10" s="25"/>
      <c r="M10" s="27"/>
      <c r="N10" s="27"/>
      <c r="O10" s="27"/>
      <c r="P10" s="27"/>
      <c r="Q10" s="27"/>
      <c r="R10" s="29"/>
      <c r="S10" s="29"/>
      <c r="T10" s="29"/>
      <c r="U10" s="31"/>
      <c r="V10" s="31"/>
      <c r="W10" s="31"/>
      <c r="X10" s="33"/>
      <c r="Y10" s="33"/>
      <c r="Z10" s="34"/>
      <c r="AA10" s="34"/>
      <c r="AB10" s="35"/>
    </row>
    <row r="11" ht="15.75" customHeight="1">
      <c r="A11" s="47" t="s">
        <v>224</v>
      </c>
      <c r="B11" s="47" t="s">
        <v>168</v>
      </c>
      <c r="C11" s="24"/>
      <c r="D11" s="36">
        <v>2.0</v>
      </c>
      <c r="E11" s="36">
        <v>1.0</v>
      </c>
      <c r="F11" s="37">
        <v>2.0</v>
      </c>
      <c r="G11" s="37">
        <v>1.0</v>
      </c>
      <c r="H11" s="38" t="s">
        <v>233</v>
      </c>
      <c r="I11" s="38" t="s">
        <v>252</v>
      </c>
      <c r="J11" s="38" t="s">
        <v>254</v>
      </c>
      <c r="K11" s="25"/>
      <c r="L11" s="25"/>
      <c r="M11" s="27"/>
      <c r="N11" s="27"/>
      <c r="O11" s="27"/>
      <c r="P11" s="27"/>
      <c r="Q11" s="27"/>
      <c r="R11" s="39" t="s">
        <v>179</v>
      </c>
      <c r="S11" s="39" t="s">
        <v>183</v>
      </c>
      <c r="T11" s="29"/>
      <c r="U11" s="31"/>
      <c r="V11" s="31"/>
      <c r="W11" s="31"/>
      <c r="X11" s="33"/>
      <c r="Y11" s="33"/>
      <c r="Z11" s="34"/>
      <c r="AA11" s="34"/>
      <c r="AB11" s="35"/>
    </row>
    <row r="12" ht="15.75" customHeight="1">
      <c r="A12" s="47" t="s">
        <v>224</v>
      </c>
      <c r="B12" s="47" t="s">
        <v>260</v>
      </c>
      <c r="C12" s="24"/>
      <c r="D12" s="36">
        <v>2.0</v>
      </c>
      <c r="E12" s="36">
        <v>2.0</v>
      </c>
      <c r="F12" s="37">
        <v>2.0</v>
      </c>
      <c r="G12" s="37">
        <v>2.0</v>
      </c>
      <c r="H12" s="38" t="s">
        <v>233</v>
      </c>
      <c r="I12" s="38" t="s">
        <v>261</v>
      </c>
      <c r="J12" s="38" t="s">
        <v>263</v>
      </c>
      <c r="K12" s="38" t="s">
        <v>264</v>
      </c>
      <c r="L12" s="25"/>
      <c r="M12" s="27"/>
      <c r="N12" s="27"/>
      <c r="O12" s="27"/>
      <c r="P12" s="27"/>
      <c r="Q12" s="27"/>
      <c r="R12" s="29"/>
      <c r="S12" s="29"/>
      <c r="T12" s="29"/>
      <c r="U12" s="31"/>
      <c r="V12" s="31"/>
      <c r="W12" s="31"/>
      <c r="X12" s="33"/>
      <c r="Y12" s="33"/>
      <c r="Z12" s="34"/>
      <c r="AA12" s="34"/>
      <c r="AB12" s="35"/>
    </row>
    <row r="13" ht="15.75" customHeight="1">
      <c r="A13" s="47" t="s">
        <v>224</v>
      </c>
      <c r="B13" s="47" t="s">
        <v>268</v>
      </c>
      <c r="C13" s="24"/>
      <c r="D13" s="36">
        <v>2.0</v>
      </c>
      <c r="E13" s="36">
        <v>3.0</v>
      </c>
      <c r="F13" s="37">
        <v>2.0</v>
      </c>
      <c r="G13" s="37">
        <v>3.0</v>
      </c>
      <c r="H13" s="38" t="s">
        <v>233</v>
      </c>
      <c r="I13" s="38" t="s">
        <v>269</v>
      </c>
      <c r="J13" s="38" t="s">
        <v>270</v>
      </c>
      <c r="K13" s="38" t="s">
        <v>272</v>
      </c>
      <c r="L13" s="25"/>
      <c r="M13" s="27"/>
      <c r="N13" s="27"/>
      <c r="O13" s="27"/>
      <c r="P13" s="27"/>
      <c r="Q13" s="27"/>
      <c r="R13" s="29"/>
      <c r="S13" s="29"/>
      <c r="T13" s="29"/>
      <c r="U13" s="31"/>
      <c r="V13" s="31"/>
      <c r="W13" s="31"/>
      <c r="X13" s="33"/>
      <c r="Y13" s="33"/>
      <c r="Z13" s="34"/>
      <c r="AA13" s="34"/>
      <c r="AB13" s="35"/>
    </row>
    <row r="14" ht="15.75" customHeight="1">
      <c r="A14" s="47" t="s">
        <v>224</v>
      </c>
      <c r="B14" s="47" t="s">
        <v>274</v>
      </c>
      <c r="C14" s="24"/>
      <c r="D14" s="36">
        <v>2.0</v>
      </c>
      <c r="E14" s="36">
        <v>4.0</v>
      </c>
      <c r="F14" s="37">
        <v>2.0</v>
      </c>
      <c r="G14" s="37">
        <v>4.0</v>
      </c>
      <c r="H14" s="38" t="s">
        <v>233</v>
      </c>
      <c r="I14" s="38" t="s">
        <v>276</v>
      </c>
      <c r="J14" s="38" t="s">
        <v>277</v>
      </c>
      <c r="K14" s="38" t="s">
        <v>278</v>
      </c>
      <c r="L14" s="25"/>
      <c r="M14" s="27"/>
      <c r="N14" s="27"/>
      <c r="O14" s="27"/>
      <c r="P14" s="27"/>
      <c r="Q14" s="27"/>
      <c r="R14" s="39" t="s">
        <v>280</v>
      </c>
      <c r="S14" s="39" t="s">
        <v>281</v>
      </c>
      <c r="T14" s="29"/>
      <c r="U14" s="31"/>
      <c r="V14" s="31"/>
      <c r="W14" s="31"/>
      <c r="X14" s="33"/>
      <c r="Y14" s="33"/>
      <c r="Z14" s="34"/>
      <c r="AA14" s="34"/>
      <c r="AB14" s="35"/>
    </row>
    <row r="15" ht="15.75" customHeight="1">
      <c r="A15" s="52" t="s">
        <v>284</v>
      </c>
      <c r="B15" s="53" t="s">
        <v>289</v>
      </c>
      <c r="C15" s="18"/>
      <c r="D15" s="16">
        <v>3.0</v>
      </c>
      <c r="E15" s="16">
        <v>0.0</v>
      </c>
      <c r="F15" s="16">
        <v>3.0</v>
      </c>
      <c r="G15" s="16">
        <v>0.0</v>
      </c>
      <c r="H15" s="17" t="s">
        <v>156</v>
      </c>
      <c r="I15" s="18"/>
      <c r="J15" s="18"/>
      <c r="K15" s="17" t="s">
        <v>293</v>
      </c>
      <c r="L15" s="18"/>
      <c r="M15" s="18"/>
      <c r="N15" s="18"/>
      <c r="O15" s="18"/>
      <c r="P15" s="18"/>
      <c r="Q15" s="18"/>
      <c r="R15" s="18"/>
      <c r="S15" s="18"/>
      <c r="T15" s="18"/>
      <c r="U15" s="18"/>
      <c r="V15" s="18"/>
      <c r="W15" s="18"/>
      <c r="X15" s="18"/>
      <c r="Y15" s="18"/>
      <c r="Z15" s="18"/>
      <c r="AA15" s="18"/>
      <c r="AB15" s="19"/>
    </row>
    <row r="16" ht="15.75" customHeight="1">
      <c r="A16" s="47" t="s">
        <v>284</v>
      </c>
      <c r="B16" s="47" t="s">
        <v>260</v>
      </c>
      <c r="C16" s="24"/>
      <c r="D16" s="36">
        <v>3.0</v>
      </c>
      <c r="E16" s="36">
        <v>1.0</v>
      </c>
      <c r="F16" s="37">
        <v>3.0</v>
      </c>
      <c r="G16" s="37">
        <v>1.0</v>
      </c>
      <c r="H16" s="38" t="s">
        <v>156</v>
      </c>
      <c r="I16" s="38" t="s">
        <v>175</v>
      </c>
      <c r="J16" s="38" t="s">
        <v>299</v>
      </c>
      <c r="K16" s="25"/>
      <c r="L16" s="25"/>
      <c r="M16" s="27"/>
      <c r="N16" s="27"/>
      <c r="O16" s="27"/>
      <c r="P16" s="27"/>
      <c r="Q16" s="27"/>
      <c r="R16" s="29"/>
      <c r="S16" s="29"/>
      <c r="T16" s="29"/>
      <c r="U16" s="31"/>
      <c r="V16" s="31"/>
      <c r="W16" s="31"/>
      <c r="X16" s="33"/>
      <c r="Y16" s="33"/>
      <c r="Z16" s="34"/>
      <c r="AA16" s="34"/>
      <c r="AB16" s="35"/>
    </row>
    <row r="17" ht="15.75" customHeight="1">
      <c r="A17" s="47" t="s">
        <v>284</v>
      </c>
      <c r="B17" s="47" t="s">
        <v>303</v>
      </c>
      <c r="C17" s="24"/>
      <c r="D17" s="36">
        <v>3.0</v>
      </c>
      <c r="E17" s="36">
        <v>2.0</v>
      </c>
      <c r="F17" s="37">
        <v>3.0</v>
      </c>
      <c r="G17" s="37">
        <v>2.0</v>
      </c>
      <c r="H17" s="38" t="s">
        <v>156</v>
      </c>
      <c r="I17" s="38" t="s">
        <v>304</v>
      </c>
      <c r="J17" s="38" t="s">
        <v>305</v>
      </c>
      <c r="K17" s="38" t="s">
        <v>307</v>
      </c>
      <c r="L17" s="25"/>
      <c r="M17" s="56">
        <v>3.0</v>
      </c>
      <c r="N17" s="40" t="s">
        <v>192</v>
      </c>
      <c r="O17" s="40" t="s">
        <v>197</v>
      </c>
      <c r="P17" s="40" t="s">
        <v>312</v>
      </c>
      <c r="Q17" s="27"/>
      <c r="R17" s="39" t="s">
        <v>179</v>
      </c>
      <c r="S17" s="39" t="s">
        <v>199</v>
      </c>
      <c r="T17" s="29"/>
      <c r="U17" s="57" t="s">
        <v>316</v>
      </c>
      <c r="V17" s="57" t="s">
        <v>320</v>
      </c>
      <c r="W17" s="57" t="s">
        <v>207</v>
      </c>
      <c r="X17" s="33"/>
      <c r="Y17" s="58" t="s">
        <v>323</v>
      </c>
      <c r="Z17" s="34"/>
      <c r="AA17" s="34"/>
      <c r="AB17" s="35"/>
    </row>
    <row r="18" ht="15.75" customHeight="1">
      <c r="A18" s="47" t="s">
        <v>284</v>
      </c>
      <c r="B18" s="47" t="s">
        <v>330</v>
      </c>
      <c r="C18" s="24"/>
      <c r="D18" s="36">
        <v>3.0</v>
      </c>
      <c r="E18" s="36">
        <v>3.0</v>
      </c>
      <c r="F18" s="37">
        <v>3.0</v>
      </c>
      <c r="G18" s="37">
        <v>3.0</v>
      </c>
      <c r="H18" s="38" t="s">
        <v>156</v>
      </c>
      <c r="I18" s="38" t="s">
        <v>331</v>
      </c>
      <c r="J18" s="38" t="s">
        <v>332</v>
      </c>
      <c r="K18" s="38" t="s">
        <v>333</v>
      </c>
      <c r="L18" s="25"/>
      <c r="M18" s="27"/>
      <c r="N18" s="27"/>
      <c r="O18" s="27"/>
      <c r="P18" s="27"/>
      <c r="Q18" s="27"/>
      <c r="R18" s="29"/>
      <c r="S18" s="29"/>
      <c r="T18" s="29"/>
      <c r="U18" s="31"/>
      <c r="V18" s="31"/>
      <c r="W18" s="31"/>
      <c r="X18" s="33"/>
      <c r="Y18" s="58" t="s">
        <v>335</v>
      </c>
      <c r="Z18" s="34"/>
      <c r="AA18" s="34"/>
      <c r="AB18" s="35"/>
    </row>
    <row r="19" ht="15.75" customHeight="1">
      <c r="A19" s="47" t="s">
        <v>284</v>
      </c>
      <c r="B19" s="24"/>
      <c r="C19" s="24"/>
      <c r="D19" s="36">
        <v>3.0</v>
      </c>
      <c r="E19" s="36">
        <v>4.0</v>
      </c>
      <c r="F19" s="37">
        <v>3.0</v>
      </c>
      <c r="G19" s="37">
        <v>4.0</v>
      </c>
      <c r="H19" s="38" t="s">
        <v>156</v>
      </c>
      <c r="I19" s="38" t="s">
        <v>338</v>
      </c>
      <c r="J19" s="38" t="s">
        <v>339</v>
      </c>
      <c r="K19" s="25"/>
      <c r="L19" s="25"/>
      <c r="M19" s="27"/>
      <c r="N19" s="27"/>
      <c r="O19" s="27"/>
      <c r="P19" s="27"/>
      <c r="Q19" s="27"/>
      <c r="R19" s="29"/>
      <c r="S19" s="29"/>
      <c r="T19" s="29"/>
      <c r="U19" s="31"/>
      <c r="V19" s="31"/>
      <c r="W19" s="31"/>
      <c r="X19" s="33"/>
      <c r="Y19" s="33"/>
      <c r="Z19" s="34"/>
      <c r="AA19" s="34"/>
      <c r="AB19" s="35"/>
    </row>
    <row r="20" ht="15.75" customHeight="1">
      <c r="A20" s="47" t="s">
        <v>284</v>
      </c>
      <c r="B20" s="24"/>
      <c r="C20" s="24"/>
      <c r="D20" s="36">
        <v>3.0</v>
      </c>
      <c r="E20" s="36">
        <v>5.0</v>
      </c>
      <c r="F20" s="37">
        <v>3.0</v>
      </c>
      <c r="G20" s="37">
        <v>5.0</v>
      </c>
      <c r="H20" s="38" t="s">
        <v>156</v>
      </c>
      <c r="I20" s="38" t="s">
        <v>341</v>
      </c>
      <c r="J20" s="38" t="s">
        <v>339</v>
      </c>
      <c r="K20" s="25"/>
      <c r="L20" s="25"/>
      <c r="M20" s="27"/>
      <c r="N20" s="27"/>
      <c r="O20" s="27"/>
      <c r="P20" s="27"/>
      <c r="Q20" s="27"/>
      <c r="R20" s="29"/>
      <c r="S20" s="29"/>
      <c r="T20" s="29"/>
      <c r="U20" s="31"/>
      <c r="V20" s="31"/>
      <c r="W20" s="31"/>
      <c r="X20" s="33"/>
      <c r="Y20" s="33"/>
      <c r="Z20" s="34"/>
      <c r="AA20" s="34"/>
      <c r="AB20" s="35"/>
    </row>
    <row r="21" ht="15.75" customHeight="1">
      <c r="A21" s="47" t="s">
        <v>284</v>
      </c>
      <c r="B21" s="24"/>
      <c r="C21" s="24"/>
      <c r="D21" s="36">
        <v>3.0</v>
      </c>
      <c r="E21" s="36">
        <v>6.0</v>
      </c>
      <c r="F21" s="37">
        <v>3.0</v>
      </c>
      <c r="G21" s="37">
        <v>6.0</v>
      </c>
      <c r="H21" s="38" t="s">
        <v>156</v>
      </c>
      <c r="I21" s="38" t="s">
        <v>345</v>
      </c>
      <c r="J21" s="38" t="s">
        <v>346</v>
      </c>
      <c r="K21" s="25"/>
      <c r="L21" s="25"/>
      <c r="M21" s="27"/>
      <c r="N21" s="27"/>
      <c r="O21" s="27"/>
      <c r="P21" s="27"/>
      <c r="Q21" s="27"/>
      <c r="R21" s="29"/>
      <c r="S21" s="29"/>
      <c r="T21" s="29"/>
      <c r="U21" s="31"/>
      <c r="V21" s="31"/>
      <c r="W21" s="31"/>
      <c r="X21" s="33"/>
      <c r="Y21" s="33"/>
      <c r="Z21" s="34"/>
      <c r="AA21" s="34"/>
      <c r="AB21" s="35"/>
    </row>
    <row r="22" ht="15.75" customHeight="1">
      <c r="A22" s="47" t="s">
        <v>284</v>
      </c>
      <c r="B22" s="24"/>
      <c r="C22" s="24"/>
      <c r="D22" s="36">
        <v>3.0</v>
      </c>
      <c r="E22" s="36">
        <v>7.0</v>
      </c>
      <c r="F22" s="37">
        <v>3.0</v>
      </c>
      <c r="G22" s="37">
        <v>7.0</v>
      </c>
      <c r="H22" s="38" t="s">
        <v>156</v>
      </c>
      <c r="I22" s="38" t="s">
        <v>350</v>
      </c>
      <c r="J22" s="38" t="s">
        <v>346</v>
      </c>
      <c r="K22" s="25"/>
      <c r="L22" s="25"/>
      <c r="M22" s="27"/>
      <c r="N22" s="27"/>
      <c r="O22" s="27"/>
      <c r="P22" s="27"/>
      <c r="Q22" s="27"/>
      <c r="R22" s="29"/>
      <c r="S22" s="29"/>
      <c r="T22" s="29"/>
      <c r="U22" s="31"/>
      <c r="V22" s="31"/>
      <c r="W22" s="31"/>
      <c r="X22" s="33"/>
      <c r="Y22" s="33"/>
      <c r="Z22" s="34"/>
      <c r="AA22" s="34"/>
      <c r="AB22" s="35"/>
    </row>
    <row r="23" ht="15.75" customHeight="1">
      <c r="A23" s="12" t="s">
        <v>352</v>
      </c>
      <c r="B23" s="60"/>
      <c r="C23" s="43"/>
      <c r="D23" s="16">
        <v>20.0</v>
      </c>
      <c r="E23" s="16">
        <v>0.0</v>
      </c>
      <c r="F23" s="16">
        <v>20.0</v>
      </c>
      <c r="G23" s="16">
        <v>0.0</v>
      </c>
      <c r="H23" s="17" t="s">
        <v>31</v>
      </c>
      <c r="I23" s="18"/>
      <c r="J23" s="18"/>
      <c r="K23" s="17" t="s">
        <v>358</v>
      </c>
      <c r="L23" s="17" t="s">
        <v>360</v>
      </c>
      <c r="M23" s="16">
        <v>0.0</v>
      </c>
      <c r="N23" s="17" t="s">
        <v>362</v>
      </c>
      <c r="O23" s="17" t="s">
        <v>363</v>
      </c>
      <c r="P23" s="18"/>
      <c r="Q23" s="18"/>
      <c r="R23" s="17" t="s">
        <v>366</v>
      </c>
      <c r="S23" s="18"/>
      <c r="T23" s="18"/>
      <c r="U23" s="18"/>
      <c r="V23" s="18"/>
      <c r="W23" s="18"/>
      <c r="X23" s="18"/>
      <c r="Y23" s="18"/>
      <c r="Z23" s="18"/>
      <c r="AA23" s="18"/>
      <c r="AB23" s="19"/>
    </row>
    <row r="24" ht="15.75" customHeight="1">
      <c r="A24" s="61" t="s">
        <v>352</v>
      </c>
      <c r="B24" s="62" t="s">
        <v>383</v>
      </c>
      <c r="C24" s="63"/>
      <c r="D24" s="64">
        <v>20.0</v>
      </c>
      <c r="E24" s="64">
        <v>1.0</v>
      </c>
      <c r="F24" s="37">
        <v>20.0</v>
      </c>
      <c r="G24" s="37">
        <v>1.0</v>
      </c>
      <c r="H24" s="38" t="s">
        <v>31</v>
      </c>
      <c r="I24" s="38" t="s">
        <v>396</v>
      </c>
      <c r="J24" s="38" t="s">
        <v>397</v>
      </c>
      <c r="K24" s="38" t="s">
        <v>398</v>
      </c>
      <c r="L24" s="38" t="s">
        <v>400</v>
      </c>
      <c r="M24" s="56">
        <v>1.0</v>
      </c>
      <c r="N24" s="40" t="s">
        <v>192</v>
      </c>
      <c r="O24" s="40" t="s">
        <v>403</v>
      </c>
      <c r="P24" s="40" t="s">
        <v>405</v>
      </c>
      <c r="Q24" s="27"/>
      <c r="R24" s="29"/>
      <c r="S24" s="29"/>
      <c r="T24" s="29"/>
      <c r="U24" s="57" t="s">
        <v>406</v>
      </c>
      <c r="V24" s="57" t="s">
        <v>407</v>
      </c>
      <c r="W24" s="57" t="s">
        <v>207</v>
      </c>
      <c r="X24" s="33"/>
      <c r="Y24" s="58" t="s">
        <v>408</v>
      </c>
      <c r="Z24" s="34"/>
      <c r="AA24" s="34"/>
      <c r="AB24" s="35"/>
    </row>
    <row r="25" ht="15.75" customHeight="1">
      <c r="A25" s="61" t="s">
        <v>352</v>
      </c>
      <c r="B25" s="62" t="s">
        <v>410</v>
      </c>
      <c r="C25" s="66"/>
      <c r="D25" s="64">
        <v>20.0</v>
      </c>
      <c r="E25" s="64">
        <v>2.0</v>
      </c>
      <c r="F25" s="25"/>
      <c r="G25" s="25"/>
      <c r="H25" s="25"/>
      <c r="I25" s="25"/>
      <c r="J25" s="25"/>
      <c r="K25" s="25"/>
      <c r="L25" s="25"/>
      <c r="M25" s="56">
        <v>2.0</v>
      </c>
      <c r="N25" s="40" t="s">
        <v>192</v>
      </c>
      <c r="O25" s="40" t="s">
        <v>414</v>
      </c>
      <c r="P25" s="40" t="s">
        <v>415</v>
      </c>
      <c r="Q25" s="27"/>
      <c r="R25" s="29"/>
      <c r="S25" s="68"/>
      <c r="T25" s="29"/>
      <c r="U25" s="57" t="s">
        <v>406</v>
      </c>
      <c r="V25" s="57" t="s">
        <v>407</v>
      </c>
      <c r="W25" s="31"/>
      <c r="X25" s="33"/>
      <c r="Y25" s="33"/>
      <c r="Z25" s="34"/>
      <c r="AA25" s="34"/>
      <c r="AB25" s="35"/>
    </row>
    <row r="26" ht="15.75" customHeight="1">
      <c r="A26" s="70" t="s">
        <v>424</v>
      </c>
      <c r="B26" s="72"/>
      <c r="C26" s="73"/>
      <c r="D26" s="73"/>
      <c r="E26" s="73"/>
      <c r="F26" s="25"/>
      <c r="G26" s="25"/>
      <c r="H26" s="25"/>
      <c r="I26" s="25"/>
      <c r="J26" s="25"/>
      <c r="K26" s="25"/>
      <c r="L26" s="25"/>
      <c r="M26" s="27"/>
      <c r="N26" s="27"/>
      <c r="O26" s="27"/>
      <c r="P26" s="27"/>
      <c r="Q26" s="75"/>
      <c r="R26" s="77" t="s">
        <v>454</v>
      </c>
      <c r="S26" s="79" t="s">
        <v>459</v>
      </c>
      <c r="T26" s="81"/>
      <c r="U26" s="57" t="s">
        <v>406</v>
      </c>
      <c r="V26" s="83" t="s">
        <v>480</v>
      </c>
      <c r="W26" s="31"/>
      <c r="X26" s="33"/>
      <c r="Y26" s="33"/>
      <c r="Z26" s="34"/>
      <c r="AA26" s="34"/>
      <c r="AB26" s="35"/>
    </row>
    <row r="27" ht="15.75" customHeight="1">
      <c r="A27" s="70" t="s">
        <v>424</v>
      </c>
      <c r="B27" s="72"/>
      <c r="C27" s="73"/>
      <c r="D27" s="85"/>
      <c r="E27" s="85"/>
      <c r="F27" s="25"/>
      <c r="G27" s="25"/>
      <c r="H27" s="25"/>
      <c r="I27" s="25"/>
      <c r="J27" s="25"/>
      <c r="K27" s="25"/>
      <c r="L27" s="25"/>
      <c r="M27" s="27"/>
      <c r="N27" s="27"/>
      <c r="O27" s="27"/>
      <c r="P27" s="27"/>
      <c r="Q27" s="75"/>
      <c r="R27" s="87" t="s">
        <v>490</v>
      </c>
      <c r="S27" s="89" t="s">
        <v>497</v>
      </c>
      <c r="T27" s="81"/>
      <c r="U27" s="57" t="s">
        <v>406</v>
      </c>
      <c r="V27" s="91" t="s">
        <v>480</v>
      </c>
      <c r="W27" s="31"/>
      <c r="X27" s="33"/>
      <c r="Y27" s="33"/>
      <c r="Z27" s="34"/>
      <c r="AA27" s="34"/>
      <c r="AB27" s="35"/>
    </row>
    <row r="28" ht="15.75" customHeight="1">
      <c r="A28" s="61" t="s">
        <v>352</v>
      </c>
      <c r="B28" s="62" t="s">
        <v>518</v>
      </c>
      <c r="C28" s="63"/>
      <c r="D28" s="64">
        <v>20.0</v>
      </c>
      <c r="E28" s="64">
        <v>3.0</v>
      </c>
      <c r="F28" s="25"/>
      <c r="G28" s="25"/>
      <c r="H28" s="25"/>
      <c r="I28" s="38" t="s">
        <v>521</v>
      </c>
      <c r="J28" s="25"/>
      <c r="K28" s="38" t="s">
        <v>522</v>
      </c>
      <c r="L28" s="25"/>
      <c r="M28" s="27"/>
      <c r="N28" s="27"/>
      <c r="O28" s="27"/>
      <c r="P28" s="27"/>
      <c r="Q28" s="92"/>
      <c r="R28" s="93" t="s">
        <v>527</v>
      </c>
      <c r="S28" s="94" t="s">
        <v>531</v>
      </c>
      <c r="T28" s="81"/>
      <c r="U28" s="57" t="s">
        <v>406</v>
      </c>
      <c r="V28" s="91" t="s">
        <v>533</v>
      </c>
      <c r="W28" s="31"/>
      <c r="X28" s="33"/>
      <c r="Y28" s="33"/>
      <c r="Z28" s="34"/>
      <c r="AA28" s="34"/>
      <c r="AB28" s="35"/>
    </row>
    <row r="29" ht="15.75" customHeight="1">
      <c r="A29" s="61" t="s">
        <v>352</v>
      </c>
      <c r="B29" s="62" t="s">
        <v>535</v>
      </c>
      <c r="C29" s="63"/>
      <c r="D29" s="64">
        <v>20.0</v>
      </c>
      <c r="E29" s="64">
        <v>4.0</v>
      </c>
      <c r="F29" s="25"/>
      <c r="G29" s="25"/>
      <c r="H29" s="25"/>
      <c r="I29" s="38" t="s">
        <v>521</v>
      </c>
      <c r="J29" s="25"/>
      <c r="K29" s="38" t="s">
        <v>536</v>
      </c>
      <c r="L29" s="25"/>
      <c r="M29" s="27"/>
      <c r="N29" s="27"/>
      <c r="O29" s="27"/>
      <c r="P29" s="27"/>
      <c r="Q29" s="95"/>
      <c r="R29" s="96" t="s">
        <v>527</v>
      </c>
      <c r="S29" s="97" t="s">
        <v>544</v>
      </c>
      <c r="T29" s="29"/>
      <c r="U29" s="57" t="s">
        <v>406</v>
      </c>
      <c r="V29" s="98" t="s">
        <v>551</v>
      </c>
      <c r="W29" s="31"/>
      <c r="X29" s="33"/>
      <c r="Y29" s="33"/>
      <c r="Z29" s="34"/>
      <c r="AA29" s="34"/>
      <c r="AB29" s="35"/>
    </row>
    <row r="30" ht="15.75" customHeight="1">
      <c r="A30" s="61" t="s">
        <v>352</v>
      </c>
      <c r="B30" s="62" t="s">
        <v>553</v>
      </c>
      <c r="C30" s="63"/>
      <c r="D30" s="64">
        <v>20.0</v>
      </c>
      <c r="E30" s="64">
        <v>5.0</v>
      </c>
      <c r="F30" s="37">
        <v>20.0</v>
      </c>
      <c r="G30" s="37">
        <v>3.0</v>
      </c>
      <c r="H30" s="99" t="s">
        <v>31</v>
      </c>
      <c r="I30" s="99" t="s">
        <v>555</v>
      </c>
      <c r="J30" s="99" t="s">
        <v>556</v>
      </c>
      <c r="K30" s="99" t="s">
        <v>558</v>
      </c>
      <c r="L30" s="38" t="s">
        <v>559</v>
      </c>
      <c r="M30" s="27"/>
      <c r="N30" s="27"/>
      <c r="O30" s="27"/>
      <c r="P30" s="27"/>
      <c r="Q30" s="27"/>
      <c r="R30" s="29"/>
      <c r="S30" s="68"/>
      <c r="T30" s="29"/>
      <c r="U30" s="57" t="s">
        <v>406</v>
      </c>
      <c r="V30" s="57" t="s">
        <v>560</v>
      </c>
      <c r="W30" s="57" t="s">
        <v>207</v>
      </c>
      <c r="X30" s="33"/>
      <c r="Y30" s="58" t="s">
        <v>561</v>
      </c>
      <c r="Z30" s="34"/>
      <c r="AA30" s="34"/>
      <c r="AB30" s="35"/>
    </row>
    <row r="31" ht="15.75" customHeight="1">
      <c r="A31" s="70" t="s">
        <v>424</v>
      </c>
      <c r="B31" s="72"/>
      <c r="C31" s="100"/>
      <c r="D31" s="85"/>
      <c r="E31" s="85"/>
      <c r="F31" s="25"/>
      <c r="G31" s="25"/>
      <c r="H31" s="25"/>
      <c r="I31" s="25"/>
      <c r="J31" s="25"/>
      <c r="K31" s="25"/>
      <c r="L31" s="25"/>
      <c r="M31" s="27"/>
      <c r="N31" s="101" t="s">
        <v>565</v>
      </c>
      <c r="O31" s="101" t="s">
        <v>566</v>
      </c>
      <c r="P31" s="101" t="s">
        <v>566</v>
      </c>
      <c r="Q31" s="92"/>
      <c r="R31" s="102" t="s">
        <v>454</v>
      </c>
      <c r="S31" s="103" t="s">
        <v>569</v>
      </c>
      <c r="T31" s="81"/>
      <c r="U31" s="57" t="s">
        <v>406</v>
      </c>
      <c r="V31" s="57" t="s">
        <v>560</v>
      </c>
      <c r="W31" s="31"/>
      <c r="X31" s="33"/>
      <c r="Y31" s="33"/>
      <c r="Z31" s="34"/>
      <c r="AA31" s="34"/>
      <c r="AB31" s="72"/>
    </row>
    <row r="32" ht="15.75" customHeight="1">
      <c r="A32" s="70" t="s">
        <v>424</v>
      </c>
      <c r="B32" s="72"/>
      <c r="C32" s="100"/>
      <c r="D32" s="85"/>
      <c r="E32" s="85"/>
      <c r="F32" s="25"/>
      <c r="G32" s="25"/>
      <c r="H32" s="25"/>
      <c r="I32" s="25"/>
      <c r="J32" s="25"/>
      <c r="K32" s="25"/>
      <c r="L32" s="25"/>
      <c r="M32" s="27"/>
      <c r="N32" s="101" t="s">
        <v>580</v>
      </c>
      <c r="O32" s="101" t="s">
        <v>581</v>
      </c>
      <c r="P32" s="101" t="s">
        <v>581</v>
      </c>
      <c r="Q32" s="95"/>
      <c r="R32" s="104" t="s">
        <v>454</v>
      </c>
      <c r="S32" s="105" t="s">
        <v>585</v>
      </c>
      <c r="T32" s="29"/>
      <c r="U32" s="57" t="s">
        <v>406</v>
      </c>
      <c r="V32" s="57" t="s">
        <v>560</v>
      </c>
      <c r="W32" s="31"/>
      <c r="X32" s="33"/>
      <c r="Y32" s="33"/>
      <c r="Z32" s="34"/>
      <c r="AA32" s="34"/>
      <c r="AB32" s="72"/>
    </row>
    <row r="33" ht="15.75" customHeight="1">
      <c r="A33" s="61" t="s">
        <v>352</v>
      </c>
      <c r="B33" s="62" t="s">
        <v>589</v>
      </c>
      <c r="C33" s="63"/>
      <c r="D33" s="64">
        <v>20.0</v>
      </c>
      <c r="E33" s="64">
        <v>6.0</v>
      </c>
      <c r="F33" s="37">
        <v>20.0</v>
      </c>
      <c r="G33" s="37">
        <v>4.0</v>
      </c>
      <c r="H33" s="38" t="s">
        <v>31</v>
      </c>
      <c r="I33" s="106" t="s">
        <v>591</v>
      </c>
      <c r="J33" s="38" t="s">
        <v>594</v>
      </c>
      <c r="K33" s="38" t="s">
        <v>596</v>
      </c>
      <c r="L33" s="38" t="s">
        <v>597</v>
      </c>
      <c r="M33" s="27"/>
      <c r="N33" s="27"/>
      <c r="O33" s="27"/>
      <c r="P33" s="27"/>
      <c r="Q33" s="27"/>
      <c r="R33" s="29"/>
      <c r="S33" s="29"/>
      <c r="T33" s="29"/>
      <c r="U33" s="57" t="s">
        <v>406</v>
      </c>
      <c r="V33" s="57" t="s">
        <v>599</v>
      </c>
      <c r="W33" s="57" t="s">
        <v>207</v>
      </c>
      <c r="X33" s="33"/>
      <c r="Y33" s="58" t="s">
        <v>601</v>
      </c>
      <c r="Z33" s="34"/>
      <c r="AA33" s="34"/>
      <c r="AB33" s="35"/>
    </row>
    <row r="34" ht="15.75" customHeight="1">
      <c r="A34" s="61" t="s">
        <v>352</v>
      </c>
      <c r="B34" s="62" t="s">
        <v>604</v>
      </c>
      <c r="C34" s="63"/>
      <c r="D34" s="64">
        <v>20.0</v>
      </c>
      <c r="E34" s="64">
        <v>7.0</v>
      </c>
      <c r="F34" s="37">
        <v>20.0</v>
      </c>
      <c r="G34" s="37">
        <v>5.0</v>
      </c>
      <c r="H34" s="38" t="s">
        <v>31</v>
      </c>
      <c r="I34" s="106" t="s">
        <v>606</v>
      </c>
      <c r="J34" s="38" t="s">
        <v>607</v>
      </c>
      <c r="K34" s="38" t="s">
        <v>609</v>
      </c>
      <c r="L34" s="38" t="s">
        <v>610</v>
      </c>
      <c r="M34" s="27"/>
      <c r="N34" s="27"/>
      <c r="O34" s="27"/>
      <c r="P34" s="27"/>
      <c r="Q34" s="27"/>
      <c r="R34" s="29"/>
      <c r="S34" s="29"/>
      <c r="T34" s="29"/>
      <c r="U34" s="57" t="s">
        <v>406</v>
      </c>
      <c r="V34" s="57" t="s">
        <v>611</v>
      </c>
      <c r="W34" s="57" t="s">
        <v>207</v>
      </c>
      <c r="X34" s="33"/>
      <c r="Y34" s="58" t="s">
        <v>613</v>
      </c>
      <c r="Z34" s="34"/>
      <c r="AA34" s="34"/>
      <c r="AB34" s="35"/>
    </row>
    <row r="35" ht="15.75" customHeight="1">
      <c r="A35" s="61" t="s">
        <v>352</v>
      </c>
      <c r="B35" s="62" t="s">
        <v>614</v>
      </c>
      <c r="C35" s="63"/>
      <c r="D35" s="64">
        <v>20.0</v>
      </c>
      <c r="E35" s="64">
        <v>8.0</v>
      </c>
      <c r="F35" s="37">
        <v>20.0</v>
      </c>
      <c r="G35" s="37">
        <v>6.0</v>
      </c>
      <c r="H35" s="38" t="s">
        <v>31</v>
      </c>
      <c r="I35" s="106" t="s">
        <v>616</v>
      </c>
      <c r="J35" s="38" t="s">
        <v>617</v>
      </c>
      <c r="K35" s="38" t="s">
        <v>620</v>
      </c>
      <c r="L35" s="38" t="s">
        <v>621</v>
      </c>
      <c r="M35" s="27"/>
      <c r="N35" s="27"/>
      <c r="O35" s="27"/>
      <c r="P35" s="27"/>
      <c r="Q35" s="27"/>
      <c r="R35" s="29"/>
      <c r="S35" s="29"/>
      <c r="T35" s="29"/>
      <c r="U35" s="31"/>
      <c r="V35" s="31"/>
      <c r="W35" s="31"/>
      <c r="X35" s="33"/>
      <c r="Y35" s="58" t="s">
        <v>623</v>
      </c>
      <c r="Z35" s="34"/>
      <c r="AA35" s="34"/>
      <c r="AB35" s="35"/>
    </row>
    <row r="36" ht="15.75" customHeight="1">
      <c r="A36" s="61" t="s">
        <v>352</v>
      </c>
      <c r="B36" s="62" t="s">
        <v>626</v>
      </c>
      <c r="C36" s="63"/>
      <c r="D36" s="64">
        <v>20.0</v>
      </c>
      <c r="E36" s="64">
        <v>9.0</v>
      </c>
      <c r="F36" s="37">
        <v>20.0</v>
      </c>
      <c r="G36" s="37">
        <v>7.0</v>
      </c>
      <c r="H36" s="38" t="s">
        <v>31</v>
      </c>
      <c r="I36" s="106" t="s">
        <v>627</v>
      </c>
      <c r="J36" s="38" t="s">
        <v>190</v>
      </c>
      <c r="K36" s="38" t="s">
        <v>630</v>
      </c>
      <c r="L36" s="38" t="s">
        <v>631</v>
      </c>
      <c r="M36" s="27"/>
      <c r="N36" s="27"/>
      <c r="O36" s="27"/>
      <c r="P36" s="27"/>
      <c r="Q36" s="27"/>
      <c r="R36" s="29"/>
      <c r="S36" s="29"/>
      <c r="T36" s="29"/>
      <c r="U36" s="57" t="s">
        <v>406</v>
      </c>
      <c r="V36" s="57" t="s">
        <v>632</v>
      </c>
      <c r="W36" s="57" t="s">
        <v>207</v>
      </c>
      <c r="X36" s="33"/>
      <c r="Y36" s="58" t="s">
        <v>634</v>
      </c>
      <c r="Z36" s="34"/>
      <c r="AA36" s="34"/>
      <c r="AB36" s="35"/>
    </row>
    <row r="37" ht="15.75" customHeight="1">
      <c r="A37" s="61" t="s">
        <v>352</v>
      </c>
      <c r="B37" s="62" t="s">
        <v>636</v>
      </c>
      <c r="C37" s="63"/>
      <c r="D37" s="64">
        <v>20.0</v>
      </c>
      <c r="E37" s="64">
        <v>10.0</v>
      </c>
      <c r="F37" s="37">
        <v>20.0</v>
      </c>
      <c r="G37" s="37">
        <v>8.0</v>
      </c>
      <c r="H37" s="38" t="s">
        <v>31</v>
      </c>
      <c r="I37" s="106" t="s">
        <v>637</v>
      </c>
      <c r="J37" s="25"/>
      <c r="K37" s="38" t="s">
        <v>638</v>
      </c>
      <c r="L37" s="38" t="s">
        <v>639</v>
      </c>
      <c r="M37" s="27"/>
      <c r="N37" s="27"/>
      <c r="O37" s="27"/>
      <c r="P37" s="27"/>
      <c r="Q37" s="27"/>
      <c r="R37" s="29"/>
      <c r="S37" s="29"/>
      <c r="T37" s="29"/>
      <c r="U37" s="57" t="s">
        <v>406</v>
      </c>
      <c r="V37" s="57" t="s">
        <v>640</v>
      </c>
      <c r="W37" s="57" t="s">
        <v>207</v>
      </c>
      <c r="X37" s="33"/>
      <c r="Y37" s="58" t="s">
        <v>641</v>
      </c>
      <c r="Z37" s="34"/>
      <c r="AA37" s="34"/>
      <c r="AB37" s="35"/>
    </row>
    <row r="38" ht="15.75" customHeight="1">
      <c r="A38" s="61" t="s">
        <v>352</v>
      </c>
      <c r="B38" s="62" t="s">
        <v>642</v>
      </c>
      <c r="C38" s="63"/>
      <c r="D38" s="64">
        <v>20.0</v>
      </c>
      <c r="E38" s="64">
        <v>11.0</v>
      </c>
      <c r="F38" s="37">
        <v>20.0</v>
      </c>
      <c r="G38" s="37">
        <v>9.0</v>
      </c>
      <c r="H38" s="38" t="s">
        <v>31</v>
      </c>
      <c r="I38" s="106" t="s">
        <v>643</v>
      </c>
      <c r="J38" s="38" t="s">
        <v>190</v>
      </c>
      <c r="K38" s="38" t="s">
        <v>646</v>
      </c>
      <c r="L38" s="38" t="s">
        <v>647</v>
      </c>
      <c r="M38" s="27"/>
      <c r="N38" s="27"/>
      <c r="O38" s="27"/>
      <c r="P38" s="27"/>
      <c r="Q38" s="27"/>
      <c r="R38" s="29"/>
      <c r="S38" s="29"/>
      <c r="T38" s="29"/>
      <c r="U38" s="57" t="s">
        <v>406</v>
      </c>
      <c r="V38" s="57" t="s">
        <v>650</v>
      </c>
      <c r="W38" s="57" t="s">
        <v>207</v>
      </c>
      <c r="X38" s="33"/>
      <c r="Y38" s="58" t="s">
        <v>652</v>
      </c>
      <c r="Z38" s="34"/>
      <c r="AA38" s="34"/>
      <c r="AB38" s="35"/>
    </row>
    <row r="39" ht="15.75" customHeight="1">
      <c r="A39" s="61" t="s">
        <v>352</v>
      </c>
      <c r="B39" s="62" t="s">
        <v>654</v>
      </c>
      <c r="C39" s="63"/>
      <c r="D39" s="64">
        <v>20.0</v>
      </c>
      <c r="E39" s="64">
        <v>12.0</v>
      </c>
      <c r="F39" s="37">
        <v>20.0</v>
      </c>
      <c r="G39" s="37">
        <v>10.0</v>
      </c>
      <c r="H39" s="38" t="s">
        <v>31</v>
      </c>
      <c r="I39" s="106" t="s">
        <v>657</v>
      </c>
      <c r="J39" s="38" t="s">
        <v>659</v>
      </c>
      <c r="K39" s="38" t="s">
        <v>660</v>
      </c>
      <c r="L39" s="38" t="s">
        <v>661</v>
      </c>
      <c r="M39" s="27"/>
      <c r="N39" s="27"/>
      <c r="O39" s="27"/>
      <c r="P39" s="27"/>
      <c r="Q39" s="27"/>
      <c r="R39" s="29"/>
      <c r="S39" s="29"/>
      <c r="T39" s="29"/>
      <c r="U39" s="57" t="s">
        <v>406</v>
      </c>
      <c r="V39" s="57" t="s">
        <v>665</v>
      </c>
      <c r="W39" s="57" t="s">
        <v>207</v>
      </c>
      <c r="X39" s="33"/>
      <c r="Y39" s="58" t="s">
        <v>667</v>
      </c>
      <c r="Z39" s="34"/>
      <c r="AA39" s="34"/>
      <c r="AB39" s="35"/>
    </row>
    <row r="40" ht="15.75" customHeight="1">
      <c r="A40" s="61" t="s">
        <v>352</v>
      </c>
      <c r="B40" s="62" t="s">
        <v>668</v>
      </c>
      <c r="C40" s="63"/>
      <c r="D40" s="64">
        <v>20.0</v>
      </c>
      <c r="E40" s="64">
        <v>13.0</v>
      </c>
      <c r="F40" s="37">
        <v>20.0</v>
      </c>
      <c r="G40" s="37">
        <v>11.0</v>
      </c>
      <c r="H40" s="38" t="s">
        <v>31</v>
      </c>
      <c r="I40" s="38" t="s">
        <v>670</v>
      </c>
      <c r="J40" s="38" t="s">
        <v>594</v>
      </c>
      <c r="K40" s="38" t="s">
        <v>675</v>
      </c>
      <c r="L40" s="38" t="s">
        <v>559</v>
      </c>
      <c r="M40" s="27"/>
      <c r="N40" s="27"/>
      <c r="O40" s="27"/>
      <c r="P40" s="27"/>
      <c r="Q40" s="27"/>
      <c r="R40" s="29"/>
      <c r="S40" s="29"/>
      <c r="T40" s="29"/>
      <c r="U40" s="31"/>
      <c r="V40" s="31"/>
      <c r="W40" s="31"/>
      <c r="X40" s="33"/>
      <c r="Y40" s="33"/>
      <c r="Z40" s="34"/>
      <c r="AA40" s="34"/>
      <c r="AB40" s="35"/>
    </row>
    <row r="41" ht="15.75" customHeight="1">
      <c r="A41" s="109" t="s">
        <v>676</v>
      </c>
      <c r="B41" s="111" t="s">
        <v>682</v>
      </c>
      <c r="C41" s="113"/>
      <c r="D41" s="114"/>
      <c r="E41" s="114"/>
      <c r="F41" s="37">
        <v>20.0</v>
      </c>
      <c r="G41" s="37">
        <v>11.0</v>
      </c>
      <c r="H41" s="38" t="s">
        <v>31</v>
      </c>
      <c r="I41" s="38" t="s">
        <v>704</v>
      </c>
      <c r="J41" s="25"/>
      <c r="K41" s="38" t="s">
        <v>705</v>
      </c>
      <c r="L41" s="38" t="s">
        <v>706</v>
      </c>
      <c r="M41" s="27"/>
      <c r="N41" s="27"/>
      <c r="O41" s="27"/>
      <c r="P41" s="27"/>
      <c r="Q41" s="27"/>
      <c r="R41" s="29"/>
      <c r="S41" s="29"/>
      <c r="T41" s="29"/>
      <c r="U41" s="57" t="s">
        <v>316</v>
      </c>
      <c r="V41" s="57" t="s">
        <v>707</v>
      </c>
      <c r="W41" s="57" t="s">
        <v>207</v>
      </c>
      <c r="X41" s="33"/>
      <c r="Y41" s="58" t="s">
        <v>708</v>
      </c>
      <c r="Z41" s="116"/>
      <c r="AA41" s="116"/>
      <c r="AB41" s="117" t="s">
        <v>207</v>
      </c>
    </row>
    <row r="42" ht="15.75" customHeight="1">
      <c r="A42" s="109" t="s">
        <v>676</v>
      </c>
      <c r="B42" s="111" t="s">
        <v>719</v>
      </c>
      <c r="C42" s="119"/>
      <c r="D42" s="114"/>
      <c r="E42" s="114"/>
      <c r="F42" s="37">
        <v>20.0</v>
      </c>
      <c r="G42" s="37">
        <v>11.0</v>
      </c>
      <c r="H42" s="25"/>
      <c r="I42" s="38" t="s">
        <v>728</v>
      </c>
      <c r="J42" s="25"/>
      <c r="K42" s="38" t="s">
        <v>675</v>
      </c>
      <c r="L42" s="38" t="s">
        <v>706</v>
      </c>
      <c r="M42" s="27"/>
      <c r="N42" s="27"/>
      <c r="O42" s="27"/>
      <c r="P42" s="27"/>
      <c r="Q42" s="27"/>
      <c r="R42" s="29"/>
      <c r="S42" s="29"/>
      <c r="T42" s="29"/>
      <c r="U42" s="57" t="s">
        <v>316</v>
      </c>
      <c r="V42" s="57" t="s">
        <v>733</v>
      </c>
      <c r="W42" s="57" t="s">
        <v>207</v>
      </c>
      <c r="X42" s="33"/>
      <c r="Y42" s="58" t="s">
        <v>734</v>
      </c>
      <c r="Z42" s="116"/>
      <c r="AA42" s="116"/>
      <c r="AB42" s="35"/>
    </row>
    <row r="43" ht="15.75" customHeight="1">
      <c r="A43" s="70" t="s">
        <v>424</v>
      </c>
      <c r="B43" s="120" t="s">
        <v>737</v>
      </c>
      <c r="C43" s="73"/>
      <c r="D43" s="85"/>
      <c r="E43" s="85"/>
      <c r="F43" s="37">
        <v>20.0</v>
      </c>
      <c r="G43" s="37">
        <v>11.0</v>
      </c>
      <c r="H43" s="25"/>
      <c r="I43" s="38" t="s">
        <v>744</v>
      </c>
      <c r="J43" s="25"/>
      <c r="K43" s="38" t="s">
        <v>745</v>
      </c>
      <c r="L43" s="38" t="s">
        <v>746</v>
      </c>
      <c r="M43" s="27"/>
      <c r="N43" s="27"/>
      <c r="O43" s="27"/>
      <c r="P43" s="27"/>
      <c r="Q43" s="27"/>
      <c r="R43" s="29"/>
      <c r="S43" s="29"/>
      <c r="T43" s="29"/>
      <c r="U43" s="57" t="s">
        <v>316</v>
      </c>
      <c r="V43" s="57" t="s">
        <v>750</v>
      </c>
      <c r="W43" s="57" t="s">
        <v>207</v>
      </c>
      <c r="X43" s="33"/>
      <c r="Y43" s="58" t="s">
        <v>752</v>
      </c>
      <c r="Z43" s="34"/>
      <c r="AA43" s="34"/>
      <c r="AB43" s="72"/>
    </row>
    <row r="44" ht="15.75" customHeight="1">
      <c r="A44" s="61" t="s">
        <v>352</v>
      </c>
      <c r="B44" s="62" t="s">
        <v>754</v>
      </c>
      <c r="C44" s="63"/>
      <c r="D44" s="64">
        <v>20.0</v>
      </c>
      <c r="E44" s="64">
        <v>13.0</v>
      </c>
      <c r="F44" s="37">
        <v>20.0</v>
      </c>
      <c r="G44" s="37">
        <v>12.0</v>
      </c>
      <c r="H44" s="38" t="s">
        <v>31</v>
      </c>
      <c r="I44" s="38" t="s">
        <v>44</v>
      </c>
      <c r="J44" s="38" t="s">
        <v>263</v>
      </c>
      <c r="K44" s="38" t="s">
        <v>757</v>
      </c>
      <c r="L44" s="121" t="s">
        <v>400</v>
      </c>
      <c r="M44" s="27"/>
      <c r="N44" s="122" t="s">
        <v>192</v>
      </c>
      <c r="O44" s="40" t="s">
        <v>197</v>
      </c>
      <c r="P44" s="40" t="s">
        <v>770</v>
      </c>
      <c r="Q44" s="27"/>
      <c r="R44" s="39" t="s">
        <v>772</v>
      </c>
      <c r="S44" s="39" t="s">
        <v>773</v>
      </c>
      <c r="T44" s="29"/>
      <c r="U44" s="31"/>
      <c r="V44" s="31"/>
      <c r="W44" s="31"/>
      <c r="X44" s="33"/>
      <c r="Y44" s="33"/>
      <c r="Z44" s="34"/>
      <c r="AA44" s="34"/>
      <c r="AB44" s="35"/>
    </row>
    <row r="45" ht="15.75" customHeight="1">
      <c r="A45" s="61" t="s">
        <v>352</v>
      </c>
      <c r="B45" s="62" t="s">
        <v>776</v>
      </c>
      <c r="C45" s="63"/>
      <c r="D45" s="64">
        <v>20.0</v>
      </c>
      <c r="E45" s="64">
        <v>14.0</v>
      </c>
      <c r="F45" s="25"/>
      <c r="G45" s="25"/>
      <c r="H45" s="25"/>
      <c r="I45" s="25"/>
      <c r="J45" s="25"/>
      <c r="K45" s="25"/>
      <c r="L45" s="123"/>
      <c r="M45" s="27"/>
      <c r="N45" s="27"/>
      <c r="O45" s="27"/>
      <c r="P45" s="27"/>
      <c r="Q45" s="27"/>
      <c r="R45" s="39" t="s">
        <v>454</v>
      </c>
      <c r="S45" s="124" t="s">
        <v>785</v>
      </c>
      <c r="T45" s="29"/>
      <c r="U45" s="31"/>
      <c r="V45" s="31"/>
      <c r="W45" s="31"/>
      <c r="X45" s="33"/>
      <c r="Y45" s="33"/>
      <c r="Z45" s="34"/>
      <c r="AA45" s="34"/>
      <c r="AB45" s="35"/>
    </row>
    <row r="46" ht="15.75" customHeight="1">
      <c r="A46" s="61" t="s">
        <v>352</v>
      </c>
      <c r="B46" s="62" t="s">
        <v>792</v>
      </c>
      <c r="C46" s="63"/>
      <c r="D46" s="64">
        <v>20.0</v>
      </c>
      <c r="E46" s="64">
        <v>15.0</v>
      </c>
      <c r="F46" s="37">
        <v>20.0</v>
      </c>
      <c r="G46" s="37">
        <v>13.0</v>
      </c>
      <c r="H46" s="38" t="s">
        <v>31</v>
      </c>
      <c r="I46" s="38" t="s">
        <v>797</v>
      </c>
      <c r="J46" s="38" t="s">
        <v>346</v>
      </c>
      <c r="K46" s="38" t="s">
        <v>798</v>
      </c>
      <c r="L46" s="38" t="s">
        <v>559</v>
      </c>
      <c r="M46" s="27"/>
      <c r="N46" s="40" t="s">
        <v>192</v>
      </c>
      <c r="O46" s="40" t="s">
        <v>800</v>
      </c>
      <c r="P46" s="27"/>
      <c r="Q46" s="95"/>
      <c r="R46" s="125" t="s">
        <v>454</v>
      </c>
      <c r="S46" s="126" t="s">
        <v>805</v>
      </c>
      <c r="T46" s="29"/>
      <c r="U46" s="57" t="s">
        <v>406</v>
      </c>
      <c r="V46" s="31"/>
      <c r="W46" s="31"/>
      <c r="X46" s="33"/>
      <c r="Y46" s="33"/>
      <c r="Z46" s="34"/>
      <c r="AA46" s="34"/>
      <c r="AB46" s="35"/>
    </row>
    <row r="47" ht="15.75" customHeight="1">
      <c r="A47" s="61" t="s">
        <v>352</v>
      </c>
      <c r="B47" s="62" t="s">
        <v>792</v>
      </c>
      <c r="C47" s="63"/>
      <c r="D47" s="127"/>
      <c r="E47" s="127"/>
      <c r="F47" s="25"/>
      <c r="G47" s="25"/>
      <c r="H47" s="25"/>
      <c r="I47" s="25"/>
      <c r="J47" s="25"/>
      <c r="K47" s="25"/>
      <c r="L47" s="25"/>
      <c r="M47" s="56">
        <v>6.0</v>
      </c>
      <c r="N47" s="128" t="s">
        <v>192</v>
      </c>
      <c r="O47" s="128" t="s">
        <v>825</v>
      </c>
      <c r="P47" s="40" t="s">
        <v>826</v>
      </c>
      <c r="Q47" s="27"/>
      <c r="R47" s="29"/>
      <c r="S47" s="29"/>
      <c r="T47" s="29"/>
      <c r="U47" s="31"/>
      <c r="V47" s="31"/>
      <c r="W47" s="31"/>
      <c r="X47" s="33"/>
      <c r="Y47" s="33"/>
      <c r="Z47" s="34"/>
      <c r="AA47" s="34"/>
      <c r="AB47" s="35"/>
    </row>
    <row r="48" ht="15.75" customHeight="1">
      <c r="A48" s="61" t="s">
        <v>352</v>
      </c>
      <c r="B48" s="62" t="s">
        <v>792</v>
      </c>
      <c r="C48" s="63"/>
      <c r="D48" s="64">
        <v>20.0</v>
      </c>
      <c r="E48" s="64">
        <v>16.0</v>
      </c>
      <c r="F48" s="37">
        <v>20.0</v>
      </c>
      <c r="G48" s="37">
        <v>14.0</v>
      </c>
      <c r="H48" s="38" t="s">
        <v>31</v>
      </c>
      <c r="I48" s="38" t="s">
        <v>832</v>
      </c>
      <c r="J48" s="38" t="s">
        <v>617</v>
      </c>
      <c r="K48" s="25"/>
      <c r="L48" s="38" t="s">
        <v>834</v>
      </c>
      <c r="M48" s="27"/>
      <c r="N48" s="27"/>
      <c r="O48" s="27"/>
      <c r="P48" s="27"/>
      <c r="Q48" s="27"/>
      <c r="R48" s="29"/>
      <c r="S48" s="29"/>
      <c r="T48" s="29"/>
      <c r="U48" s="57" t="s">
        <v>406</v>
      </c>
      <c r="V48" s="57" t="s">
        <v>837</v>
      </c>
      <c r="W48" s="57" t="s">
        <v>207</v>
      </c>
      <c r="X48" s="33"/>
      <c r="Y48" s="58" t="s">
        <v>838</v>
      </c>
      <c r="Z48" s="34"/>
      <c r="AA48" s="34"/>
      <c r="AB48" s="35"/>
    </row>
    <row r="49" ht="15.75" customHeight="1">
      <c r="A49" s="61" t="s">
        <v>352</v>
      </c>
      <c r="B49" s="62" t="s">
        <v>792</v>
      </c>
      <c r="C49" s="63"/>
      <c r="D49" s="64">
        <v>20.0</v>
      </c>
      <c r="E49" s="64">
        <v>17.0</v>
      </c>
      <c r="F49" s="37">
        <v>20.0</v>
      </c>
      <c r="G49" s="37">
        <v>15.0</v>
      </c>
      <c r="H49" s="38" t="s">
        <v>31</v>
      </c>
      <c r="I49" s="38" t="s">
        <v>841</v>
      </c>
      <c r="J49" s="38" t="s">
        <v>607</v>
      </c>
      <c r="K49" s="25"/>
      <c r="L49" s="38" t="s">
        <v>844</v>
      </c>
      <c r="M49" s="27"/>
      <c r="N49" s="27"/>
      <c r="O49" s="27"/>
      <c r="P49" s="27"/>
      <c r="Q49" s="27"/>
      <c r="R49" s="29"/>
      <c r="S49" s="29"/>
      <c r="T49" s="29"/>
      <c r="U49" s="57" t="s">
        <v>406</v>
      </c>
      <c r="V49" s="57" t="s">
        <v>837</v>
      </c>
      <c r="W49" s="31"/>
      <c r="X49" s="33"/>
      <c r="Y49" s="58" t="s">
        <v>838</v>
      </c>
      <c r="Z49" s="34"/>
      <c r="AA49" s="34"/>
      <c r="AB49" s="35"/>
    </row>
    <row r="50" ht="15.75" customHeight="1">
      <c r="A50" s="61" t="s">
        <v>352</v>
      </c>
      <c r="B50" s="62" t="s">
        <v>792</v>
      </c>
      <c r="C50" s="63"/>
      <c r="D50" s="64">
        <v>20.0</v>
      </c>
      <c r="E50" s="64">
        <v>18.0</v>
      </c>
      <c r="F50" s="37">
        <v>20.0</v>
      </c>
      <c r="G50" s="37">
        <v>16.0</v>
      </c>
      <c r="H50" s="38" t="s">
        <v>31</v>
      </c>
      <c r="I50" s="38" t="s">
        <v>849</v>
      </c>
      <c r="J50" s="38" t="s">
        <v>850</v>
      </c>
      <c r="K50" s="25"/>
      <c r="L50" s="38" t="s">
        <v>844</v>
      </c>
      <c r="M50" s="27"/>
      <c r="N50" s="27"/>
      <c r="O50" s="27"/>
      <c r="P50" s="27"/>
      <c r="Q50" s="27"/>
      <c r="R50" s="29"/>
      <c r="S50" s="29"/>
      <c r="T50" s="29"/>
      <c r="U50" s="57" t="s">
        <v>406</v>
      </c>
      <c r="V50" s="57" t="s">
        <v>837</v>
      </c>
      <c r="W50" s="31"/>
      <c r="X50" s="33"/>
      <c r="Y50" s="58" t="s">
        <v>838</v>
      </c>
      <c r="Z50" s="34"/>
      <c r="AA50" s="34"/>
      <c r="AB50" s="35"/>
    </row>
    <row r="51" ht="15.75" customHeight="1">
      <c r="A51" s="61" t="s">
        <v>352</v>
      </c>
      <c r="B51" s="62" t="s">
        <v>854</v>
      </c>
      <c r="C51" s="63"/>
      <c r="D51" s="64">
        <v>20.0</v>
      </c>
      <c r="E51" s="64">
        <v>19.0</v>
      </c>
      <c r="F51" s="37">
        <v>20.0</v>
      </c>
      <c r="G51" s="37">
        <v>17.0</v>
      </c>
      <c r="H51" s="38" t="s">
        <v>31</v>
      </c>
      <c r="I51" s="38" t="s">
        <v>856</v>
      </c>
      <c r="J51" s="38" t="s">
        <v>617</v>
      </c>
      <c r="K51" s="25"/>
      <c r="L51" s="38" t="s">
        <v>844</v>
      </c>
      <c r="M51" s="27"/>
      <c r="N51" s="27"/>
      <c r="O51" s="27"/>
      <c r="P51" s="27"/>
      <c r="Q51" s="27"/>
      <c r="R51" s="29"/>
      <c r="S51" s="29"/>
      <c r="T51" s="29"/>
      <c r="U51" s="57" t="s">
        <v>406</v>
      </c>
      <c r="V51" s="57" t="s">
        <v>837</v>
      </c>
      <c r="W51" s="31"/>
      <c r="X51" s="33"/>
      <c r="Y51" s="58" t="s">
        <v>857</v>
      </c>
      <c r="Z51" s="34"/>
      <c r="AA51" s="34"/>
      <c r="AB51" s="35"/>
    </row>
    <row r="52" ht="15.75" customHeight="1">
      <c r="A52" s="61" t="s">
        <v>352</v>
      </c>
      <c r="B52" s="62" t="s">
        <v>854</v>
      </c>
      <c r="C52" s="63"/>
      <c r="D52" s="64">
        <v>20.0</v>
      </c>
      <c r="E52" s="64">
        <v>20.0</v>
      </c>
      <c r="F52" s="37">
        <v>20.0</v>
      </c>
      <c r="G52" s="37">
        <v>18.0</v>
      </c>
      <c r="H52" s="38" t="s">
        <v>31</v>
      </c>
      <c r="I52" s="38" t="s">
        <v>860</v>
      </c>
      <c r="J52" s="38" t="s">
        <v>607</v>
      </c>
      <c r="K52" s="25"/>
      <c r="L52" s="38" t="s">
        <v>844</v>
      </c>
      <c r="M52" s="27"/>
      <c r="N52" s="27"/>
      <c r="O52" s="27"/>
      <c r="P52" s="27"/>
      <c r="Q52" s="27"/>
      <c r="R52" s="29"/>
      <c r="S52" s="29"/>
      <c r="T52" s="29"/>
      <c r="U52" s="57" t="s">
        <v>406</v>
      </c>
      <c r="V52" s="57" t="s">
        <v>837</v>
      </c>
      <c r="W52" s="31"/>
      <c r="X52" s="33"/>
      <c r="Y52" s="58" t="s">
        <v>857</v>
      </c>
      <c r="Z52" s="34"/>
      <c r="AA52" s="34"/>
      <c r="AB52" s="35"/>
    </row>
    <row r="53" ht="15.75" customHeight="1">
      <c r="A53" s="61" t="s">
        <v>352</v>
      </c>
      <c r="B53" s="62" t="s">
        <v>854</v>
      </c>
      <c r="C53" s="63"/>
      <c r="D53" s="64">
        <v>20.0</v>
      </c>
      <c r="E53" s="64">
        <v>21.0</v>
      </c>
      <c r="F53" s="37">
        <v>20.0</v>
      </c>
      <c r="G53" s="37">
        <v>19.0</v>
      </c>
      <c r="H53" s="38" t="s">
        <v>31</v>
      </c>
      <c r="I53" s="38" t="s">
        <v>863</v>
      </c>
      <c r="J53" s="38" t="s">
        <v>850</v>
      </c>
      <c r="K53" s="25"/>
      <c r="L53" s="38" t="s">
        <v>844</v>
      </c>
      <c r="M53" s="27"/>
      <c r="N53" s="27"/>
      <c r="O53" s="27"/>
      <c r="P53" s="27"/>
      <c r="Q53" s="27"/>
      <c r="R53" s="29"/>
      <c r="S53" s="29"/>
      <c r="T53" s="29"/>
      <c r="U53" s="57" t="s">
        <v>406</v>
      </c>
      <c r="V53" s="57" t="s">
        <v>837</v>
      </c>
      <c r="W53" s="31"/>
      <c r="X53" s="33"/>
      <c r="Y53" s="58" t="s">
        <v>857</v>
      </c>
      <c r="Z53" s="34"/>
      <c r="AA53" s="34"/>
      <c r="AB53" s="35"/>
    </row>
    <row r="54" ht="15.75" customHeight="1">
      <c r="A54" s="61" t="s">
        <v>352</v>
      </c>
      <c r="B54" s="62" t="s">
        <v>854</v>
      </c>
      <c r="C54" s="63"/>
      <c r="D54" s="64">
        <v>20.0</v>
      </c>
      <c r="E54" s="64">
        <v>22.0</v>
      </c>
      <c r="F54" s="25"/>
      <c r="G54" s="25"/>
      <c r="H54" s="25"/>
      <c r="I54" s="25"/>
      <c r="J54" s="25"/>
      <c r="K54" s="25"/>
      <c r="L54" s="25"/>
      <c r="M54" s="56">
        <v>5.0</v>
      </c>
      <c r="N54" s="40" t="s">
        <v>192</v>
      </c>
      <c r="O54" s="40" t="s">
        <v>866</v>
      </c>
      <c r="P54" s="27"/>
      <c r="Q54" s="95"/>
      <c r="R54" s="125" t="s">
        <v>454</v>
      </c>
      <c r="S54" s="130" t="s">
        <v>867</v>
      </c>
      <c r="T54" s="29"/>
      <c r="U54" s="31"/>
      <c r="V54" s="31"/>
      <c r="W54" s="31"/>
      <c r="X54" s="33"/>
      <c r="Y54" s="33"/>
      <c r="Z54" s="34"/>
      <c r="AA54" s="34"/>
      <c r="AB54" s="35"/>
    </row>
    <row r="55" ht="15.75" customHeight="1">
      <c r="A55" s="61" t="s">
        <v>352</v>
      </c>
      <c r="B55" s="62" t="s">
        <v>854</v>
      </c>
      <c r="C55" s="63"/>
      <c r="D55" s="64">
        <v>20.0</v>
      </c>
      <c r="E55" s="64">
        <v>23.0</v>
      </c>
      <c r="F55" s="25"/>
      <c r="G55" s="25"/>
      <c r="H55" s="25"/>
      <c r="I55" s="25"/>
      <c r="J55" s="25"/>
      <c r="K55" s="25"/>
      <c r="L55" s="25"/>
      <c r="M55" s="56">
        <v>7.0</v>
      </c>
      <c r="N55" s="128" t="s">
        <v>192</v>
      </c>
      <c r="O55" s="128" t="s">
        <v>873</v>
      </c>
      <c r="P55" s="40" t="s">
        <v>826</v>
      </c>
      <c r="Q55" s="27"/>
      <c r="R55" s="29"/>
      <c r="S55" s="68"/>
      <c r="T55" s="29"/>
      <c r="U55" s="31"/>
      <c r="V55" s="31"/>
      <c r="W55" s="31"/>
      <c r="X55" s="33"/>
      <c r="Y55" s="33"/>
      <c r="Z55" s="34"/>
      <c r="AA55" s="34"/>
      <c r="AB55" s="35"/>
    </row>
    <row r="56" ht="15.75" customHeight="1">
      <c r="A56" s="61" t="s">
        <v>352</v>
      </c>
      <c r="B56" s="62" t="s">
        <v>875</v>
      </c>
      <c r="C56" s="63"/>
      <c r="D56" s="64">
        <v>20.0</v>
      </c>
      <c r="E56" s="64">
        <v>24.0</v>
      </c>
      <c r="F56" s="37">
        <v>20.0</v>
      </c>
      <c r="G56" s="37">
        <v>20.0</v>
      </c>
      <c r="H56" s="38" t="s">
        <v>31</v>
      </c>
      <c r="I56" s="38" t="s">
        <v>877</v>
      </c>
      <c r="J56" s="25"/>
      <c r="K56" s="38" t="s">
        <v>879</v>
      </c>
      <c r="L56" s="121" t="s">
        <v>880</v>
      </c>
      <c r="M56" s="56">
        <v>4.0</v>
      </c>
      <c r="N56" s="95"/>
      <c r="O56" s="95"/>
      <c r="P56" s="27"/>
      <c r="Q56" s="95"/>
      <c r="R56" s="131" t="s">
        <v>454</v>
      </c>
      <c r="S56" s="130" t="s">
        <v>885</v>
      </c>
      <c r="T56" s="29"/>
      <c r="U56" s="57" t="s">
        <v>406</v>
      </c>
      <c r="V56" s="57" t="s">
        <v>887</v>
      </c>
      <c r="W56" s="57" t="s">
        <v>207</v>
      </c>
      <c r="X56" s="33"/>
      <c r="Y56" s="58" t="s">
        <v>888</v>
      </c>
      <c r="Z56" s="34"/>
      <c r="AA56" s="34"/>
      <c r="AB56" s="35"/>
    </row>
    <row r="57" ht="15.75" customHeight="1">
      <c r="A57" s="61" t="s">
        <v>352</v>
      </c>
      <c r="B57" s="62" t="s">
        <v>875</v>
      </c>
      <c r="C57" s="63"/>
      <c r="D57" s="64">
        <v>20.0</v>
      </c>
      <c r="E57" s="64">
        <v>25.0</v>
      </c>
      <c r="F57" s="25"/>
      <c r="G57" s="25"/>
      <c r="H57" s="25"/>
      <c r="I57" s="25"/>
      <c r="J57" s="25"/>
      <c r="K57" s="25"/>
      <c r="L57" s="25"/>
      <c r="M57" s="56">
        <v>8.0</v>
      </c>
      <c r="N57" s="128" t="s">
        <v>192</v>
      </c>
      <c r="O57" s="128" t="s">
        <v>891</v>
      </c>
      <c r="P57" s="40" t="s">
        <v>892</v>
      </c>
      <c r="Q57" s="27"/>
      <c r="R57" s="29"/>
      <c r="S57" s="29"/>
      <c r="T57" s="29"/>
      <c r="U57" s="31"/>
      <c r="V57" s="31"/>
      <c r="W57" s="31"/>
      <c r="X57" s="33"/>
      <c r="Y57" s="33"/>
      <c r="Z57" s="34"/>
      <c r="AA57" s="34"/>
      <c r="AB57" s="35"/>
    </row>
    <row r="58" ht="15.75" customHeight="1">
      <c r="A58" s="61" t="s">
        <v>352</v>
      </c>
      <c r="B58" s="62" t="s">
        <v>894</v>
      </c>
      <c r="C58" s="63"/>
      <c r="D58" s="64">
        <v>20.0</v>
      </c>
      <c r="E58" s="64">
        <v>26.0</v>
      </c>
      <c r="F58" s="37">
        <v>20.0</v>
      </c>
      <c r="G58" s="37">
        <v>33.0</v>
      </c>
      <c r="H58" s="38" t="s">
        <v>31</v>
      </c>
      <c r="I58" s="106" t="s">
        <v>896</v>
      </c>
      <c r="J58" s="38" t="s">
        <v>897</v>
      </c>
      <c r="K58" s="132" t="s">
        <v>898</v>
      </c>
      <c r="L58" s="38" t="s">
        <v>559</v>
      </c>
      <c r="M58" s="27"/>
      <c r="N58" s="27"/>
      <c r="O58" s="27"/>
      <c r="P58" s="27"/>
      <c r="Q58" s="27"/>
      <c r="R58" s="29"/>
      <c r="S58" s="29"/>
      <c r="T58" s="29"/>
      <c r="U58" s="31"/>
      <c r="V58" s="57" t="s">
        <v>623</v>
      </c>
      <c r="W58" s="31"/>
      <c r="X58" s="33"/>
      <c r="Y58" s="58" t="s">
        <v>623</v>
      </c>
      <c r="Z58" s="34"/>
      <c r="AA58" s="34"/>
      <c r="AB58" s="35"/>
    </row>
    <row r="59" ht="15.75" customHeight="1">
      <c r="A59" s="61" t="s">
        <v>352</v>
      </c>
      <c r="B59" s="62" t="s">
        <v>903</v>
      </c>
      <c r="C59" s="63"/>
      <c r="D59" s="64">
        <v>20.0</v>
      </c>
      <c r="E59" s="64">
        <v>27.0</v>
      </c>
      <c r="F59" s="37">
        <v>20.0</v>
      </c>
      <c r="G59" s="37">
        <v>84.0</v>
      </c>
      <c r="H59" s="38" t="s">
        <v>31</v>
      </c>
      <c r="I59" s="106" t="s">
        <v>905</v>
      </c>
      <c r="J59" s="38" t="s">
        <v>906</v>
      </c>
      <c r="K59" s="38" t="s">
        <v>907</v>
      </c>
      <c r="L59" s="38" t="s">
        <v>559</v>
      </c>
      <c r="M59" s="27"/>
      <c r="N59" s="27"/>
      <c r="O59" s="133" t="s">
        <v>909</v>
      </c>
      <c r="P59" s="27"/>
      <c r="Q59" s="27"/>
      <c r="R59" s="134" t="s">
        <v>909</v>
      </c>
      <c r="S59" s="29"/>
      <c r="T59" s="29"/>
      <c r="U59" s="31"/>
      <c r="V59" s="31"/>
      <c r="W59" s="31"/>
      <c r="X59" s="33"/>
      <c r="Y59" s="33"/>
      <c r="Z59" s="34"/>
      <c r="AA59" s="34"/>
      <c r="AB59" s="35"/>
    </row>
    <row r="60" ht="15.75" customHeight="1">
      <c r="A60" s="61" t="s">
        <v>918</v>
      </c>
      <c r="B60" s="62" t="s">
        <v>919</v>
      </c>
      <c r="C60" s="135"/>
      <c r="D60" s="64">
        <v>20.0</v>
      </c>
      <c r="E60" s="136">
        <v>28.0</v>
      </c>
      <c r="F60" s="137">
        <v>20.0</v>
      </c>
      <c r="G60" s="137">
        <v>85.0</v>
      </c>
      <c r="H60" s="138" t="s">
        <v>31</v>
      </c>
      <c r="I60" s="138" t="s">
        <v>926</v>
      </c>
      <c r="J60" s="138" t="s">
        <v>339</v>
      </c>
      <c r="K60" s="139"/>
      <c r="L60" s="140"/>
      <c r="M60" s="75"/>
      <c r="N60" s="141" t="s">
        <v>192</v>
      </c>
      <c r="O60" s="141" t="s">
        <v>932</v>
      </c>
      <c r="P60" s="75"/>
      <c r="Q60" s="75"/>
      <c r="R60" s="142"/>
      <c r="S60" s="142"/>
      <c r="T60" s="142"/>
      <c r="U60" s="143"/>
      <c r="V60" s="143"/>
      <c r="W60" s="143"/>
      <c r="X60" s="144"/>
      <c r="Y60" s="144"/>
      <c r="Z60" s="145"/>
      <c r="AA60" s="145"/>
      <c r="AB60" s="35"/>
    </row>
    <row r="61" ht="15.75" customHeight="1">
      <c r="A61" s="61" t="s">
        <v>918</v>
      </c>
      <c r="B61" s="62" t="s">
        <v>938</v>
      </c>
      <c r="C61" s="135"/>
      <c r="D61" s="64">
        <v>20.0</v>
      </c>
      <c r="E61" s="136">
        <v>29.0</v>
      </c>
      <c r="F61" s="137">
        <v>20.0</v>
      </c>
      <c r="G61" s="137">
        <v>86.0</v>
      </c>
      <c r="H61" s="138" t="s">
        <v>31</v>
      </c>
      <c r="I61" s="138" t="s">
        <v>941</v>
      </c>
      <c r="J61" s="138" t="s">
        <v>346</v>
      </c>
      <c r="K61" s="139"/>
      <c r="L61" s="140"/>
      <c r="M61" s="75"/>
      <c r="N61" s="141" t="s">
        <v>192</v>
      </c>
      <c r="O61" s="141" t="s">
        <v>942</v>
      </c>
      <c r="P61" s="75"/>
      <c r="Q61" s="75"/>
      <c r="R61" s="142"/>
      <c r="S61" s="146" t="s">
        <v>943</v>
      </c>
      <c r="T61" s="142"/>
      <c r="U61" s="143"/>
      <c r="V61" s="143"/>
      <c r="W61" s="143"/>
      <c r="X61" s="144"/>
      <c r="Y61" s="144"/>
      <c r="Z61" s="145"/>
      <c r="AA61" s="145"/>
      <c r="AB61" s="35"/>
    </row>
    <row r="62" ht="15.75" customHeight="1">
      <c r="A62" s="61" t="s">
        <v>918</v>
      </c>
      <c r="B62" s="62" t="s">
        <v>945</v>
      </c>
      <c r="C62" s="135"/>
      <c r="D62" s="64">
        <v>20.0</v>
      </c>
      <c r="E62" s="136">
        <v>30.0</v>
      </c>
      <c r="F62" s="137">
        <v>20.0</v>
      </c>
      <c r="G62" s="137">
        <v>87.0</v>
      </c>
      <c r="H62" s="138" t="s">
        <v>31</v>
      </c>
      <c r="I62" s="138" t="s">
        <v>947</v>
      </c>
      <c r="J62" s="138" t="s">
        <v>339</v>
      </c>
      <c r="K62" s="139"/>
      <c r="L62" s="140"/>
      <c r="M62" s="75"/>
      <c r="N62" s="141" t="s">
        <v>192</v>
      </c>
      <c r="O62" s="141" t="s">
        <v>948</v>
      </c>
      <c r="P62" s="75"/>
      <c r="Q62" s="75"/>
      <c r="R62" s="142"/>
      <c r="S62" s="142"/>
      <c r="T62" s="142"/>
      <c r="U62" s="143"/>
      <c r="V62" s="143"/>
      <c r="W62" s="143"/>
      <c r="X62" s="144"/>
      <c r="Y62" s="144"/>
      <c r="Z62" s="145"/>
      <c r="AA62" s="145"/>
      <c r="AB62" s="35"/>
    </row>
    <row r="63" ht="15.75" customHeight="1">
      <c r="A63" s="61" t="s">
        <v>918</v>
      </c>
      <c r="B63" s="62" t="s">
        <v>949</v>
      </c>
      <c r="C63" s="135"/>
      <c r="D63" s="64">
        <v>20.0</v>
      </c>
      <c r="E63" s="136">
        <v>31.0</v>
      </c>
      <c r="F63" s="137">
        <v>20.0</v>
      </c>
      <c r="G63" s="137">
        <v>88.0</v>
      </c>
      <c r="H63" s="138" t="s">
        <v>31</v>
      </c>
      <c r="I63" s="138" t="s">
        <v>950</v>
      </c>
      <c r="J63" s="138" t="s">
        <v>346</v>
      </c>
      <c r="K63" s="139"/>
      <c r="L63" s="140"/>
      <c r="M63" s="75"/>
      <c r="N63" s="141" t="s">
        <v>192</v>
      </c>
      <c r="O63" s="141" t="s">
        <v>952</v>
      </c>
      <c r="P63" s="75"/>
      <c r="Q63" s="75"/>
      <c r="R63" s="142"/>
      <c r="S63" s="146" t="s">
        <v>953</v>
      </c>
      <c r="T63" s="142"/>
      <c r="U63" s="143"/>
      <c r="V63" s="143"/>
      <c r="W63" s="143"/>
      <c r="X63" s="144"/>
      <c r="Y63" s="144"/>
      <c r="Z63" s="145"/>
      <c r="AA63" s="145"/>
      <c r="AB63" s="35"/>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6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8</v>
      </c>
      <c r="B2" t="str">
        <f>IFERROR(__xludf.DUMMYFUNCTION("IMPORTRANGE(""1ymc_ndn0vJdB8DL7tbWj6swgsI1qZ7r43aL3vyyKKSw"", ""cms_anh_datareport!A1:K700"")"),"#REF!")</f>
        <v>#REF!</v>
      </c>
      <c r="C2" t="s">
        <v>10</v>
      </c>
      <c r="D2" t="s">
        <v>11</v>
      </c>
      <c r="E2" t="s">
        <v>12</v>
      </c>
      <c r="F2" t="s">
        <v>13</v>
      </c>
      <c r="G2" t="s">
        <v>14</v>
      </c>
      <c r="H2" t="s">
        <v>15</v>
      </c>
      <c r="I2" t="s">
        <v>16</v>
      </c>
      <c r="J2" t="s">
        <v>17</v>
      </c>
    </row>
    <row r="3" ht="15.75" customHeight="1">
      <c r="A3">
        <v>1.0</v>
      </c>
      <c r="B3" t="s">
        <v>31</v>
      </c>
      <c r="C3" t="s">
        <v>32</v>
      </c>
      <c r="D3" t="s">
        <v>33</v>
      </c>
      <c r="E3">
        <v>889990.0</v>
      </c>
      <c r="F3">
        <v>889990.0</v>
      </c>
      <c r="G3">
        <v>1.0</v>
      </c>
      <c r="H3">
        <v>6.0</v>
      </c>
      <c r="I3">
        <v>5.8754</v>
      </c>
      <c r="J3" t="s">
        <v>41</v>
      </c>
    </row>
    <row r="4" ht="15.75" customHeight="1">
      <c r="A4">
        <f t="shared" ref="A4:A1001" si="2">A3+1</f>
        <v>2</v>
      </c>
      <c r="B4" t="s">
        <v>31</v>
      </c>
      <c r="C4" t="s">
        <v>44</v>
      </c>
      <c r="D4" t="s">
        <v>33</v>
      </c>
      <c r="E4">
        <v>37477.0</v>
      </c>
      <c r="F4">
        <v>889990.0</v>
      </c>
      <c r="G4">
        <v>1.0</v>
      </c>
      <c r="H4">
        <v>5.0</v>
      </c>
      <c r="I4">
        <v>4.0957</v>
      </c>
      <c r="J4" t="s">
        <v>47</v>
      </c>
    </row>
    <row r="5" ht="15.75" customHeight="1">
      <c r="A5">
        <f t="shared" si="2"/>
        <v>3</v>
      </c>
      <c r="B5" t="s">
        <v>31</v>
      </c>
      <c r="C5" t="s">
        <v>48</v>
      </c>
      <c r="D5" t="s">
        <v>49</v>
      </c>
      <c r="E5">
        <v>35917.0</v>
      </c>
      <c r="F5">
        <v>787343.0</v>
      </c>
      <c r="G5">
        <v>19.0</v>
      </c>
      <c r="H5">
        <v>19.0</v>
      </c>
      <c r="I5">
        <v>19.0</v>
      </c>
      <c r="J5" t="s">
        <v>52</v>
      </c>
    </row>
    <row r="6" ht="15.75" customHeight="1">
      <c r="A6">
        <f t="shared" si="2"/>
        <v>4</v>
      </c>
      <c r="B6" t="s">
        <v>31</v>
      </c>
      <c r="C6" t="s">
        <v>58</v>
      </c>
      <c r="D6" t="s">
        <v>60</v>
      </c>
      <c r="E6">
        <v>31.0</v>
      </c>
      <c r="F6">
        <v>799033.0</v>
      </c>
      <c r="G6">
        <v>1.0</v>
      </c>
      <c r="H6">
        <v>2.0</v>
      </c>
      <c r="I6">
        <v>1.709</v>
      </c>
      <c r="J6" t="s">
        <v>63</v>
      </c>
    </row>
    <row r="7" ht="15.75" customHeight="1">
      <c r="A7">
        <f t="shared" si="2"/>
        <v>5</v>
      </c>
      <c r="B7" t="s">
        <v>31</v>
      </c>
      <c r="C7" t="s">
        <v>64</v>
      </c>
      <c r="D7" t="s">
        <v>65</v>
      </c>
      <c r="E7">
        <v>12.0</v>
      </c>
      <c r="F7">
        <v>848673.0</v>
      </c>
      <c r="G7">
        <v>3.0</v>
      </c>
      <c r="H7">
        <v>3.0</v>
      </c>
      <c r="I7">
        <v>3.0</v>
      </c>
      <c r="J7" t="s">
        <v>66</v>
      </c>
    </row>
    <row r="8" ht="15.75" customHeight="1">
      <c r="A8">
        <f t="shared" si="2"/>
        <v>6</v>
      </c>
      <c r="B8" t="s">
        <v>31</v>
      </c>
      <c r="C8" t="s">
        <v>67</v>
      </c>
      <c r="D8" t="s">
        <v>68</v>
      </c>
      <c r="E8">
        <v>341.0</v>
      </c>
      <c r="F8">
        <v>856036.0</v>
      </c>
      <c r="G8">
        <v>1.0</v>
      </c>
      <c r="H8">
        <v>4.0</v>
      </c>
      <c r="I8">
        <v>3.9997</v>
      </c>
      <c r="J8" t="s">
        <v>70</v>
      </c>
    </row>
    <row r="9" ht="15.75" customHeight="1">
      <c r="A9">
        <f t="shared" si="2"/>
        <v>7</v>
      </c>
      <c r="B9" t="s">
        <v>31</v>
      </c>
      <c r="C9" t="s">
        <v>71</v>
      </c>
      <c r="D9" t="s">
        <v>60</v>
      </c>
      <c r="E9">
        <v>31.0</v>
      </c>
      <c r="F9">
        <v>2333.0</v>
      </c>
      <c r="G9">
        <v>1.0</v>
      </c>
      <c r="H9">
        <v>2.0</v>
      </c>
      <c r="I9">
        <v>1.6207</v>
      </c>
      <c r="J9" t="s">
        <v>72</v>
      </c>
    </row>
    <row r="10" ht="15.75" customHeight="1">
      <c r="A10">
        <f t="shared" si="2"/>
        <v>8</v>
      </c>
      <c r="B10" t="s">
        <v>31</v>
      </c>
      <c r="C10" t="s">
        <v>73</v>
      </c>
      <c r="D10" t="s">
        <v>65</v>
      </c>
      <c r="E10">
        <v>12.0</v>
      </c>
      <c r="F10">
        <v>3236.0</v>
      </c>
      <c r="G10">
        <v>3.0</v>
      </c>
      <c r="H10">
        <v>3.0</v>
      </c>
      <c r="I10">
        <v>3.0</v>
      </c>
      <c r="J10" t="s">
        <v>74</v>
      </c>
    </row>
    <row r="11" ht="15.75" customHeight="1">
      <c r="A11">
        <f t="shared" si="2"/>
        <v>9</v>
      </c>
      <c r="B11" t="s">
        <v>31</v>
      </c>
      <c r="C11" t="s">
        <v>75</v>
      </c>
      <c r="D11" t="s">
        <v>33</v>
      </c>
      <c r="E11">
        <v>204.0</v>
      </c>
      <c r="F11">
        <v>846541.0</v>
      </c>
      <c r="G11">
        <v>1.0</v>
      </c>
      <c r="H11">
        <v>3.0</v>
      </c>
      <c r="I11">
        <v>1.9662</v>
      </c>
      <c r="J11" t="s">
        <v>77</v>
      </c>
    </row>
    <row r="12" ht="15.75" customHeight="1">
      <c r="A12">
        <f t="shared" si="2"/>
        <v>10</v>
      </c>
      <c r="B12" t="s">
        <v>31</v>
      </c>
      <c r="C12" t="s">
        <v>78</v>
      </c>
      <c r="D12" t="s">
        <v>65</v>
      </c>
      <c r="E12">
        <v>21.0</v>
      </c>
      <c r="F12">
        <v>709540.0</v>
      </c>
      <c r="G12">
        <v>1.0</v>
      </c>
      <c r="H12">
        <v>4.0</v>
      </c>
      <c r="I12">
        <v>2.6626</v>
      </c>
      <c r="J12" t="s">
        <v>79</v>
      </c>
    </row>
    <row r="13" ht="1.5" customHeight="1">
      <c r="A13">
        <f t="shared" si="2"/>
        <v>11</v>
      </c>
      <c r="B13" t="s">
        <v>31</v>
      </c>
      <c r="C13" t="s">
        <v>80</v>
      </c>
      <c r="D13" t="s">
        <v>65</v>
      </c>
      <c r="E13">
        <v>18.0</v>
      </c>
      <c r="F13">
        <v>107.0</v>
      </c>
      <c r="G13">
        <v>3.0</v>
      </c>
      <c r="H13">
        <v>16.0</v>
      </c>
      <c r="I13">
        <v>10.0935</v>
      </c>
      <c r="J13" t="s">
        <v>81</v>
      </c>
    </row>
    <row r="14" ht="15.75" customHeight="1">
      <c r="A14">
        <f t="shared" si="2"/>
        <v>12</v>
      </c>
      <c r="B14" t="s">
        <v>31</v>
      </c>
      <c r="C14" t="s">
        <v>83</v>
      </c>
      <c r="D14" t="s">
        <v>60</v>
      </c>
      <c r="E14">
        <v>87.0</v>
      </c>
      <c r="F14">
        <v>782351.0</v>
      </c>
      <c r="G14">
        <v>1.0</v>
      </c>
      <c r="H14">
        <v>2.0</v>
      </c>
      <c r="I14">
        <v>1.8996</v>
      </c>
      <c r="J14" t="s">
        <v>84</v>
      </c>
    </row>
    <row r="15" ht="15.75" customHeight="1">
      <c r="A15">
        <f t="shared" si="2"/>
        <v>13</v>
      </c>
      <c r="B15" t="s">
        <v>31</v>
      </c>
      <c r="C15" t="s">
        <v>85</v>
      </c>
      <c r="D15" t="s">
        <v>60</v>
      </c>
      <c r="E15">
        <v>62.0</v>
      </c>
      <c r="F15">
        <v>781896.0</v>
      </c>
      <c r="G15">
        <v>1.0</v>
      </c>
      <c r="H15">
        <v>2.0</v>
      </c>
      <c r="I15">
        <v>1.8384</v>
      </c>
      <c r="J15" t="s">
        <v>86</v>
      </c>
    </row>
    <row r="16" ht="15.75" customHeight="1">
      <c r="A16">
        <f t="shared" si="2"/>
        <v>14</v>
      </c>
      <c r="B16" t="s">
        <v>31</v>
      </c>
      <c r="C16" t="s">
        <v>87</v>
      </c>
      <c r="D16" t="s">
        <v>60</v>
      </c>
      <c r="E16">
        <v>60.0</v>
      </c>
      <c r="F16">
        <v>227654.0</v>
      </c>
      <c r="G16">
        <v>1.0</v>
      </c>
      <c r="H16">
        <v>2.0</v>
      </c>
      <c r="I16">
        <v>1.5328</v>
      </c>
      <c r="J16" t="s">
        <v>88</v>
      </c>
    </row>
    <row r="17" ht="15.75" customHeight="1">
      <c r="A17">
        <f t="shared" si="2"/>
        <v>15</v>
      </c>
      <c r="B17" t="s">
        <v>31</v>
      </c>
      <c r="C17" t="s">
        <v>89</v>
      </c>
      <c r="D17" t="s">
        <v>65</v>
      </c>
      <c r="E17">
        <v>2.0</v>
      </c>
      <c r="F17">
        <v>859377.0</v>
      </c>
      <c r="G17">
        <v>1.0</v>
      </c>
      <c r="H17">
        <v>1.0</v>
      </c>
      <c r="I17">
        <v>1.0</v>
      </c>
      <c r="J17" t="s">
        <v>90</v>
      </c>
    </row>
    <row r="18" ht="15.75" customHeight="1">
      <c r="A18">
        <f t="shared" si="2"/>
        <v>16</v>
      </c>
      <c r="B18" t="s">
        <v>31</v>
      </c>
      <c r="C18" t="s">
        <v>91</v>
      </c>
      <c r="D18" t="s">
        <v>68</v>
      </c>
      <c r="E18">
        <v>181.0</v>
      </c>
      <c r="F18">
        <v>782319.0</v>
      </c>
      <c r="G18">
        <v>1.0</v>
      </c>
      <c r="H18">
        <v>3.0</v>
      </c>
      <c r="I18">
        <v>2.9831</v>
      </c>
      <c r="J18" t="s">
        <v>92</v>
      </c>
    </row>
    <row r="19" ht="15.75" customHeight="1">
      <c r="A19">
        <f t="shared" si="2"/>
        <v>17</v>
      </c>
      <c r="B19" t="s">
        <v>31</v>
      </c>
      <c r="C19" t="s">
        <v>93</v>
      </c>
      <c r="D19" t="s">
        <v>68</v>
      </c>
      <c r="E19">
        <v>190.0</v>
      </c>
      <c r="F19">
        <v>3857.0</v>
      </c>
      <c r="G19">
        <v>2.0</v>
      </c>
      <c r="H19">
        <v>4.0</v>
      </c>
      <c r="I19">
        <v>3.9992</v>
      </c>
      <c r="J19" t="s">
        <v>95</v>
      </c>
    </row>
    <row r="20" ht="15.75" customHeight="1">
      <c r="A20">
        <f t="shared" si="2"/>
        <v>18</v>
      </c>
      <c r="B20" t="s">
        <v>31</v>
      </c>
      <c r="C20" t="s">
        <v>96</v>
      </c>
      <c r="D20" t="s">
        <v>65</v>
      </c>
      <c r="E20">
        <v>250.0</v>
      </c>
      <c r="F20">
        <v>69654.0</v>
      </c>
      <c r="G20">
        <v>1.0</v>
      </c>
      <c r="H20">
        <v>40.0</v>
      </c>
      <c r="I20">
        <v>10.9555</v>
      </c>
      <c r="J20" t="s">
        <v>97</v>
      </c>
    </row>
    <row r="21" ht="15.75" customHeight="1">
      <c r="A21">
        <f t="shared" si="2"/>
        <v>19</v>
      </c>
      <c r="B21" t="s">
        <v>31</v>
      </c>
      <c r="C21" t="s">
        <v>99</v>
      </c>
      <c r="D21" t="s">
        <v>65</v>
      </c>
      <c r="E21">
        <v>538359.0</v>
      </c>
      <c r="F21">
        <v>872842.0</v>
      </c>
      <c r="G21">
        <v>1.0</v>
      </c>
      <c r="H21">
        <v>594.0</v>
      </c>
      <c r="I21">
        <v>49.0499</v>
      </c>
      <c r="J21" t="s">
        <v>101</v>
      </c>
    </row>
    <row r="22" ht="15.75" customHeight="1">
      <c r="A22">
        <f t="shared" si="2"/>
        <v>20</v>
      </c>
      <c r="B22" t="s">
        <v>31</v>
      </c>
      <c r="C22" t="s">
        <v>107</v>
      </c>
      <c r="D22" t="s">
        <v>65</v>
      </c>
      <c r="E22">
        <v>267.0</v>
      </c>
      <c r="F22">
        <v>877449.0</v>
      </c>
      <c r="G22">
        <v>2.0</v>
      </c>
      <c r="H22">
        <v>32.0</v>
      </c>
      <c r="I22">
        <v>9.7202</v>
      </c>
      <c r="J22" t="s">
        <v>110</v>
      </c>
    </row>
    <row r="23" ht="15.75" customHeight="1">
      <c r="A23">
        <f t="shared" si="2"/>
        <v>21</v>
      </c>
      <c r="B23" t="s">
        <v>31</v>
      </c>
      <c r="C23" t="s">
        <v>112</v>
      </c>
      <c r="D23" t="s">
        <v>65</v>
      </c>
      <c r="E23">
        <v>1688.0</v>
      </c>
      <c r="F23">
        <v>4451.0</v>
      </c>
      <c r="G23">
        <v>3.0</v>
      </c>
      <c r="H23">
        <v>50.0</v>
      </c>
      <c r="I23">
        <v>13.4846</v>
      </c>
      <c r="J23" t="s">
        <v>113</v>
      </c>
    </row>
    <row r="24" ht="15.75" customHeight="1">
      <c r="A24">
        <f t="shared" si="2"/>
        <v>22</v>
      </c>
      <c r="B24" t="s">
        <v>31</v>
      </c>
      <c r="C24" t="s">
        <v>114</v>
      </c>
      <c r="D24" t="s">
        <v>60</v>
      </c>
      <c r="E24">
        <v>65.0</v>
      </c>
      <c r="F24">
        <v>781721.0</v>
      </c>
      <c r="G24">
        <v>1.0</v>
      </c>
      <c r="H24">
        <v>2.0</v>
      </c>
      <c r="I24">
        <v>1.8064</v>
      </c>
      <c r="J24" t="s">
        <v>115</v>
      </c>
    </row>
    <row r="25" ht="15.75" customHeight="1">
      <c r="A25">
        <f t="shared" si="2"/>
        <v>23</v>
      </c>
      <c r="B25" t="s">
        <v>31</v>
      </c>
      <c r="C25" t="s">
        <v>116</v>
      </c>
      <c r="D25" t="s">
        <v>60</v>
      </c>
      <c r="E25">
        <v>60.0</v>
      </c>
      <c r="F25">
        <v>227156.0</v>
      </c>
      <c r="G25">
        <v>1.0</v>
      </c>
      <c r="H25">
        <v>2.0</v>
      </c>
      <c r="I25">
        <v>1.5269</v>
      </c>
      <c r="J25" t="s">
        <v>117</v>
      </c>
    </row>
    <row r="26" ht="15.75" customHeight="1">
      <c r="A26">
        <f t="shared" si="2"/>
        <v>24</v>
      </c>
      <c r="B26" t="s">
        <v>31</v>
      </c>
      <c r="C26" t="s">
        <v>118</v>
      </c>
      <c r="D26" t="s">
        <v>65</v>
      </c>
      <c r="E26">
        <v>2.0</v>
      </c>
      <c r="F26">
        <v>858693.0</v>
      </c>
      <c r="G26">
        <v>1.0</v>
      </c>
      <c r="H26">
        <v>1.0</v>
      </c>
      <c r="I26">
        <v>1.0</v>
      </c>
      <c r="J26" t="s">
        <v>122</v>
      </c>
    </row>
    <row r="27" ht="15.75" customHeight="1">
      <c r="A27">
        <f t="shared" si="2"/>
        <v>25</v>
      </c>
      <c r="B27" t="s">
        <v>31</v>
      </c>
      <c r="C27" t="s">
        <v>123</v>
      </c>
      <c r="D27" t="s">
        <v>65</v>
      </c>
      <c r="E27">
        <v>9.0</v>
      </c>
      <c r="F27">
        <v>9.0</v>
      </c>
      <c r="G27">
        <v>7.0</v>
      </c>
      <c r="H27">
        <v>7.0</v>
      </c>
      <c r="I27">
        <v>7.0</v>
      </c>
      <c r="J27" t="s">
        <v>124</v>
      </c>
    </row>
    <row r="28" ht="15.75" customHeight="1">
      <c r="A28">
        <f t="shared" si="2"/>
        <v>26</v>
      </c>
      <c r="B28" t="s">
        <v>31</v>
      </c>
      <c r="C28" t="s">
        <v>125</v>
      </c>
      <c r="D28" t="s">
        <v>33</v>
      </c>
      <c r="E28">
        <v>32.0</v>
      </c>
      <c r="F28">
        <v>483730.0</v>
      </c>
      <c r="G28">
        <v>1.0</v>
      </c>
      <c r="H28">
        <v>2.0</v>
      </c>
      <c r="I28">
        <v>1.0001</v>
      </c>
      <c r="J28" t="s">
        <v>126</v>
      </c>
    </row>
    <row r="29" ht="15.75" customHeight="1">
      <c r="A29">
        <f t="shared" si="2"/>
        <v>27</v>
      </c>
      <c r="B29" t="s">
        <v>31</v>
      </c>
      <c r="C29" t="s">
        <v>127</v>
      </c>
      <c r="D29" t="s">
        <v>60</v>
      </c>
      <c r="E29">
        <v>6.0</v>
      </c>
      <c r="F29">
        <v>707844.0</v>
      </c>
      <c r="G29">
        <v>1.0</v>
      </c>
      <c r="H29">
        <v>1.0</v>
      </c>
      <c r="I29">
        <v>1.0</v>
      </c>
      <c r="J29" t="s">
        <v>128</v>
      </c>
    </row>
    <row r="30" ht="15.75" customHeight="1">
      <c r="A30">
        <f t="shared" si="2"/>
        <v>28</v>
      </c>
      <c r="B30" t="s">
        <v>31</v>
      </c>
      <c r="C30" t="s">
        <v>129</v>
      </c>
      <c r="D30" t="s">
        <v>65</v>
      </c>
      <c r="E30">
        <v>6.0</v>
      </c>
      <c r="F30">
        <v>693182.0</v>
      </c>
      <c r="G30">
        <v>1.0</v>
      </c>
      <c r="H30">
        <v>20.0</v>
      </c>
      <c r="I30">
        <v>5.4938</v>
      </c>
      <c r="J30" t="s">
        <v>130</v>
      </c>
    </row>
    <row r="31" ht="15.75" customHeight="1">
      <c r="A31">
        <f t="shared" si="2"/>
        <v>29</v>
      </c>
      <c r="B31" t="s">
        <v>31</v>
      </c>
      <c r="C31" t="s">
        <v>131</v>
      </c>
      <c r="D31" t="s">
        <v>132</v>
      </c>
      <c r="E31">
        <v>71.0</v>
      </c>
      <c r="F31">
        <v>1279.0</v>
      </c>
      <c r="G31">
        <v>4.0</v>
      </c>
      <c r="H31">
        <v>5.0</v>
      </c>
      <c r="I31">
        <v>4.2314</v>
      </c>
      <c r="J31" t="s">
        <v>133</v>
      </c>
    </row>
    <row r="32" ht="15.75" customHeight="1">
      <c r="A32">
        <f t="shared" si="2"/>
        <v>30</v>
      </c>
      <c r="B32" t="s">
        <v>31</v>
      </c>
      <c r="C32" t="s">
        <v>134</v>
      </c>
      <c r="D32" t="s">
        <v>132</v>
      </c>
      <c r="E32">
        <v>37.0</v>
      </c>
      <c r="F32">
        <v>166.0</v>
      </c>
      <c r="G32">
        <v>4.0</v>
      </c>
      <c r="H32">
        <v>5.0</v>
      </c>
      <c r="I32">
        <v>4.2771</v>
      </c>
      <c r="J32" t="s">
        <v>135</v>
      </c>
    </row>
    <row r="33" ht="15.75" customHeight="1">
      <c r="A33">
        <f t="shared" si="2"/>
        <v>31</v>
      </c>
      <c r="B33" t="s">
        <v>31</v>
      </c>
      <c r="C33" t="s">
        <v>136</v>
      </c>
      <c r="D33" t="s">
        <v>65</v>
      </c>
      <c r="E33">
        <v>236.0</v>
      </c>
      <c r="F33">
        <v>45277.0</v>
      </c>
      <c r="G33">
        <v>1.0</v>
      </c>
      <c r="H33">
        <v>22.0</v>
      </c>
      <c r="I33">
        <v>5.0665</v>
      </c>
      <c r="J33" t="s">
        <v>137</v>
      </c>
    </row>
    <row r="34" ht="15.75" customHeight="1">
      <c r="A34">
        <f t="shared" si="2"/>
        <v>32</v>
      </c>
      <c r="B34" t="s">
        <v>31</v>
      </c>
      <c r="C34" t="s">
        <v>138</v>
      </c>
      <c r="D34" t="s">
        <v>33</v>
      </c>
      <c r="E34">
        <v>217.0</v>
      </c>
      <c r="F34">
        <v>550442.0</v>
      </c>
      <c r="G34">
        <v>1.0</v>
      </c>
      <c r="H34">
        <v>6.0</v>
      </c>
      <c r="I34">
        <v>3.9467</v>
      </c>
      <c r="J34" t="s">
        <v>139</v>
      </c>
    </row>
    <row r="35" ht="15.75" customHeight="1">
      <c r="A35">
        <f t="shared" si="2"/>
        <v>33</v>
      </c>
      <c r="B35" t="s">
        <v>31</v>
      </c>
      <c r="C35" t="s">
        <v>140</v>
      </c>
      <c r="D35" t="s">
        <v>65</v>
      </c>
      <c r="E35">
        <v>243.0</v>
      </c>
      <c r="F35">
        <v>819.0</v>
      </c>
      <c r="G35">
        <v>1.0</v>
      </c>
      <c r="H35">
        <v>48.0</v>
      </c>
      <c r="I35">
        <v>24.0061</v>
      </c>
      <c r="J35" t="s">
        <v>141</v>
      </c>
    </row>
    <row r="36" ht="15.75" customHeight="1">
      <c r="A36">
        <f t="shared" si="2"/>
        <v>34</v>
      </c>
      <c r="B36" t="s">
        <v>31</v>
      </c>
      <c r="C36" t="s">
        <v>142</v>
      </c>
      <c r="D36" t="s">
        <v>65</v>
      </c>
      <c r="E36">
        <v>18024.0</v>
      </c>
      <c r="F36">
        <v>27475.0</v>
      </c>
      <c r="G36">
        <v>1.0</v>
      </c>
      <c r="H36">
        <v>60.0</v>
      </c>
      <c r="I36">
        <v>19.1756</v>
      </c>
      <c r="J36" t="s">
        <v>143</v>
      </c>
    </row>
    <row r="37" ht="15.75" customHeight="1">
      <c r="A37">
        <f t="shared" si="2"/>
        <v>35</v>
      </c>
      <c r="B37" t="s">
        <v>31</v>
      </c>
      <c r="C37" t="s">
        <v>144</v>
      </c>
      <c r="D37" t="s">
        <v>65</v>
      </c>
      <c r="E37">
        <v>190.0</v>
      </c>
      <c r="F37">
        <v>1760.0</v>
      </c>
      <c r="G37">
        <v>1.0</v>
      </c>
      <c r="H37">
        <v>10.0</v>
      </c>
      <c r="I37">
        <v>4.6307</v>
      </c>
      <c r="J37" t="s">
        <v>145</v>
      </c>
    </row>
    <row r="38" ht="15.75" customHeight="1">
      <c r="A38">
        <f t="shared" si="2"/>
        <v>36</v>
      </c>
      <c r="B38" t="s">
        <v>31</v>
      </c>
      <c r="C38" t="s">
        <v>146</v>
      </c>
      <c r="D38" t="s">
        <v>68</v>
      </c>
      <c r="E38">
        <v>111.0</v>
      </c>
      <c r="F38">
        <v>9885.0</v>
      </c>
      <c r="G38">
        <v>1.0</v>
      </c>
      <c r="H38">
        <v>4.0</v>
      </c>
      <c r="I38">
        <v>1.5704</v>
      </c>
      <c r="J38" t="s">
        <v>147</v>
      </c>
    </row>
    <row r="39" ht="15.75" customHeight="1">
      <c r="A39">
        <f t="shared" si="2"/>
        <v>37</v>
      </c>
      <c r="B39" t="s">
        <v>31</v>
      </c>
      <c r="C39" t="s">
        <v>148</v>
      </c>
      <c r="D39" t="s">
        <v>60</v>
      </c>
      <c r="E39">
        <v>5.0</v>
      </c>
      <c r="F39">
        <v>219596.0</v>
      </c>
      <c r="G39">
        <v>1.0</v>
      </c>
      <c r="H39">
        <v>1.0</v>
      </c>
      <c r="I39">
        <v>1.0</v>
      </c>
      <c r="J39" t="s">
        <v>149</v>
      </c>
    </row>
    <row r="40" ht="15.75" customHeight="1">
      <c r="A40">
        <f t="shared" si="2"/>
        <v>38</v>
      </c>
      <c r="B40" t="s">
        <v>31</v>
      </c>
      <c r="C40" t="s">
        <v>150</v>
      </c>
      <c r="D40" t="s">
        <v>65</v>
      </c>
      <c r="E40">
        <v>6.0</v>
      </c>
      <c r="F40">
        <v>220634.0</v>
      </c>
      <c r="G40">
        <v>3.0</v>
      </c>
      <c r="H40">
        <v>14.0</v>
      </c>
      <c r="I40">
        <v>5.7383</v>
      </c>
      <c r="J40" t="s">
        <v>151</v>
      </c>
    </row>
    <row r="41" ht="15.75" customHeight="1">
      <c r="A41">
        <f t="shared" si="2"/>
        <v>39</v>
      </c>
      <c r="B41" t="s">
        <v>31</v>
      </c>
      <c r="C41" t="s">
        <v>152</v>
      </c>
      <c r="D41" t="s">
        <v>65</v>
      </c>
      <c r="E41">
        <v>9.0</v>
      </c>
      <c r="F41">
        <v>406.0</v>
      </c>
      <c r="G41">
        <v>1.0</v>
      </c>
      <c r="H41">
        <v>2.0</v>
      </c>
      <c r="I41">
        <v>1.1675</v>
      </c>
      <c r="J41" t="s">
        <v>153</v>
      </c>
    </row>
    <row r="42" ht="15.75" customHeight="1">
      <c r="A42">
        <f t="shared" si="2"/>
        <v>40</v>
      </c>
      <c r="B42" t="s">
        <v>31</v>
      </c>
      <c r="C42" t="s">
        <v>154</v>
      </c>
      <c r="D42" t="s">
        <v>60</v>
      </c>
      <c r="E42">
        <v>18.0</v>
      </c>
      <c r="F42">
        <v>428.0</v>
      </c>
      <c r="G42">
        <v>1.0</v>
      </c>
      <c r="H42">
        <v>2.0</v>
      </c>
      <c r="I42">
        <v>1.6519</v>
      </c>
      <c r="J42" t="s">
        <v>155</v>
      </c>
    </row>
    <row r="43" ht="15.75" customHeight="1">
      <c r="A43">
        <f t="shared" si="2"/>
        <v>41</v>
      </c>
      <c r="B43" t="s">
        <v>156</v>
      </c>
      <c r="C43" t="s">
        <v>157</v>
      </c>
      <c r="D43" t="s">
        <v>65</v>
      </c>
      <c r="E43">
        <v>27.0</v>
      </c>
      <c r="F43">
        <v>6600.0</v>
      </c>
      <c r="G43">
        <v>3.0</v>
      </c>
      <c r="H43">
        <v>9.0</v>
      </c>
      <c r="I43">
        <v>4.773</v>
      </c>
      <c r="J43" t="s">
        <v>158</v>
      </c>
    </row>
    <row r="44" ht="15.75" customHeight="1">
      <c r="A44">
        <f t="shared" si="2"/>
        <v>42</v>
      </c>
      <c r="B44" t="s">
        <v>159</v>
      </c>
      <c r="C44" t="s">
        <v>160</v>
      </c>
      <c r="D44" t="s">
        <v>65</v>
      </c>
      <c r="E44">
        <v>36.0</v>
      </c>
      <c r="F44">
        <v>1554940.0</v>
      </c>
      <c r="G44">
        <v>3.0</v>
      </c>
      <c r="H44">
        <v>13.0</v>
      </c>
      <c r="I44">
        <v>5.5435</v>
      </c>
      <c r="J44" t="s">
        <v>161</v>
      </c>
    </row>
    <row r="45" ht="15.75" customHeight="1">
      <c r="A45">
        <f t="shared" si="2"/>
        <v>43</v>
      </c>
      <c r="B45" t="s">
        <v>159</v>
      </c>
      <c r="C45" t="s">
        <v>162</v>
      </c>
      <c r="D45" t="s">
        <v>65</v>
      </c>
      <c r="E45">
        <v>31.0</v>
      </c>
      <c r="F45">
        <v>1568272.0</v>
      </c>
      <c r="G45">
        <v>1.0</v>
      </c>
      <c r="H45">
        <v>8.0</v>
      </c>
      <c r="I45">
        <v>3.5943</v>
      </c>
      <c r="J45" t="s">
        <v>163</v>
      </c>
    </row>
    <row r="46" ht="15.75" customHeight="1">
      <c r="A46">
        <f t="shared" si="2"/>
        <v>44</v>
      </c>
      <c r="B46" t="s">
        <v>159</v>
      </c>
      <c r="C46" t="s">
        <v>164</v>
      </c>
      <c r="D46" t="s">
        <v>65</v>
      </c>
      <c r="E46">
        <v>2.0</v>
      </c>
      <c r="F46">
        <v>1334298.0</v>
      </c>
      <c r="G46">
        <v>1.0</v>
      </c>
      <c r="H46">
        <v>1.0</v>
      </c>
      <c r="I46">
        <v>1.0</v>
      </c>
      <c r="J46" t="s">
        <v>165</v>
      </c>
    </row>
    <row r="47" ht="15.75" customHeight="1">
      <c r="A47">
        <f t="shared" si="2"/>
        <v>45</v>
      </c>
      <c r="B47" t="s">
        <v>31</v>
      </c>
      <c r="C47" t="s">
        <v>166</v>
      </c>
      <c r="D47" t="s">
        <v>68</v>
      </c>
      <c r="E47">
        <v>2712.0</v>
      </c>
      <c r="F47">
        <v>346901.0</v>
      </c>
      <c r="G47">
        <v>1.0</v>
      </c>
      <c r="H47">
        <v>4.0</v>
      </c>
      <c r="I47">
        <v>3.0002</v>
      </c>
      <c r="J47" t="s">
        <v>167</v>
      </c>
    </row>
    <row r="48" ht="15.75" customHeight="1">
      <c r="A48">
        <f t="shared" si="2"/>
        <v>46</v>
      </c>
      <c r="B48" t="s">
        <v>31</v>
      </c>
      <c r="C48" t="s">
        <v>169</v>
      </c>
      <c r="D48" t="s">
        <v>68</v>
      </c>
      <c r="E48">
        <v>532.0</v>
      </c>
      <c r="F48">
        <v>8943.0</v>
      </c>
      <c r="G48">
        <v>1.0</v>
      </c>
      <c r="H48">
        <v>4.0</v>
      </c>
      <c r="I48">
        <v>3.3472</v>
      </c>
      <c r="J48" t="s">
        <v>170</v>
      </c>
    </row>
    <row r="49" ht="15.75" customHeight="1">
      <c r="A49">
        <f t="shared" si="2"/>
        <v>47</v>
      </c>
      <c r="B49" t="s">
        <v>31</v>
      </c>
      <c r="C49" t="s">
        <v>171</v>
      </c>
      <c r="D49" t="s">
        <v>33</v>
      </c>
      <c r="E49">
        <v>1075.0</v>
      </c>
      <c r="F49">
        <v>41615.0</v>
      </c>
      <c r="G49">
        <v>1.0</v>
      </c>
      <c r="H49">
        <v>5.0</v>
      </c>
      <c r="I49">
        <v>3.7192</v>
      </c>
      <c r="J49" t="s">
        <v>172</v>
      </c>
    </row>
    <row r="50" ht="15.75" customHeight="1">
      <c r="A50">
        <f t="shared" si="2"/>
        <v>48</v>
      </c>
      <c r="B50" t="s">
        <v>31</v>
      </c>
      <c r="C50" t="s">
        <v>173</v>
      </c>
      <c r="D50" t="s">
        <v>65</v>
      </c>
      <c r="E50">
        <v>117.0</v>
      </c>
      <c r="F50">
        <v>2218.0</v>
      </c>
      <c r="G50">
        <v>3.0</v>
      </c>
      <c r="H50">
        <v>60.0</v>
      </c>
      <c r="I50">
        <v>9.7633</v>
      </c>
      <c r="J50" t="s">
        <v>174</v>
      </c>
    </row>
    <row r="51" ht="15.75" customHeight="1">
      <c r="A51">
        <f t="shared" si="2"/>
        <v>49</v>
      </c>
      <c r="B51" t="s">
        <v>31</v>
      </c>
      <c r="C51" t="s">
        <v>176</v>
      </c>
      <c r="D51" t="s">
        <v>65</v>
      </c>
      <c r="E51">
        <v>39.0</v>
      </c>
      <c r="F51">
        <v>1396.0</v>
      </c>
      <c r="G51">
        <v>4.0</v>
      </c>
      <c r="H51">
        <v>73.0</v>
      </c>
      <c r="I51">
        <v>9.7056</v>
      </c>
      <c r="J51" t="s">
        <v>180</v>
      </c>
    </row>
    <row r="52" ht="15.75" customHeight="1">
      <c r="A52">
        <f t="shared" si="2"/>
        <v>50</v>
      </c>
      <c r="B52" t="s">
        <v>159</v>
      </c>
      <c r="C52" t="s">
        <v>181</v>
      </c>
      <c r="D52" t="s">
        <v>65</v>
      </c>
      <c r="E52">
        <v>37.0</v>
      </c>
      <c r="F52">
        <v>48944.0</v>
      </c>
      <c r="G52">
        <v>6.0</v>
      </c>
      <c r="H52">
        <v>15.0</v>
      </c>
      <c r="I52">
        <v>8.5689</v>
      </c>
      <c r="J52" t="s">
        <v>182</v>
      </c>
    </row>
    <row r="53" ht="15.75" customHeight="1">
      <c r="A53">
        <f t="shared" si="2"/>
        <v>51</v>
      </c>
      <c r="B53" t="s">
        <v>159</v>
      </c>
      <c r="C53" t="s">
        <v>184</v>
      </c>
      <c r="D53" t="s">
        <v>65</v>
      </c>
      <c r="E53">
        <v>10.0</v>
      </c>
      <c r="F53">
        <v>30047.0</v>
      </c>
      <c r="G53">
        <v>1.0</v>
      </c>
      <c r="H53">
        <v>1.0</v>
      </c>
      <c r="I53">
        <v>1.0</v>
      </c>
      <c r="J53" t="s">
        <v>185</v>
      </c>
    </row>
    <row r="54" ht="15.75" customHeight="1">
      <c r="A54">
        <f t="shared" si="2"/>
        <v>52</v>
      </c>
      <c r="B54" t="s">
        <v>159</v>
      </c>
      <c r="C54" t="s">
        <v>187</v>
      </c>
      <c r="D54" t="s">
        <v>65</v>
      </c>
      <c r="E54">
        <v>2.0</v>
      </c>
      <c r="F54">
        <v>2636.0</v>
      </c>
      <c r="G54">
        <v>1.0</v>
      </c>
      <c r="H54">
        <v>1.0</v>
      </c>
      <c r="I54">
        <v>1.0</v>
      </c>
      <c r="J54" t="s">
        <v>189</v>
      </c>
    </row>
    <row r="55" ht="15.75" customHeight="1">
      <c r="A55">
        <f t="shared" si="2"/>
        <v>53</v>
      </c>
      <c r="B55" t="s">
        <v>159</v>
      </c>
      <c r="C55" t="s">
        <v>194</v>
      </c>
      <c r="D55" t="s">
        <v>65</v>
      </c>
      <c r="E55">
        <v>2.0</v>
      </c>
      <c r="F55">
        <v>583656.0</v>
      </c>
      <c r="G55">
        <v>1.0</v>
      </c>
      <c r="H55">
        <v>1.0</v>
      </c>
      <c r="I55">
        <v>1.0</v>
      </c>
      <c r="J55" t="s">
        <v>195</v>
      </c>
    </row>
    <row r="56" ht="15.75" customHeight="1">
      <c r="A56">
        <f t="shared" si="2"/>
        <v>54</v>
      </c>
      <c r="B56" t="s">
        <v>159</v>
      </c>
      <c r="C56" t="s">
        <v>196</v>
      </c>
      <c r="D56" t="s">
        <v>65</v>
      </c>
      <c r="E56">
        <v>2.0</v>
      </c>
      <c r="F56">
        <v>166876.0</v>
      </c>
      <c r="G56">
        <v>1.0</v>
      </c>
      <c r="H56">
        <v>1.0</v>
      </c>
      <c r="I56">
        <v>1.0</v>
      </c>
      <c r="J56" t="s">
        <v>195</v>
      </c>
    </row>
    <row r="57" ht="15.75" customHeight="1">
      <c r="A57">
        <f t="shared" si="2"/>
        <v>55</v>
      </c>
      <c r="B57" t="s">
        <v>159</v>
      </c>
      <c r="C57" t="s">
        <v>198</v>
      </c>
      <c r="D57" t="s">
        <v>65</v>
      </c>
      <c r="E57">
        <v>2.0</v>
      </c>
      <c r="F57">
        <v>274588.0</v>
      </c>
      <c r="G57">
        <v>1.0</v>
      </c>
      <c r="H57">
        <v>1.0</v>
      </c>
      <c r="I57">
        <v>1.0</v>
      </c>
      <c r="J57" t="s">
        <v>195</v>
      </c>
    </row>
    <row r="58" ht="15.75" customHeight="1">
      <c r="A58">
        <f t="shared" si="2"/>
        <v>56</v>
      </c>
      <c r="B58" t="s">
        <v>159</v>
      </c>
      <c r="C58" t="s">
        <v>201</v>
      </c>
      <c r="D58" t="s">
        <v>65</v>
      </c>
      <c r="E58">
        <v>2.0</v>
      </c>
      <c r="F58">
        <v>122079.0</v>
      </c>
      <c r="G58">
        <v>1.0</v>
      </c>
      <c r="H58">
        <v>1.0</v>
      </c>
      <c r="I58">
        <v>1.0</v>
      </c>
      <c r="J58" t="s">
        <v>195</v>
      </c>
    </row>
    <row r="59" ht="15.75" customHeight="1">
      <c r="A59">
        <f t="shared" si="2"/>
        <v>57</v>
      </c>
      <c r="B59" t="s">
        <v>159</v>
      </c>
      <c r="C59" t="s">
        <v>204</v>
      </c>
      <c r="D59" t="s">
        <v>65</v>
      </c>
      <c r="E59">
        <v>1.0</v>
      </c>
      <c r="F59">
        <v>104477.0</v>
      </c>
      <c r="G59">
        <v>1.0</v>
      </c>
      <c r="H59">
        <v>1.0</v>
      </c>
      <c r="I59">
        <v>1.0</v>
      </c>
      <c r="J59" t="s">
        <v>207</v>
      </c>
    </row>
    <row r="60" ht="15.75" customHeight="1">
      <c r="A60">
        <f t="shared" si="2"/>
        <v>58</v>
      </c>
      <c r="B60" t="s">
        <v>159</v>
      </c>
      <c r="C60" t="s">
        <v>208</v>
      </c>
      <c r="D60" t="s">
        <v>65</v>
      </c>
      <c r="E60">
        <v>2.0</v>
      </c>
      <c r="F60">
        <v>2430.0</v>
      </c>
      <c r="G60">
        <v>1.0</v>
      </c>
      <c r="H60">
        <v>1.0</v>
      </c>
      <c r="I60">
        <v>1.0</v>
      </c>
      <c r="J60" t="s">
        <v>195</v>
      </c>
    </row>
    <row r="61" ht="15.75" customHeight="1">
      <c r="A61">
        <f t="shared" si="2"/>
        <v>59</v>
      </c>
      <c r="B61" t="s">
        <v>159</v>
      </c>
      <c r="C61" t="s">
        <v>209</v>
      </c>
      <c r="D61" t="s">
        <v>65</v>
      </c>
      <c r="E61">
        <v>2.0</v>
      </c>
      <c r="F61">
        <v>19114.0</v>
      </c>
      <c r="G61">
        <v>1.0</v>
      </c>
      <c r="H61">
        <v>1.0</v>
      </c>
      <c r="I61">
        <v>1.0</v>
      </c>
      <c r="J61" t="s">
        <v>195</v>
      </c>
    </row>
    <row r="62" ht="15.75" customHeight="1">
      <c r="A62">
        <f t="shared" si="2"/>
        <v>60</v>
      </c>
      <c r="B62" t="s">
        <v>159</v>
      </c>
      <c r="C62" t="s">
        <v>213</v>
      </c>
      <c r="D62" t="s">
        <v>65</v>
      </c>
      <c r="E62">
        <v>1.0</v>
      </c>
      <c r="F62">
        <v>7.0</v>
      </c>
      <c r="G62">
        <v>1.0</v>
      </c>
      <c r="H62">
        <v>1.0</v>
      </c>
      <c r="I62">
        <v>1.0</v>
      </c>
      <c r="J62" t="s">
        <v>215</v>
      </c>
    </row>
    <row r="63" ht="15.75" customHeight="1">
      <c r="A63">
        <f t="shared" si="2"/>
        <v>61</v>
      </c>
      <c r="B63" t="s">
        <v>159</v>
      </c>
      <c r="C63" t="s">
        <v>216</v>
      </c>
      <c r="D63" t="s">
        <v>65</v>
      </c>
      <c r="E63">
        <v>2.0</v>
      </c>
      <c r="F63">
        <v>428434.0</v>
      </c>
      <c r="G63">
        <v>1.0</v>
      </c>
      <c r="H63">
        <v>1.0</v>
      </c>
      <c r="I63">
        <v>1.0</v>
      </c>
      <c r="J63" t="s">
        <v>195</v>
      </c>
    </row>
    <row r="64" ht="15.75" customHeight="1">
      <c r="A64">
        <f t="shared" si="2"/>
        <v>62</v>
      </c>
      <c r="B64" t="s">
        <v>159</v>
      </c>
      <c r="C64" t="s">
        <v>217</v>
      </c>
      <c r="D64" t="s">
        <v>65</v>
      </c>
      <c r="E64">
        <v>2.0</v>
      </c>
      <c r="F64">
        <v>11611.0</v>
      </c>
      <c r="G64">
        <v>1.0</v>
      </c>
      <c r="H64">
        <v>1.0</v>
      </c>
      <c r="I64">
        <v>1.0</v>
      </c>
      <c r="J64" t="s">
        <v>195</v>
      </c>
    </row>
    <row r="65" ht="15.75" customHeight="1">
      <c r="A65">
        <f t="shared" si="2"/>
        <v>63</v>
      </c>
      <c r="B65" t="s">
        <v>159</v>
      </c>
      <c r="C65" t="s">
        <v>218</v>
      </c>
      <c r="D65" t="s">
        <v>65</v>
      </c>
      <c r="E65">
        <v>1.0</v>
      </c>
      <c r="F65">
        <v>22391.0</v>
      </c>
      <c r="G65">
        <v>1.0</v>
      </c>
      <c r="H65">
        <v>1.0</v>
      </c>
      <c r="I65">
        <v>1.0</v>
      </c>
      <c r="J65" t="s">
        <v>207</v>
      </c>
    </row>
    <row r="66" ht="15.75" customHeight="1">
      <c r="A66">
        <f t="shared" si="2"/>
        <v>64</v>
      </c>
      <c r="B66" t="s">
        <v>159</v>
      </c>
      <c r="C66" t="s">
        <v>220</v>
      </c>
      <c r="D66" t="s">
        <v>65</v>
      </c>
      <c r="E66">
        <v>9.0</v>
      </c>
      <c r="F66">
        <v>28625.0</v>
      </c>
      <c r="G66">
        <v>1.0</v>
      </c>
      <c r="H66">
        <v>1.0</v>
      </c>
      <c r="I66">
        <v>1.0</v>
      </c>
      <c r="J66" t="s">
        <v>221</v>
      </c>
    </row>
    <row r="67" ht="15.75" customHeight="1">
      <c r="A67">
        <f t="shared" si="2"/>
        <v>65</v>
      </c>
      <c r="B67" t="s">
        <v>159</v>
      </c>
      <c r="C67" t="s">
        <v>222</v>
      </c>
      <c r="D67" t="s">
        <v>65</v>
      </c>
      <c r="E67">
        <v>9.0</v>
      </c>
      <c r="F67">
        <v>10083.0</v>
      </c>
      <c r="G67">
        <v>1.0</v>
      </c>
      <c r="H67">
        <v>1.0</v>
      </c>
      <c r="I67">
        <v>1.0</v>
      </c>
      <c r="J67" t="s">
        <v>223</v>
      </c>
    </row>
    <row r="68" ht="15.75" customHeight="1">
      <c r="A68">
        <f t="shared" si="2"/>
        <v>66</v>
      </c>
      <c r="B68" t="s">
        <v>159</v>
      </c>
      <c r="C68" t="s">
        <v>226</v>
      </c>
      <c r="D68" t="s">
        <v>65</v>
      </c>
      <c r="E68">
        <v>13.0</v>
      </c>
      <c r="F68">
        <v>391361.0</v>
      </c>
      <c r="G68">
        <v>1.0</v>
      </c>
      <c r="H68">
        <v>1.0</v>
      </c>
      <c r="I68">
        <v>1.0</v>
      </c>
      <c r="J68" t="s">
        <v>227</v>
      </c>
    </row>
    <row r="69" ht="15.75" customHeight="1">
      <c r="A69">
        <f t="shared" si="2"/>
        <v>67</v>
      </c>
      <c r="B69" t="s">
        <v>159</v>
      </c>
      <c r="C69" t="s">
        <v>228</v>
      </c>
      <c r="D69" t="s">
        <v>65</v>
      </c>
      <c r="E69">
        <v>19.0</v>
      </c>
      <c r="F69">
        <v>84037.0</v>
      </c>
      <c r="G69">
        <v>1.0</v>
      </c>
      <c r="H69">
        <v>13.0</v>
      </c>
      <c r="I69">
        <v>8.9356</v>
      </c>
      <c r="J69" t="s">
        <v>229</v>
      </c>
    </row>
    <row r="70" ht="15.75" customHeight="1">
      <c r="A70">
        <f t="shared" si="2"/>
        <v>68</v>
      </c>
      <c r="B70" t="s">
        <v>31</v>
      </c>
      <c r="C70" t="s">
        <v>232</v>
      </c>
      <c r="D70" t="s">
        <v>65</v>
      </c>
      <c r="E70">
        <v>60.0</v>
      </c>
      <c r="F70">
        <v>2288.0</v>
      </c>
      <c r="G70">
        <v>1.0</v>
      </c>
      <c r="H70">
        <v>33.0</v>
      </c>
      <c r="I70">
        <v>8.278</v>
      </c>
      <c r="J70" t="s">
        <v>234</v>
      </c>
    </row>
    <row r="71" ht="15.75" customHeight="1">
      <c r="A71">
        <f t="shared" si="2"/>
        <v>69</v>
      </c>
      <c r="B71" t="s">
        <v>31</v>
      </c>
      <c r="C71" t="s">
        <v>236</v>
      </c>
      <c r="D71" t="s">
        <v>65</v>
      </c>
      <c r="E71">
        <v>2476.0</v>
      </c>
      <c r="F71">
        <v>37427.0</v>
      </c>
      <c r="G71">
        <v>1.0</v>
      </c>
      <c r="H71">
        <v>1933.0</v>
      </c>
      <c r="I71">
        <v>18.8223</v>
      </c>
      <c r="J71" t="s">
        <v>237</v>
      </c>
    </row>
    <row r="72" ht="15.75" customHeight="1">
      <c r="A72">
        <f t="shared" si="2"/>
        <v>70</v>
      </c>
      <c r="B72" t="s">
        <v>31</v>
      </c>
      <c r="C72" t="s">
        <v>239</v>
      </c>
      <c r="D72" t="s">
        <v>65</v>
      </c>
      <c r="E72">
        <v>380742.0</v>
      </c>
      <c r="F72">
        <v>626563.0</v>
      </c>
      <c r="G72">
        <v>1.0</v>
      </c>
      <c r="H72">
        <v>1500.0</v>
      </c>
      <c r="I72">
        <v>63.3723</v>
      </c>
      <c r="J72" t="s">
        <v>241</v>
      </c>
    </row>
    <row r="73" ht="15.75" customHeight="1">
      <c r="A73">
        <f t="shared" si="2"/>
        <v>71</v>
      </c>
      <c r="B73" t="s">
        <v>31</v>
      </c>
      <c r="C73" t="s">
        <v>242</v>
      </c>
      <c r="D73" t="s">
        <v>65</v>
      </c>
      <c r="E73">
        <v>506.0</v>
      </c>
      <c r="F73">
        <v>523.0</v>
      </c>
      <c r="G73">
        <v>1.0</v>
      </c>
      <c r="H73">
        <v>248.0</v>
      </c>
      <c r="I73">
        <v>105.369</v>
      </c>
      <c r="J73" t="s">
        <v>244</v>
      </c>
    </row>
    <row r="74" ht="15.75" customHeight="1">
      <c r="A74">
        <f t="shared" si="2"/>
        <v>72</v>
      </c>
      <c r="B74" t="s">
        <v>31</v>
      </c>
      <c r="C74" t="s">
        <v>247</v>
      </c>
      <c r="D74" t="s">
        <v>65</v>
      </c>
      <c r="E74">
        <v>46.0</v>
      </c>
      <c r="F74">
        <v>480122.0</v>
      </c>
      <c r="G74">
        <v>3.0</v>
      </c>
      <c r="H74">
        <v>53.0</v>
      </c>
      <c r="I74">
        <v>9.4693</v>
      </c>
      <c r="J74" t="s">
        <v>248</v>
      </c>
    </row>
    <row r="75" ht="15.75" customHeight="1">
      <c r="A75">
        <f t="shared" si="2"/>
        <v>73</v>
      </c>
      <c r="B75" t="s">
        <v>159</v>
      </c>
      <c r="C75" t="s">
        <v>249</v>
      </c>
      <c r="D75" t="s">
        <v>65</v>
      </c>
      <c r="E75">
        <v>2.0</v>
      </c>
      <c r="F75">
        <v>271210.0</v>
      </c>
      <c r="G75">
        <v>1.0</v>
      </c>
      <c r="H75">
        <v>1.0</v>
      </c>
      <c r="I75">
        <v>1.0</v>
      </c>
      <c r="J75" t="s">
        <v>250</v>
      </c>
    </row>
    <row r="76" ht="15.75" customHeight="1">
      <c r="A76">
        <f t="shared" si="2"/>
        <v>74</v>
      </c>
      <c r="B76" t="s">
        <v>159</v>
      </c>
      <c r="C76" t="s">
        <v>247</v>
      </c>
      <c r="D76" t="s">
        <v>65</v>
      </c>
      <c r="E76">
        <v>17.0</v>
      </c>
      <c r="F76">
        <v>285566.0</v>
      </c>
      <c r="G76">
        <v>8.0</v>
      </c>
      <c r="H76">
        <v>46.0</v>
      </c>
      <c r="I76">
        <v>44.4396</v>
      </c>
      <c r="J76" t="s">
        <v>251</v>
      </c>
    </row>
    <row r="77" ht="15.75" customHeight="1">
      <c r="A77">
        <f t="shared" si="2"/>
        <v>75</v>
      </c>
      <c r="B77" t="s">
        <v>159</v>
      </c>
      <c r="C77" t="s">
        <v>253</v>
      </c>
      <c r="D77" t="s">
        <v>60</v>
      </c>
      <c r="E77">
        <v>12.0</v>
      </c>
      <c r="F77">
        <v>2644.0</v>
      </c>
      <c r="G77">
        <v>1.0</v>
      </c>
      <c r="H77">
        <v>2.0</v>
      </c>
      <c r="I77">
        <v>1.0049</v>
      </c>
      <c r="J77" t="s">
        <v>255</v>
      </c>
    </row>
    <row r="78" ht="15.75" customHeight="1">
      <c r="A78">
        <f t="shared" si="2"/>
        <v>76</v>
      </c>
      <c r="B78" t="s">
        <v>159</v>
      </c>
      <c r="C78" t="s">
        <v>256</v>
      </c>
      <c r="D78" t="s">
        <v>257</v>
      </c>
      <c r="E78">
        <v>2.0</v>
      </c>
      <c r="F78">
        <v>12540.0</v>
      </c>
      <c r="G78">
        <v>1.0</v>
      </c>
      <c r="H78">
        <v>1.0</v>
      </c>
      <c r="I78">
        <v>1.0</v>
      </c>
      <c r="J78" t="s">
        <v>189</v>
      </c>
    </row>
    <row r="79" ht="15.75" customHeight="1">
      <c r="A79">
        <f t="shared" si="2"/>
        <v>77</v>
      </c>
      <c r="B79" t="s">
        <v>159</v>
      </c>
      <c r="C79" t="s">
        <v>259</v>
      </c>
      <c r="D79" t="s">
        <v>33</v>
      </c>
      <c r="E79">
        <v>134.0</v>
      </c>
      <c r="F79">
        <v>5033.0</v>
      </c>
      <c r="G79">
        <v>1.0</v>
      </c>
      <c r="H79">
        <v>4.0</v>
      </c>
      <c r="I79">
        <v>2.1353</v>
      </c>
      <c r="J79" t="s">
        <v>262</v>
      </c>
    </row>
    <row r="80" ht="15.75" customHeight="1">
      <c r="A80">
        <f t="shared" si="2"/>
        <v>78</v>
      </c>
      <c r="B80" t="s">
        <v>159</v>
      </c>
      <c r="C80" t="s">
        <v>265</v>
      </c>
      <c r="D80" t="s">
        <v>65</v>
      </c>
      <c r="E80">
        <v>2.0</v>
      </c>
      <c r="F80">
        <v>5590.0</v>
      </c>
      <c r="G80">
        <v>6.0</v>
      </c>
      <c r="H80">
        <v>8.0</v>
      </c>
      <c r="I80">
        <v>6.1324</v>
      </c>
      <c r="J80" t="s">
        <v>266</v>
      </c>
    </row>
    <row r="81" ht="15.75" customHeight="1">
      <c r="A81">
        <f t="shared" si="2"/>
        <v>79</v>
      </c>
      <c r="B81" t="s">
        <v>159</v>
      </c>
      <c r="C81" t="s">
        <v>267</v>
      </c>
      <c r="D81" t="s">
        <v>68</v>
      </c>
      <c r="E81">
        <v>114.0</v>
      </c>
      <c r="F81">
        <v>2536.0</v>
      </c>
      <c r="G81">
        <v>1.0</v>
      </c>
      <c r="H81">
        <v>3.0</v>
      </c>
      <c r="I81">
        <v>1.498</v>
      </c>
      <c r="J81" t="s">
        <v>271</v>
      </c>
    </row>
    <row r="82" ht="15.75" customHeight="1">
      <c r="A82">
        <f t="shared" si="2"/>
        <v>80</v>
      </c>
      <c r="B82" t="s">
        <v>159</v>
      </c>
      <c r="C82" t="s">
        <v>273</v>
      </c>
      <c r="D82" t="s">
        <v>68</v>
      </c>
      <c r="E82">
        <v>101.0</v>
      </c>
      <c r="F82">
        <v>3269.0</v>
      </c>
      <c r="G82">
        <v>1.0</v>
      </c>
      <c r="H82">
        <v>3.0</v>
      </c>
      <c r="I82">
        <v>1.706</v>
      </c>
      <c r="J82" t="s">
        <v>275</v>
      </c>
    </row>
    <row r="83" ht="15.75" customHeight="1">
      <c r="A83">
        <f t="shared" si="2"/>
        <v>81</v>
      </c>
      <c r="B83" t="s">
        <v>31</v>
      </c>
      <c r="C83" t="s">
        <v>279</v>
      </c>
      <c r="D83" t="s">
        <v>65</v>
      </c>
      <c r="E83">
        <v>338.0</v>
      </c>
      <c r="F83">
        <v>889724.0</v>
      </c>
      <c r="G83">
        <v>1.0</v>
      </c>
      <c r="H83">
        <v>11.0</v>
      </c>
      <c r="I83">
        <v>5.3628</v>
      </c>
      <c r="J83" t="s">
        <v>282</v>
      </c>
    </row>
    <row r="84" ht="15.75" customHeight="1">
      <c r="A84">
        <f t="shared" si="2"/>
        <v>82</v>
      </c>
      <c r="B84" t="s">
        <v>31</v>
      </c>
      <c r="C84" t="s">
        <v>286</v>
      </c>
      <c r="D84" t="s">
        <v>49</v>
      </c>
      <c r="E84">
        <v>27399.0</v>
      </c>
      <c r="F84">
        <v>698582.0</v>
      </c>
      <c r="G84">
        <v>19.0</v>
      </c>
      <c r="H84">
        <v>19.0</v>
      </c>
      <c r="I84">
        <v>19.0</v>
      </c>
      <c r="J84" t="s">
        <v>287</v>
      </c>
    </row>
    <row r="85" ht="15.75" customHeight="1">
      <c r="A85">
        <f t="shared" si="2"/>
        <v>83</v>
      </c>
      <c r="B85" t="s">
        <v>31</v>
      </c>
      <c r="C85" t="s">
        <v>157</v>
      </c>
      <c r="D85" t="s">
        <v>65</v>
      </c>
      <c r="E85">
        <v>175.0</v>
      </c>
      <c r="F85">
        <v>684312.0</v>
      </c>
      <c r="G85">
        <v>2.0</v>
      </c>
      <c r="H85">
        <v>10.0</v>
      </c>
      <c r="I85">
        <v>6.7777</v>
      </c>
      <c r="J85" t="s">
        <v>288</v>
      </c>
    </row>
    <row r="86" ht="15.75" customHeight="1">
      <c r="A86">
        <f t="shared" si="2"/>
        <v>84</v>
      </c>
      <c r="B86" t="s">
        <v>31</v>
      </c>
      <c r="C86" t="s">
        <v>290</v>
      </c>
      <c r="D86" t="s">
        <v>49</v>
      </c>
      <c r="E86">
        <v>39593.0</v>
      </c>
      <c r="F86">
        <v>682910.0</v>
      </c>
      <c r="G86">
        <v>19.0</v>
      </c>
      <c r="H86">
        <v>19.0</v>
      </c>
      <c r="I86">
        <v>19.0</v>
      </c>
      <c r="J86" t="s">
        <v>291</v>
      </c>
    </row>
    <row r="87" ht="15.75" customHeight="1">
      <c r="A87">
        <f t="shared" si="2"/>
        <v>85</v>
      </c>
      <c r="B87" t="s">
        <v>156</v>
      </c>
      <c r="C87" t="s">
        <v>292</v>
      </c>
      <c r="D87" t="s">
        <v>33</v>
      </c>
      <c r="E87">
        <v>39644.0</v>
      </c>
      <c r="F87">
        <v>39644.0</v>
      </c>
      <c r="G87">
        <v>1.0</v>
      </c>
      <c r="H87">
        <v>5.0</v>
      </c>
      <c r="I87">
        <v>4.7199</v>
      </c>
      <c r="J87" t="s">
        <v>294</v>
      </c>
    </row>
    <row r="88" ht="15.75" customHeight="1">
      <c r="A88">
        <f t="shared" si="2"/>
        <v>86</v>
      </c>
      <c r="B88" t="s">
        <v>295</v>
      </c>
      <c r="C88" t="s">
        <v>296</v>
      </c>
      <c r="D88" t="s">
        <v>65</v>
      </c>
      <c r="E88">
        <v>3.0</v>
      </c>
      <c r="F88">
        <v>7842.0</v>
      </c>
      <c r="G88">
        <v>1.0</v>
      </c>
      <c r="H88">
        <v>1.0</v>
      </c>
      <c r="I88">
        <v>1.0</v>
      </c>
      <c r="J88" t="s">
        <v>297</v>
      </c>
    </row>
    <row r="89" ht="15.75" customHeight="1">
      <c r="A89">
        <f t="shared" si="2"/>
        <v>87</v>
      </c>
      <c r="B89" t="s">
        <v>295</v>
      </c>
      <c r="C89" t="s">
        <v>300</v>
      </c>
      <c r="D89" t="s">
        <v>65</v>
      </c>
      <c r="E89">
        <v>16.0</v>
      </c>
      <c r="F89">
        <v>879326.0</v>
      </c>
      <c r="G89">
        <v>1.0</v>
      </c>
      <c r="H89">
        <v>1.0</v>
      </c>
      <c r="I89">
        <v>1.0</v>
      </c>
      <c r="J89" t="s">
        <v>302</v>
      </c>
    </row>
    <row r="90" ht="15.75" customHeight="1">
      <c r="A90">
        <f t="shared" si="2"/>
        <v>88</v>
      </c>
      <c r="B90" t="s">
        <v>295</v>
      </c>
      <c r="C90" t="s">
        <v>213</v>
      </c>
      <c r="D90" t="s">
        <v>65</v>
      </c>
      <c r="E90">
        <v>2.0</v>
      </c>
      <c r="F90">
        <v>5.0</v>
      </c>
      <c r="G90">
        <v>1.0</v>
      </c>
      <c r="H90">
        <v>1.0</v>
      </c>
      <c r="I90">
        <v>1.0</v>
      </c>
      <c r="J90" t="s">
        <v>306</v>
      </c>
    </row>
    <row r="91" ht="15.75" customHeight="1">
      <c r="A91">
        <f t="shared" si="2"/>
        <v>89</v>
      </c>
      <c r="B91" t="s">
        <v>295</v>
      </c>
      <c r="C91" t="s">
        <v>309</v>
      </c>
      <c r="D91" t="s">
        <v>65</v>
      </c>
      <c r="E91">
        <v>59.0</v>
      </c>
      <c r="F91">
        <v>927087.0</v>
      </c>
      <c r="G91">
        <v>1.0</v>
      </c>
      <c r="H91">
        <v>2.0</v>
      </c>
      <c r="I91">
        <v>1.0003</v>
      </c>
      <c r="J91" t="s">
        <v>310</v>
      </c>
    </row>
    <row r="92" ht="15.75" customHeight="1">
      <c r="A92">
        <f t="shared" si="2"/>
        <v>90</v>
      </c>
      <c r="B92" t="s">
        <v>295</v>
      </c>
      <c r="C92" t="s">
        <v>313</v>
      </c>
      <c r="D92" t="s">
        <v>65</v>
      </c>
      <c r="E92">
        <v>49.0</v>
      </c>
      <c r="F92">
        <v>62010.0</v>
      </c>
      <c r="G92">
        <v>1.0</v>
      </c>
      <c r="H92">
        <v>3.0</v>
      </c>
      <c r="I92">
        <v>1.0376</v>
      </c>
      <c r="J92" t="s">
        <v>317</v>
      </c>
    </row>
    <row r="93" ht="15.75" customHeight="1">
      <c r="A93">
        <f t="shared" si="2"/>
        <v>91</v>
      </c>
      <c r="B93" t="s">
        <v>295</v>
      </c>
      <c r="C93" t="s">
        <v>318</v>
      </c>
      <c r="D93" t="s">
        <v>65</v>
      </c>
      <c r="E93">
        <v>16.0</v>
      </c>
      <c r="F93">
        <v>23.0</v>
      </c>
      <c r="G93">
        <v>4.0</v>
      </c>
      <c r="H93">
        <v>23.0</v>
      </c>
      <c r="I93">
        <v>13.0</v>
      </c>
      <c r="J93" t="s">
        <v>319</v>
      </c>
    </row>
    <row r="94" ht="15.75" customHeight="1">
      <c r="A94">
        <f t="shared" si="2"/>
        <v>92</v>
      </c>
      <c r="B94" t="s">
        <v>295</v>
      </c>
      <c r="C94" t="s">
        <v>253</v>
      </c>
      <c r="D94" t="s">
        <v>60</v>
      </c>
      <c r="E94">
        <v>42.0</v>
      </c>
      <c r="F94">
        <v>273048.0</v>
      </c>
      <c r="G94">
        <v>1.0</v>
      </c>
      <c r="H94">
        <v>2.0</v>
      </c>
      <c r="I94">
        <v>1.0106</v>
      </c>
      <c r="J94" t="s">
        <v>321</v>
      </c>
    </row>
    <row r="95" ht="15.75" customHeight="1">
      <c r="A95">
        <f t="shared" si="2"/>
        <v>93</v>
      </c>
      <c r="B95" t="s">
        <v>295</v>
      </c>
      <c r="C95" t="s">
        <v>322</v>
      </c>
      <c r="D95" t="s">
        <v>65</v>
      </c>
      <c r="E95">
        <v>18.0</v>
      </c>
      <c r="F95">
        <v>39766.0</v>
      </c>
      <c r="G95">
        <v>1.0</v>
      </c>
      <c r="H95">
        <v>1.0</v>
      </c>
      <c r="I95">
        <v>1.0</v>
      </c>
      <c r="J95" t="s">
        <v>325</v>
      </c>
    </row>
    <row r="96" ht="15.75" customHeight="1">
      <c r="A96">
        <f t="shared" si="2"/>
        <v>94</v>
      </c>
      <c r="B96" t="s">
        <v>295</v>
      </c>
      <c r="C96" t="s">
        <v>327</v>
      </c>
      <c r="D96" t="s">
        <v>65</v>
      </c>
      <c r="E96">
        <v>1.0</v>
      </c>
      <c r="F96">
        <v>681.0</v>
      </c>
      <c r="G96">
        <v>1.0</v>
      </c>
      <c r="H96">
        <v>1.0</v>
      </c>
      <c r="I96">
        <v>1.0</v>
      </c>
      <c r="J96" t="s">
        <v>207</v>
      </c>
    </row>
    <row r="97" ht="15.75" customHeight="1">
      <c r="A97">
        <f t="shared" si="2"/>
        <v>95</v>
      </c>
      <c r="B97" t="s">
        <v>295</v>
      </c>
      <c r="C97" t="s">
        <v>328</v>
      </c>
      <c r="D97" t="s">
        <v>65</v>
      </c>
      <c r="E97">
        <v>1.0</v>
      </c>
      <c r="F97">
        <v>16321.0</v>
      </c>
      <c r="G97">
        <v>1.0</v>
      </c>
      <c r="H97">
        <v>1.0</v>
      </c>
      <c r="I97">
        <v>1.0</v>
      </c>
      <c r="J97" t="s">
        <v>207</v>
      </c>
    </row>
    <row r="98" ht="15.75" customHeight="1">
      <c r="A98">
        <f t="shared" si="2"/>
        <v>96</v>
      </c>
      <c r="B98" t="s">
        <v>295</v>
      </c>
      <c r="C98" t="s">
        <v>329</v>
      </c>
      <c r="D98" t="s">
        <v>65</v>
      </c>
      <c r="E98">
        <v>1.0</v>
      </c>
      <c r="F98">
        <v>6073.0</v>
      </c>
      <c r="G98">
        <v>1.0</v>
      </c>
      <c r="H98">
        <v>1.0</v>
      </c>
      <c r="I98">
        <v>1.0</v>
      </c>
      <c r="J98" t="s">
        <v>207</v>
      </c>
    </row>
    <row r="99" ht="15.75" customHeight="1">
      <c r="A99">
        <f t="shared" si="2"/>
        <v>97</v>
      </c>
      <c r="B99" t="s">
        <v>295</v>
      </c>
      <c r="C99" t="s">
        <v>247</v>
      </c>
      <c r="D99" t="s">
        <v>65</v>
      </c>
      <c r="E99">
        <v>42.0</v>
      </c>
      <c r="F99">
        <v>596141.0</v>
      </c>
      <c r="G99">
        <v>1.0</v>
      </c>
      <c r="H99">
        <v>43.0</v>
      </c>
      <c r="I99">
        <v>7.725</v>
      </c>
      <c r="J99" t="s">
        <v>336</v>
      </c>
    </row>
    <row r="100" ht="15.75" customHeight="1">
      <c r="A100">
        <f t="shared" si="2"/>
        <v>98</v>
      </c>
      <c r="B100" t="s">
        <v>156</v>
      </c>
      <c r="C100" t="s">
        <v>337</v>
      </c>
      <c r="D100" t="s">
        <v>65</v>
      </c>
      <c r="E100">
        <v>24734.0</v>
      </c>
      <c r="F100">
        <v>39644.0</v>
      </c>
      <c r="G100">
        <v>1.0</v>
      </c>
      <c r="H100">
        <v>111.0</v>
      </c>
      <c r="I100">
        <v>13.4451</v>
      </c>
      <c r="J100" t="s">
        <v>340</v>
      </c>
    </row>
    <row r="101" ht="15.75" customHeight="1">
      <c r="A101">
        <f t="shared" si="2"/>
        <v>99</v>
      </c>
      <c r="B101" t="s">
        <v>156</v>
      </c>
      <c r="C101" t="s">
        <v>342</v>
      </c>
      <c r="D101" t="s">
        <v>65</v>
      </c>
      <c r="E101">
        <v>11366.0</v>
      </c>
      <c r="F101">
        <v>15604.0</v>
      </c>
      <c r="G101">
        <v>1.0</v>
      </c>
      <c r="H101">
        <v>120.0</v>
      </c>
      <c r="I101">
        <v>17.2888</v>
      </c>
      <c r="J101" t="s">
        <v>343</v>
      </c>
    </row>
    <row r="102" ht="15.75" customHeight="1">
      <c r="A102">
        <f t="shared" si="2"/>
        <v>100</v>
      </c>
      <c r="B102" t="s">
        <v>156</v>
      </c>
      <c r="C102" t="s">
        <v>279</v>
      </c>
      <c r="D102" t="s">
        <v>65</v>
      </c>
      <c r="E102">
        <v>100.0</v>
      </c>
      <c r="F102">
        <v>37998.0</v>
      </c>
      <c r="G102">
        <v>3.0</v>
      </c>
      <c r="H102">
        <v>13.0</v>
      </c>
      <c r="I102">
        <v>8.6667</v>
      </c>
      <c r="J102" t="s">
        <v>349</v>
      </c>
    </row>
    <row r="103" ht="15.75" customHeight="1">
      <c r="A103">
        <f t="shared" si="2"/>
        <v>101</v>
      </c>
      <c r="B103" t="s">
        <v>156</v>
      </c>
      <c r="C103" t="s">
        <v>286</v>
      </c>
      <c r="D103" t="s">
        <v>49</v>
      </c>
      <c r="E103">
        <v>26203.0</v>
      </c>
      <c r="F103">
        <v>37998.0</v>
      </c>
      <c r="G103">
        <v>19.0</v>
      </c>
      <c r="H103">
        <v>19.0</v>
      </c>
      <c r="I103">
        <v>19.0</v>
      </c>
      <c r="J103" t="s">
        <v>355</v>
      </c>
    </row>
    <row r="104" ht="15.75" customHeight="1">
      <c r="A104">
        <f t="shared" si="2"/>
        <v>102</v>
      </c>
      <c r="B104" t="s">
        <v>156</v>
      </c>
      <c r="C104" t="s">
        <v>290</v>
      </c>
      <c r="D104" t="s">
        <v>49</v>
      </c>
      <c r="E104">
        <v>3116.0</v>
      </c>
      <c r="F104">
        <v>6600.0</v>
      </c>
      <c r="G104">
        <v>19.0</v>
      </c>
      <c r="H104">
        <v>19.0</v>
      </c>
      <c r="I104">
        <v>19.0</v>
      </c>
      <c r="J104" t="s">
        <v>356</v>
      </c>
    </row>
    <row r="105" ht="15.75" customHeight="1">
      <c r="A105">
        <f t="shared" si="2"/>
        <v>103</v>
      </c>
      <c r="B105" t="s">
        <v>295</v>
      </c>
      <c r="C105" t="s">
        <v>357</v>
      </c>
      <c r="D105" t="s">
        <v>257</v>
      </c>
      <c r="E105">
        <v>2.0</v>
      </c>
      <c r="F105">
        <v>636.0</v>
      </c>
      <c r="G105">
        <v>1.0</v>
      </c>
      <c r="H105">
        <v>1.0</v>
      </c>
      <c r="I105">
        <v>1.0</v>
      </c>
      <c r="J105" t="s">
        <v>189</v>
      </c>
    </row>
    <row r="106" ht="15.75" customHeight="1">
      <c r="A106">
        <f t="shared" si="2"/>
        <v>104</v>
      </c>
      <c r="B106" t="s">
        <v>94</v>
      </c>
      <c r="C106" t="s">
        <v>359</v>
      </c>
      <c r="D106" t="s">
        <v>257</v>
      </c>
      <c r="E106">
        <v>1.0</v>
      </c>
      <c r="F106">
        <v>16014.0</v>
      </c>
      <c r="G106">
        <v>1.0</v>
      </c>
      <c r="H106">
        <v>1.0</v>
      </c>
      <c r="I106">
        <v>1.0</v>
      </c>
      <c r="J106" t="s">
        <v>207</v>
      </c>
    </row>
    <row r="107" ht="15.75" customHeight="1">
      <c r="A107">
        <f t="shared" si="2"/>
        <v>105</v>
      </c>
      <c r="B107" t="s">
        <v>94</v>
      </c>
      <c r="C107" t="s">
        <v>361</v>
      </c>
      <c r="D107" t="s">
        <v>65</v>
      </c>
      <c r="E107">
        <v>3.0</v>
      </c>
      <c r="F107">
        <v>29562.0</v>
      </c>
      <c r="G107">
        <v>7.0</v>
      </c>
      <c r="H107">
        <v>12.0</v>
      </c>
      <c r="I107">
        <v>10.9163</v>
      </c>
      <c r="J107" t="s">
        <v>365</v>
      </c>
    </row>
    <row r="108" ht="15.75" customHeight="1">
      <c r="A108">
        <f t="shared" si="2"/>
        <v>106</v>
      </c>
      <c r="B108" t="s">
        <v>107</v>
      </c>
      <c r="C108" t="s">
        <v>367</v>
      </c>
      <c r="D108" t="s">
        <v>257</v>
      </c>
      <c r="E108">
        <v>249.0</v>
      </c>
      <c r="F108">
        <v>249.0</v>
      </c>
      <c r="G108">
        <v>2.0</v>
      </c>
      <c r="H108">
        <v>2.0</v>
      </c>
      <c r="I108">
        <v>2.0</v>
      </c>
      <c r="J108" t="s">
        <v>370</v>
      </c>
    </row>
    <row r="109" ht="15.75" customHeight="1">
      <c r="A109">
        <f t="shared" si="2"/>
        <v>107</v>
      </c>
      <c r="B109" t="s">
        <v>107</v>
      </c>
      <c r="C109" t="s">
        <v>371</v>
      </c>
      <c r="D109" t="s">
        <v>65</v>
      </c>
      <c r="E109">
        <v>6.0</v>
      </c>
      <c r="F109">
        <v>364.0</v>
      </c>
      <c r="G109">
        <v>7.0</v>
      </c>
      <c r="H109">
        <v>18.0</v>
      </c>
      <c r="I109">
        <v>9.9011</v>
      </c>
      <c r="J109" t="s">
        <v>372</v>
      </c>
    </row>
    <row r="110" ht="15.75" customHeight="1">
      <c r="A110">
        <f t="shared" si="2"/>
        <v>108</v>
      </c>
      <c r="B110" t="s">
        <v>107</v>
      </c>
      <c r="C110" t="s">
        <v>373</v>
      </c>
      <c r="D110" t="s">
        <v>33</v>
      </c>
      <c r="E110">
        <v>62.0</v>
      </c>
      <c r="F110">
        <v>92.0</v>
      </c>
      <c r="G110">
        <v>1.0</v>
      </c>
      <c r="H110">
        <v>3.0</v>
      </c>
      <c r="I110">
        <v>2.7391</v>
      </c>
      <c r="J110" t="s">
        <v>375</v>
      </c>
    </row>
    <row r="111" ht="15.75" customHeight="1">
      <c r="A111">
        <f t="shared" si="2"/>
        <v>109</v>
      </c>
      <c r="B111" t="s">
        <v>377</v>
      </c>
      <c r="C111" t="s">
        <v>378</v>
      </c>
      <c r="D111" t="s">
        <v>65</v>
      </c>
      <c r="E111">
        <v>10.0</v>
      </c>
      <c r="F111">
        <v>17216.0</v>
      </c>
      <c r="G111">
        <v>2.0</v>
      </c>
      <c r="H111">
        <v>2.0</v>
      </c>
      <c r="I111">
        <v>2.0</v>
      </c>
      <c r="J111" t="s">
        <v>380</v>
      </c>
    </row>
    <row r="112" ht="15.75" customHeight="1">
      <c r="A112">
        <f t="shared" si="2"/>
        <v>110</v>
      </c>
      <c r="B112" t="s">
        <v>377</v>
      </c>
      <c r="C112" t="s">
        <v>381</v>
      </c>
      <c r="D112" t="s">
        <v>65</v>
      </c>
      <c r="E112">
        <v>3.0</v>
      </c>
      <c r="F112">
        <v>16035.0</v>
      </c>
      <c r="G112">
        <v>3.0</v>
      </c>
      <c r="H112">
        <v>4.0</v>
      </c>
      <c r="I112">
        <v>3.5548</v>
      </c>
      <c r="J112" t="s">
        <v>382</v>
      </c>
    </row>
    <row r="113" ht="15.75" customHeight="1">
      <c r="A113">
        <f t="shared" si="2"/>
        <v>111</v>
      </c>
      <c r="B113" t="s">
        <v>377</v>
      </c>
      <c r="C113" t="s">
        <v>384</v>
      </c>
      <c r="D113" t="s">
        <v>65</v>
      </c>
      <c r="E113">
        <v>6.0</v>
      </c>
      <c r="F113">
        <v>16034.0</v>
      </c>
      <c r="G113">
        <v>1.0</v>
      </c>
      <c r="H113">
        <v>2.0</v>
      </c>
      <c r="I113">
        <v>1.9148</v>
      </c>
      <c r="J113" t="s">
        <v>386</v>
      </c>
    </row>
    <row r="114" ht="15.75" customHeight="1">
      <c r="A114">
        <f t="shared" si="2"/>
        <v>112</v>
      </c>
      <c r="B114" t="s">
        <v>377</v>
      </c>
      <c r="C114" t="s">
        <v>389</v>
      </c>
      <c r="D114" t="s">
        <v>65</v>
      </c>
      <c r="E114">
        <v>161.0</v>
      </c>
      <c r="F114">
        <v>1033.0</v>
      </c>
      <c r="G114">
        <v>1.0</v>
      </c>
      <c r="H114">
        <v>4.0</v>
      </c>
      <c r="I114">
        <v>2.4869</v>
      </c>
      <c r="J114" t="s">
        <v>390</v>
      </c>
    </row>
    <row r="115" ht="15.75" customHeight="1">
      <c r="A115">
        <f t="shared" si="2"/>
        <v>113</v>
      </c>
      <c r="B115" t="s">
        <v>159</v>
      </c>
      <c r="C115" t="s">
        <v>391</v>
      </c>
      <c r="D115" t="s">
        <v>33</v>
      </c>
      <c r="E115">
        <v>1568272.0</v>
      </c>
      <c r="F115">
        <v>1568272.0</v>
      </c>
      <c r="G115">
        <v>1.0</v>
      </c>
      <c r="H115">
        <v>7.0</v>
      </c>
      <c r="I115">
        <v>6.2917</v>
      </c>
      <c r="J115" t="s">
        <v>394</v>
      </c>
    </row>
    <row r="116" ht="15.75" customHeight="1">
      <c r="A116">
        <f t="shared" si="2"/>
        <v>114</v>
      </c>
      <c r="B116" t="s">
        <v>159</v>
      </c>
      <c r="C116" t="s">
        <v>395</v>
      </c>
      <c r="D116" t="s">
        <v>33</v>
      </c>
      <c r="E116">
        <v>1104018.0</v>
      </c>
      <c r="F116">
        <v>1568272.0</v>
      </c>
      <c r="G116">
        <v>1.0</v>
      </c>
      <c r="H116">
        <v>7.0</v>
      </c>
      <c r="I116">
        <v>5.9459</v>
      </c>
      <c r="J116" t="s">
        <v>399</v>
      </c>
    </row>
    <row r="117" ht="15.75" customHeight="1">
      <c r="A117">
        <f t="shared" si="2"/>
        <v>115</v>
      </c>
      <c r="B117" t="s">
        <v>159</v>
      </c>
      <c r="C117" t="s">
        <v>402</v>
      </c>
      <c r="D117" t="s">
        <v>404</v>
      </c>
      <c r="E117">
        <v>1007593.0</v>
      </c>
      <c r="F117">
        <v>1568272.0</v>
      </c>
      <c r="G117">
        <v>1.0</v>
      </c>
      <c r="H117">
        <v>10.0</v>
      </c>
      <c r="I117">
        <v>5.9979</v>
      </c>
      <c r="J117" t="s">
        <v>409</v>
      </c>
    </row>
    <row r="118" ht="15.75" customHeight="1">
      <c r="A118">
        <f t="shared" si="2"/>
        <v>116</v>
      </c>
      <c r="B118" t="s">
        <v>159</v>
      </c>
      <c r="C118" t="s">
        <v>411</v>
      </c>
      <c r="D118" t="s">
        <v>68</v>
      </c>
      <c r="E118">
        <v>641.0</v>
      </c>
      <c r="F118">
        <v>1568268.0</v>
      </c>
      <c r="G118">
        <v>1.0</v>
      </c>
      <c r="H118">
        <v>3.0</v>
      </c>
      <c r="I118">
        <v>1.0316</v>
      </c>
      <c r="J118" t="s">
        <v>41</v>
      </c>
    </row>
    <row r="119" ht="15.75" customHeight="1">
      <c r="A119">
        <f t="shared" si="2"/>
        <v>117</v>
      </c>
      <c r="B119" t="s">
        <v>159</v>
      </c>
      <c r="C119" t="s">
        <v>413</v>
      </c>
      <c r="D119" t="s">
        <v>33</v>
      </c>
      <c r="E119">
        <v>309273.0</v>
      </c>
      <c r="F119">
        <v>309273.0</v>
      </c>
      <c r="G119">
        <v>7.0</v>
      </c>
      <c r="H119">
        <v>7.0</v>
      </c>
      <c r="I119">
        <v>7.0</v>
      </c>
      <c r="J119" t="s">
        <v>416</v>
      </c>
    </row>
    <row r="120" ht="15.75" customHeight="1">
      <c r="A120">
        <f t="shared" si="2"/>
        <v>118</v>
      </c>
      <c r="B120" t="s">
        <v>377</v>
      </c>
      <c r="C120" t="s">
        <v>417</v>
      </c>
      <c r="D120" t="s">
        <v>65</v>
      </c>
      <c r="E120">
        <v>5.0</v>
      </c>
      <c r="F120">
        <v>4588.0</v>
      </c>
      <c r="G120">
        <v>1.0</v>
      </c>
      <c r="H120">
        <v>1.0</v>
      </c>
      <c r="I120">
        <v>1.0</v>
      </c>
      <c r="J120" t="s">
        <v>418</v>
      </c>
    </row>
    <row r="121" ht="15.75" customHeight="1">
      <c r="A121">
        <f t="shared" si="2"/>
        <v>119</v>
      </c>
      <c r="B121" t="s">
        <v>377</v>
      </c>
      <c r="C121" t="s">
        <v>420</v>
      </c>
      <c r="D121" t="s">
        <v>65</v>
      </c>
      <c r="E121">
        <v>5.0</v>
      </c>
      <c r="F121">
        <v>4329.0</v>
      </c>
      <c r="G121">
        <v>1.0</v>
      </c>
      <c r="H121">
        <v>1.0</v>
      </c>
      <c r="I121">
        <v>1.0</v>
      </c>
      <c r="J121" t="s">
        <v>418</v>
      </c>
    </row>
    <row r="122" ht="15.75" customHeight="1">
      <c r="A122">
        <f t="shared" si="2"/>
        <v>120</v>
      </c>
      <c r="B122" t="s">
        <v>377</v>
      </c>
      <c r="C122" t="s">
        <v>421</v>
      </c>
      <c r="D122" t="s">
        <v>65</v>
      </c>
      <c r="E122">
        <v>1.0</v>
      </c>
      <c r="F122">
        <v>3050.0</v>
      </c>
      <c r="G122">
        <v>1.0</v>
      </c>
      <c r="H122">
        <v>1.0</v>
      </c>
      <c r="I122">
        <v>1.0</v>
      </c>
      <c r="J122" t="s">
        <v>207</v>
      </c>
    </row>
    <row r="123" ht="15.75" customHeight="1">
      <c r="A123">
        <f t="shared" si="2"/>
        <v>121</v>
      </c>
      <c r="B123" t="s">
        <v>377</v>
      </c>
      <c r="C123" t="s">
        <v>422</v>
      </c>
      <c r="D123" t="s">
        <v>65</v>
      </c>
      <c r="E123">
        <v>3.0</v>
      </c>
      <c r="F123">
        <v>1220.0</v>
      </c>
      <c r="G123">
        <v>1.0</v>
      </c>
      <c r="H123">
        <v>1.0</v>
      </c>
      <c r="I123">
        <v>1.0</v>
      </c>
      <c r="J123" t="s">
        <v>423</v>
      </c>
    </row>
    <row r="124" ht="15.75" customHeight="1">
      <c r="A124">
        <f t="shared" si="2"/>
        <v>122</v>
      </c>
      <c r="B124" t="s">
        <v>377</v>
      </c>
      <c r="C124" t="s">
        <v>425</v>
      </c>
      <c r="D124" t="s">
        <v>49</v>
      </c>
      <c r="E124">
        <v>7.0</v>
      </c>
      <c r="F124">
        <v>23.0</v>
      </c>
      <c r="G124">
        <v>19.0</v>
      </c>
      <c r="H124">
        <v>19.0</v>
      </c>
      <c r="I124">
        <v>19.0</v>
      </c>
      <c r="J124" t="s">
        <v>426</v>
      </c>
    </row>
    <row r="125" ht="15.75" customHeight="1">
      <c r="A125">
        <f t="shared" si="2"/>
        <v>123</v>
      </c>
      <c r="B125" t="s">
        <v>377</v>
      </c>
      <c r="C125" t="s">
        <v>427</v>
      </c>
      <c r="D125" t="s">
        <v>65</v>
      </c>
      <c r="E125">
        <v>5.0</v>
      </c>
      <c r="F125">
        <v>6687.0</v>
      </c>
      <c r="G125">
        <v>1.0</v>
      </c>
      <c r="H125">
        <v>1.0</v>
      </c>
      <c r="I125">
        <v>1.0</v>
      </c>
      <c r="J125" t="s">
        <v>418</v>
      </c>
    </row>
    <row r="126" ht="15.75" customHeight="1">
      <c r="A126">
        <f t="shared" si="2"/>
        <v>124</v>
      </c>
      <c r="B126" t="s">
        <v>377</v>
      </c>
      <c r="C126" t="s">
        <v>428</v>
      </c>
      <c r="D126" t="s">
        <v>65</v>
      </c>
      <c r="E126">
        <v>6.0</v>
      </c>
      <c r="F126">
        <v>13974.0</v>
      </c>
      <c r="G126">
        <v>1.0</v>
      </c>
      <c r="H126">
        <v>1.0</v>
      </c>
      <c r="I126">
        <v>1.0</v>
      </c>
      <c r="J126" t="s">
        <v>429</v>
      </c>
    </row>
    <row r="127" ht="15.75" customHeight="1">
      <c r="A127">
        <f t="shared" si="2"/>
        <v>125</v>
      </c>
      <c r="B127" t="s">
        <v>377</v>
      </c>
      <c r="C127" t="s">
        <v>430</v>
      </c>
      <c r="D127" t="s">
        <v>65</v>
      </c>
      <c r="E127">
        <v>4.0</v>
      </c>
      <c r="F127">
        <v>981.0</v>
      </c>
      <c r="G127">
        <v>1.0</v>
      </c>
      <c r="H127">
        <v>1.0</v>
      </c>
      <c r="I127">
        <v>1.0</v>
      </c>
      <c r="J127" t="s">
        <v>431</v>
      </c>
    </row>
    <row r="128" ht="15.75" customHeight="1">
      <c r="A128">
        <f t="shared" si="2"/>
        <v>126</v>
      </c>
      <c r="B128" t="s">
        <v>377</v>
      </c>
      <c r="C128" t="s">
        <v>432</v>
      </c>
      <c r="D128" t="s">
        <v>49</v>
      </c>
      <c r="E128">
        <v>9.0</v>
      </c>
      <c r="F128">
        <v>11.0</v>
      </c>
      <c r="G128">
        <v>19.0</v>
      </c>
      <c r="H128">
        <v>19.0</v>
      </c>
      <c r="I128">
        <v>19.0</v>
      </c>
      <c r="J128" t="s">
        <v>433</v>
      </c>
    </row>
    <row r="129" ht="15.75" customHeight="1">
      <c r="A129">
        <f t="shared" si="2"/>
        <v>127</v>
      </c>
      <c r="B129" t="s">
        <v>377</v>
      </c>
      <c r="C129" t="s">
        <v>434</v>
      </c>
      <c r="D129" t="s">
        <v>65</v>
      </c>
      <c r="E129">
        <v>17.0</v>
      </c>
      <c r="F129">
        <v>16255.0</v>
      </c>
      <c r="G129">
        <v>2.0</v>
      </c>
      <c r="H129">
        <v>3.0</v>
      </c>
      <c r="I129">
        <v>2.8924</v>
      </c>
      <c r="J129" t="s">
        <v>436</v>
      </c>
    </row>
    <row r="130" ht="15.75" customHeight="1">
      <c r="A130">
        <f t="shared" si="2"/>
        <v>128</v>
      </c>
      <c r="B130" t="s">
        <v>377</v>
      </c>
      <c r="C130" t="s">
        <v>437</v>
      </c>
      <c r="D130" t="s">
        <v>65</v>
      </c>
      <c r="E130">
        <v>2.0</v>
      </c>
      <c r="F130">
        <v>6133.0</v>
      </c>
      <c r="G130">
        <v>1.0</v>
      </c>
      <c r="H130">
        <v>1.0</v>
      </c>
      <c r="I130">
        <v>1.0</v>
      </c>
      <c r="J130" t="s">
        <v>195</v>
      </c>
    </row>
    <row r="131" ht="15.75" customHeight="1">
      <c r="A131">
        <f t="shared" si="2"/>
        <v>129</v>
      </c>
      <c r="B131" t="s">
        <v>377</v>
      </c>
      <c r="C131" t="s">
        <v>438</v>
      </c>
      <c r="D131" t="s">
        <v>65</v>
      </c>
      <c r="E131">
        <v>3.0</v>
      </c>
      <c r="F131">
        <v>6051.0</v>
      </c>
      <c r="G131">
        <v>1.0</v>
      </c>
      <c r="H131">
        <v>1.0</v>
      </c>
      <c r="I131">
        <v>1.0</v>
      </c>
      <c r="J131" t="s">
        <v>439</v>
      </c>
    </row>
    <row r="132" ht="15.75" customHeight="1">
      <c r="A132">
        <f t="shared" si="2"/>
        <v>130</v>
      </c>
      <c r="B132" t="s">
        <v>377</v>
      </c>
      <c r="C132" t="s">
        <v>440</v>
      </c>
      <c r="D132" t="s">
        <v>65</v>
      </c>
      <c r="E132">
        <v>2.0</v>
      </c>
      <c r="F132">
        <v>4460.0</v>
      </c>
      <c r="G132">
        <v>1.0</v>
      </c>
      <c r="H132">
        <v>1.0</v>
      </c>
      <c r="I132">
        <v>1.0</v>
      </c>
      <c r="J132" t="s">
        <v>195</v>
      </c>
    </row>
    <row r="133" ht="15.75" customHeight="1">
      <c r="A133">
        <f t="shared" si="2"/>
        <v>131</v>
      </c>
      <c r="B133" t="s">
        <v>377</v>
      </c>
      <c r="C133" t="s">
        <v>441</v>
      </c>
      <c r="D133" t="s">
        <v>65</v>
      </c>
      <c r="E133">
        <v>2.0</v>
      </c>
      <c r="F133">
        <v>4904.0</v>
      </c>
      <c r="G133">
        <v>1.0</v>
      </c>
      <c r="H133">
        <v>1.0</v>
      </c>
      <c r="I133">
        <v>1.0</v>
      </c>
      <c r="J133" t="s">
        <v>195</v>
      </c>
    </row>
    <row r="134" ht="15.75" customHeight="1">
      <c r="A134">
        <f t="shared" si="2"/>
        <v>132</v>
      </c>
      <c r="B134" t="s">
        <v>377</v>
      </c>
      <c r="C134" t="s">
        <v>442</v>
      </c>
      <c r="D134" t="s">
        <v>65</v>
      </c>
      <c r="E134">
        <v>2.0</v>
      </c>
      <c r="F134">
        <v>6566.0</v>
      </c>
      <c r="G134">
        <v>1.0</v>
      </c>
      <c r="H134">
        <v>1.0</v>
      </c>
      <c r="I134">
        <v>1.0</v>
      </c>
      <c r="J134" t="s">
        <v>195</v>
      </c>
    </row>
    <row r="135" ht="15.75" customHeight="1">
      <c r="A135">
        <f t="shared" si="2"/>
        <v>133</v>
      </c>
      <c r="B135" t="s">
        <v>377</v>
      </c>
      <c r="C135" t="s">
        <v>443</v>
      </c>
      <c r="D135" t="s">
        <v>65</v>
      </c>
      <c r="E135">
        <v>2.0</v>
      </c>
      <c r="F135">
        <v>3878.0</v>
      </c>
      <c r="G135">
        <v>1.0</v>
      </c>
      <c r="H135">
        <v>1.0</v>
      </c>
      <c r="I135">
        <v>1.0</v>
      </c>
      <c r="J135" t="s">
        <v>195</v>
      </c>
    </row>
    <row r="136" ht="15.75" customHeight="1">
      <c r="A136">
        <f t="shared" si="2"/>
        <v>134</v>
      </c>
      <c r="B136" t="s">
        <v>377</v>
      </c>
      <c r="C136" t="s">
        <v>444</v>
      </c>
      <c r="D136" t="s">
        <v>65</v>
      </c>
      <c r="E136">
        <v>2.0</v>
      </c>
      <c r="F136">
        <v>3800.0</v>
      </c>
      <c r="G136">
        <v>1.0</v>
      </c>
      <c r="H136">
        <v>1.0</v>
      </c>
      <c r="I136">
        <v>1.0</v>
      </c>
      <c r="J136" t="s">
        <v>195</v>
      </c>
    </row>
    <row r="137" ht="15.75" customHeight="1">
      <c r="A137">
        <f t="shared" si="2"/>
        <v>135</v>
      </c>
      <c r="B137" t="s">
        <v>377</v>
      </c>
      <c r="C137" t="s">
        <v>445</v>
      </c>
      <c r="D137" t="s">
        <v>65</v>
      </c>
      <c r="E137">
        <v>5.0</v>
      </c>
      <c r="F137">
        <v>16658.0</v>
      </c>
      <c r="G137">
        <v>4.0</v>
      </c>
      <c r="H137">
        <v>5.0</v>
      </c>
      <c r="I137">
        <v>4.9267</v>
      </c>
      <c r="J137" t="s">
        <v>446</v>
      </c>
    </row>
    <row r="138" ht="15.75" customHeight="1">
      <c r="A138">
        <f t="shared" si="2"/>
        <v>136</v>
      </c>
      <c r="B138" t="s">
        <v>159</v>
      </c>
      <c r="C138" t="s">
        <v>447</v>
      </c>
      <c r="D138" t="s">
        <v>49</v>
      </c>
      <c r="E138">
        <v>6059.0</v>
      </c>
      <c r="F138">
        <v>102204.0</v>
      </c>
      <c r="G138">
        <v>19.0</v>
      </c>
      <c r="H138">
        <v>19.0</v>
      </c>
      <c r="I138">
        <v>19.0</v>
      </c>
      <c r="J138" t="s">
        <v>448</v>
      </c>
    </row>
    <row r="139" ht="15.75" customHeight="1">
      <c r="A139">
        <f t="shared" si="2"/>
        <v>137</v>
      </c>
      <c r="B139" t="s">
        <v>159</v>
      </c>
      <c r="C139" t="s">
        <v>449</v>
      </c>
      <c r="D139" t="s">
        <v>49</v>
      </c>
      <c r="E139">
        <v>3166.0</v>
      </c>
      <c r="F139">
        <v>47653.0</v>
      </c>
      <c r="G139">
        <v>19.0</v>
      </c>
      <c r="H139">
        <v>19.0</v>
      </c>
      <c r="I139">
        <v>19.0</v>
      </c>
      <c r="J139" t="s">
        <v>450</v>
      </c>
    </row>
    <row r="140" ht="15.75" customHeight="1">
      <c r="A140">
        <f t="shared" si="2"/>
        <v>138</v>
      </c>
      <c r="B140" t="s">
        <v>159</v>
      </c>
      <c r="C140" t="s">
        <v>451</v>
      </c>
      <c r="D140" t="s">
        <v>65</v>
      </c>
      <c r="E140">
        <v>30675.0</v>
      </c>
      <c r="F140">
        <v>43469.0</v>
      </c>
      <c r="G140">
        <v>1.0</v>
      </c>
      <c r="H140">
        <v>150.0</v>
      </c>
      <c r="I140">
        <v>45.887</v>
      </c>
      <c r="J140" t="s">
        <v>452</v>
      </c>
    </row>
    <row r="141" ht="15.75" customHeight="1">
      <c r="A141">
        <f t="shared" si="2"/>
        <v>139</v>
      </c>
      <c r="B141" t="s">
        <v>159</v>
      </c>
      <c r="C141" t="s">
        <v>453</v>
      </c>
      <c r="D141" t="s">
        <v>33</v>
      </c>
      <c r="E141">
        <v>810.0</v>
      </c>
      <c r="F141">
        <v>31178.0</v>
      </c>
      <c r="G141">
        <v>1.0</v>
      </c>
      <c r="H141">
        <v>5.0</v>
      </c>
      <c r="I141">
        <v>4.3832</v>
      </c>
      <c r="J141" t="s">
        <v>455</v>
      </c>
    </row>
    <row r="142" ht="15.75" customHeight="1">
      <c r="A142">
        <f t="shared" si="2"/>
        <v>140</v>
      </c>
      <c r="B142" t="s">
        <v>159</v>
      </c>
      <c r="C142" t="s">
        <v>456</v>
      </c>
      <c r="D142" t="s">
        <v>68</v>
      </c>
      <c r="E142">
        <v>1501.0</v>
      </c>
      <c r="F142">
        <v>29777.0</v>
      </c>
      <c r="G142">
        <v>1.0</v>
      </c>
      <c r="H142">
        <v>4.0</v>
      </c>
      <c r="I142">
        <v>2.4835</v>
      </c>
      <c r="J142" t="s">
        <v>457</v>
      </c>
    </row>
    <row r="143" ht="15.75" customHeight="1">
      <c r="A143">
        <f t="shared" si="2"/>
        <v>141</v>
      </c>
      <c r="B143" t="s">
        <v>377</v>
      </c>
      <c r="C143" t="s">
        <v>458</v>
      </c>
      <c r="D143" t="s">
        <v>65</v>
      </c>
      <c r="E143">
        <v>12.0</v>
      </c>
      <c r="F143">
        <v>14388.0</v>
      </c>
      <c r="G143">
        <v>3.0</v>
      </c>
      <c r="H143">
        <v>8.0</v>
      </c>
      <c r="I143">
        <v>3.6485</v>
      </c>
      <c r="J143" t="s">
        <v>460</v>
      </c>
    </row>
    <row r="144" ht="15.75" customHeight="1">
      <c r="A144">
        <f t="shared" si="2"/>
        <v>142</v>
      </c>
      <c r="B144" t="s">
        <v>377</v>
      </c>
      <c r="C144" t="s">
        <v>461</v>
      </c>
      <c r="D144" t="s">
        <v>65</v>
      </c>
      <c r="E144">
        <v>7.0</v>
      </c>
      <c r="F144">
        <v>15564.0</v>
      </c>
      <c r="G144">
        <v>3.0</v>
      </c>
      <c r="H144">
        <v>8.0</v>
      </c>
      <c r="I144">
        <v>3.0586</v>
      </c>
      <c r="J144" t="s">
        <v>462</v>
      </c>
    </row>
    <row r="145" ht="15.75" customHeight="1">
      <c r="A145">
        <f t="shared" si="2"/>
        <v>143</v>
      </c>
      <c r="B145" t="s">
        <v>463</v>
      </c>
      <c r="C145" t="s">
        <v>464</v>
      </c>
      <c r="D145" t="s">
        <v>60</v>
      </c>
      <c r="E145">
        <v>13.0</v>
      </c>
      <c r="F145">
        <v>1724656.0</v>
      </c>
      <c r="G145">
        <v>1.0</v>
      </c>
      <c r="H145">
        <v>2.0</v>
      </c>
      <c r="I145">
        <v>1.0</v>
      </c>
      <c r="J145" t="s">
        <v>465</v>
      </c>
    </row>
    <row r="146" ht="15.75" customHeight="1">
      <c r="A146">
        <f t="shared" si="2"/>
        <v>144</v>
      </c>
      <c r="B146" t="s">
        <v>463</v>
      </c>
      <c r="C146" t="s">
        <v>466</v>
      </c>
      <c r="D146" t="s">
        <v>65</v>
      </c>
      <c r="E146">
        <v>7.0</v>
      </c>
      <c r="F146">
        <v>47285.0</v>
      </c>
      <c r="G146">
        <v>1.0</v>
      </c>
      <c r="H146">
        <v>9.0</v>
      </c>
      <c r="I146">
        <v>2.7353</v>
      </c>
      <c r="J146" t="s">
        <v>467</v>
      </c>
    </row>
    <row r="147" ht="15.75" customHeight="1">
      <c r="A147">
        <f t="shared" si="2"/>
        <v>145</v>
      </c>
      <c r="B147" t="s">
        <v>463</v>
      </c>
      <c r="C147" t="s">
        <v>468</v>
      </c>
      <c r="D147" t="s">
        <v>65</v>
      </c>
      <c r="E147">
        <v>2.0</v>
      </c>
      <c r="F147">
        <v>3514.0</v>
      </c>
      <c r="G147">
        <v>4.0</v>
      </c>
      <c r="H147">
        <v>4.0</v>
      </c>
      <c r="I147">
        <v>4.0</v>
      </c>
      <c r="J147" t="s">
        <v>469</v>
      </c>
    </row>
    <row r="148" ht="15.75" customHeight="1">
      <c r="A148">
        <f t="shared" si="2"/>
        <v>146</v>
      </c>
      <c r="B148" t="s">
        <v>463</v>
      </c>
      <c r="C148" t="s">
        <v>470</v>
      </c>
      <c r="D148" t="s">
        <v>60</v>
      </c>
      <c r="E148">
        <v>33.0</v>
      </c>
      <c r="F148">
        <v>376723.0</v>
      </c>
      <c r="G148">
        <v>1.0</v>
      </c>
      <c r="H148">
        <v>2.0</v>
      </c>
      <c r="I148">
        <v>1.7068</v>
      </c>
      <c r="J148" t="s">
        <v>471</v>
      </c>
    </row>
    <row r="149" ht="15.75" customHeight="1">
      <c r="A149">
        <f t="shared" si="2"/>
        <v>147</v>
      </c>
      <c r="B149" t="s">
        <v>463</v>
      </c>
      <c r="C149" t="s">
        <v>472</v>
      </c>
      <c r="D149" t="s">
        <v>65</v>
      </c>
      <c r="E149">
        <v>12.0</v>
      </c>
      <c r="F149">
        <v>592085.0</v>
      </c>
      <c r="G149">
        <v>3.0</v>
      </c>
      <c r="H149">
        <v>3.0</v>
      </c>
      <c r="I149">
        <v>3.0</v>
      </c>
      <c r="J149" t="s">
        <v>473</v>
      </c>
    </row>
    <row r="150" ht="15.75" customHeight="1">
      <c r="A150">
        <f t="shared" si="2"/>
        <v>148</v>
      </c>
      <c r="B150" t="s">
        <v>463</v>
      </c>
      <c r="C150" t="s">
        <v>474</v>
      </c>
      <c r="D150" t="s">
        <v>65</v>
      </c>
      <c r="E150">
        <v>1.0</v>
      </c>
      <c r="F150">
        <v>1106810.0</v>
      </c>
      <c r="G150">
        <v>1.0</v>
      </c>
      <c r="H150">
        <v>1.0</v>
      </c>
      <c r="I150">
        <v>1.0</v>
      </c>
      <c r="J150" t="s">
        <v>475</v>
      </c>
    </row>
    <row r="151" ht="15.75" customHeight="1">
      <c r="A151">
        <f t="shared" si="2"/>
        <v>149</v>
      </c>
      <c r="B151" t="s">
        <v>463</v>
      </c>
      <c r="C151" t="s">
        <v>476</v>
      </c>
      <c r="D151" t="s">
        <v>65</v>
      </c>
      <c r="E151">
        <v>23.0</v>
      </c>
      <c r="F151">
        <v>36.0</v>
      </c>
      <c r="G151">
        <v>1.0</v>
      </c>
      <c r="H151">
        <v>41.0</v>
      </c>
      <c r="I151">
        <v>21.5556</v>
      </c>
      <c r="J151" t="s">
        <v>477</v>
      </c>
    </row>
    <row r="152" ht="15.75" customHeight="1">
      <c r="A152">
        <f t="shared" si="2"/>
        <v>150</v>
      </c>
      <c r="B152" t="s">
        <v>463</v>
      </c>
      <c r="C152" t="s">
        <v>478</v>
      </c>
      <c r="D152" t="s">
        <v>65</v>
      </c>
      <c r="E152">
        <v>2.0</v>
      </c>
      <c r="F152">
        <v>11283.0</v>
      </c>
      <c r="G152">
        <v>1.0</v>
      </c>
      <c r="H152">
        <v>1.0</v>
      </c>
      <c r="I152">
        <v>1.0</v>
      </c>
      <c r="J152" t="s">
        <v>195</v>
      </c>
    </row>
    <row r="153" ht="15.75" customHeight="1">
      <c r="A153">
        <f t="shared" si="2"/>
        <v>151</v>
      </c>
      <c r="B153" t="s">
        <v>463</v>
      </c>
      <c r="C153" t="s">
        <v>479</v>
      </c>
      <c r="D153" t="s">
        <v>65</v>
      </c>
      <c r="E153">
        <v>46.0</v>
      </c>
      <c r="F153">
        <v>62.0</v>
      </c>
      <c r="G153">
        <v>6.0</v>
      </c>
      <c r="H153">
        <v>32.0</v>
      </c>
      <c r="I153">
        <v>13.4516</v>
      </c>
      <c r="J153" t="s">
        <v>481</v>
      </c>
    </row>
    <row r="154" ht="15.75" customHeight="1">
      <c r="A154">
        <f t="shared" si="2"/>
        <v>152</v>
      </c>
      <c r="B154" t="s">
        <v>159</v>
      </c>
      <c r="C154" t="s">
        <v>482</v>
      </c>
      <c r="D154" t="s">
        <v>65</v>
      </c>
      <c r="E154">
        <v>7828.0</v>
      </c>
      <c r="F154">
        <v>572211.0</v>
      </c>
      <c r="G154">
        <v>1.0</v>
      </c>
      <c r="H154">
        <v>50.0</v>
      </c>
      <c r="I154">
        <v>5.5624</v>
      </c>
      <c r="J154" t="s">
        <v>483</v>
      </c>
    </row>
    <row r="155" ht="15.75" customHeight="1">
      <c r="A155">
        <f t="shared" si="2"/>
        <v>153</v>
      </c>
      <c r="B155" t="s">
        <v>159</v>
      </c>
      <c r="C155" t="s">
        <v>484</v>
      </c>
      <c r="D155" t="s">
        <v>65</v>
      </c>
      <c r="E155">
        <v>103130.0</v>
      </c>
      <c r="F155">
        <v>130542.0</v>
      </c>
      <c r="G155">
        <v>1.0</v>
      </c>
      <c r="H155">
        <v>20.0</v>
      </c>
      <c r="I155">
        <v>6.3146</v>
      </c>
      <c r="J155" t="s">
        <v>485</v>
      </c>
    </row>
    <row r="156" ht="15.75" customHeight="1">
      <c r="A156">
        <f t="shared" si="2"/>
        <v>154</v>
      </c>
      <c r="B156" t="s">
        <v>159</v>
      </c>
      <c r="C156" t="s">
        <v>486</v>
      </c>
      <c r="D156" t="s">
        <v>65</v>
      </c>
      <c r="E156">
        <v>14044.0</v>
      </c>
      <c r="F156">
        <v>24739.0</v>
      </c>
      <c r="G156">
        <v>1.0</v>
      </c>
      <c r="H156">
        <v>14.0</v>
      </c>
      <c r="I156">
        <v>6.2055</v>
      </c>
      <c r="J156" t="s">
        <v>487</v>
      </c>
    </row>
    <row r="157" ht="15.75" customHeight="1">
      <c r="A157">
        <f t="shared" si="2"/>
        <v>155</v>
      </c>
      <c r="B157" t="s">
        <v>159</v>
      </c>
      <c r="C157" t="s">
        <v>488</v>
      </c>
      <c r="D157" t="s">
        <v>68</v>
      </c>
      <c r="E157">
        <v>250.0</v>
      </c>
      <c r="F157">
        <v>257039.0</v>
      </c>
      <c r="G157">
        <v>1.0</v>
      </c>
      <c r="H157">
        <v>4.0</v>
      </c>
      <c r="I157">
        <v>3.1154</v>
      </c>
      <c r="J157" t="s">
        <v>489</v>
      </c>
    </row>
    <row r="158" ht="15.75" customHeight="1">
      <c r="A158">
        <f t="shared" si="2"/>
        <v>156</v>
      </c>
      <c r="B158" t="s">
        <v>159</v>
      </c>
      <c r="C158" t="s">
        <v>491</v>
      </c>
      <c r="D158" t="s">
        <v>65</v>
      </c>
      <c r="E158">
        <v>49963.0</v>
      </c>
      <c r="F158">
        <v>162836.0</v>
      </c>
      <c r="G158">
        <v>1.0</v>
      </c>
      <c r="H158">
        <v>240.0</v>
      </c>
      <c r="I158">
        <v>22.1566</v>
      </c>
      <c r="J158" t="s">
        <v>492</v>
      </c>
    </row>
    <row r="159" ht="15.75" customHeight="1">
      <c r="A159">
        <f t="shared" si="2"/>
        <v>157</v>
      </c>
      <c r="B159" t="s">
        <v>463</v>
      </c>
      <c r="C159" t="s">
        <v>494</v>
      </c>
      <c r="D159" t="s">
        <v>65</v>
      </c>
      <c r="E159">
        <v>6.0</v>
      </c>
      <c r="F159">
        <v>1068230.0</v>
      </c>
      <c r="G159">
        <v>1.0</v>
      </c>
      <c r="H159">
        <v>1.0</v>
      </c>
      <c r="I159">
        <v>1.0</v>
      </c>
      <c r="J159" t="s">
        <v>495</v>
      </c>
    </row>
    <row r="160" ht="15.75" customHeight="1">
      <c r="A160">
        <f t="shared" si="2"/>
        <v>158</v>
      </c>
      <c r="B160" t="s">
        <v>463</v>
      </c>
      <c r="C160" t="s">
        <v>496</v>
      </c>
      <c r="D160" t="s">
        <v>65</v>
      </c>
      <c r="E160">
        <v>1.0</v>
      </c>
      <c r="F160">
        <v>31621.0</v>
      </c>
      <c r="G160">
        <v>1.0</v>
      </c>
      <c r="H160">
        <v>1.0</v>
      </c>
      <c r="I160">
        <v>1.0</v>
      </c>
      <c r="J160" t="s">
        <v>207</v>
      </c>
    </row>
    <row r="161" ht="15.75" customHeight="1">
      <c r="A161">
        <f t="shared" si="2"/>
        <v>159</v>
      </c>
      <c r="B161" t="s">
        <v>463</v>
      </c>
      <c r="C161" t="s">
        <v>498</v>
      </c>
      <c r="D161" t="s">
        <v>65</v>
      </c>
      <c r="E161">
        <v>1.0</v>
      </c>
      <c r="F161">
        <v>39446.0</v>
      </c>
      <c r="G161">
        <v>1.0</v>
      </c>
      <c r="H161">
        <v>1.0</v>
      </c>
      <c r="I161">
        <v>1.0</v>
      </c>
      <c r="J161" t="s">
        <v>207</v>
      </c>
    </row>
    <row r="162" ht="15.75" customHeight="1">
      <c r="A162">
        <f t="shared" si="2"/>
        <v>160</v>
      </c>
      <c r="B162" t="s">
        <v>463</v>
      </c>
      <c r="C162" t="s">
        <v>499</v>
      </c>
      <c r="D162" t="s">
        <v>65</v>
      </c>
      <c r="E162">
        <v>2.0</v>
      </c>
      <c r="F162">
        <v>891.0</v>
      </c>
      <c r="G162">
        <v>1.0</v>
      </c>
      <c r="H162">
        <v>1.0</v>
      </c>
      <c r="I162">
        <v>1.0</v>
      </c>
      <c r="J162" t="s">
        <v>500</v>
      </c>
    </row>
    <row r="163" ht="15.75" customHeight="1">
      <c r="A163">
        <f t="shared" si="2"/>
        <v>161</v>
      </c>
      <c r="B163" t="s">
        <v>501</v>
      </c>
      <c r="C163" t="s">
        <v>464</v>
      </c>
      <c r="D163" t="s">
        <v>60</v>
      </c>
      <c r="E163">
        <v>10.0</v>
      </c>
      <c r="F163">
        <v>1818294.0</v>
      </c>
      <c r="G163">
        <v>1.0</v>
      </c>
      <c r="H163">
        <v>2.0</v>
      </c>
      <c r="I163">
        <v>1.0</v>
      </c>
      <c r="J163" t="s">
        <v>502</v>
      </c>
    </row>
    <row r="164" ht="15.75" customHeight="1">
      <c r="A164">
        <f t="shared" si="2"/>
        <v>162</v>
      </c>
      <c r="B164" t="s">
        <v>501</v>
      </c>
      <c r="C164" t="s">
        <v>474</v>
      </c>
      <c r="D164" t="s">
        <v>65</v>
      </c>
      <c r="E164">
        <v>1.0</v>
      </c>
      <c r="F164">
        <v>1320160.0</v>
      </c>
      <c r="G164">
        <v>1.0</v>
      </c>
      <c r="H164">
        <v>1.0</v>
      </c>
      <c r="I164">
        <v>1.0</v>
      </c>
      <c r="J164" t="s">
        <v>475</v>
      </c>
    </row>
    <row r="165" ht="15.75" customHeight="1">
      <c r="A165">
        <f t="shared" si="2"/>
        <v>163</v>
      </c>
      <c r="B165" t="s">
        <v>501</v>
      </c>
      <c r="C165" t="s">
        <v>184</v>
      </c>
      <c r="D165" t="s">
        <v>65</v>
      </c>
      <c r="E165">
        <v>14.0</v>
      </c>
      <c r="F165">
        <v>16078.0</v>
      </c>
      <c r="G165">
        <v>4.0</v>
      </c>
      <c r="H165">
        <v>13.0</v>
      </c>
      <c r="I165">
        <v>7.4995</v>
      </c>
      <c r="J165" t="s">
        <v>504</v>
      </c>
    </row>
    <row r="166" ht="15.75" customHeight="1">
      <c r="A166">
        <f t="shared" si="2"/>
        <v>164</v>
      </c>
      <c r="B166" t="s">
        <v>501</v>
      </c>
      <c r="C166" t="s">
        <v>505</v>
      </c>
      <c r="D166" t="s">
        <v>65</v>
      </c>
      <c r="E166">
        <v>4.0</v>
      </c>
      <c r="F166">
        <v>337.0</v>
      </c>
      <c r="G166">
        <v>1.0</v>
      </c>
      <c r="H166">
        <v>8.0</v>
      </c>
      <c r="I166">
        <v>1.6024</v>
      </c>
      <c r="J166" t="s">
        <v>506</v>
      </c>
    </row>
    <row r="167" ht="15.75" customHeight="1">
      <c r="A167">
        <f t="shared" si="2"/>
        <v>165</v>
      </c>
      <c r="B167" t="s">
        <v>501</v>
      </c>
      <c r="C167" t="s">
        <v>478</v>
      </c>
      <c r="D167" t="s">
        <v>65</v>
      </c>
      <c r="E167">
        <v>2.0</v>
      </c>
      <c r="F167">
        <v>19208.0</v>
      </c>
      <c r="G167">
        <v>1.0</v>
      </c>
      <c r="H167">
        <v>1.0</v>
      </c>
      <c r="I167">
        <v>1.0</v>
      </c>
      <c r="J167" t="s">
        <v>195</v>
      </c>
    </row>
    <row r="168" ht="15.75" customHeight="1">
      <c r="A168">
        <f t="shared" si="2"/>
        <v>166</v>
      </c>
      <c r="B168" t="s">
        <v>501</v>
      </c>
      <c r="C168" t="s">
        <v>507</v>
      </c>
      <c r="D168" t="s">
        <v>65</v>
      </c>
      <c r="E168">
        <v>2.0</v>
      </c>
      <c r="F168">
        <v>274823.0</v>
      </c>
      <c r="G168">
        <v>1.0</v>
      </c>
      <c r="H168">
        <v>3.0</v>
      </c>
      <c r="I168">
        <v>3.0</v>
      </c>
      <c r="J168" t="s">
        <v>508</v>
      </c>
    </row>
    <row r="169" ht="15.75" customHeight="1">
      <c r="A169">
        <f t="shared" si="2"/>
        <v>167</v>
      </c>
      <c r="B169" t="s">
        <v>501</v>
      </c>
      <c r="C169" t="s">
        <v>510</v>
      </c>
      <c r="D169" t="s">
        <v>65</v>
      </c>
      <c r="E169">
        <v>2.0</v>
      </c>
      <c r="F169">
        <v>13016.0</v>
      </c>
      <c r="G169">
        <v>1.0</v>
      </c>
      <c r="H169">
        <v>1.0</v>
      </c>
      <c r="I169">
        <v>1.0</v>
      </c>
      <c r="J169" t="s">
        <v>511</v>
      </c>
    </row>
    <row r="170" ht="15.75" customHeight="1">
      <c r="A170">
        <f t="shared" si="2"/>
        <v>168</v>
      </c>
      <c r="B170" t="s">
        <v>512</v>
      </c>
      <c r="C170" t="s">
        <v>513</v>
      </c>
      <c r="D170" t="s">
        <v>65</v>
      </c>
      <c r="E170">
        <v>24.0</v>
      </c>
      <c r="F170">
        <v>1752857.0</v>
      </c>
      <c r="G170">
        <v>3.0</v>
      </c>
      <c r="H170">
        <v>19.0</v>
      </c>
      <c r="I170">
        <v>13.8176</v>
      </c>
      <c r="J170" t="s">
        <v>514</v>
      </c>
    </row>
    <row r="171" ht="15.75" customHeight="1">
      <c r="A171">
        <f t="shared" si="2"/>
        <v>169</v>
      </c>
      <c r="B171" t="s">
        <v>512</v>
      </c>
      <c r="C171" t="s">
        <v>515</v>
      </c>
      <c r="D171" t="s">
        <v>65</v>
      </c>
      <c r="E171">
        <v>7.0</v>
      </c>
      <c r="F171">
        <v>96426.0</v>
      </c>
      <c r="G171">
        <v>6.0</v>
      </c>
      <c r="H171">
        <v>13.0</v>
      </c>
      <c r="I171">
        <v>7.4534</v>
      </c>
      <c r="J171" t="s">
        <v>516</v>
      </c>
    </row>
    <row r="172" ht="15.75" customHeight="1">
      <c r="A172">
        <f t="shared" si="2"/>
        <v>170</v>
      </c>
      <c r="B172" t="s">
        <v>512</v>
      </c>
      <c r="C172" t="s">
        <v>517</v>
      </c>
      <c r="D172" t="s">
        <v>33</v>
      </c>
      <c r="E172">
        <v>21.0</v>
      </c>
      <c r="F172">
        <v>1320.0</v>
      </c>
      <c r="G172">
        <v>1.0</v>
      </c>
      <c r="H172">
        <v>2.0</v>
      </c>
      <c r="I172">
        <v>1.9962</v>
      </c>
      <c r="J172" t="s">
        <v>520</v>
      </c>
    </row>
    <row r="173" ht="15.75" customHeight="1">
      <c r="A173">
        <f t="shared" si="2"/>
        <v>171</v>
      </c>
      <c r="B173" t="s">
        <v>523</v>
      </c>
      <c r="C173" t="s">
        <v>524</v>
      </c>
      <c r="D173" t="s">
        <v>33</v>
      </c>
      <c r="E173">
        <v>144.0</v>
      </c>
      <c r="F173">
        <v>70844.0</v>
      </c>
      <c r="G173">
        <v>1.0</v>
      </c>
      <c r="H173">
        <v>3.0</v>
      </c>
      <c r="I173">
        <v>2.9308</v>
      </c>
      <c r="J173" t="s">
        <v>525</v>
      </c>
    </row>
    <row r="174" ht="15.75" customHeight="1">
      <c r="A174">
        <f t="shared" si="2"/>
        <v>172</v>
      </c>
      <c r="B174" t="s">
        <v>159</v>
      </c>
      <c r="C174" t="s">
        <v>526</v>
      </c>
      <c r="D174" t="s">
        <v>33</v>
      </c>
      <c r="E174">
        <v>3724.0</v>
      </c>
      <c r="F174">
        <v>4865.0</v>
      </c>
      <c r="G174">
        <v>1.0</v>
      </c>
      <c r="H174">
        <v>4.0</v>
      </c>
      <c r="I174">
        <v>3.7897</v>
      </c>
      <c r="J174" t="s">
        <v>528</v>
      </c>
    </row>
    <row r="175" ht="15.75" customHeight="1">
      <c r="A175">
        <f t="shared" si="2"/>
        <v>173</v>
      </c>
      <c r="B175" t="s">
        <v>159</v>
      </c>
      <c r="C175" t="s">
        <v>529</v>
      </c>
      <c r="D175" t="s">
        <v>33</v>
      </c>
      <c r="E175">
        <v>213.0</v>
      </c>
      <c r="F175">
        <v>3435.0</v>
      </c>
      <c r="G175">
        <v>1.0</v>
      </c>
      <c r="H175">
        <v>3.0</v>
      </c>
      <c r="I175">
        <v>2.1671</v>
      </c>
      <c r="J175" t="s">
        <v>530</v>
      </c>
    </row>
    <row r="176" ht="15.75" customHeight="1">
      <c r="A176">
        <f t="shared" si="2"/>
        <v>174</v>
      </c>
      <c r="B176" t="s">
        <v>159</v>
      </c>
      <c r="C176" t="s">
        <v>279</v>
      </c>
      <c r="D176" t="s">
        <v>65</v>
      </c>
      <c r="E176">
        <v>408.0</v>
      </c>
      <c r="F176">
        <v>1568121.0</v>
      </c>
      <c r="G176">
        <v>1.0</v>
      </c>
      <c r="H176">
        <v>11.0</v>
      </c>
      <c r="I176">
        <v>5.3916</v>
      </c>
      <c r="J176" t="s">
        <v>532</v>
      </c>
    </row>
    <row r="177" ht="15.75" customHeight="1">
      <c r="A177">
        <f t="shared" si="2"/>
        <v>175</v>
      </c>
      <c r="B177" t="s">
        <v>159</v>
      </c>
      <c r="C177" t="s">
        <v>286</v>
      </c>
      <c r="D177" t="s">
        <v>49</v>
      </c>
      <c r="E177">
        <v>55860.0</v>
      </c>
      <c r="F177">
        <v>1342249.0</v>
      </c>
      <c r="G177">
        <v>19.0</v>
      </c>
      <c r="H177">
        <v>19.0</v>
      </c>
      <c r="I177">
        <v>19.0</v>
      </c>
      <c r="J177" t="s">
        <v>537</v>
      </c>
    </row>
    <row r="178" ht="15.75" customHeight="1">
      <c r="A178">
        <f t="shared" si="2"/>
        <v>176</v>
      </c>
      <c r="B178" t="s">
        <v>159</v>
      </c>
      <c r="C178" t="s">
        <v>157</v>
      </c>
      <c r="D178" t="s">
        <v>65</v>
      </c>
      <c r="E178">
        <v>281.0</v>
      </c>
      <c r="F178">
        <v>1568272.0</v>
      </c>
      <c r="G178">
        <v>2.0</v>
      </c>
      <c r="H178">
        <v>11.0</v>
      </c>
      <c r="I178">
        <v>5.2039</v>
      </c>
      <c r="J178" t="s">
        <v>538</v>
      </c>
    </row>
    <row r="179" ht="15.75" customHeight="1">
      <c r="A179">
        <f t="shared" si="2"/>
        <v>177</v>
      </c>
      <c r="B179" t="s">
        <v>523</v>
      </c>
      <c r="C179" t="s">
        <v>539</v>
      </c>
      <c r="D179" t="s">
        <v>65</v>
      </c>
      <c r="E179">
        <v>18.0</v>
      </c>
      <c r="F179">
        <v>15019.0</v>
      </c>
      <c r="G179">
        <v>1.0</v>
      </c>
      <c r="H179">
        <v>7.0</v>
      </c>
      <c r="I179">
        <v>2.6486</v>
      </c>
      <c r="J179" t="s">
        <v>540</v>
      </c>
    </row>
    <row r="180" ht="15.75" customHeight="1">
      <c r="A180">
        <f t="shared" si="2"/>
        <v>178</v>
      </c>
      <c r="B180" t="s">
        <v>523</v>
      </c>
      <c r="C180" t="s">
        <v>541</v>
      </c>
      <c r="D180" t="s">
        <v>65</v>
      </c>
      <c r="E180">
        <v>10.0</v>
      </c>
      <c r="F180">
        <v>4980.0</v>
      </c>
      <c r="G180">
        <v>1.0</v>
      </c>
      <c r="H180">
        <v>7.0</v>
      </c>
      <c r="I180">
        <v>4.0277</v>
      </c>
      <c r="J180" t="s">
        <v>542</v>
      </c>
    </row>
    <row r="181" ht="15.75" customHeight="1">
      <c r="A181">
        <f t="shared" si="2"/>
        <v>179</v>
      </c>
      <c r="B181" t="s">
        <v>523</v>
      </c>
      <c r="C181" t="s">
        <v>279</v>
      </c>
      <c r="D181" t="s">
        <v>65</v>
      </c>
      <c r="E181">
        <v>50.0</v>
      </c>
      <c r="F181">
        <v>70844.0</v>
      </c>
      <c r="G181">
        <v>4.0</v>
      </c>
      <c r="H181">
        <v>11.0</v>
      </c>
      <c r="I181">
        <v>7.5113</v>
      </c>
      <c r="J181" t="s">
        <v>543</v>
      </c>
    </row>
    <row r="182" ht="15.75" customHeight="1">
      <c r="A182">
        <f t="shared" si="2"/>
        <v>180</v>
      </c>
      <c r="B182" t="s">
        <v>523</v>
      </c>
      <c r="C182" t="s">
        <v>157</v>
      </c>
      <c r="D182" t="s">
        <v>65</v>
      </c>
      <c r="E182">
        <v>50.0</v>
      </c>
      <c r="F182">
        <v>70844.0</v>
      </c>
      <c r="G182">
        <v>4.0</v>
      </c>
      <c r="H182">
        <v>11.0</v>
      </c>
      <c r="I182">
        <v>7.505</v>
      </c>
      <c r="J182" t="s">
        <v>545</v>
      </c>
    </row>
    <row r="183" ht="15.75" customHeight="1">
      <c r="A183">
        <f t="shared" si="2"/>
        <v>181</v>
      </c>
      <c r="B183" t="s">
        <v>546</v>
      </c>
      <c r="C183" t="s">
        <v>547</v>
      </c>
      <c r="D183" t="s">
        <v>65</v>
      </c>
      <c r="E183">
        <v>2.0</v>
      </c>
      <c r="F183">
        <v>325907.0</v>
      </c>
      <c r="G183">
        <v>7.0</v>
      </c>
      <c r="H183">
        <v>11.0</v>
      </c>
      <c r="I183">
        <v>7.3622</v>
      </c>
      <c r="J183" t="s">
        <v>548</v>
      </c>
    </row>
    <row r="184" ht="15.75" customHeight="1">
      <c r="A184">
        <f t="shared" si="2"/>
        <v>182</v>
      </c>
      <c r="B184" t="s">
        <v>546</v>
      </c>
      <c r="C184" t="s">
        <v>549</v>
      </c>
      <c r="D184" t="s">
        <v>65</v>
      </c>
      <c r="E184">
        <v>5.0</v>
      </c>
      <c r="F184">
        <v>325906.0</v>
      </c>
      <c r="G184">
        <v>4.0</v>
      </c>
      <c r="H184">
        <v>17.0</v>
      </c>
      <c r="I184">
        <v>10.0792</v>
      </c>
      <c r="J184" t="s">
        <v>550</v>
      </c>
    </row>
    <row r="185" ht="15.75" customHeight="1">
      <c r="A185">
        <f t="shared" si="2"/>
        <v>183</v>
      </c>
      <c r="B185" t="s">
        <v>546</v>
      </c>
      <c r="C185" t="s">
        <v>279</v>
      </c>
      <c r="D185" t="s">
        <v>65</v>
      </c>
      <c r="E185">
        <v>79.0</v>
      </c>
      <c r="F185">
        <v>325907.0</v>
      </c>
      <c r="G185">
        <v>2.0</v>
      </c>
      <c r="H185">
        <v>11.0</v>
      </c>
      <c r="I185">
        <v>6.2954</v>
      </c>
      <c r="J185" t="s">
        <v>552</v>
      </c>
    </row>
    <row r="186" ht="15.75" customHeight="1">
      <c r="A186">
        <f t="shared" si="2"/>
        <v>184</v>
      </c>
      <c r="B186" t="s">
        <v>159</v>
      </c>
      <c r="C186" t="s">
        <v>290</v>
      </c>
      <c r="D186" t="s">
        <v>49</v>
      </c>
      <c r="E186">
        <v>140496.0</v>
      </c>
      <c r="F186">
        <v>1555385.0</v>
      </c>
      <c r="G186">
        <v>19.0</v>
      </c>
      <c r="H186">
        <v>19.0</v>
      </c>
      <c r="I186">
        <v>19.0</v>
      </c>
      <c r="J186" t="s">
        <v>554</v>
      </c>
    </row>
    <row r="187" ht="15.75" customHeight="1">
      <c r="A187">
        <f t="shared" si="2"/>
        <v>185</v>
      </c>
      <c r="B187" t="s">
        <v>295</v>
      </c>
      <c r="C187" t="s">
        <v>32</v>
      </c>
      <c r="D187" t="s">
        <v>33</v>
      </c>
      <c r="E187">
        <v>888734.0</v>
      </c>
      <c r="F187">
        <v>1107396.0</v>
      </c>
      <c r="G187">
        <v>1.0</v>
      </c>
      <c r="H187">
        <v>6.0</v>
      </c>
      <c r="I187">
        <v>5.8558</v>
      </c>
      <c r="J187" t="s">
        <v>557</v>
      </c>
    </row>
    <row r="188" ht="15.75" customHeight="1">
      <c r="A188">
        <f t="shared" si="2"/>
        <v>186</v>
      </c>
      <c r="B188" t="s">
        <v>295</v>
      </c>
      <c r="C188" t="s">
        <v>395</v>
      </c>
      <c r="D188" t="s">
        <v>33</v>
      </c>
      <c r="E188">
        <v>1107396.0</v>
      </c>
      <c r="F188">
        <v>1107396.0</v>
      </c>
      <c r="G188">
        <v>1.0</v>
      </c>
      <c r="H188">
        <v>7.0</v>
      </c>
      <c r="I188">
        <v>5.9969</v>
      </c>
      <c r="J188" t="s">
        <v>41</v>
      </c>
    </row>
    <row r="189" ht="15.75" customHeight="1">
      <c r="A189">
        <f t="shared" si="2"/>
        <v>187</v>
      </c>
      <c r="B189" t="s">
        <v>295</v>
      </c>
      <c r="C189" t="s">
        <v>562</v>
      </c>
      <c r="D189" t="s">
        <v>65</v>
      </c>
      <c r="E189">
        <v>199792.0</v>
      </c>
      <c r="F189">
        <v>1106797.0</v>
      </c>
      <c r="G189">
        <v>1.0</v>
      </c>
      <c r="H189">
        <v>23.0</v>
      </c>
      <c r="I189">
        <v>4.3822</v>
      </c>
      <c r="J189" t="s">
        <v>563</v>
      </c>
    </row>
    <row r="190" ht="15.75" customHeight="1">
      <c r="A190">
        <f t="shared" si="2"/>
        <v>188</v>
      </c>
      <c r="B190" t="s">
        <v>295</v>
      </c>
      <c r="C190" t="s">
        <v>564</v>
      </c>
      <c r="D190" t="s">
        <v>65</v>
      </c>
      <c r="E190">
        <v>13578.0</v>
      </c>
      <c r="F190">
        <v>154350.0</v>
      </c>
      <c r="G190">
        <v>1.0</v>
      </c>
      <c r="H190">
        <v>113.0</v>
      </c>
      <c r="I190">
        <v>11.7731</v>
      </c>
      <c r="J190" t="s">
        <v>567</v>
      </c>
    </row>
    <row r="191" ht="15.75" customHeight="1">
      <c r="A191">
        <f t="shared" si="2"/>
        <v>189</v>
      </c>
      <c r="B191" t="s">
        <v>546</v>
      </c>
      <c r="C191" t="s">
        <v>157</v>
      </c>
      <c r="D191" t="s">
        <v>65</v>
      </c>
      <c r="E191">
        <v>97.0</v>
      </c>
      <c r="F191">
        <v>325907.0</v>
      </c>
      <c r="G191">
        <v>2.0</v>
      </c>
      <c r="H191">
        <v>11.0</v>
      </c>
      <c r="I191">
        <v>6.4295</v>
      </c>
      <c r="J191" t="s">
        <v>568</v>
      </c>
    </row>
    <row r="192" ht="15.75" customHeight="1">
      <c r="A192">
        <f t="shared" si="2"/>
        <v>190</v>
      </c>
      <c r="B192" t="s">
        <v>570</v>
      </c>
      <c r="C192" t="s">
        <v>571</v>
      </c>
      <c r="D192" t="s">
        <v>60</v>
      </c>
      <c r="E192">
        <v>2.0</v>
      </c>
      <c r="F192">
        <v>1408011.0</v>
      </c>
      <c r="G192">
        <v>1.0</v>
      </c>
      <c r="H192">
        <v>1.0</v>
      </c>
      <c r="I192">
        <v>1.0</v>
      </c>
      <c r="J192" t="s">
        <v>572</v>
      </c>
    </row>
    <row r="193" ht="15.75" customHeight="1">
      <c r="A193">
        <f t="shared" si="2"/>
        <v>191</v>
      </c>
      <c r="B193" t="s">
        <v>570</v>
      </c>
      <c r="C193" t="s">
        <v>573</v>
      </c>
      <c r="D193" t="s">
        <v>257</v>
      </c>
      <c r="E193">
        <v>2.0</v>
      </c>
      <c r="F193">
        <v>1335692.0</v>
      </c>
      <c r="G193">
        <v>1.0</v>
      </c>
      <c r="H193">
        <v>1.0</v>
      </c>
      <c r="I193">
        <v>1.0</v>
      </c>
      <c r="J193" t="s">
        <v>574</v>
      </c>
    </row>
    <row r="194" ht="15.75" customHeight="1">
      <c r="A194">
        <f t="shared" si="2"/>
        <v>192</v>
      </c>
      <c r="B194" t="s">
        <v>570</v>
      </c>
      <c r="C194" t="s">
        <v>575</v>
      </c>
      <c r="D194" t="s">
        <v>65</v>
      </c>
      <c r="E194">
        <v>3.0</v>
      </c>
      <c r="F194">
        <v>1616291.0</v>
      </c>
      <c r="G194">
        <v>2.0</v>
      </c>
      <c r="H194">
        <v>3.0</v>
      </c>
      <c r="I194">
        <v>2.0041</v>
      </c>
      <c r="J194" t="s">
        <v>576</v>
      </c>
    </row>
    <row r="195" ht="15.75" customHeight="1">
      <c r="A195">
        <f t="shared" si="2"/>
        <v>193</v>
      </c>
      <c r="B195" t="s">
        <v>570</v>
      </c>
      <c r="C195" t="s">
        <v>577</v>
      </c>
      <c r="D195" t="s">
        <v>65</v>
      </c>
      <c r="E195">
        <v>35.0</v>
      </c>
      <c r="F195">
        <v>47414.0</v>
      </c>
      <c r="G195">
        <v>2.0</v>
      </c>
      <c r="H195">
        <v>14.0</v>
      </c>
      <c r="I195">
        <v>3.6839</v>
      </c>
      <c r="J195" t="s">
        <v>578</v>
      </c>
    </row>
    <row r="196" ht="15.75" customHeight="1">
      <c r="A196">
        <f t="shared" si="2"/>
        <v>194</v>
      </c>
      <c r="B196" t="s">
        <v>579</v>
      </c>
      <c r="C196" t="s">
        <v>547</v>
      </c>
      <c r="D196" t="s">
        <v>65</v>
      </c>
      <c r="E196">
        <v>2.0</v>
      </c>
      <c r="F196">
        <v>5213.0</v>
      </c>
      <c r="G196">
        <v>7.0</v>
      </c>
      <c r="H196">
        <v>25.0</v>
      </c>
      <c r="I196">
        <v>7.0035</v>
      </c>
      <c r="J196" t="s">
        <v>582</v>
      </c>
    </row>
    <row r="197" ht="15.75" customHeight="1">
      <c r="A197">
        <f t="shared" si="2"/>
        <v>195</v>
      </c>
      <c r="B197" t="s">
        <v>579</v>
      </c>
      <c r="C197" t="s">
        <v>447</v>
      </c>
      <c r="D197" t="s">
        <v>49</v>
      </c>
      <c r="E197">
        <v>17.0</v>
      </c>
      <c r="F197">
        <v>27.0</v>
      </c>
      <c r="G197">
        <v>19.0</v>
      </c>
      <c r="H197">
        <v>19.0</v>
      </c>
      <c r="I197">
        <v>19.0</v>
      </c>
      <c r="J197" t="s">
        <v>583</v>
      </c>
    </row>
    <row r="198" ht="15.75" customHeight="1">
      <c r="A198">
        <f t="shared" si="2"/>
        <v>196</v>
      </c>
      <c r="B198" t="s">
        <v>295</v>
      </c>
      <c r="C198" t="s">
        <v>584</v>
      </c>
      <c r="D198" t="s">
        <v>65</v>
      </c>
      <c r="E198">
        <v>1452.0</v>
      </c>
      <c r="F198">
        <v>112135.0</v>
      </c>
      <c r="G198">
        <v>1.0</v>
      </c>
      <c r="H198">
        <v>538.0</v>
      </c>
      <c r="I198">
        <v>5.4268</v>
      </c>
      <c r="J198" t="s">
        <v>586</v>
      </c>
    </row>
    <row r="199" ht="15.75" customHeight="1">
      <c r="A199">
        <f t="shared" si="2"/>
        <v>197</v>
      </c>
      <c r="B199" t="s">
        <v>295</v>
      </c>
      <c r="C199" t="s">
        <v>587</v>
      </c>
      <c r="D199" t="s">
        <v>65</v>
      </c>
      <c r="E199">
        <v>329.0</v>
      </c>
      <c r="F199">
        <v>851757.0</v>
      </c>
      <c r="G199">
        <v>1.0</v>
      </c>
      <c r="H199">
        <v>8.0</v>
      </c>
      <c r="I199">
        <v>1.0492</v>
      </c>
      <c r="J199" t="s">
        <v>588</v>
      </c>
    </row>
    <row r="200" ht="15.75" customHeight="1">
      <c r="A200">
        <f t="shared" si="2"/>
        <v>198</v>
      </c>
      <c r="B200" t="s">
        <v>295</v>
      </c>
      <c r="C200" t="s">
        <v>590</v>
      </c>
      <c r="D200" t="s">
        <v>65</v>
      </c>
      <c r="E200">
        <v>44125.0</v>
      </c>
      <c r="F200">
        <v>338896.0</v>
      </c>
      <c r="G200">
        <v>1.0</v>
      </c>
      <c r="H200">
        <v>150.0</v>
      </c>
      <c r="I200">
        <v>10.1659</v>
      </c>
      <c r="J200" t="s">
        <v>592</v>
      </c>
    </row>
    <row r="201" ht="15.75" customHeight="1">
      <c r="A201">
        <f t="shared" si="2"/>
        <v>199</v>
      </c>
      <c r="B201" t="s">
        <v>295</v>
      </c>
      <c r="C201" t="s">
        <v>593</v>
      </c>
      <c r="D201" t="s">
        <v>33</v>
      </c>
      <c r="E201">
        <v>17605.0</v>
      </c>
      <c r="F201">
        <v>17668.0</v>
      </c>
      <c r="G201">
        <v>1.0</v>
      </c>
      <c r="H201">
        <v>5.0</v>
      </c>
      <c r="I201">
        <v>4.3939</v>
      </c>
      <c r="J201" t="s">
        <v>595</v>
      </c>
    </row>
    <row r="202" ht="15.75" customHeight="1">
      <c r="A202">
        <f t="shared" si="2"/>
        <v>200</v>
      </c>
      <c r="B202" t="s">
        <v>295</v>
      </c>
      <c r="C202" t="s">
        <v>598</v>
      </c>
      <c r="D202" t="s">
        <v>33</v>
      </c>
      <c r="E202">
        <v>32053.0</v>
      </c>
      <c r="F202">
        <v>33485.0</v>
      </c>
      <c r="G202">
        <v>1.0</v>
      </c>
      <c r="H202">
        <v>6.0</v>
      </c>
      <c r="I202">
        <v>5.1112</v>
      </c>
      <c r="J202" t="s">
        <v>600</v>
      </c>
    </row>
    <row r="203" ht="15.75" customHeight="1">
      <c r="A203">
        <f t="shared" si="2"/>
        <v>201</v>
      </c>
      <c r="B203" t="s">
        <v>579</v>
      </c>
      <c r="C203" t="s">
        <v>603</v>
      </c>
      <c r="D203" t="s">
        <v>65</v>
      </c>
      <c r="E203">
        <v>3.0</v>
      </c>
      <c r="F203">
        <v>5213.0</v>
      </c>
      <c r="G203">
        <v>10.0</v>
      </c>
      <c r="H203">
        <v>23.0</v>
      </c>
      <c r="I203">
        <v>10.6413</v>
      </c>
      <c r="J203" t="s">
        <v>605</v>
      </c>
    </row>
    <row r="204" ht="15.75" customHeight="1">
      <c r="A204">
        <f t="shared" si="2"/>
        <v>202</v>
      </c>
      <c r="B204" t="s">
        <v>579</v>
      </c>
      <c r="C204" t="s">
        <v>549</v>
      </c>
      <c r="D204" t="s">
        <v>65</v>
      </c>
      <c r="E204">
        <v>3.0</v>
      </c>
      <c r="F204">
        <v>5213.0</v>
      </c>
      <c r="G204">
        <v>18.0</v>
      </c>
      <c r="H204">
        <v>24.0</v>
      </c>
      <c r="I204">
        <v>21.553</v>
      </c>
      <c r="J204" t="s">
        <v>608</v>
      </c>
    </row>
    <row r="205" ht="15.75" customHeight="1">
      <c r="A205">
        <f t="shared" si="2"/>
        <v>203</v>
      </c>
      <c r="B205" t="s">
        <v>579</v>
      </c>
      <c r="C205" t="s">
        <v>279</v>
      </c>
      <c r="D205" t="s">
        <v>65</v>
      </c>
      <c r="E205">
        <v>3.0</v>
      </c>
      <c r="F205">
        <v>5213.0</v>
      </c>
      <c r="G205">
        <v>3.0</v>
      </c>
      <c r="H205">
        <v>5.0</v>
      </c>
      <c r="I205">
        <v>3.9766</v>
      </c>
      <c r="J205" t="s">
        <v>612</v>
      </c>
    </row>
    <row r="206" ht="15.75" customHeight="1">
      <c r="A206">
        <f t="shared" si="2"/>
        <v>204</v>
      </c>
      <c r="B206" t="s">
        <v>579</v>
      </c>
      <c r="C206" t="s">
        <v>157</v>
      </c>
      <c r="D206" t="s">
        <v>65</v>
      </c>
      <c r="E206">
        <v>3.0</v>
      </c>
      <c r="F206">
        <v>5213.0</v>
      </c>
      <c r="G206">
        <v>3.0</v>
      </c>
      <c r="H206">
        <v>5.0</v>
      </c>
      <c r="I206">
        <v>3.9766</v>
      </c>
      <c r="J206" t="s">
        <v>615</v>
      </c>
    </row>
    <row r="207" ht="15.75" customHeight="1">
      <c r="A207">
        <f t="shared" si="2"/>
        <v>205</v>
      </c>
      <c r="B207" t="s">
        <v>618</v>
      </c>
      <c r="C207" t="s">
        <v>619</v>
      </c>
      <c r="D207" t="s">
        <v>68</v>
      </c>
      <c r="E207">
        <v>35.0</v>
      </c>
      <c r="F207">
        <v>973.0</v>
      </c>
      <c r="G207">
        <v>4.0</v>
      </c>
      <c r="H207">
        <v>4.0</v>
      </c>
      <c r="I207">
        <v>4.0</v>
      </c>
      <c r="J207" t="s">
        <v>622</v>
      </c>
    </row>
    <row r="208" ht="15.75" customHeight="1">
      <c r="A208">
        <f t="shared" si="2"/>
        <v>206</v>
      </c>
      <c r="B208" t="s">
        <v>624</v>
      </c>
      <c r="C208" t="s">
        <v>625</v>
      </c>
      <c r="D208" t="s">
        <v>65</v>
      </c>
      <c r="E208">
        <v>12.0</v>
      </c>
      <c r="F208">
        <v>16.0</v>
      </c>
      <c r="G208">
        <v>11.0</v>
      </c>
      <c r="H208">
        <v>23.0</v>
      </c>
      <c r="I208">
        <v>15.625</v>
      </c>
      <c r="J208" t="s">
        <v>628</v>
      </c>
    </row>
    <row r="209" ht="15.75" customHeight="1">
      <c r="A209">
        <f t="shared" si="2"/>
        <v>207</v>
      </c>
      <c r="B209" t="s">
        <v>624</v>
      </c>
      <c r="C209" t="s">
        <v>629</v>
      </c>
      <c r="D209" t="s">
        <v>65</v>
      </c>
      <c r="E209">
        <v>1.0</v>
      </c>
      <c r="F209">
        <v>359.0</v>
      </c>
      <c r="G209">
        <v>5.0</v>
      </c>
      <c r="H209">
        <v>5.0</v>
      </c>
      <c r="I209">
        <v>5.0</v>
      </c>
      <c r="J209" t="b">
        <v>0</v>
      </c>
    </row>
    <row r="210" ht="15.75" customHeight="1">
      <c r="A210">
        <f t="shared" si="2"/>
        <v>208</v>
      </c>
      <c r="B210" t="s">
        <v>624</v>
      </c>
      <c r="C210" t="s">
        <v>633</v>
      </c>
      <c r="D210" t="s">
        <v>65</v>
      </c>
      <c r="E210">
        <v>25.0</v>
      </c>
      <c r="F210">
        <v>25.0</v>
      </c>
      <c r="G210">
        <v>5.0</v>
      </c>
      <c r="H210">
        <v>7.0</v>
      </c>
      <c r="I210">
        <v>6.28</v>
      </c>
      <c r="J210" t="s">
        <v>635</v>
      </c>
    </row>
    <row r="211" ht="15.75" customHeight="1">
      <c r="A211">
        <f t="shared" si="2"/>
        <v>209</v>
      </c>
      <c r="B211" t="s">
        <v>624</v>
      </c>
      <c r="C211" t="s">
        <v>286</v>
      </c>
      <c r="D211" t="s">
        <v>49</v>
      </c>
      <c r="E211">
        <v>1.0</v>
      </c>
      <c r="F211">
        <v>365.0</v>
      </c>
      <c r="G211">
        <v>19.0</v>
      </c>
      <c r="H211">
        <v>19.0</v>
      </c>
      <c r="I211">
        <v>19.0</v>
      </c>
      <c r="J211" s="107">
        <v>37917.649872685186</v>
      </c>
    </row>
    <row r="212" ht="15.75" customHeight="1">
      <c r="A212">
        <f t="shared" si="2"/>
        <v>210</v>
      </c>
      <c r="B212" t="s">
        <v>624</v>
      </c>
      <c r="C212" t="s">
        <v>279</v>
      </c>
      <c r="D212" t="s">
        <v>65</v>
      </c>
      <c r="E212">
        <v>1.0</v>
      </c>
      <c r="F212">
        <v>365.0</v>
      </c>
      <c r="G212">
        <v>6.0</v>
      </c>
      <c r="H212">
        <v>6.0</v>
      </c>
      <c r="I212">
        <v>6.0</v>
      </c>
      <c r="J212" t="s">
        <v>644</v>
      </c>
    </row>
    <row r="213" ht="15.75" customHeight="1">
      <c r="A213">
        <f t="shared" si="2"/>
        <v>211</v>
      </c>
      <c r="B213" t="s">
        <v>645</v>
      </c>
      <c r="C213" t="s">
        <v>162</v>
      </c>
      <c r="D213" t="s">
        <v>65</v>
      </c>
      <c r="E213">
        <v>2.0</v>
      </c>
      <c r="F213">
        <v>98705.0</v>
      </c>
      <c r="G213">
        <v>3.0</v>
      </c>
      <c r="H213">
        <v>4.0</v>
      </c>
      <c r="I213">
        <v>3.5882</v>
      </c>
      <c r="J213" t="s">
        <v>648</v>
      </c>
    </row>
    <row r="214" ht="15.75" customHeight="1">
      <c r="A214">
        <f t="shared" si="2"/>
        <v>212</v>
      </c>
      <c r="B214" t="s">
        <v>645</v>
      </c>
      <c r="C214" t="s">
        <v>649</v>
      </c>
      <c r="D214" t="s">
        <v>68</v>
      </c>
      <c r="E214">
        <v>19.0</v>
      </c>
      <c r="F214">
        <v>98705.0</v>
      </c>
      <c r="G214">
        <v>1.0</v>
      </c>
      <c r="H214">
        <v>2.0</v>
      </c>
      <c r="I214">
        <v>1.0002</v>
      </c>
      <c r="J214" t="s">
        <v>651</v>
      </c>
    </row>
    <row r="215" ht="15.75" customHeight="1">
      <c r="A215">
        <f t="shared" si="2"/>
        <v>213</v>
      </c>
      <c r="B215" t="s">
        <v>653</v>
      </c>
      <c r="C215" t="s">
        <v>655</v>
      </c>
      <c r="D215" t="s">
        <v>65</v>
      </c>
      <c r="E215">
        <v>2.0</v>
      </c>
      <c r="F215">
        <v>3428.0</v>
      </c>
      <c r="G215">
        <v>1.0</v>
      </c>
      <c r="H215">
        <v>1.0</v>
      </c>
      <c r="I215">
        <v>1.0</v>
      </c>
      <c r="J215" t="s">
        <v>656</v>
      </c>
    </row>
    <row r="216" ht="15.75" customHeight="1">
      <c r="A216">
        <f t="shared" si="2"/>
        <v>214</v>
      </c>
      <c r="B216" t="s">
        <v>295</v>
      </c>
      <c r="C216" t="s">
        <v>491</v>
      </c>
      <c r="D216" t="s">
        <v>65</v>
      </c>
      <c r="E216">
        <v>630601.0</v>
      </c>
      <c r="F216">
        <v>855522.0</v>
      </c>
      <c r="G216">
        <v>1.0</v>
      </c>
      <c r="H216">
        <v>1500.0</v>
      </c>
      <c r="I216">
        <v>75.2221</v>
      </c>
      <c r="J216" t="s">
        <v>662</v>
      </c>
    </row>
    <row r="217" ht="15.75" customHeight="1">
      <c r="A217">
        <f t="shared" si="2"/>
        <v>215</v>
      </c>
      <c r="B217" t="s">
        <v>295</v>
      </c>
      <c r="C217" t="s">
        <v>666</v>
      </c>
      <c r="D217" t="s">
        <v>65</v>
      </c>
      <c r="E217">
        <v>42471.0</v>
      </c>
      <c r="F217">
        <v>131064.0</v>
      </c>
      <c r="G217">
        <v>1.0</v>
      </c>
      <c r="H217">
        <v>999.0</v>
      </c>
      <c r="I217">
        <v>83.0311</v>
      </c>
      <c r="J217" t="s">
        <v>669</v>
      </c>
    </row>
    <row r="218" ht="15.75" customHeight="1">
      <c r="A218">
        <f t="shared" si="2"/>
        <v>216</v>
      </c>
      <c r="B218" t="s">
        <v>295</v>
      </c>
      <c r="C218" t="s">
        <v>672</v>
      </c>
      <c r="D218" t="s">
        <v>33</v>
      </c>
      <c r="E218">
        <v>1107396.0</v>
      </c>
      <c r="F218">
        <v>1107396.0</v>
      </c>
      <c r="G218">
        <v>1.0</v>
      </c>
      <c r="H218">
        <v>7.0</v>
      </c>
      <c r="I218">
        <v>6.0247</v>
      </c>
      <c r="J218" t="s">
        <v>678</v>
      </c>
    </row>
    <row r="219" ht="15.75" customHeight="1">
      <c r="A219">
        <f t="shared" si="2"/>
        <v>217</v>
      </c>
      <c r="B219" t="s">
        <v>295</v>
      </c>
      <c r="C219" t="s">
        <v>279</v>
      </c>
      <c r="D219" t="s">
        <v>65</v>
      </c>
      <c r="E219">
        <v>337.0</v>
      </c>
      <c r="F219">
        <v>1107129.0</v>
      </c>
      <c r="G219">
        <v>1.0</v>
      </c>
      <c r="H219">
        <v>11.0</v>
      </c>
      <c r="I219">
        <v>5.2945</v>
      </c>
      <c r="J219" t="s">
        <v>681</v>
      </c>
    </row>
    <row r="220" ht="15.75" customHeight="1">
      <c r="A220">
        <f t="shared" si="2"/>
        <v>218</v>
      </c>
      <c r="B220" t="s">
        <v>295</v>
      </c>
      <c r="C220" t="s">
        <v>286</v>
      </c>
      <c r="D220" t="s">
        <v>49</v>
      </c>
      <c r="E220">
        <v>29390.0</v>
      </c>
      <c r="F220">
        <v>894914.0</v>
      </c>
      <c r="G220">
        <v>19.0</v>
      </c>
      <c r="H220">
        <v>19.0</v>
      </c>
      <c r="I220">
        <v>19.0</v>
      </c>
      <c r="J220" t="s">
        <v>683</v>
      </c>
    </row>
    <row r="221" ht="15.75" customHeight="1">
      <c r="A221">
        <f t="shared" si="2"/>
        <v>219</v>
      </c>
      <c r="B221" t="s">
        <v>653</v>
      </c>
      <c r="C221" t="s">
        <v>684</v>
      </c>
      <c r="D221" t="s">
        <v>65</v>
      </c>
      <c r="E221">
        <v>10.0</v>
      </c>
      <c r="F221">
        <v>2235.0</v>
      </c>
      <c r="G221">
        <v>2.0</v>
      </c>
      <c r="H221">
        <v>23.0</v>
      </c>
      <c r="I221">
        <v>4.0698</v>
      </c>
      <c r="J221" t="s">
        <v>685</v>
      </c>
    </row>
    <row r="222" ht="15.75" customHeight="1">
      <c r="A222">
        <f t="shared" si="2"/>
        <v>220</v>
      </c>
      <c r="B222" t="s">
        <v>653</v>
      </c>
      <c r="C222" t="s">
        <v>687</v>
      </c>
      <c r="D222" t="s">
        <v>65</v>
      </c>
      <c r="E222">
        <v>33.0</v>
      </c>
      <c r="F222">
        <v>156.0</v>
      </c>
      <c r="G222">
        <v>1.0</v>
      </c>
      <c r="H222">
        <v>14.0</v>
      </c>
      <c r="I222">
        <v>2.8141</v>
      </c>
      <c r="J222" t="s">
        <v>689</v>
      </c>
    </row>
    <row r="223" ht="15.75" customHeight="1">
      <c r="A223">
        <f t="shared" si="2"/>
        <v>221</v>
      </c>
      <c r="B223" t="s">
        <v>653</v>
      </c>
      <c r="C223" t="s">
        <v>691</v>
      </c>
      <c r="D223" t="s">
        <v>65</v>
      </c>
      <c r="E223">
        <v>30.0</v>
      </c>
      <c r="F223">
        <v>128.0</v>
      </c>
      <c r="G223">
        <v>3.0</v>
      </c>
      <c r="H223">
        <v>11.0</v>
      </c>
      <c r="I223">
        <v>6.4609</v>
      </c>
      <c r="J223" t="s">
        <v>692</v>
      </c>
    </row>
    <row r="224" ht="15.75" customHeight="1">
      <c r="A224">
        <f t="shared" si="2"/>
        <v>222</v>
      </c>
      <c r="B224" t="s">
        <v>653</v>
      </c>
      <c r="C224" t="s">
        <v>693</v>
      </c>
      <c r="D224" t="s">
        <v>65</v>
      </c>
      <c r="E224">
        <v>23.0</v>
      </c>
      <c r="F224">
        <v>129.0</v>
      </c>
      <c r="G224">
        <v>1.0</v>
      </c>
      <c r="H224">
        <v>6.0</v>
      </c>
      <c r="I224">
        <v>2.814</v>
      </c>
      <c r="J224" t="s">
        <v>694</v>
      </c>
    </row>
    <row r="225" ht="15.75" customHeight="1">
      <c r="A225">
        <f t="shared" si="2"/>
        <v>223</v>
      </c>
      <c r="B225" t="s">
        <v>653</v>
      </c>
      <c r="C225" t="s">
        <v>279</v>
      </c>
      <c r="D225" t="s">
        <v>65</v>
      </c>
      <c r="E225">
        <v>7.0</v>
      </c>
      <c r="F225">
        <v>3430.0</v>
      </c>
      <c r="G225">
        <v>4.0</v>
      </c>
      <c r="H225">
        <v>8.0</v>
      </c>
      <c r="I225">
        <v>4.8367</v>
      </c>
      <c r="J225" t="s">
        <v>695</v>
      </c>
    </row>
    <row r="226" ht="15.75" customHeight="1">
      <c r="A226">
        <f t="shared" si="2"/>
        <v>224</v>
      </c>
      <c r="B226" t="s">
        <v>696</v>
      </c>
      <c r="C226" t="s">
        <v>524</v>
      </c>
      <c r="D226" t="s">
        <v>33</v>
      </c>
      <c r="E226">
        <v>188.0</v>
      </c>
      <c r="F226">
        <v>188.0</v>
      </c>
      <c r="G226">
        <v>1.0</v>
      </c>
      <c r="H226">
        <v>3.0</v>
      </c>
      <c r="I226">
        <v>2.7606</v>
      </c>
      <c r="J226" t="s">
        <v>697</v>
      </c>
    </row>
    <row r="227" ht="15.75" customHeight="1">
      <c r="A227">
        <f t="shared" si="2"/>
        <v>225</v>
      </c>
      <c r="B227" t="s">
        <v>696</v>
      </c>
      <c r="C227" t="s">
        <v>700</v>
      </c>
      <c r="D227" t="s">
        <v>65</v>
      </c>
      <c r="E227">
        <v>2.0</v>
      </c>
      <c r="F227">
        <v>188.0</v>
      </c>
      <c r="G227">
        <v>9.0</v>
      </c>
      <c r="H227">
        <v>11.0</v>
      </c>
      <c r="I227">
        <v>9.5851</v>
      </c>
      <c r="J227" t="s">
        <v>702</v>
      </c>
    </row>
    <row r="228" ht="15.75" customHeight="1">
      <c r="A228">
        <f t="shared" si="2"/>
        <v>226</v>
      </c>
      <c r="B228" t="s">
        <v>295</v>
      </c>
      <c r="C228" t="s">
        <v>157</v>
      </c>
      <c r="D228" t="s">
        <v>65</v>
      </c>
      <c r="E228">
        <v>185.0</v>
      </c>
      <c r="F228">
        <v>659208.0</v>
      </c>
      <c r="G228">
        <v>2.0</v>
      </c>
      <c r="H228">
        <v>10.0</v>
      </c>
      <c r="I228">
        <v>5.9666</v>
      </c>
      <c r="J228" t="s">
        <v>703</v>
      </c>
    </row>
    <row r="229" ht="15.75" customHeight="1">
      <c r="A229">
        <f t="shared" si="2"/>
        <v>227</v>
      </c>
      <c r="B229" t="s">
        <v>295</v>
      </c>
      <c r="C229" t="s">
        <v>290</v>
      </c>
      <c r="D229" t="s">
        <v>49</v>
      </c>
      <c r="E229">
        <v>63916.0</v>
      </c>
      <c r="F229">
        <v>646568.0</v>
      </c>
      <c r="G229">
        <v>19.0</v>
      </c>
      <c r="H229">
        <v>19.0</v>
      </c>
      <c r="I229">
        <v>19.0</v>
      </c>
      <c r="J229" t="s">
        <v>709</v>
      </c>
    </row>
    <row r="230" ht="15.75" customHeight="1">
      <c r="A230">
        <f t="shared" si="2"/>
        <v>228</v>
      </c>
      <c r="B230" t="s">
        <v>295</v>
      </c>
      <c r="C230" t="s">
        <v>710</v>
      </c>
      <c r="D230" t="s">
        <v>65</v>
      </c>
      <c r="E230">
        <v>53.0</v>
      </c>
      <c r="F230">
        <v>622.0</v>
      </c>
      <c r="G230">
        <v>5.0</v>
      </c>
      <c r="H230">
        <v>28.0</v>
      </c>
      <c r="I230">
        <v>13.3215</v>
      </c>
      <c r="J230" t="s">
        <v>714</v>
      </c>
    </row>
    <row r="231" ht="15.75" customHeight="1">
      <c r="A231">
        <f t="shared" si="2"/>
        <v>229</v>
      </c>
      <c r="B231" t="s">
        <v>94</v>
      </c>
      <c r="C231" t="s">
        <v>292</v>
      </c>
      <c r="D231" t="s">
        <v>33</v>
      </c>
      <c r="E231">
        <v>29562.0</v>
      </c>
      <c r="F231">
        <v>29562.0</v>
      </c>
      <c r="G231">
        <v>1.0</v>
      </c>
      <c r="H231">
        <v>5.0</v>
      </c>
      <c r="I231">
        <v>4.6243</v>
      </c>
      <c r="J231" t="s">
        <v>41</v>
      </c>
    </row>
    <row r="232" ht="15.75" customHeight="1">
      <c r="A232">
        <f t="shared" si="2"/>
        <v>230</v>
      </c>
      <c r="B232" t="s">
        <v>94</v>
      </c>
      <c r="C232" t="s">
        <v>720</v>
      </c>
      <c r="D232" t="s">
        <v>65</v>
      </c>
      <c r="E232">
        <v>29391.0</v>
      </c>
      <c r="F232">
        <v>29562.0</v>
      </c>
      <c r="G232">
        <v>1.0</v>
      </c>
      <c r="H232">
        <v>80.0</v>
      </c>
      <c r="I232">
        <v>11.7804</v>
      </c>
      <c r="J232" t="s">
        <v>722</v>
      </c>
    </row>
    <row r="233" ht="15.75" customHeight="1">
      <c r="A233">
        <f t="shared" si="2"/>
        <v>231</v>
      </c>
      <c r="B233" t="s">
        <v>696</v>
      </c>
      <c r="C233" t="s">
        <v>724</v>
      </c>
      <c r="D233" t="s">
        <v>65</v>
      </c>
      <c r="E233">
        <v>10.0</v>
      </c>
      <c r="F233">
        <v>188.0</v>
      </c>
      <c r="G233">
        <v>4.0</v>
      </c>
      <c r="H233">
        <v>15.0</v>
      </c>
      <c r="I233">
        <v>10.1277</v>
      </c>
      <c r="J233" t="s">
        <v>726</v>
      </c>
    </row>
    <row r="234" ht="15.75" customHeight="1">
      <c r="A234">
        <f t="shared" si="2"/>
        <v>232</v>
      </c>
      <c r="B234" t="s">
        <v>696</v>
      </c>
      <c r="C234" t="s">
        <v>727</v>
      </c>
      <c r="D234" t="s">
        <v>65</v>
      </c>
      <c r="E234">
        <v>43.0</v>
      </c>
      <c r="F234">
        <v>188.0</v>
      </c>
      <c r="G234">
        <v>2.0</v>
      </c>
      <c r="H234">
        <v>14.0</v>
      </c>
      <c r="I234">
        <v>7.3777</v>
      </c>
      <c r="J234" t="s">
        <v>729</v>
      </c>
    </row>
    <row r="235" ht="15.75" customHeight="1">
      <c r="A235">
        <f t="shared" si="2"/>
        <v>233</v>
      </c>
      <c r="B235" t="s">
        <v>696</v>
      </c>
      <c r="C235" t="s">
        <v>731</v>
      </c>
      <c r="D235" t="s">
        <v>132</v>
      </c>
      <c r="E235">
        <v>10.0</v>
      </c>
      <c r="F235">
        <v>14.0</v>
      </c>
      <c r="G235">
        <v>6.0</v>
      </c>
      <c r="H235">
        <v>8.0</v>
      </c>
      <c r="I235">
        <v>7.0</v>
      </c>
      <c r="J235" t="s">
        <v>732</v>
      </c>
    </row>
    <row r="236" ht="15.75" customHeight="1">
      <c r="A236">
        <f t="shared" si="2"/>
        <v>234</v>
      </c>
      <c r="B236" t="s">
        <v>696</v>
      </c>
      <c r="C236" t="s">
        <v>539</v>
      </c>
      <c r="D236" t="s">
        <v>65</v>
      </c>
      <c r="E236">
        <v>11.0</v>
      </c>
      <c r="F236">
        <v>56.0</v>
      </c>
      <c r="G236">
        <v>1.0</v>
      </c>
      <c r="H236">
        <v>7.0</v>
      </c>
      <c r="I236">
        <v>2.6429</v>
      </c>
      <c r="J236" t="s">
        <v>738</v>
      </c>
    </row>
    <row r="237" ht="15.75" customHeight="1">
      <c r="A237">
        <f t="shared" si="2"/>
        <v>235</v>
      </c>
      <c r="B237" t="s">
        <v>696</v>
      </c>
      <c r="C237" t="s">
        <v>739</v>
      </c>
      <c r="D237" t="s">
        <v>132</v>
      </c>
      <c r="E237">
        <v>4.0</v>
      </c>
      <c r="F237">
        <v>4.0</v>
      </c>
      <c r="G237">
        <v>7.0</v>
      </c>
      <c r="H237">
        <v>7.0</v>
      </c>
      <c r="I237">
        <v>7.0</v>
      </c>
      <c r="J237" t="s">
        <v>742</v>
      </c>
    </row>
    <row r="238" ht="15.75" customHeight="1">
      <c r="A238">
        <f t="shared" si="2"/>
        <v>236</v>
      </c>
      <c r="B238" t="s">
        <v>696</v>
      </c>
      <c r="C238" t="s">
        <v>541</v>
      </c>
      <c r="D238" t="s">
        <v>65</v>
      </c>
      <c r="E238">
        <v>8.0</v>
      </c>
      <c r="F238">
        <v>33.0</v>
      </c>
      <c r="G238">
        <v>1.0</v>
      </c>
      <c r="H238">
        <v>6.0</v>
      </c>
      <c r="I238">
        <v>4.1818</v>
      </c>
      <c r="J238" t="s">
        <v>747</v>
      </c>
    </row>
    <row r="239" ht="15.75" customHeight="1">
      <c r="A239">
        <f t="shared" si="2"/>
        <v>237</v>
      </c>
      <c r="B239" t="s">
        <v>696</v>
      </c>
      <c r="C239" t="s">
        <v>279</v>
      </c>
      <c r="D239" t="s">
        <v>65</v>
      </c>
      <c r="E239">
        <v>2.0</v>
      </c>
      <c r="F239">
        <v>188.0</v>
      </c>
      <c r="G239">
        <v>4.0</v>
      </c>
      <c r="H239">
        <v>8.0</v>
      </c>
      <c r="I239">
        <v>4.0426</v>
      </c>
      <c r="J239" t="s">
        <v>751</v>
      </c>
    </row>
    <row r="240" ht="15.75" customHeight="1">
      <c r="A240">
        <f t="shared" si="2"/>
        <v>238</v>
      </c>
      <c r="B240" t="s">
        <v>696</v>
      </c>
      <c r="C240" t="s">
        <v>157</v>
      </c>
      <c r="D240" t="s">
        <v>65</v>
      </c>
      <c r="E240">
        <v>1.0</v>
      </c>
      <c r="F240">
        <v>188.0</v>
      </c>
      <c r="G240">
        <v>4.0</v>
      </c>
      <c r="H240">
        <v>4.0</v>
      </c>
      <c r="I240">
        <v>4.0</v>
      </c>
      <c r="J240" t="s">
        <v>755</v>
      </c>
    </row>
    <row r="241" ht="15.75" customHeight="1">
      <c r="A241">
        <f t="shared" si="2"/>
        <v>239</v>
      </c>
      <c r="B241" t="s">
        <v>696</v>
      </c>
      <c r="C241" t="s">
        <v>756</v>
      </c>
      <c r="D241" t="s">
        <v>257</v>
      </c>
      <c r="E241">
        <v>2.0</v>
      </c>
      <c r="F241">
        <v>188.0</v>
      </c>
      <c r="G241">
        <v>1.0</v>
      </c>
      <c r="H241">
        <v>1.0</v>
      </c>
      <c r="I241">
        <v>1.0</v>
      </c>
      <c r="J241" t="s">
        <v>195</v>
      </c>
    </row>
    <row r="242" ht="15.75" customHeight="1">
      <c r="A242">
        <f t="shared" si="2"/>
        <v>240</v>
      </c>
      <c r="B242" t="s">
        <v>760</v>
      </c>
      <c r="C242" t="s">
        <v>761</v>
      </c>
      <c r="D242" t="s">
        <v>68</v>
      </c>
      <c r="E242">
        <v>46.0</v>
      </c>
      <c r="F242">
        <v>207093.0</v>
      </c>
      <c r="G242">
        <v>1.0</v>
      </c>
      <c r="H242">
        <v>3.0</v>
      </c>
      <c r="I242">
        <v>2.0002</v>
      </c>
      <c r="J242" t="s">
        <v>762</v>
      </c>
    </row>
    <row r="243" ht="15.75" customHeight="1">
      <c r="A243">
        <f t="shared" si="2"/>
        <v>241</v>
      </c>
      <c r="B243" t="s">
        <v>760</v>
      </c>
      <c r="C243" t="s">
        <v>763</v>
      </c>
      <c r="D243" t="s">
        <v>65</v>
      </c>
      <c r="E243">
        <v>6.0</v>
      </c>
      <c r="F243">
        <v>6212.0</v>
      </c>
      <c r="G243">
        <v>1.0</v>
      </c>
      <c r="H243">
        <v>1.0</v>
      </c>
      <c r="I243">
        <v>1.0</v>
      </c>
      <c r="J243" t="s">
        <v>766</v>
      </c>
    </row>
    <row r="244" ht="15.75" customHeight="1">
      <c r="A244">
        <f t="shared" si="2"/>
        <v>242</v>
      </c>
      <c r="B244" t="s">
        <v>760</v>
      </c>
      <c r="C244" t="s">
        <v>767</v>
      </c>
      <c r="D244" t="s">
        <v>65</v>
      </c>
      <c r="E244">
        <v>2.0</v>
      </c>
      <c r="F244">
        <v>68850.0</v>
      </c>
      <c r="G244">
        <v>1.0</v>
      </c>
      <c r="H244">
        <v>1.0</v>
      </c>
      <c r="I244">
        <v>1.0</v>
      </c>
      <c r="J244" t="s">
        <v>189</v>
      </c>
    </row>
    <row r="245" ht="15.75" customHeight="1">
      <c r="A245">
        <f t="shared" si="2"/>
        <v>243</v>
      </c>
      <c r="B245" t="s">
        <v>760</v>
      </c>
      <c r="C245" t="s">
        <v>768</v>
      </c>
      <c r="D245" t="s">
        <v>65</v>
      </c>
      <c r="E245">
        <v>2.0</v>
      </c>
      <c r="F245">
        <v>927.0</v>
      </c>
      <c r="G245">
        <v>1.0</v>
      </c>
      <c r="H245">
        <v>1.0</v>
      </c>
      <c r="I245">
        <v>1.0</v>
      </c>
      <c r="J245" t="s">
        <v>195</v>
      </c>
    </row>
    <row r="246" ht="15.75" customHeight="1">
      <c r="A246">
        <f t="shared" si="2"/>
        <v>244</v>
      </c>
      <c r="B246" t="s">
        <v>760</v>
      </c>
      <c r="C246" t="s">
        <v>774</v>
      </c>
      <c r="D246" t="s">
        <v>65</v>
      </c>
      <c r="E246">
        <v>4.0</v>
      </c>
      <c r="F246">
        <v>109410.0</v>
      </c>
      <c r="G246">
        <v>1.0</v>
      </c>
      <c r="H246">
        <v>1.0</v>
      </c>
      <c r="I246">
        <v>1.0</v>
      </c>
      <c r="J246" t="s">
        <v>775</v>
      </c>
    </row>
    <row r="247" ht="15.75" customHeight="1">
      <c r="A247">
        <f t="shared" si="2"/>
        <v>245</v>
      </c>
      <c r="B247" t="s">
        <v>760</v>
      </c>
      <c r="C247" t="s">
        <v>777</v>
      </c>
      <c r="D247" t="s">
        <v>65</v>
      </c>
      <c r="E247">
        <v>2.0</v>
      </c>
      <c r="F247">
        <v>103866.0</v>
      </c>
      <c r="G247">
        <v>1.0</v>
      </c>
      <c r="H247">
        <v>1.0</v>
      </c>
      <c r="I247">
        <v>1.0</v>
      </c>
      <c r="J247" t="s">
        <v>779</v>
      </c>
    </row>
    <row r="248" ht="15.75" customHeight="1">
      <c r="A248">
        <f t="shared" si="2"/>
        <v>246</v>
      </c>
      <c r="B248" t="s">
        <v>107</v>
      </c>
      <c r="C248" t="s">
        <v>783</v>
      </c>
      <c r="D248" t="s">
        <v>33</v>
      </c>
      <c r="E248">
        <v>364.0</v>
      </c>
      <c r="F248">
        <v>364.0</v>
      </c>
      <c r="G248">
        <v>1.0</v>
      </c>
      <c r="H248">
        <v>3.0</v>
      </c>
      <c r="I248">
        <v>2.6978</v>
      </c>
      <c r="J248" t="s">
        <v>786</v>
      </c>
    </row>
    <row r="249" ht="15.75" customHeight="1">
      <c r="A249">
        <f t="shared" si="2"/>
        <v>247</v>
      </c>
      <c r="B249" t="s">
        <v>107</v>
      </c>
      <c r="C249" t="s">
        <v>787</v>
      </c>
      <c r="D249" t="s">
        <v>65</v>
      </c>
      <c r="E249">
        <v>364.0</v>
      </c>
      <c r="F249">
        <v>364.0</v>
      </c>
      <c r="G249">
        <v>2.0</v>
      </c>
      <c r="H249">
        <v>44.0</v>
      </c>
      <c r="I249">
        <v>11.7308</v>
      </c>
      <c r="J249" t="s">
        <v>791</v>
      </c>
    </row>
    <row r="250" ht="15.75" customHeight="1">
      <c r="A250">
        <f t="shared" si="2"/>
        <v>248</v>
      </c>
      <c r="B250" t="s">
        <v>377</v>
      </c>
      <c r="C250" t="s">
        <v>793</v>
      </c>
      <c r="D250" t="s">
        <v>795</v>
      </c>
      <c r="E250">
        <v>17216.0</v>
      </c>
      <c r="F250">
        <v>17216.0</v>
      </c>
      <c r="G250">
        <v>1.0</v>
      </c>
      <c r="H250">
        <v>5.0</v>
      </c>
      <c r="I250">
        <v>4.4046</v>
      </c>
      <c r="J250" t="s">
        <v>799</v>
      </c>
    </row>
    <row r="251" ht="15.75" customHeight="1">
      <c r="A251">
        <f t="shared" si="2"/>
        <v>249</v>
      </c>
      <c r="B251" t="s">
        <v>377</v>
      </c>
      <c r="C251" t="s">
        <v>802</v>
      </c>
      <c r="D251" t="s">
        <v>65</v>
      </c>
      <c r="E251">
        <v>160.0</v>
      </c>
      <c r="F251">
        <v>16707.0</v>
      </c>
      <c r="G251">
        <v>1.0</v>
      </c>
      <c r="H251">
        <v>15.0</v>
      </c>
      <c r="I251">
        <v>9.5867</v>
      </c>
      <c r="J251" t="s">
        <v>804</v>
      </c>
    </row>
    <row r="252" ht="15.75" customHeight="1">
      <c r="A252">
        <f t="shared" si="2"/>
        <v>250</v>
      </c>
      <c r="B252" t="s">
        <v>377</v>
      </c>
      <c r="C252" t="s">
        <v>807</v>
      </c>
      <c r="D252" t="s">
        <v>65</v>
      </c>
      <c r="E252">
        <v>481.0</v>
      </c>
      <c r="F252">
        <v>14438.0</v>
      </c>
      <c r="G252">
        <v>1.0</v>
      </c>
      <c r="H252">
        <v>4.0</v>
      </c>
      <c r="I252">
        <v>2.9058</v>
      </c>
      <c r="J252" t="s">
        <v>809</v>
      </c>
    </row>
    <row r="253" ht="15.75" customHeight="1">
      <c r="A253">
        <f t="shared" si="2"/>
        <v>251</v>
      </c>
      <c r="B253" t="s">
        <v>760</v>
      </c>
      <c r="C253" t="s">
        <v>812</v>
      </c>
      <c r="D253" t="s">
        <v>65</v>
      </c>
      <c r="E253">
        <v>1.0</v>
      </c>
      <c r="F253">
        <v>25.0</v>
      </c>
      <c r="G253">
        <v>1.0</v>
      </c>
      <c r="H253">
        <v>1.0</v>
      </c>
      <c r="I253">
        <v>1.0</v>
      </c>
      <c r="J253" t="s">
        <v>814</v>
      </c>
    </row>
    <row r="254" ht="15.75" customHeight="1">
      <c r="A254">
        <f t="shared" si="2"/>
        <v>252</v>
      </c>
      <c r="B254" t="s">
        <v>760</v>
      </c>
      <c r="C254" t="s">
        <v>815</v>
      </c>
      <c r="D254" t="s">
        <v>65</v>
      </c>
      <c r="E254">
        <v>16.0</v>
      </c>
      <c r="F254">
        <v>78254.0</v>
      </c>
      <c r="G254">
        <v>1.0</v>
      </c>
      <c r="H254">
        <v>10.0</v>
      </c>
      <c r="I254">
        <v>6.6335</v>
      </c>
      <c r="J254" t="s">
        <v>816</v>
      </c>
    </row>
    <row r="255" ht="15.75" customHeight="1">
      <c r="A255">
        <f t="shared" si="2"/>
        <v>253</v>
      </c>
      <c r="B255" t="s">
        <v>760</v>
      </c>
      <c r="C255" t="s">
        <v>819</v>
      </c>
      <c r="D255" t="s">
        <v>65</v>
      </c>
      <c r="E255">
        <v>1.0</v>
      </c>
      <c r="F255">
        <v>956.0</v>
      </c>
      <c r="G255">
        <v>1.0</v>
      </c>
      <c r="H255">
        <v>1.0</v>
      </c>
      <c r="I255">
        <v>1.0</v>
      </c>
      <c r="J255" t="s">
        <v>207</v>
      </c>
    </row>
    <row r="256" ht="15.75" customHeight="1">
      <c r="A256">
        <f t="shared" si="2"/>
        <v>254</v>
      </c>
      <c r="B256" t="s">
        <v>760</v>
      </c>
      <c r="C256" t="s">
        <v>820</v>
      </c>
      <c r="D256" t="s">
        <v>65</v>
      </c>
      <c r="E256">
        <v>1.0</v>
      </c>
      <c r="F256">
        <v>967.0</v>
      </c>
      <c r="G256">
        <v>1.0</v>
      </c>
      <c r="H256">
        <v>1.0</v>
      </c>
      <c r="I256">
        <v>1.0</v>
      </c>
      <c r="J256" t="s">
        <v>207</v>
      </c>
    </row>
    <row r="257" ht="15.75" customHeight="1">
      <c r="A257">
        <f t="shared" si="2"/>
        <v>255</v>
      </c>
      <c r="B257" t="s">
        <v>760</v>
      </c>
      <c r="C257" t="s">
        <v>823</v>
      </c>
      <c r="D257" t="s">
        <v>65</v>
      </c>
      <c r="E257">
        <v>7.0</v>
      </c>
      <c r="F257">
        <v>4329.0</v>
      </c>
      <c r="G257">
        <v>3.0</v>
      </c>
      <c r="H257">
        <v>15.0</v>
      </c>
      <c r="I257">
        <v>5.2372</v>
      </c>
      <c r="J257" t="s">
        <v>824</v>
      </c>
    </row>
    <row r="258" ht="15.75" customHeight="1">
      <c r="A258">
        <f t="shared" si="2"/>
        <v>256</v>
      </c>
      <c r="B258" t="s">
        <v>760</v>
      </c>
      <c r="C258" t="s">
        <v>476</v>
      </c>
      <c r="D258" t="s">
        <v>65</v>
      </c>
      <c r="E258">
        <v>3.0</v>
      </c>
      <c r="F258">
        <v>3.0</v>
      </c>
      <c r="G258">
        <v>12.0</v>
      </c>
      <c r="H258">
        <v>20.0</v>
      </c>
      <c r="I258">
        <v>16.6667</v>
      </c>
      <c r="J258" t="s">
        <v>828</v>
      </c>
    </row>
    <row r="259" ht="15.75" customHeight="1">
      <c r="A259">
        <f t="shared" si="2"/>
        <v>257</v>
      </c>
      <c r="B259" t="s">
        <v>760</v>
      </c>
      <c r="C259" t="s">
        <v>830</v>
      </c>
      <c r="D259" t="s">
        <v>65</v>
      </c>
      <c r="E259">
        <v>17.0</v>
      </c>
      <c r="F259">
        <v>23466.0</v>
      </c>
      <c r="G259">
        <v>2.0</v>
      </c>
      <c r="H259">
        <v>13.0</v>
      </c>
      <c r="I259">
        <v>9.6295</v>
      </c>
      <c r="J259" t="s">
        <v>831</v>
      </c>
    </row>
    <row r="260" ht="15.75" customHeight="1">
      <c r="A260">
        <f t="shared" si="2"/>
        <v>258</v>
      </c>
      <c r="B260" t="s">
        <v>760</v>
      </c>
      <c r="C260" t="s">
        <v>833</v>
      </c>
      <c r="D260" t="s">
        <v>65</v>
      </c>
      <c r="E260">
        <v>2.0</v>
      </c>
      <c r="F260">
        <v>4323.0</v>
      </c>
      <c r="G260">
        <v>1.0</v>
      </c>
      <c r="H260">
        <v>1.0</v>
      </c>
      <c r="I260">
        <v>1.0</v>
      </c>
      <c r="J260" t="s">
        <v>195</v>
      </c>
    </row>
    <row r="261" ht="15.75" customHeight="1">
      <c r="A261">
        <f t="shared" si="2"/>
        <v>259</v>
      </c>
      <c r="B261" t="s">
        <v>760</v>
      </c>
      <c r="C261" t="s">
        <v>839</v>
      </c>
      <c r="D261" t="s">
        <v>65</v>
      </c>
      <c r="E261">
        <v>2.0</v>
      </c>
      <c r="F261">
        <v>5557.0</v>
      </c>
      <c r="G261">
        <v>1.0</v>
      </c>
      <c r="H261">
        <v>1.0</v>
      </c>
      <c r="I261">
        <v>1.0</v>
      </c>
      <c r="J261" t="s">
        <v>195</v>
      </c>
    </row>
    <row r="262" ht="15.75" customHeight="1">
      <c r="A262">
        <f t="shared" si="2"/>
        <v>260</v>
      </c>
      <c r="B262" t="s">
        <v>760</v>
      </c>
      <c r="C262" t="s">
        <v>843</v>
      </c>
      <c r="D262" t="s">
        <v>65</v>
      </c>
      <c r="E262">
        <v>4.0</v>
      </c>
      <c r="F262">
        <v>108117.0</v>
      </c>
      <c r="G262">
        <v>1.0</v>
      </c>
      <c r="H262">
        <v>1.0</v>
      </c>
      <c r="I262">
        <v>1.0</v>
      </c>
      <c r="J262" t="s">
        <v>845</v>
      </c>
    </row>
    <row r="263" ht="15.75" customHeight="1">
      <c r="A263">
        <f t="shared" si="2"/>
        <v>261</v>
      </c>
      <c r="B263" t="s">
        <v>760</v>
      </c>
      <c r="C263" t="s">
        <v>846</v>
      </c>
      <c r="D263" t="s">
        <v>65</v>
      </c>
      <c r="E263">
        <v>1.0</v>
      </c>
      <c r="F263">
        <v>521.0</v>
      </c>
      <c r="G263">
        <v>1.0</v>
      </c>
      <c r="H263">
        <v>1.0</v>
      </c>
      <c r="I263">
        <v>1.0</v>
      </c>
      <c r="J263" t="s">
        <v>847</v>
      </c>
    </row>
    <row r="264" ht="15.75" customHeight="1">
      <c r="A264">
        <f t="shared" si="2"/>
        <v>262</v>
      </c>
      <c r="B264" t="s">
        <v>760</v>
      </c>
      <c r="C264" t="s">
        <v>848</v>
      </c>
      <c r="D264" t="s">
        <v>257</v>
      </c>
      <c r="E264">
        <v>2.0</v>
      </c>
      <c r="F264">
        <v>207093.0</v>
      </c>
      <c r="G264">
        <v>1.0</v>
      </c>
      <c r="H264">
        <v>1.0</v>
      </c>
      <c r="I264">
        <v>1.0</v>
      </c>
      <c r="J264" t="s">
        <v>189</v>
      </c>
    </row>
    <row r="265" ht="15.75" customHeight="1">
      <c r="A265">
        <f t="shared" si="2"/>
        <v>263</v>
      </c>
      <c r="B265" t="s">
        <v>760</v>
      </c>
      <c r="C265" t="s">
        <v>851</v>
      </c>
      <c r="D265" t="s">
        <v>257</v>
      </c>
      <c r="E265">
        <v>1.0</v>
      </c>
      <c r="F265">
        <v>5056.0</v>
      </c>
      <c r="G265">
        <v>1.0</v>
      </c>
      <c r="H265">
        <v>1.0</v>
      </c>
      <c r="I265">
        <v>1.0</v>
      </c>
      <c r="J265" t="s">
        <v>852</v>
      </c>
    </row>
    <row r="266" ht="15.75" customHeight="1">
      <c r="A266">
        <f t="shared" si="2"/>
        <v>264</v>
      </c>
      <c r="B266" t="s">
        <v>760</v>
      </c>
      <c r="C266" t="s">
        <v>853</v>
      </c>
      <c r="D266" t="s">
        <v>65</v>
      </c>
      <c r="E266">
        <v>2.0</v>
      </c>
      <c r="F266">
        <v>16272.0</v>
      </c>
      <c r="G266">
        <v>1.0</v>
      </c>
      <c r="H266">
        <v>1.0</v>
      </c>
      <c r="I266">
        <v>1.0</v>
      </c>
      <c r="J266" t="s">
        <v>195</v>
      </c>
    </row>
    <row r="267" ht="15.75" customHeight="1">
      <c r="A267">
        <f t="shared" si="2"/>
        <v>265</v>
      </c>
      <c r="B267" t="s">
        <v>760</v>
      </c>
      <c r="C267" t="s">
        <v>855</v>
      </c>
      <c r="D267" t="s">
        <v>257</v>
      </c>
      <c r="E267">
        <v>2.0</v>
      </c>
      <c r="F267">
        <v>40326.0</v>
      </c>
      <c r="G267">
        <v>1.0</v>
      </c>
      <c r="H267">
        <v>1.0</v>
      </c>
      <c r="I267">
        <v>1.0</v>
      </c>
      <c r="J267" t="s">
        <v>195</v>
      </c>
    </row>
    <row r="268" ht="15.75" customHeight="1">
      <c r="A268">
        <f t="shared" si="2"/>
        <v>266</v>
      </c>
      <c r="B268" t="s">
        <v>760</v>
      </c>
      <c r="C268" t="s">
        <v>247</v>
      </c>
      <c r="D268" t="s">
        <v>65</v>
      </c>
      <c r="E268">
        <v>12.0</v>
      </c>
      <c r="F268">
        <v>14700.0</v>
      </c>
      <c r="G268">
        <v>3.0</v>
      </c>
      <c r="H268">
        <v>43.0</v>
      </c>
      <c r="I268">
        <v>9.9618</v>
      </c>
      <c r="J268" t="s">
        <v>858</v>
      </c>
    </row>
    <row r="269" ht="15.75" customHeight="1">
      <c r="A269">
        <f t="shared" si="2"/>
        <v>267</v>
      </c>
      <c r="B269" t="s">
        <v>377</v>
      </c>
      <c r="C269" t="s">
        <v>859</v>
      </c>
      <c r="D269" t="s">
        <v>65</v>
      </c>
      <c r="E269">
        <v>932.0</v>
      </c>
      <c r="F269">
        <v>17216.0</v>
      </c>
      <c r="G269">
        <v>1.0</v>
      </c>
      <c r="H269">
        <v>21.0</v>
      </c>
      <c r="I269">
        <v>11.0403</v>
      </c>
      <c r="J269" t="s">
        <v>861</v>
      </c>
    </row>
    <row r="270" ht="15.75" customHeight="1">
      <c r="A270">
        <f t="shared" si="2"/>
        <v>268</v>
      </c>
      <c r="B270" t="s">
        <v>377</v>
      </c>
      <c r="C270" t="s">
        <v>862</v>
      </c>
      <c r="D270" t="s">
        <v>65</v>
      </c>
      <c r="E270">
        <v>106.0</v>
      </c>
      <c r="F270">
        <v>3578.0</v>
      </c>
      <c r="G270">
        <v>1.0</v>
      </c>
      <c r="H270">
        <v>25.0</v>
      </c>
      <c r="I270">
        <v>8.5841</v>
      </c>
      <c r="J270" t="s">
        <v>864</v>
      </c>
    </row>
    <row r="271" ht="15.75" customHeight="1">
      <c r="A271">
        <f t="shared" si="2"/>
        <v>269</v>
      </c>
      <c r="B271" t="s">
        <v>377</v>
      </c>
      <c r="C271" t="s">
        <v>865</v>
      </c>
      <c r="D271" t="s">
        <v>65</v>
      </c>
      <c r="E271">
        <v>14999.0</v>
      </c>
      <c r="F271">
        <v>17216.0</v>
      </c>
      <c r="G271">
        <v>1.0</v>
      </c>
      <c r="H271">
        <v>22.0</v>
      </c>
      <c r="I271">
        <v>9.5598</v>
      </c>
      <c r="J271" t="s">
        <v>868</v>
      </c>
    </row>
    <row r="272" ht="15.75" customHeight="1">
      <c r="A272">
        <f t="shared" si="2"/>
        <v>270</v>
      </c>
      <c r="B272" t="s">
        <v>377</v>
      </c>
      <c r="C272" t="s">
        <v>869</v>
      </c>
      <c r="D272" t="s">
        <v>65</v>
      </c>
      <c r="E272">
        <v>626.0</v>
      </c>
      <c r="F272">
        <v>2636.0</v>
      </c>
      <c r="G272">
        <v>4.0</v>
      </c>
      <c r="H272">
        <v>25.0</v>
      </c>
      <c r="I272">
        <v>11.1616</v>
      </c>
      <c r="J272" t="s">
        <v>870</v>
      </c>
    </row>
    <row r="273" ht="15.75" customHeight="1">
      <c r="A273">
        <f t="shared" si="2"/>
        <v>271</v>
      </c>
      <c r="B273" t="s">
        <v>377</v>
      </c>
      <c r="C273" t="s">
        <v>871</v>
      </c>
      <c r="D273" t="s">
        <v>49</v>
      </c>
      <c r="E273">
        <v>107.0</v>
      </c>
      <c r="F273">
        <v>2466.0</v>
      </c>
      <c r="G273">
        <v>19.0</v>
      </c>
      <c r="H273">
        <v>19.0</v>
      </c>
      <c r="I273">
        <v>19.0</v>
      </c>
      <c r="J273" t="s">
        <v>872</v>
      </c>
    </row>
    <row r="274" ht="15.75" customHeight="1">
      <c r="A274">
        <f t="shared" si="2"/>
        <v>272</v>
      </c>
      <c r="B274" t="s">
        <v>760</v>
      </c>
      <c r="C274" t="s">
        <v>874</v>
      </c>
      <c r="D274" t="s">
        <v>65</v>
      </c>
      <c r="E274">
        <v>2.0</v>
      </c>
      <c r="F274">
        <v>9009.0</v>
      </c>
      <c r="G274">
        <v>1.0</v>
      </c>
      <c r="H274">
        <v>1.0</v>
      </c>
      <c r="I274">
        <v>1.0</v>
      </c>
      <c r="J274" t="s">
        <v>189</v>
      </c>
    </row>
    <row r="275" ht="15.75" customHeight="1">
      <c r="A275">
        <f t="shared" si="2"/>
        <v>273</v>
      </c>
      <c r="B275" t="s">
        <v>760</v>
      </c>
      <c r="C275" t="s">
        <v>876</v>
      </c>
      <c r="D275" t="s">
        <v>33</v>
      </c>
      <c r="E275">
        <v>18.0</v>
      </c>
      <c r="F275">
        <v>195810.0</v>
      </c>
      <c r="G275">
        <v>6.0</v>
      </c>
      <c r="H275">
        <v>6.0</v>
      </c>
      <c r="I275">
        <v>6.0</v>
      </c>
      <c r="J275" t="s">
        <v>878</v>
      </c>
    </row>
    <row r="276" ht="15.75" customHeight="1">
      <c r="A276">
        <f t="shared" si="2"/>
        <v>274</v>
      </c>
      <c r="B276" t="s">
        <v>760</v>
      </c>
      <c r="C276" t="s">
        <v>881</v>
      </c>
      <c r="D276" t="s">
        <v>257</v>
      </c>
      <c r="E276">
        <v>2.0</v>
      </c>
      <c r="F276">
        <v>14053.0</v>
      </c>
      <c r="G276">
        <v>1.0</v>
      </c>
      <c r="H276">
        <v>1.0</v>
      </c>
      <c r="I276">
        <v>1.0</v>
      </c>
      <c r="J276" t="s">
        <v>195</v>
      </c>
    </row>
    <row r="277" ht="15.75" customHeight="1">
      <c r="A277">
        <f t="shared" si="2"/>
        <v>275</v>
      </c>
      <c r="B277" t="s">
        <v>760</v>
      </c>
      <c r="C277" t="s">
        <v>882</v>
      </c>
      <c r="D277" t="s">
        <v>65</v>
      </c>
      <c r="E277">
        <v>1.0</v>
      </c>
      <c r="F277">
        <v>4109.0</v>
      </c>
      <c r="G277">
        <v>38.0</v>
      </c>
      <c r="H277">
        <v>38.0</v>
      </c>
      <c r="I277">
        <v>38.0</v>
      </c>
      <c r="J277" t="s">
        <v>883</v>
      </c>
    </row>
    <row r="278" ht="15.75" customHeight="1">
      <c r="A278">
        <f t="shared" si="2"/>
        <v>276</v>
      </c>
      <c r="B278" t="s">
        <v>760</v>
      </c>
      <c r="C278" t="s">
        <v>884</v>
      </c>
      <c r="D278" t="s">
        <v>257</v>
      </c>
      <c r="E278">
        <v>2.0</v>
      </c>
      <c r="F278">
        <v>1394.0</v>
      </c>
      <c r="G278">
        <v>1.0</v>
      </c>
      <c r="H278">
        <v>1.0</v>
      </c>
      <c r="I278">
        <v>1.0</v>
      </c>
      <c r="J278" t="s">
        <v>195</v>
      </c>
    </row>
    <row r="279" ht="15.75" customHeight="1">
      <c r="A279">
        <f t="shared" si="2"/>
        <v>277</v>
      </c>
      <c r="B279" t="s">
        <v>760</v>
      </c>
      <c r="C279" t="s">
        <v>886</v>
      </c>
      <c r="D279" t="s">
        <v>33</v>
      </c>
      <c r="E279">
        <v>8.0</v>
      </c>
      <c r="F279">
        <v>8.0</v>
      </c>
      <c r="G279">
        <v>5.0</v>
      </c>
      <c r="H279">
        <v>5.0</v>
      </c>
      <c r="I279">
        <v>5.0</v>
      </c>
      <c r="J279" t="s">
        <v>889</v>
      </c>
    </row>
    <row r="280" ht="15.75" customHeight="1">
      <c r="A280">
        <f t="shared" si="2"/>
        <v>278</v>
      </c>
      <c r="B280" t="s">
        <v>760</v>
      </c>
      <c r="C280" t="s">
        <v>890</v>
      </c>
      <c r="D280" t="s">
        <v>257</v>
      </c>
      <c r="E280">
        <v>1.0</v>
      </c>
      <c r="F280">
        <v>14943.0</v>
      </c>
      <c r="G280">
        <v>1.0</v>
      </c>
      <c r="H280">
        <v>1.0</v>
      </c>
      <c r="I280">
        <v>1.0</v>
      </c>
      <c r="J280" t="s">
        <v>207</v>
      </c>
    </row>
    <row r="281" ht="15.75" customHeight="1">
      <c r="A281">
        <f t="shared" si="2"/>
        <v>279</v>
      </c>
      <c r="B281" t="s">
        <v>760</v>
      </c>
      <c r="C281" t="s">
        <v>893</v>
      </c>
      <c r="D281" t="s">
        <v>257</v>
      </c>
      <c r="E281">
        <v>1.0</v>
      </c>
      <c r="F281">
        <v>11679.0</v>
      </c>
      <c r="G281">
        <v>1.0</v>
      </c>
      <c r="H281">
        <v>1.0</v>
      </c>
      <c r="I281">
        <v>1.0</v>
      </c>
      <c r="J281" t="s">
        <v>207</v>
      </c>
    </row>
    <row r="282" ht="15.75" customHeight="1">
      <c r="A282">
        <f t="shared" si="2"/>
        <v>280</v>
      </c>
      <c r="B282" t="s">
        <v>760</v>
      </c>
      <c r="C282" t="s">
        <v>895</v>
      </c>
      <c r="D282" t="s">
        <v>257</v>
      </c>
      <c r="E282">
        <v>2.0</v>
      </c>
      <c r="F282">
        <v>1060.0</v>
      </c>
      <c r="G282">
        <v>1.0</v>
      </c>
      <c r="H282">
        <v>1.0</v>
      </c>
      <c r="I282">
        <v>1.0</v>
      </c>
      <c r="J282" t="s">
        <v>195</v>
      </c>
    </row>
    <row r="283" ht="15.75" customHeight="1">
      <c r="A283">
        <f t="shared" si="2"/>
        <v>281</v>
      </c>
      <c r="B283" t="s">
        <v>760</v>
      </c>
      <c r="C283" t="s">
        <v>899</v>
      </c>
      <c r="D283" t="s">
        <v>257</v>
      </c>
      <c r="E283">
        <v>2.0</v>
      </c>
      <c r="F283">
        <v>1126.0</v>
      </c>
      <c r="G283">
        <v>1.0</v>
      </c>
      <c r="H283">
        <v>1.0</v>
      </c>
      <c r="I283">
        <v>1.0</v>
      </c>
      <c r="J283" t="s">
        <v>189</v>
      </c>
    </row>
    <row r="284" ht="15.75" customHeight="1">
      <c r="A284">
        <f t="shared" si="2"/>
        <v>282</v>
      </c>
      <c r="B284" t="s">
        <v>760</v>
      </c>
      <c r="C284" t="s">
        <v>900</v>
      </c>
      <c r="D284" t="s">
        <v>257</v>
      </c>
      <c r="E284">
        <v>1.0</v>
      </c>
      <c r="F284">
        <v>1177.0</v>
      </c>
      <c r="G284">
        <v>1.0</v>
      </c>
      <c r="H284">
        <v>1.0</v>
      </c>
      <c r="I284">
        <v>1.0</v>
      </c>
      <c r="J284" t="s">
        <v>207</v>
      </c>
    </row>
    <row r="285" ht="15.75" customHeight="1">
      <c r="A285">
        <f t="shared" si="2"/>
        <v>283</v>
      </c>
      <c r="B285" t="s">
        <v>901</v>
      </c>
      <c r="C285" t="s">
        <v>267</v>
      </c>
      <c r="D285" t="s">
        <v>68</v>
      </c>
      <c r="E285">
        <v>115.0</v>
      </c>
      <c r="F285">
        <v>2518.0</v>
      </c>
      <c r="G285">
        <v>1.0</v>
      </c>
      <c r="H285">
        <v>3.0</v>
      </c>
      <c r="I285">
        <v>1.506</v>
      </c>
      <c r="J285" t="s">
        <v>902</v>
      </c>
    </row>
    <row r="286" ht="15.75" customHeight="1">
      <c r="A286">
        <f t="shared" si="2"/>
        <v>284</v>
      </c>
      <c r="B286" t="s">
        <v>901</v>
      </c>
      <c r="C286" t="s">
        <v>273</v>
      </c>
      <c r="D286" t="s">
        <v>68</v>
      </c>
      <c r="E286">
        <v>101.0</v>
      </c>
      <c r="F286">
        <v>3175.0</v>
      </c>
      <c r="G286">
        <v>1.0</v>
      </c>
      <c r="H286">
        <v>3.0</v>
      </c>
      <c r="I286">
        <v>1.7285</v>
      </c>
      <c r="J286" t="s">
        <v>904</v>
      </c>
    </row>
    <row r="287" ht="15.75" customHeight="1">
      <c r="A287">
        <f t="shared" si="2"/>
        <v>285</v>
      </c>
      <c r="B287" t="s">
        <v>377</v>
      </c>
      <c r="C287" t="s">
        <v>908</v>
      </c>
      <c r="D287" t="s">
        <v>49</v>
      </c>
      <c r="E287">
        <v>89.0</v>
      </c>
      <c r="F287">
        <v>2290.0</v>
      </c>
      <c r="G287">
        <v>19.0</v>
      </c>
      <c r="H287">
        <v>19.0</v>
      </c>
      <c r="I287">
        <v>19.0</v>
      </c>
      <c r="J287" t="s">
        <v>910</v>
      </c>
    </row>
    <row r="288" ht="15.75" customHeight="1">
      <c r="A288">
        <f t="shared" si="2"/>
        <v>286</v>
      </c>
      <c r="B288" t="s">
        <v>377</v>
      </c>
      <c r="C288" t="s">
        <v>911</v>
      </c>
      <c r="D288" t="s">
        <v>49</v>
      </c>
      <c r="E288">
        <v>322.0</v>
      </c>
      <c r="F288">
        <v>982.0</v>
      </c>
      <c r="G288">
        <v>19.0</v>
      </c>
      <c r="H288">
        <v>19.0</v>
      </c>
      <c r="I288">
        <v>19.0</v>
      </c>
      <c r="J288" t="s">
        <v>912</v>
      </c>
    </row>
    <row r="289" ht="15.75" customHeight="1">
      <c r="A289">
        <f t="shared" si="2"/>
        <v>287</v>
      </c>
      <c r="B289" t="s">
        <v>377</v>
      </c>
      <c r="C289" t="s">
        <v>913</v>
      </c>
      <c r="D289" t="s">
        <v>49</v>
      </c>
      <c r="E289">
        <v>113.0</v>
      </c>
      <c r="F289">
        <v>3623.0</v>
      </c>
      <c r="G289">
        <v>19.0</v>
      </c>
      <c r="H289">
        <v>19.0</v>
      </c>
      <c r="I289">
        <v>19.0</v>
      </c>
      <c r="J289" t="s">
        <v>914</v>
      </c>
    </row>
    <row r="290" ht="15.75" customHeight="1">
      <c r="A290">
        <f t="shared" si="2"/>
        <v>288</v>
      </c>
      <c r="B290" t="s">
        <v>377</v>
      </c>
      <c r="C290" t="s">
        <v>915</v>
      </c>
      <c r="D290" t="s">
        <v>49</v>
      </c>
      <c r="E290">
        <v>187.0</v>
      </c>
      <c r="F290">
        <v>5790.0</v>
      </c>
      <c r="G290">
        <v>19.0</v>
      </c>
      <c r="H290">
        <v>19.0</v>
      </c>
      <c r="I290">
        <v>19.0</v>
      </c>
      <c r="J290" t="s">
        <v>916</v>
      </c>
    </row>
    <row r="291" ht="15.75" customHeight="1">
      <c r="A291">
        <f t="shared" si="2"/>
        <v>289</v>
      </c>
      <c r="B291" t="s">
        <v>377</v>
      </c>
      <c r="C291" t="s">
        <v>917</v>
      </c>
      <c r="D291" t="s">
        <v>65</v>
      </c>
      <c r="E291">
        <v>581.0</v>
      </c>
      <c r="F291">
        <v>2281.0</v>
      </c>
      <c r="G291">
        <v>3.0</v>
      </c>
      <c r="H291">
        <v>120.0</v>
      </c>
      <c r="I291">
        <v>41.7278</v>
      </c>
      <c r="J291" t="s">
        <v>920</v>
      </c>
    </row>
    <row r="292" ht="15.75" customHeight="1">
      <c r="A292">
        <f t="shared" si="2"/>
        <v>290</v>
      </c>
      <c r="B292" t="s">
        <v>901</v>
      </c>
      <c r="C292" t="s">
        <v>279</v>
      </c>
      <c r="D292" t="s">
        <v>65</v>
      </c>
      <c r="E292">
        <v>11.0</v>
      </c>
      <c r="F292">
        <v>3745.0</v>
      </c>
      <c r="G292">
        <v>4.0</v>
      </c>
      <c r="H292">
        <v>11.0</v>
      </c>
      <c r="I292">
        <v>4.4628</v>
      </c>
      <c r="J292" t="s">
        <v>921</v>
      </c>
    </row>
    <row r="293" ht="15.75" customHeight="1">
      <c r="A293">
        <f t="shared" si="2"/>
        <v>291</v>
      </c>
      <c r="B293" t="s">
        <v>901</v>
      </c>
      <c r="C293" t="s">
        <v>157</v>
      </c>
      <c r="D293" t="s">
        <v>65</v>
      </c>
      <c r="E293">
        <v>6.0</v>
      </c>
      <c r="F293">
        <v>3745.0</v>
      </c>
      <c r="G293">
        <v>4.0</v>
      </c>
      <c r="H293">
        <v>11.0</v>
      </c>
      <c r="I293">
        <v>4.3583</v>
      </c>
      <c r="J293" t="s">
        <v>922</v>
      </c>
    </row>
    <row r="294" ht="15.75" customHeight="1">
      <c r="A294">
        <f t="shared" si="2"/>
        <v>292</v>
      </c>
      <c r="B294" t="s">
        <v>901</v>
      </c>
      <c r="C294" t="s">
        <v>923</v>
      </c>
      <c r="D294" t="s">
        <v>257</v>
      </c>
      <c r="E294">
        <v>2.0</v>
      </c>
      <c r="F294">
        <v>3745.0</v>
      </c>
      <c r="G294">
        <v>1.0</v>
      </c>
      <c r="H294">
        <v>1.0</v>
      </c>
      <c r="I294">
        <v>1.0</v>
      </c>
      <c r="J294" t="s">
        <v>195</v>
      </c>
    </row>
    <row r="295" ht="15.75" customHeight="1">
      <c r="A295">
        <f t="shared" si="2"/>
        <v>293</v>
      </c>
      <c r="B295" t="s">
        <v>901</v>
      </c>
      <c r="C295" t="s">
        <v>924</v>
      </c>
      <c r="D295" t="s">
        <v>257</v>
      </c>
      <c r="E295">
        <v>2.0</v>
      </c>
      <c r="F295">
        <v>3236.0</v>
      </c>
      <c r="G295">
        <v>1.0</v>
      </c>
      <c r="H295">
        <v>1.0</v>
      </c>
      <c r="I295">
        <v>1.0</v>
      </c>
      <c r="J295" t="s">
        <v>195</v>
      </c>
    </row>
    <row r="296" ht="15.75" customHeight="1">
      <c r="A296">
        <f t="shared" si="2"/>
        <v>294</v>
      </c>
      <c r="B296" t="s">
        <v>925</v>
      </c>
      <c r="C296" t="s">
        <v>107</v>
      </c>
      <c r="D296" t="s">
        <v>65</v>
      </c>
      <c r="E296">
        <v>4.0</v>
      </c>
      <c r="F296">
        <v>210.0</v>
      </c>
      <c r="G296">
        <v>7.0</v>
      </c>
      <c r="H296">
        <v>16.0</v>
      </c>
      <c r="I296">
        <v>9.8571</v>
      </c>
      <c r="J296" t="s">
        <v>927</v>
      </c>
    </row>
    <row r="297" ht="15.75" customHeight="1">
      <c r="A297">
        <f t="shared" si="2"/>
        <v>295</v>
      </c>
      <c r="B297" t="s">
        <v>925</v>
      </c>
      <c r="C297" t="s">
        <v>80</v>
      </c>
      <c r="D297" t="s">
        <v>65</v>
      </c>
      <c r="E297">
        <v>1.0</v>
      </c>
      <c r="F297">
        <v>179.0</v>
      </c>
      <c r="G297">
        <v>9.0</v>
      </c>
      <c r="H297">
        <v>9.0</v>
      </c>
      <c r="I297">
        <v>9.0</v>
      </c>
      <c r="J297" t="s">
        <v>928</v>
      </c>
    </row>
    <row r="298" ht="15.75" customHeight="1">
      <c r="A298">
        <f t="shared" si="2"/>
        <v>296</v>
      </c>
      <c r="B298" t="s">
        <v>925</v>
      </c>
      <c r="C298" t="s">
        <v>929</v>
      </c>
      <c r="D298" t="s">
        <v>65</v>
      </c>
      <c r="E298">
        <v>12.0</v>
      </c>
      <c r="F298">
        <v>149.0</v>
      </c>
      <c r="G298">
        <v>5.0</v>
      </c>
      <c r="H298">
        <v>33.0</v>
      </c>
      <c r="I298">
        <v>12.8322</v>
      </c>
      <c r="J298" t="s">
        <v>930</v>
      </c>
    </row>
    <row r="299" ht="15.75" customHeight="1">
      <c r="A299">
        <f t="shared" si="2"/>
        <v>297</v>
      </c>
      <c r="B299" t="s">
        <v>925</v>
      </c>
      <c r="C299" t="s">
        <v>931</v>
      </c>
      <c r="D299" t="s">
        <v>65</v>
      </c>
      <c r="E299">
        <v>5.0</v>
      </c>
      <c r="F299">
        <v>190.0</v>
      </c>
      <c r="G299">
        <v>6.0</v>
      </c>
      <c r="H299">
        <v>8.0</v>
      </c>
      <c r="I299">
        <v>6.8895</v>
      </c>
      <c r="J299" t="s">
        <v>933</v>
      </c>
    </row>
    <row r="300" ht="15.75" customHeight="1">
      <c r="A300">
        <f t="shared" si="2"/>
        <v>298</v>
      </c>
      <c r="B300" t="s">
        <v>925</v>
      </c>
      <c r="C300" t="s">
        <v>934</v>
      </c>
      <c r="D300" t="s">
        <v>65</v>
      </c>
      <c r="E300">
        <v>111.0</v>
      </c>
      <c r="F300">
        <v>113.0</v>
      </c>
      <c r="G300">
        <v>1.0</v>
      </c>
      <c r="H300">
        <v>3.0</v>
      </c>
      <c r="I300">
        <v>1.9027</v>
      </c>
      <c r="J300" t="s">
        <v>935</v>
      </c>
    </row>
    <row r="301" ht="15.75" customHeight="1">
      <c r="A301">
        <f t="shared" si="2"/>
        <v>299</v>
      </c>
      <c r="B301" t="s">
        <v>925</v>
      </c>
      <c r="C301" t="s">
        <v>458</v>
      </c>
      <c r="D301" t="s">
        <v>65</v>
      </c>
      <c r="E301">
        <v>3.0</v>
      </c>
      <c r="F301">
        <v>183.0</v>
      </c>
      <c r="G301">
        <v>3.0</v>
      </c>
      <c r="H301">
        <v>7.0</v>
      </c>
      <c r="I301">
        <v>3.4153</v>
      </c>
      <c r="J301" t="s">
        <v>936</v>
      </c>
    </row>
    <row r="302" ht="15.75" customHeight="1">
      <c r="A302">
        <f t="shared" si="2"/>
        <v>300</v>
      </c>
      <c r="B302" t="s">
        <v>925</v>
      </c>
      <c r="C302" t="s">
        <v>461</v>
      </c>
      <c r="D302" t="s">
        <v>65</v>
      </c>
      <c r="E302">
        <v>5.0</v>
      </c>
      <c r="F302">
        <v>183.0</v>
      </c>
      <c r="G302">
        <v>3.0</v>
      </c>
      <c r="H302">
        <v>7.0</v>
      </c>
      <c r="I302">
        <v>3.4208</v>
      </c>
      <c r="J302" t="s">
        <v>937</v>
      </c>
    </row>
    <row r="303" ht="15.75" customHeight="1">
      <c r="A303">
        <f t="shared" si="2"/>
        <v>301</v>
      </c>
      <c r="B303" t="s">
        <v>925</v>
      </c>
      <c r="C303" t="s">
        <v>939</v>
      </c>
      <c r="D303" t="s">
        <v>65</v>
      </c>
      <c r="E303">
        <v>8.0</v>
      </c>
      <c r="F303">
        <v>140.0</v>
      </c>
      <c r="G303">
        <v>2.0</v>
      </c>
      <c r="H303">
        <v>3.0</v>
      </c>
      <c r="I303">
        <v>2.6714</v>
      </c>
      <c r="J303" t="s">
        <v>940</v>
      </c>
    </row>
    <row r="304" ht="15.75" customHeight="1">
      <c r="A304">
        <f t="shared" si="2"/>
        <v>302</v>
      </c>
      <c r="B304" t="s">
        <v>925</v>
      </c>
      <c r="C304" t="s">
        <v>292</v>
      </c>
      <c r="D304" t="s">
        <v>33</v>
      </c>
      <c r="E304">
        <v>210.0</v>
      </c>
      <c r="F304">
        <v>210.0</v>
      </c>
      <c r="G304">
        <v>1.0</v>
      </c>
      <c r="H304">
        <v>3.0</v>
      </c>
      <c r="I304">
        <v>2.5</v>
      </c>
      <c r="J304" t="s">
        <v>944</v>
      </c>
    </row>
    <row r="305" ht="15.75" customHeight="1">
      <c r="A305">
        <f t="shared" si="2"/>
        <v>303</v>
      </c>
      <c r="B305" t="s">
        <v>377</v>
      </c>
      <c r="C305" t="s">
        <v>666</v>
      </c>
      <c r="D305" t="s">
        <v>65</v>
      </c>
      <c r="E305">
        <v>384.0</v>
      </c>
      <c r="F305">
        <v>2755.0</v>
      </c>
      <c r="G305">
        <v>6.0</v>
      </c>
      <c r="H305">
        <v>249.0</v>
      </c>
      <c r="I305">
        <v>26.5985</v>
      </c>
      <c r="J305" t="s">
        <v>946</v>
      </c>
    </row>
    <row r="306" ht="15.75" customHeight="1">
      <c r="A306">
        <f t="shared" si="2"/>
        <v>304</v>
      </c>
      <c r="B306" t="s">
        <v>377</v>
      </c>
      <c r="C306" t="s">
        <v>286</v>
      </c>
      <c r="D306" t="s">
        <v>49</v>
      </c>
      <c r="E306">
        <v>549.0</v>
      </c>
      <c r="F306">
        <v>14388.0</v>
      </c>
      <c r="G306">
        <v>19.0</v>
      </c>
      <c r="H306">
        <v>19.0</v>
      </c>
      <c r="I306">
        <v>19.0</v>
      </c>
      <c r="J306" t="s">
        <v>951</v>
      </c>
    </row>
    <row r="307" ht="15.75" customHeight="1">
      <c r="A307">
        <f t="shared" si="2"/>
        <v>305</v>
      </c>
      <c r="B307" t="s">
        <v>377</v>
      </c>
      <c r="C307" t="s">
        <v>290</v>
      </c>
      <c r="D307" t="s">
        <v>49</v>
      </c>
      <c r="E307">
        <v>216.0</v>
      </c>
      <c r="F307">
        <v>15564.0</v>
      </c>
      <c r="G307">
        <v>19.0</v>
      </c>
      <c r="H307">
        <v>19.0</v>
      </c>
      <c r="I307">
        <v>19.0</v>
      </c>
      <c r="J307" t="s">
        <v>954</v>
      </c>
    </row>
    <row r="308" ht="15.75" customHeight="1">
      <c r="A308">
        <f t="shared" si="2"/>
        <v>306</v>
      </c>
      <c r="B308" t="s">
        <v>463</v>
      </c>
      <c r="C308" t="s">
        <v>955</v>
      </c>
      <c r="D308" t="s">
        <v>33</v>
      </c>
      <c r="E308">
        <v>1727318.0</v>
      </c>
      <c r="F308">
        <v>1727318.0</v>
      </c>
      <c r="G308">
        <v>1.0</v>
      </c>
      <c r="H308">
        <v>7.0</v>
      </c>
      <c r="I308">
        <v>6.3654</v>
      </c>
      <c r="J308" t="s">
        <v>956</v>
      </c>
    </row>
    <row r="309" ht="15.75" customHeight="1">
      <c r="A309">
        <f t="shared" si="2"/>
        <v>307</v>
      </c>
      <c r="B309" t="s">
        <v>463</v>
      </c>
      <c r="C309" t="s">
        <v>395</v>
      </c>
      <c r="D309" t="s">
        <v>33</v>
      </c>
      <c r="E309">
        <v>1103680.0</v>
      </c>
      <c r="F309">
        <v>1727318.0</v>
      </c>
      <c r="G309">
        <v>1.0</v>
      </c>
      <c r="H309">
        <v>7.0</v>
      </c>
      <c r="I309">
        <v>5.9648</v>
      </c>
      <c r="J309" t="s">
        <v>957</v>
      </c>
    </row>
    <row r="310" ht="15.75" customHeight="1">
      <c r="A310">
        <f t="shared" si="2"/>
        <v>308</v>
      </c>
      <c r="B310" t="s">
        <v>958</v>
      </c>
      <c r="C310" t="s">
        <v>848</v>
      </c>
      <c r="D310" t="s">
        <v>257</v>
      </c>
      <c r="E310">
        <v>2.0</v>
      </c>
      <c r="F310">
        <v>198014.0</v>
      </c>
      <c r="G310">
        <v>1.0</v>
      </c>
      <c r="H310">
        <v>1.0</v>
      </c>
      <c r="I310">
        <v>1.0</v>
      </c>
      <c r="J310" t="s">
        <v>189</v>
      </c>
    </row>
    <row r="311" ht="15.75" customHeight="1">
      <c r="A311">
        <f t="shared" si="2"/>
        <v>309</v>
      </c>
      <c r="B311" t="s">
        <v>958</v>
      </c>
      <c r="C311" t="s">
        <v>959</v>
      </c>
      <c r="D311" t="s">
        <v>65</v>
      </c>
      <c r="E311">
        <v>48.0</v>
      </c>
      <c r="F311">
        <v>207063.0</v>
      </c>
      <c r="G311">
        <v>1.0</v>
      </c>
      <c r="H311">
        <v>11.0</v>
      </c>
      <c r="I311">
        <v>3.3917</v>
      </c>
      <c r="J311" t="s">
        <v>960</v>
      </c>
    </row>
    <row r="312" ht="15.75" customHeight="1">
      <c r="A312">
        <f t="shared" si="2"/>
        <v>310</v>
      </c>
      <c r="B312" t="s">
        <v>958</v>
      </c>
      <c r="C312" t="s">
        <v>961</v>
      </c>
      <c r="D312" t="s">
        <v>257</v>
      </c>
      <c r="E312">
        <v>2.0</v>
      </c>
      <c r="F312">
        <v>207064.0</v>
      </c>
      <c r="G312">
        <v>1.0</v>
      </c>
      <c r="H312">
        <v>1.0</v>
      </c>
      <c r="I312">
        <v>1.0</v>
      </c>
      <c r="J312" t="s">
        <v>195</v>
      </c>
    </row>
    <row r="313" ht="15.75" customHeight="1">
      <c r="A313">
        <f t="shared" si="2"/>
        <v>311</v>
      </c>
      <c r="B313" t="s">
        <v>958</v>
      </c>
      <c r="C313" t="s">
        <v>962</v>
      </c>
      <c r="D313" t="s">
        <v>65</v>
      </c>
      <c r="E313">
        <v>29.0</v>
      </c>
      <c r="F313">
        <v>206750.0</v>
      </c>
      <c r="G313">
        <v>2.0</v>
      </c>
      <c r="H313">
        <v>17.0</v>
      </c>
      <c r="I313">
        <v>10.6135</v>
      </c>
      <c r="J313" t="s">
        <v>963</v>
      </c>
    </row>
    <row r="314" ht="15.75" customHeight="1">
      <c r="A314">
        <f t="shared" si="2"/>
        <v>312</v>
      </c>
      <c r="B314" t="s">
        <v>958</v>
      </c>
      <c r="C314" t="s">
        <v>964</v>
      </c>
      <c r="D314" t="s">
        <v>65</v>
      </c>
      <c r="E314">
        <v>13.0</v>
      </c>
      <c r="F314">
        <v>9813.0</v>
      </c>
      <c r="G314">
        <v>6.0</v>
      </c>
      <c r="H314">
        <v>24.0</v>
      </c>
      <c r="I314">
        <v>11.4853</v>
      </c>
      <c r="J314" t="s">
        <v>965</v>
      </c>
    </row>
    <row r="315" ht="15.75" customHeight="1">
      <c r="A315">
        <f t="shared" si="2"/>
        <v>313</v>
      </c>
      <c r="B315" t="s">
        <v>958</v>
      </c>
      <c r="C315" t="s">
        <v>761</v>
      </c>
      <c r="D315" t="s">
        <v>68</v>
      </c>
      <c r="E315">
        <v>48.0</v>
      </c>
      <c r="F315">
        <v>207063.0</v>
      </c>
      <c r="G315">
        <v>1.0</v>
      </c>
      <c r="H315">
        <v>3.0</v>
      </c>
      <c r="I315">
        <v>2.0002</v>
      </c>
      <c r="J315" t="s">
        <v>966</v>
      </c>
    </row>
    <row r="316" ht="15.75" customHeight="1">
      <c r="A316">
        <f t="shared" si="2"/>
        <v>314</v>
      </c>
      <c r="B316" t="s">
        <v>958</v>
      </c>
      <c r="C316" t="s">
        <v>967</v>
      </c>
      <c r="D316" t="s">
        <v>65</v>
      </c>
      <c r="E316">
        <v>31.0</v>
      </c>
      <c r="F316">
        <v>166762.0</v>
      </c>
      <c r="G316">
        <v>9.0</v>
      </c>
      <c r="H316">
        <v>20.0</v>
      </c>
      <c r="I316">
        <v>12.735</v>
      </c>
      <c r="J316" t="s">
        <v>968</v>
      </c>
    </row>
    <row r="317" ht="15.75" customHeight="1">
      <c r="A317">
        <f t="shared" si="2"/>
        <v>315</v>
      </c>
      <c r="B317" t="s">
        <v>463</v>
      </c>
      <c r="C317" t="s">
        <v>969</v>
      </c>
      <c r="D317" t="s">
        <v>33</v>
      </c>
      <c r="E317">
        <v>108597.0</v>
      </c>
      <c r="F317">
        <v>1727318.0</v>
      </c>
      <c r="G317">
        <v>1.0</v>
      </c>
      <c r="H317">
        <v>6.0</v>
      </c>
      <c r="I317">
        <v>5.2459</v>
      </c>
      <c r="J317" t="s">
        <v>970</v>
      </c>
    </row>
    <row r="318" ht="15.75" customHeight="1">
      <c r="A318">
        <f t="shared" si="2"/>
        <v>316</v>
      </c>
      <c r="B318" t="s">
        <v>463</v>
      </c>
      <c r="C318" t="s">
        <v>971</v>
      </c>
      <c r="D318" t="s">
        <v>68</v>
      </c>
      <c r="E318">
        <v>314.0</v>
      </c>
      <c r="F318">
        <v>791618.0</v>
      </c>
      <c r="G318">
        <v>1.0</v>
      </c>
      <c r="H318">
        <v>4.0</v>
      </c>
      <c r="I318">
        <v>3.9994</v>
      </c>
      <c r="J318" t="s">
        <v>972</v>
      </c>
    </row>
    <row r="319" ht="15.75" customHeight="1">
      <c r="A319">
        <f t="shared" si="2"/>
        <v>317</v>
      </c>
      <c r="B319" t="s">
        <v>463</v>
      </c>
      <c r="C319" t="s">
        <v>973</v>
      </c>
      <c r="D319" t="s">
        <v>49</v>
      </c>
      <c r="E319">
        <v>18844.0</v>
      </c>
      <c r="F319">
        <v>697688.0</v>
      </c>
      <c r="G319">
        <v>19.0</v>
      </c>
      <c r="H319">
        <v>19.0</v>
      </c>
      <c r="I319">
        <v>19.0</v>
      </c>
      <c r="J319" t="s">
        <v>974</v>
      </c>
    </row>
    <row r="320" ht="15.75" customHeight="1">
      <c r="A320">
        <f t="shared" si="2"/>
        <v>318</v>
      </c>
      <c r="B320" t="s">
        <v>463</v>
      </c>
      <c r="C320" t="s">
        <v>975</v>
      </c>
      <c r="D320" t="s">
        <v>65</v>
      </c>
      <c r="E320">
        <v>22680.0</v>
      </c>
      <c r="F320">
        <v>970092.0</v>
      </c>
      <c r="G320">
        <v>1.0</v>
      </c>
      <c r="H320">
        <v>60.0</v>
      </c>
      <c r="I320">
        <v>12.7853</v>
      </c>
      <c r="J320" t="s">
        <v>976</v>
      </c>
    </row>
    <row r="321" ht="15.75" customHeight="1">
      <c r="A321">
        <f t="shared" si="2"/>
        <v>319</v>
      </c>
      <c r="B321" t="s">
        <v>463</v>
      </c>
      <c r="C321" t="s">
        <v>977</v>
      </c>
      <c r="D321" t="s">
        <v>65</v>
      </c>
      <c r="E321">
        <v>70741.0</v>
      </c>
      <c r="F321">
        <v>171770.0</v>
      </c>
      <c r="G321">
        <v>1.0</v>
      </c>
      <c r="H321">
        <v>240.0</v>
      </c>
      <c r="I321">
        <v>39.7223</v>
      </c>
      <c r="J321" t="s">
        <v>978</v>
      </c>
    </row>
    <row r="322" ht="15.75" customHeight="1">
      <c r="A322">
        <f t="shared" si="2"/>
        <v>320</v>
      </c>
      <c r="B322" t="s">
        <v>958</v>
      </c>
      <c r="C322" t="s">
        <v>979</v>
      </c>
      <c r="D322" t="s">
        <v>65</v>
      </c>
      <c r="E322">
        <v>60.0</v>
      </c>
      <c r="F322">
        <v>164717.0</v>
      </c>
      <c r="G322">
        <v>6.0</v>
      </c>
      <c r="H322">
        <v>15.0</v>
      </c>
      <c r="I322">
        <v>10.0635</v>
      </c>
      <c r="J322" t="s">
        <v>980</v>
      </c>
    </row>
    <row r="323" ht="15.75" customHeight="1">
      <c r="A323">
        <f t="shared" si="2"/>
        <v>321</v>
      </c>
      <c r="B323" t="s">
        <v>958</v>
      </c>
      <c r="C323" t="s">
        <v>476</v>
      </c>
      <c r="D323" t="s">
        <v>65</v>
      </c>
      <c r="E323">
        <v>3.0</v>
      </c>
      <c r="F323">
        <v>3.0</v>
      </c>
      <c r="G323">
        <v>12.0</v>
      </c>
      <c r="H323">
        <v>20.0</v>
      </c>
      <c r="I323">
        <v>16.6667</v>
      </c>
      <c r="J323" t="s">
        <v>981</v>
      </c>
    </row>
    <row r="324" ht="15.75" customHeight="1">
      <c r="A324">
        <f t="shared" si="2"/>
        <v>322</v>
      </c>
      <c r="B324" t="s">
        <v>982</v>
      </c>
      <c r="C324" t="s">
        <v>983</v>
      </c>
      <c r="D324" t="s">
        <v>65</v>
      </c>
      <c r="E324">
        <v>6.0</v>
      </c>
      <c r="F324">
        <v>900.0</v>
      </c>
      <c r="G324">
        <v>6.0</v>
      </c>
      <c r="H324">
        <v>19.0</v>
      </c>
      <c r="I324">
        <v>6.84</v>
      </c>
      <c r="J324" t="s">
        <v>984</v>
      </c>
    </row>
    <row r="325" ht="15.75" customHeight="1">
      <c r="A325">
        <f t="shared" si="2"/>
        <v>323</v>
      </c>
      <c r="B325" t="s">
        <v>982</v>
      </c>
      <c r="C325" t="s">
        <v>985</v>
      </c>
      <c r="D325" t="s">
        <v>65</v>
      </c>
      <c r="E325">
        <v>1.0</v>
      </c>
      <c r="F325">
        <v>655.0</v>
      </c>
      <c r="G325">
        <v>1.0</v>
      </c>
      <c r="H325">
        <v>1.0</v>
      </c>
      <c r="I325">
        <v>1.0</v>
      </c>
      <c r="J325" t="s">
        <v>475</v>
      </c>
    </row>
    <row r="326" ht="15.75" customHeight="1">
      <c r="A326">
        <f t="shared" si="2"/>
        <v>324</v>
      </c>
      <c r="B326" t="s">
        <v>982</v>
      </c>
      <c r="C326" t="s">
        <v>279</v>
      </c>
      <c r="D326" t="s">
        <v>65</v>
      </c>
      <c r="E326">
        <v>1.0</v>
      </c>
      <c r="F326">
        <v>900.0</v>
      </c>
      <c r="G326">
        <v>4.0</v>
      </c>
      <c r="H326">
        <v>4.0</v>
      </c>
      <c r="I326">
        <v>4.0</v>
      </c>
      <c r="J326" t="s">
        <v>755</v>
      </c>
    </row>
    <row r="327" ht="15.75" customHeight="1">
      <c r="A327">
        <f t="shared" si="2"/>
        <v>325</v>
      </c>
      <c r="B327" t="s">
        <v>982</v>
      </c>
      <c r="C327" t="s">
        <v>157</v>
      </c>
      <c r="D327" t="s">
        <v>65</v>
      </c>
      <c r="E327">
        <v>1.0</v>
      </c>
      <c r="F327">
        <v>900.0</v>
      </c>
      <c r="G327">
        <v>4.0</v>
      </c>
      <c r="H327">
        <v>4.0</v>
      </c>
      <c r="I327">
        <v>4.0</v>
      </c>
      <c r="J327" t="s">
        <v>755</v>
      </c>
    </row>
    <row r="328" ht="15.75" customHeight="1">
      <c r="A328">
        <f t="shared" si="2"/>
        <v>326</v>
      </c>
      <c r="B328" t="s">
        <v>982</v>
      </c>
      <c r="C328" t="s">
        <v>986</v>
      </c>
      <c r="D328" t="s">
        <v>65</v>
      </c>
      <c r="E328">
        <v>15.0</v>
      </c>
      <c r="F328">
        <v>900.0</v>
      </c>
      <c r="G328">
        <v>6.0</v>
      </c>
      <c r="H328">
        <v>19.0</v>
      </c>
      <c r="I328">
        <v>7.49</v>
      </c>
      <c r="J328" t="s">
        <v>987</v>
      </c>
    </row>
    <row r="329" ht="15.75" customHeight="1">
      <c r="A329">
        <f t="shared" si="2"/>
        <v>327</v>
      </c>
      <c r="B329" t="s">
        <v>982</v>
      </c>
      <c r="C329" t="s">
        <v>988</v>
      </c>
      <c r="D329" t="s">
        <v>33</v>
      </c>
      <c r="E329">
        <v>5.0</v>
      </c>
      <c r="F329">
        <v>887.0</v>
      </c>
      <c r="G329">
        <v>3.0</v>
      </c>
      <c r="H329">
        <v>3.0</v>
      </c>
      <c r="I329">
        <v>3.0</v>
      </c>
      <c r="J329" t="s">
        <v>989</v>
      </c>
    </row>
    <row r="330" ht="15.75" customHeight="1">
      <c r="A330">
        <f t="shared" si="2"/>
        <v>328</v>
      </c>
      <c r="B330" t="s">
        <v>982</v>
      </c>
      <c r="C330" t="s">
        <v>990</v>
      </c>
      <c r="D330" t="s">
        <v>65</v>
      </c>
      <c r="E330">
        <v>4.0</v>
      </c>
      <c r="F330">
        <v>900.0</v>
      </c>
      <c r="G330">
        <v>3.0</v>
      </c>
      <c r="H330">
        <v>4.0</v>
      </c>
      <c r="I330">
        <v>3.8411</v>
      </c>
      <c r="J330" t="s">
        <v>991</v>
      </c>
    </row>
    <row r="331" ht="15.75" customHeight="1">
      <c r="A331">
        <f t="shared" si="2"/>
        <v>329</v>
      </c>
      <c r="B331" t="s">
        <v>982</v>
      </c>
      <c r="C331" t="s">
        <v>992</v>
      </c>
      <c r="D331" t="s">
        <v>257</v>
      </c>
      <c r="E331">
        <v>1.0</v>
      </c>
      <c r="F331">
        <v>900.0</v>
      </c>
      <c r="G331">
        <v>1.0</v>
      </c>
      <c r="H331">
        <v>1.0</v>
      </c>
      <c r="I331">
        <v>1.0</v>
      </c>
      <c r="J331">
        <v>1.0</v>
      </c>
    </row>
    <row r="332" ht="15.75" customHeight="1">
      <c r="A332">
        <f t="shared" si="2"/>
        <v>330</v>
      </c>
      <c r="B332" t="s">
        <v>463</v>
      </c>
      <c r="C332" t="s">
        <v>666</v>
      </c>
      <c r="D332" t="s">
        <v>65</v>
      </c>
      <c r="E332">
        <v>1080.0</v>
      </c>
      <c r="F332">
        <v>1418.0</v>
      </c>
      <c r="G332">
        <v>1.0</v>
      </c>
      <c r="H332">
        <v>240.0</v>
      </c>
      <c r="I332">
        <v>46.7391</v>
      </c>
      <c r="J332" t="s">
        <v>993</v>
      </c>
    </row>
    <row r="333" ht="15.75" customHeight="1">
      <c r="A333">
        <f t="shared" si="2"/>
        <v>331</v>
      </c>
      <c r="B333" t="s">
        <v>463</v>
      </c>
      <c r="C333" t="s">
        <v>247</v>
      </c>
      <c r="D333" t="s">
        <v>65</v>
      </c>
      <c r="E333">
        <v>56.0</v>
      </c>
      <c r="F333">
        <v>700733.0</v>
      </c>
      <c r="G333">
        <v>3.0</v>
      </c>
      <c r="H333">
        <v>65.0</v>
      </c>
      <c r="I333">
        <v>8.876</v>
      </c>
      <c r="J333" t="s">
        <v>994</v>
      </c>
    </row>
    <row r="334" ht="15.75" customHeight="1">
      <c r="A334">
        <f t="shared" si="2"/>
        <v>332</v>
      </c>
      <c r="B334" t="s">
        <v>463</v>
      </c>
      <c r="C334" t="s">
        <v>279</v>
      </c>
      <c r="D334" t="s">
        <v>65</v>
      </c>
      <c r="E334">
        <v>338.0</v>
      </c>
      <c r="F334">
        <v>1727318.0</v>
      </c>
      <c r="G334">
        <v>1.0</v>
      </c>
      <c r="H334">
        <v>11.0</v>
      </c>
      <c r="I334">
        <v>5.8034</v>
      </c>
      <c r="J334" t="s">
        <v>995</v>
      </c>
    </row>
    <row r="335" ht="15.75" customHeight="1">
      <c r="A335">
        <f t="shared" si="2"/>
        <v>333</v>
      </c>
      <c r="B335" t="s">
        <v>463</v>
      </c>
      <c r="C335" t="s">
        <v>286</v>
      </c>
      <c r="D335" t="s">
        <v>49</v>
      </c>
      <c r="E335">
        <v>30750.0</v>
      </c>
      <c r="F335">
        <v>1498053.0</v>
      </c>
      <c r="G335">
        <v>19.0</v>
      </c>
      <c r="H335">
        <v>19.0</v>
      </c>
      <c r="I335">
        <v>19.0</v>
      </c>
      <c r="J335" t="s">
        <v>996</v>
      </c>
    </row>
    <row r="336" ht="15.75" customHeight="1">
      <c r="A336">
        <f t="shared" si="2"/>
        <v>334</v>
      </c>
      <c r="B336" t="s">
        <v>463</v>
      </c>
      <c r="C336" t="s">
        <v>290</v>
      </c>
      <c r="D336" t="s">
        <v>49</v>
      </c>
      <c r="E336">
        <v>439413.0</v>
      </c>
      <c r="F336">
        <v>1397546.0</v>
      </c>
      <c r="G336">
        <v>19.0</v>
      </c>
      <c r="H336">
        <v>19.0</v>
      </c>
      <c r="I336">
        <v>19.0</v>
      </c>
      <c r="J336" t="s">
        <v>997</v>
      </c>
    </row>
    <row r="337" ht="15.75" customHeight="1">
      <c r="A337">
        <f t="shared" si="2"/>
        <v>335</v>
      </c>
      <c r="B337" t="s">
        <v>233</v>
      </c>
      <c r="C337" t="s">
        <v>998</v>
      </c>
      <c r="D337" t="s">
        <v>65</v>
      </c>
      <c r="E337">
        <v>2.0</v>
      </c>
      <c r="F337">
        <v>67129.0</v>
      </c>
      <c r="G337">
        <v>1.0</v>
      </c>
      <c r="H337">
        <v>1.0</v>
      </c>
      <c r="I337">
        <v>1.0</v>
      </c>
      <c r="J337" t="s">
        <v>999</v>
      </c>
    </row>
    <row r="338" ht="15.75" customHeight="1">
      <c r="A338">
        <f t="shared" si="2"/>
        <v>336</v>
      </c>
      <c r="B338" t="s">
        <v>233</v>
      </c>
      <c r="C338" t="s">
        <v>1000</v>
      </c>
      <c r="D338" t="s">
        <v>68</v>
      </c>
      <c r="E338">
        <v>11.0</v>
      </c>
      <c r="F338">
        <v>67129.0</v>
      </c>
      <c r="G338">
        <v>1.0</v>
      </c>
      <c r="H338">
        <v>2.0</v>
      </c>
      <c r="I338">
        <v>1.0</v>
      </c>
      <c r="J338" t="s">
        <v>1001</v>
      </c>
    </row>
    <row r="339" ht="15.75" customHeight="1">
      <c r="A339">
        <f t="shared" si="2"/>
        <v>337</v>
      </c>
      <c r="B339" t="s">
        <v>463</v>
      </c>
      <c r="C339" t="s">
        <v>157</v>
      </c>
      <c r="D339" t="s">
        <v>65</v>
      </c>
      <c r="E339">
        <v>129.0</v>
      </c>
      <c r="F339">
        <v>1274424.0</v>
      </c>
      <c r="G339">
        <v>3.0</v>
      </c>
      <c r="H339">
        <v>10.0</v>
      </c>
      <c r="I339">
        <v>5.4378</v>
      </c>
      <c r="J339" t="s">
        <v>1002</v>
      </c>
    </row>
    <row r="340" ht="15.75" customHeight="1">
      <c r="A340">
        <f t="shared" si="2"/>
        <v>338</v>
      </c>
      <c r="B340" t="s">
        <v>501</v>
      </c>
      <c r="C340" t="s">
        <v>1003</v>
      </c>
      <c r="D340" t="s">
        <v>33</v>
      </c>
      <c r="E340">
        <v>1861191.0</v>
      </c>
      <c r="F340">
        <v>1861191.0</v>
      </c>
      <c r="G340">
        <v>1.0</v>
      </c>
      <c r="H340">
        <v>7.0</v>
      </c>
      <c r="I340">
        <v>6.4044</v>
      </c>
      <c r="J340" t="s">
        <v>1004</v>
      </c>
    </row>
    <row r="341" ht="15.75" customHeight="1">
      <c r="A341">
        <f t="shared" si="2"/>
        <v>339</v>
      </c>
      <c r="B341" t="s">
        <v>501</v>
      </c>
      <c r="C341" t="s">
        <v>391</v>
      </c>
      <c r="D341" t="s">
        <v>33</v>
      </c>
      <c r="E341">
        <v>1324133.0</v>
      </c>
      <c r="F341">
        <v>1861191.0</v>
      </c>
      <c r="G341">
        <v>1.0</v>
      </c>
      <c r="H341">
        <v>7.0</v>
      </c>
      <c r="I341">
        <v>6.1432</v>
      </c>
      <c r="J341" t="s">
        <v>1005</v>
      </c>
    </row>
    <row r="342" ht="15.75" customHeight="1">
      <c r="A342">
        <f t="shared" si="2"/>
        <v>340</v>
      </c>
      <c r="B342" t="s">
        <v>501</v>
      </c>
      <c r="C342" t="s">
        <v>955</v>
      </c>
      <c r="D342" t="s">
        <v>33</v>
      </c>
      <c r="E342">
        <v>1557158.0</v>
      </c>
      <c r="F342">
        <v>1861191.0</v>
      </c>
      <c r="G342">
        <v>1.0</v>
      </c>
      <c r="H342">
        <v>7.0</v>
      </c>
      <c r="I342">
        <v>6.2887</v>
      </c>
      <c r="J342" t="s">
        <v>1006</v>
      </c>
    </row>
    <row r="343" ht="15.75" customHeight="1">
      <c r="A343">
        <f t="shared" si="2"/>
        <v>341</v>
      </c>
      <c r="B343" t="s">
        <v>501</v>
      </c>
      <c r="C343" t="s">
        <v>1007</v>
      </c>
      <c r="D343" t="s">
        <v>65</v>
      </c>
      <c r="E343">
        <v>19712.0</v>
      </c>
      <c r="F343">
        <v>311714.0</v>
      </c>
      <c r="G343">
        <v>2.0</v>
      </c>
      <c r="H343">
        <v>240.0</v>
      </c>
      <c r="I343">
        <v>21.3243</v>
      </c>
      <c r="J343" t="s">
        <v>1008</v>
      </c>
    </row>
    <row r="344" ht="15.75" customHeight="1">
      <c r="A344">
        <f t="shared" si="2"/>
        <v>342</v>
      </c>
      <c r="B344" t="s">
        <v>501</v>
      </c>
      <c r="C344" t="s">
        <v>447</v>
      </c>
      <c r="D344" t="s">
        <v>49</v>
      </c>
      <c r="E344">
        <v>2874.0</v>
      </c>
      <c r="F344">
        <v>311637.0</v>
      </c>
      <c r="G344">
        <v>19.0</v>
      </c>
      <c r="H344">
        <v>19.0</v>
      </c>
      <c r="I344">
        <v>19.0</v>
      </c>
      <c r="J344" t="s">
        <v>1009</v>
      </c>
    </row>
    <row r="345" ht="15.75" customHeight="1">
      <c r="A345">
        <f t="shared" si="2"/>
        <v>343</v>
      </c>
      <c r="B345" t="s">
        <v>501</v>
      </c>
      <c r="C345" t="s">
        <v>279</v>
      </c>
      <c r="D345" t="s">
        <v>65</v>
      </c>
      <c r="E345">
        <v>403.0</v>
      </c>
      <c r="F345">
        <v>1861185.0</v>
      </c>
      <c r="G345">
        <v>1.0</v>
      </c>
      <c r="H345">
        <v>11.0</v>
      </c>
      <c r="I345">
        <v>5.8128</v>
      </c>
      <c r="J345" t="s">
        <v>1010</v>
      </c>
    </row>
    <row r="346" ht="15.75" customHeight="1">
      <c r="A346">
        <f t="shared" si="2"/>
        <v>344</v>
      </c>
      <c r="B346" t="s">
        <v>501</v>
      </c>
      <c r="C346" t="s">
        <v>286</v>
      </c>
      <c r="D346" t="s">
        <v>49</v>
      </c>
      <c r="E346">
        <v>57744.0</v>
      </c>
      <c r="F346">
        <v>1639701.0</v>
      </c>
      <c r="G346">
        <v>19.0</v>
      </c>
      <c r="H346">
        <v>19.0</v>
      </c>
      <c r="I346">
        <v>19.0</v>
      </c>
      <c r="J346" t="s">
        <v>1011</v>
      </c>
    </row>
    <row r="347" ht="15.75" customHeight="1">
      <c r="A347">
        <f t="shared" si="2"/>
        <v>345</v>
      </c>
      <c r="B347" t="s">
        <v>501</v>
      </c>
      <c r="C347" t="s">
        <v>157</v>
      </c>
      <c r="D347" t="s">
        <v>65</v>
      </c>
      <c r="E347">
        <v>158.0</v>
      </c>
      <c r="F347">
        <v>1016872.0</v>
      </c>
      <c r="G347">
        <v>3.0</v>
      </c>
      <c r="H347">
        <v>11.0</v>
      </c>
      <c r="I347">
        <v>5.4451</v>
      </c>
      <c r="J347" t="s">
        <v>1012</v>
      </c>
    </row>
    <row r="348" ht="15.75" customHeight="1">
      <c r="A348">
        <f t="shared" si="2"/>
        <v>346</v>
      </c>
      <c r="B348" t="s">
        <v>501</v>
      </c>
      <c r="C348" t="s">
        <v>290</v>
      </c>
      <c r="D348" t="s">
        <v>49</v>
      </c>
      <c r="E348">
        <v>356162.0</v>
      </c>
      <c r="F348">
        <v>1155877.0</v>
      </c>
      <c r="G348">
        <v>19.0</v>
      </c>
      <c r="H348">
        <v>19.0</v>
      </c>
      <c r="I348">
        <v>19.0</v>
      </c>
      <c r="J348" t="s">
        <v>1013</v>
      </c>
    </row>
    <row r="349" ht="15.75" customHeight="1">
      <c r="A349">
        <f t="shared" si="2"/>
        <v>347</v>
      </c>
      <c r="B349" t="s">
        <v>512</v>
      </c>
      <c r="C349" t="s">
        <v>1014</v>
      </c>
      <c r="D349" t="s">
        <v>33</v>
      </c>
      <c r="E349">
        <v>1752857.0</v>
      </c>
      <c r="F349">
        <v>1752857.0</v>
      </c>
      <c r="G349">
        <v>1.0</v>
      </c>
      <c r="H349">
        <v>7.0</v>
      </c>
      <c r="I349">
        <v>6.3663</v>
      </c>
      <c r="J349" t="s">
        <v>41</v>
      </c>
    </row>
    <row r="350" ht="15.75" customHeight="1">
      <c r="A350">
        <f t="shared" si="2"/>
        <v>348</v>
      </c>
      <c r="B350" t="s">
        <v>512</v>
      </c>
      <c r="C350" t="s">
        <v>1015</v>
      </c>
      <c r="D350" t="s">
        <v>33</v>
      </c>
      <c r="E350">
        <v>1494533.0</v>
      </c>
      <c r="F350">
        <v>1752857.0</v>
      </c>
      <c r="G350">
        <v>1.0</v>
      </c>
      <c r="H350">
        <v>7.0</v>
      </c>
      <c r="I350">
        <v>6.3663</v>
      </c>
      <c r="J350" t="s">
        <v>41</v>
      </c>
    </row>
    <row r="351" ht="15.75" customHeight="1">
      <c r="A351">
        <f t="shared" si="2"/>
        <v>349</v>
      </c>
      <c r="B351" t="s">
        <v>512</v>
      </c>
      <c r="C351" t="s">
        <v>1016</v>
      </c>
      <c r="D351" t="s">
        <v>49</v>
      </c>
      <c r="E351">
        <v>15736.0</v>
      </c>
      <c r="F351">
        <v>1752857.0</v>
      </c>
      <c r="G351">
        <v>19.0</v>
      </c>
      <c r="H351">
        <v>19.0</v>
      </c>
      <c r="I351">
        <v>19.0</v>
      </c>
      <c r="J351" t="s">
        <v>1017</v>
      </c>
    </row>
    <row r="352" ht="15.75" customHeight="1">
      <c r="A352">
        <f t="shared" si="2"/>
        <v>350</v>
      </c>
      <c r="B352" t="s">
        <v>512</v>
      </c>
      <c r="C352" t="s">
        <v>1018</v>
      </c>
      <c r="D352" t="s">
        <v>132</v>
      </c>
      <c r="E352">
        <v>4786.0</v>
      </c>
      <c r="F352">
        <v>1752857.0</v>
      </c>
      <c r="G352">
        <v>6.0</v>
      </c>
      <c r="H352">
        <v>9.0</v>
      </c>
      <c r="I352">
        <v>6.0285</v>
      </c>
      <c r="J352" t="s">
        <v>1019</v>
      </c>
    </row>
    <row r="353" ht="15.75" customHeight="1">
      <c r="A353">
        <f t="shared" si="2"/>
        <v>351</v>
      </c>
      <c r="B353" t="s">
        <v>512</v>
      </c>
      <c r="C353" t="s">
        <v>1020</v>
      </c>
      <c r="D353" t="s">
        <v>132</v>
      </c>
      <c r="E353">
        <v>5635.0</v>
      </c>
      <c r="F353">
        <v>1752857.0</v>
      </c>
      <c r="G353">
        <v>6.0</v>
      </c>
      <c r="H353">
        <v>10.0</v>
      </c>
      <c r="I353">
        <v>6.0914</v>
      </c>
      <c r="J353" t="s">
        <v>1021</v>
      </c>
    </row>
    <row r="354" ht="15.75" customHeight="1">
      <c r="A354">
        <f t="shared" si="2"/>
        <v>352</v>
      </c>
      <c r="B354" t="s">
        <v>512</v>
      </c>
      <c r="C354" t="s">
        <v>491</v>
      </c>
      <c r="D354" t="s">
        <v>65</v>
      </c>
      <c r="E354">
        <v>11839.0</v>
      </c>
      <c r="F354">
        <v>1579399.0</v>
      </c>
      <c r="G354">
        <v>1.0</v>
      </c>
      <c r="H354">
        <v>1167.0</v>
      </c>
      <c r="I354">
        <v>24.8837</v>
      </c>
      <c r="J354" t="s">
        <v>1022</v>
      </c>
    </row>
    <row r="355" ht="15.75" customHeight="1">
      <c r="A355">
        <f t="shared" si="2"/>
        <v>353</v>
      </c>
      <c r="B355" t="s">
        <v>512</v>
      </c>
      <c r="C355" t="s">
        <v>279</v>
      </c>
      <c r="D355" t="s">
        <v>65</v>
      </c>
      <c r="E355">
        <v>125.0</v>
      </c>
      <c r="F355">
        <v>1752857.0</v>
      </c>
      <c r="G355">
        <v>2.0</v>
      </c>
      <c r="H355">
        <v>11.0</v>
      </c>
      <c r="I355">
        <v>4.917</v>
      </c>
      <c r="J355" t="s">
        <v>1023</v>
      </c>
    </row>
    <row r="356" ht="15.75" customHeight="1">
      <c r="A356">
        <f t="shared" si="2"/>
        <v>354</v>
      </c>
      <c r="B356" t="s">
        <v>512</v>
      </c>
      <c r="C356" t="s">
        <v>286</v>
      </c>
      <c r="D356" t="s">
        <v>49</v>
      </c>
      <c r="E356">
        <v>212301.0</v>
      </c>
      <c r="F356">
        <v>1752857.0</v>
      </c>
      <c r="G356">
        <v>19.0</v>
      </c>
      <c r="H356">
        <v>19.0</v>
      </c>
      <c r="I356">
        <v>19.0</v>
      </c>
      <c r="J356" t="s">
        <v>1024</v>
      </c>
    </row>
    <row r="357" ht="15.75" customHeight="1">
      <c r="A357">
        <f t="shared" si="2"/>
        <v>355</v>
      </c>
      <c r="B357" t="s">
        <v>512</v>
      </c>
      <c r="C357" t="s">
        <v>157</v>
      </c>
      <c r="D357" t="s">
        <v>65</v>
      </c>
      <c r="E357">
        <v>134.0</v>
      </c>
      <c r="F357">
        <v>1752857.0</v>
      </c>
      <c r="G357">
        <v>2.0</v>
      </c>
      <c r="H357">
        <v>11.0</v>
      </c>
      <c r="I357">
        <v>4.9148</v>
      </c>
      <c r="J357" t="s">
        <v>1025</v>
      </c>
    </row>
    <row r="358" ht="15.75" customHeight="1">
      <c r="A358">
        <f t="shared" si="2"/>
        <v>356</v>
      </c>
      <c r="B358" t="s">
        <v>512</v>
      </c>
      <c r="C358" t="s">
        <v>290</v>
      </c>
      <c r="D358" t="s">
        <v>49</v>
      </c>
      <c r="E358">
        <v>195652.0</v>
      </c>
      <c r="F358">
        <v>1751184.0</v>
      </c>
      <c r="G358">
        <v>19.0</v>
      </c>
      <c r="H358">
        <v>19.0</v>
      </c>
      <c r="I358">
        <v>19.0</v>
      </c>
      <c r="J358" t="s">
        <v>1026</v>
      </c>
    </row>
    <row r="359" ht="15.75" customHeight="1">
      <c r="A359">
        <f t="shared" si="2"/>
        <v>357</v>
      </c>
      <c r="B359" t="s">
        <v>523</v>
      </c>
      <c r="C359" t="s">
        <v>1027</v>
      </c>
      <c r="D359" t="s">
        <v>33</v>
      </c>
      <c r="E359">
        <v>70844.0</v>
      </c>
      <c r="F359">
        <v>70844.0</v>
      </c>
      <c r="G359">
        <v>1.0</v>
      </c>
      <c r="H359">
        <v>5.0</v>
      </c>
      <c r="I359">
        <v>4.9167</v>
      </c>
      <c r="J359" t="s">
        <v>1028</v>
      </c>
    </row>
    <row r="360" ht="15.75" customHeight="1">
      <c r="A360">
        <f t="shared" si="2"/>
        <v>358</v>
      </c>
      <c r="B360" t="s">
        <v>523</v>
      </c>
      <c r="C360" t="s">
        <v>1014</v>
      </c>
      <c r="D360" t="s">
        <v>33</v>
      </c>
      <c r="E360">
        <v>68831.0</v>
      </c>
      <c r="F360">
        <v>70844.0</v>
      </c>
      <c r="G360">
        <v>7.0</v>
      </c>
      <c r="H360">
        <v>7.0</v>
      </c>
      <c r="I360">
        <v>7.0</v>
      </c>
      <c r="J360" t="s">
        <v>1029</v>
      </c>
    </row>
    <row r="361" ht="15.75" customHeight="1">
      <c r="A361">
        <f t="shared" si="2"/>
        <v>359</v>
      </c>
      <c r="B361" t="s">
        <v>523</v>
      </c>
      <c r="C361" t="s">
        <v>731</v>
      </c>
      <c r="D361" t="s">
        <v>132</v>
      </c>
      <c r="E361">
        <v>4573.0</v>
      </c>
      <c r="F361">
        <v>15059.0</v>
      </c>
      <c r="G361">
        <v>6.0</v>
      </c>
      <c r="H361">
        <v>10.0</v>
      </c>
      <c r="I361">
        <v>6.4405</v>
      </c>
      <c r="J361" t="s">
        <v>1030</v>
      </c>
    </row>
    <row r="362" ht="15.75" customHeight="1">
      <c r="A362">
        <f t="shared" si="2"/>
        <v>360</v>
      </c>
      <c r="B362" t="s">
        <v>523</v>
      </c>
      <c r="C362" t="s">
        <v>739</v>
      </c>
      <c r="D362" t="s">
        <v>132</v>
      </c>
      <c r="E362">
        <v>139.0</v>
      </c>
      <c r="F362">
        <v>4978.0</v>
      </c>
      <c r="G362">
        <v>6.0</v>
      </c>
      <c r="H362">
        <v>9.0</v>
      </c>
      <c r="I362">
        <v>6.991</v>
      </c>
      <c r="J362" t="s">
        <v>1031</v>
      </c>
    </row>
    <row r="363" ht="15.75" customHeight="1">
      <c r="A363">
        <f t="shared" si="2"/>
        <v>361</v>
      </c>
      <c r="B363" t="s">
        <v>523</v>
      </c>
      <c r="C363" t="s">
        <v>491</v>
      </c>
      <c r="D363" t="s">
        <v>65</v>
      </c>
      <c r="E363">
        <v>3417.0</v>
      </c>
      <c r="F363">
        <v>8436.0</v>
      </c>
      <c r="G363">
        <v>1.0</v>
      </c>
      <c r="H363">
        <v>211.0</v>
      </c>
      <c r="I363">
        <v>36.9932</v>
      </c>
      <c r="J363" t="s">
        <v>1032</v>
      </c>
    </row>
    <row r="364" ht="15.75" customHeight="1">
      <c r="A364">
        <f t="shared" si="2"/>
        <v>362</v>
      </c>
      <c r="B364" t="s">
        <v>523</v>
      </c>
      <c r="C364" t="s">
        <v>286</v>
      </c>
      <c r="D364" t="s">
        <v>49</v>
      </c>
      <c r="E364">
        <v>53507.0</v>
      </c>
      <c r="F364">
        <v>70844.0</v>
      </c>
      <c r="G364">
        <v>19.0</v>
      </c>
      <c r="H364">
        <v>19.0</v>
      </c>
      <c r="I364">
        <v>19.0</v>
      </c>
      <c r="J364" t="s">
        <v>1033</v>
      </c>
    </row>
    <row r="365" ht="15.75" customHeight="1">
      <c r="A365">
        <f t="shared" si="2"/>
        <v>363</v>
      </c>
      <c r="B365" t="s">
        <v>523</v>
      </c>
      <c r="C365" t="s">
        <v>290</v>
      </c>
      <c r="D365" t="s">
        <v>49</v>
      </c>
      <c r="E365">
        <v>53084.0</v>
      </c>
      <c r="F365">
        <v>70844.0</v>
      </c>
      <c r="G365">
        <v>19.0</v>
      </c>
      <c r="H365">
        <v>19.0</v>
      </c>
      <c r="I365">
        <v>19.0</v>
      </c>
      <c r="J365" t="s">
        <v>1038</v>
      </c>
    </row>
    <row r="366" ht="15.75" customHeight="1">
      <c r="A366">
        <f t="shared" si="2"/>
        <v>364</v>
      </c>
      <c r="B366" t="s">
        <v>546</v>
      </c>
      <c r="C366" t="s">
        <v>1039</v>
      </c>
      <c r="D366" t="s">
        <v>33</v>
      </c>
      <c r="E366">
        <v>325907.0</v>
      </c>
      <c r="F366">
        <v>325907.0</v>
      </c>
      <c r="G366">
        <v>1.0</v>
      </c>
      <c r="H366">
        <v>6.0</v>
      </c>
      <c r="I366">
        <v>5.6602</v>
      </c>
      <c r="J366" t="s">
        <v>41</v>
      </c>
    </row>
    <row r="367" ht="15.75" customHeight="1">
      <c r="A367">
        <f t="shared" si="2"/>
        <v>365</v>
      </c>
      <c r="B367" t="s">
        <v>546</v>
      </c>
      <c r="C367" t="s">
        <v>1040</v>
      </c>
      <c r="D367" t="s">
        <v>33</v>
      </c>
      <c r="E367">
        <v>172801.0</v>
      </c>
      <c r="F367">
        <v>325907.0</v>
      </c>
      <c r="G367">
        <v>7.0</v>
      </c>
      <c r="H367">
        <v>7.0</v>
      </c>
      <c r="I367">
        <v>7.0</v>
      </c>
      <c r="J367" t="s">
        <v>1041</v>
      </c>
    </row>
    <row r="368" ht="15.75" customHeight="1">
      <c r="A368">
        <f t="shared" si="2"/>
        <v>366</v>
      </c>
      <c r="B368" t="s">
        <v>546</v>
      </c>
      <c r="C368" t="s">
        <v>1042</v>
      </c>
      <c r="D368" t="s">
        <v>33</v>
      </c>
      <c r="E368">
        <v>45129.0</v>
      </c>
      <c r="F368">
        <v>325907.0</v>
      </c>
      <c r="G368">
        <v>6.0</v>
      </c>
      <c r="H368">
        <v>7.0</v>
      </c>
      <c r="I368">
        <v>7.0</v>
      </c>
      <c r="J368" t="s">
        <v>1043</v>
      </c>
    </row>
    <row r="369" ht="15.75" customHeight="1">
      <c r="A369">
        <f t="shared" si="2"/>
        <v>367</v>
      </c>
      <c r="B369" t="s">
        <v>546</v>
      </c>
      <c r="C369" t="s">
        <v>447</v>
      </c>
      <c r="D369" t="s">
        <v>49</v>
      </c>
      <c r="E369">
        <v>4951.0</v>
      </c>
      <c r="F369">
        <v>168723.0</v>
      </c>
      <c r="G369">
        <v>19.0</v>
      </c>
      <c r="H369">
        <v>19.0</v>
      </c>
      <c r="I369">
        <v>19.0</v>
      </c>
      <c r="J369" t="s">
        <v>1044</v>
      </c>
    </row>
    <row r="370" ht="15.75" customHeight="1">
      <c r="A370">
        <f t="shared" si="2"/>
        <v>368</v>
      </c>
      <c r="B370" t="s">
        <v>546</v>
      </c>
      <c r="C370" t="s">
        <v>603</v>
      </c>
      <c r="D370" t="s">
        <v>65</v>
      </c>
      <c r="E370">
        <v>26.0</v>
      </c>
      <c r="F370">
        <v>325907.0</v>
      </c>
      <c r="G370">
        <v>5.0</v>
      </c>
      <c r="H370">
        <v>63.0</v>
      </c>
      <c r="I370">
        <v>36.3907</v>
      </c>
      <c r="J370" t="s">
        <v>1045</v>
      </c>
    </row>
    <row r="371" ht="15.75" customHeight="1">
      <c r="A371">
        <f t="shared" si="2"/>
        <v>369</v>
      </c>
      <c r="B371" t="s">
        <v>546</v>
      </c>
      <c r="C371" t="s">
        <v>286</v>
      </c>
      <c r="D371" t="s">
        <v>49</v>
      </c>
      <c r="E371">
        <v>27784.0</v>
      </c>
      <c r="F371">
        <v>325907.0</v>
      </c>
      <c r="G371">
        <v>19.0</v>
      </c>
      <c r="H371">
        <v>19.0</v>
      </c>
      <c r="I371">
        <v>19.0</v>
      </c>
      <c r="J371" t="s">
        <v>1046</v>
      </c>
    </row>
    <row r="372" ht="15.75" customHeight="1">
      <c r="A372">
        <f t="shared" si="2"/>
        <v>370</v>
      </c>
      <c r="B372" t="s">
        <v>546</v>
      </c>
      <c r="C372" t="s">
        <v>290</v>
      </c>
      <c r="D372" t="s">
        <v>49</v>
      </c>
      <c r="E372">
        <v>22613.0</v>
      </c>
      <c r="F372">
        <v>325847.0</v>
      </c>
      <c r="G372">
        <v>19.0</v>
      </c>
      <c r="H372">
        <v>19.0</v>
      </c>
      <c r="I372">
        <v>19.0</v>
      </c>
      <c r="J372" t="s">
        <v>1047</v>
      </c>
    </row>
    <row r="373" ht="15.75" customHeight="1">
      <c r="A373">
        <f t="shared" si="2"/>
        <v>371</v>
      </c>
      <c r="B373" t="s">
        <v>570</v>
      </c>
      <c r="C373" t="s">
        <v>1015</v>
      </c>
      <c r="D373" t="s">
        <v>33</v>
      </c>
      <c r="E373">
        <v>1616866.0</v>
      </c>
      <c r="F373">
        <v>1616866.0</v>
      </c>
      <c r="G373">
        <v>1.0</v>
      </c>
      <c r="H373">
        <v>7.0</v>
      </c>
      <c r="I373">
        <v>6.313</v>
      </c>
      <c r="J373" t="s">
        <v>41</v>
      </c>
    </row>
    <row r="374" ht="15.75" customHeight="1">
      <c r="A374">
        <f t="shared" si="2"/>
        <v>372</v>
      </c>
      <c r="B374" t="s">
        <v>570</v>
      </c>
      <c r="C374" t="s">
        <v>391</v>
      </c>
      <c r="D374" t="s">
        <v>33</v>
      </c>
      <c r="E374">
        <v>1568286.0</v>
      </c>
      <c r="F374">
        <v>1616866.0</v>
      </c>
      <c r="G374">
        <v>1.0</v>
      </c>
      <c r="H374">
        <v>7.0</v>
      </c>
      <c r="I374">
        <v>6.313</v>
      </c>
      <c r="J374" t="s">
        <v>41</v>
      </c>
    </row>
    <row r="375" ht="15.75" customHeight="1">
      <c r="A375">
        <f t="shared" si="2"/>
        <v>373</v>
      </c>
      <c r="B375" t="s">
        <v>570</v>
      </c>
      <c r="C375" t="s">
        <v>1048</v>
      </c>
      <c r="D375" t="s">
        <v>33</v>
      </c>
      <c r="E375">
        <v>825.0</v>
      </c>
      <c r="F375">
        <v>1616866.0</v>
      </c>
      <c r="G375">
        <v>1.0</v>
      </c>
      <c r="H375">
        <v>3.0</v>
      </c>
      <c r="I375">
        <v>2.9092</v>
      </c>
      <c r="J375" t="s">
        <v>1049</v>
      </c>
    </row>
    <row r="376" ht="15.75" customHeight="1">
      <c r="A376">
        <f t="shared" si="2"/>
        <v>374</v>
      </c>
      <c r="B376" t="s">
        <v>570</v>
      </c>
      <c r="C376" t="s">
        <v>1018</v>
      </c>
      <c r="D376" t="s">
        <v>132</v>
      </c>
      <c r="E376">
        <v>3971.0</v>
      </c>
      <c r="F376">
        <v>1616463.0</v>
      </c>
      <c r="G376">
        <v>6.0</v>
      </c>
      <c r="H376">
        <v>9.0</v>
      </c>
      <c r="I376">
        <v>6.0031</v>
      </c>
      <c r="J376" t="s">
        <v>1050</v>
      </c>
    </row>
    <row r="377" ht="15.75" customHeight="1">
      <c r="A377">
        <f t="shared" si="2"/>
        <v>375</v>
      </c>
      <c r="B377" t="s">
        <v>570</v>
      </c>
      <c r="C377" t="s">
        <v>447</v>
      </c>
      <c r="D377" t="s">
        <v>49</v>
      </c>
      <c r="E377">
        <v>6686.0</v>
      </c>
      <c r="F377">
        <v>241695.0</v>
      </c>
      <c r="G377">
        <v>19.0</v>
      </c>
      <c r="H377">
        <v>19.0</v>
      </c>
      <c r="I377">
        <v>19.0</v>
      </c>
      <c r="J377" t="s">
        <v>1051</v>
      </c>
    </row>
    <row r="378" ht="15.75" customHeight="1">
      <c r="A378">
        <f t="shared" si="2"/>
        <v>376</v>
      </c>
      <c r="B378" t="s">
        <v>570</v>
      </c>
      <c r="C378" t="s">
        <v>449</v>
      </c>
      <c r="D378" t="s">
        <v>49</v>
      </c>
      <c r="E378">
        <v>5960.0</v>
      </c>
      <c r="F378">
        <v>181627.0</v>
      </c>
      <c r="G378">
        <v>19.0</v>
      </c>
      <c r="H378">
        <v>19.0</v>
      </c>
      <c r="I378">
        <v>19.0</v>
      </c>
      <c r="J378" t="s">
        <v>1052</v>
      </c>
    </row>
    <row r="379" ht="15.75" customHeight="1">
      <c r="A379">
        <f t="shared" si="2"/>
        <v>377</v>
      </c>
      <c r="B379" t="s">
        <v>570</v>
      </c>
      <c r="C379" t="s">
        <v>491</v>
      </c>
      <c r="D379" t="s">
        <v>65</v>
      </c>
      <c r="E379">
        <v>1872.0</v>
      </c>
      <c r="F379">
        <v>1433098.0</v>
      </c>
      <c r="G379">
        <v>1.0</v>
      </c>
      <c r="H379">
        <v>183.0</v>
      </c>
      <c r="I379">
        <v>24.1772</v>
      </c>
      <c r="J379" t="s">
        <v>1053</v>
      </c>
    </row>
    <row r="380" ht="15.75" customHeight="1">
      <c r="A380">
        <f t="shared" si="2"/>
        <v>378</v>
      </c>
      <c r="B380" t="s">
        <v>570</v>
      </c>
      <c r="C380" t="s">
        <v>279</v>
      </c>
      <c r="D380" t="s">
        <v>65</v>
      </c>
      <c r="E380">
        <v>180.0</v>
      </c>
      <c r="F380">
        <v>1616866.0</v>
      </c>
      <c r="G380">
        <v>2.0</v>
      </c>
      <c r="H380">
        <v>11.0</v>
      </c>
      <c r="I380">
        <v>4.6742</v>
      </c>
      <c r="J380" t="s">
        <v>1054</v>
      </c>
    </row>
    <row r="381" ht="15.75" customHeight="1">
      <c r="A381">
        <f t="shared" si="2"/>
        <v>379</v>
      </c>
      <c r="B381" t="s">
        <v>570</v>
      </c>
      <c r="C381" t="s">
        <v>286</v>
      </c>
      <c r="D381" t="s">
        <v>49</v>
      </c>
      <c r="E381">
        <v>63277.0</v>
      </c>
      <c r="F381">
        <v>1616866.0</v>
      </c>
      <c r="G381">
        <v>19.0</v>
      </c>
      <c r="H381">
        <v>19.0</v>
      </c>
      <c r="I381">
        <v>19.0</v>
      </c>
      <c r="J381" t="s">
        <v>1055</v>
      </c>
    </row>
    <row r="382" ht="15.75" customHeight="1">
      <c r="A382">
        <f t="shared" si="2"/>
        <v>380</v>
      </c>
      <c r="B382" t="s">
        <v>570</v>
      </c>
      <c r="C382" t="s">
        <v>157</v>
      </c>
      <c r="D382" t="s">
        <v>65</v>
      </c>
      <c r="E382">
        <v>157.0</v>
      </c>
      <c r="F382">
        <v>1616866.0</v>
      </c>
      <c r="G382">
        <v>2.0</v>
      </c>
      <c r="H382">
        <v>11.0</v>
      </c>
      <c r="I382">
        <v>4.704</v>
      </c>
      <c r="J382" t="s">
        <v>1056</v>
      </c>
    </row>
    <row r="383" ht="15.75" customHeight="1">
      <c r="A383">
        <f t="shared" si="2"/>
        <v>381</v>
      </c>
      <c r="B383" t="s">
        <v>570</v>
      </c>
      <c r="C383" t="s">
        <v>290</v>
      </c>
      <c r="D383" t="s">
        <v>49</v>
      </c>
      <c r="E383">
        <v>190565.0</v>
      </c>
      <c r="F383">
        <v>1615195.0</v>
      </c>
      <c r="G383">
        <v>19.0</v>
      </c>
      <c r="H383">
        <v>19.0</v>
      </c>
      <c r="I383">
        <v>19.0</v>
      </c>
      <c r="J383" t="s">
        <v>1057</v>
      </c>
    </row>
    <row r="384" ht="15.75" customHeight="1">
      <c r="A384">
        <f t="shared" si="2"/>
        <v>382</v>
      </c>
      <c r="B384" t="s">
        <v>570</v>
      </c>
      <c r="C384" t="s">
        <v>1058</v>
      </c>
      <c r="D384" t="s">
        <v>65</v>
      </c>
      <c r="E384">
        <v>26614.0</v>
      </c>
      <c r="F384">
        <v>27018.0</v>
      </c>
      <c r="G384">
        <v>13.0</v>
      </c>
      <c r="H384">
        <v>16.0</v>
      </c>
      <c r="I384">
        <v>15.8749</v>
      </c>
      <c r="J384" t="s">
        <v>1059</v>
      </c>
    </row>
    <row r="385" ht="15.75" customHeight="1">
      <c r="A385">
        <f t="shared" si="2"/>
        <v>383</v>
      </c>
      <c r="B385" t="s">
        <v>570</v>
      </c>
      <c r="C385" t="s">
        <v>1061</v>
      </c>
      <c r="D385" t="s">
        <v>65</v>
      </c>
      <c r="E385">
        <v>26589.0</v>
      </c>
      <c r="F385">
        <v>27018.0</v>
      </c>
      <c r="G385">
        <v>12.0</v>
      </c>
      <c r="H385">
        <v>15.0</v>
      </c>
      <c r="I385">
        <v>14.9073</v>
      </c>
      <c r="J385" t="s">
        <v>1062</v>
      </c>
    </row>
    <row r="386" ht="15.75" customHeight="1">
      <c r="A386">
        <f t="shared" si="2"/>
        <v>384</v>
      </c>
      <c r="B386" t="s">
        <v>570</v>
      </c>
      <c r="C386" t="s">
        <v>1063</v>
      </c>
      <c r="D386" t="s">
        <v>132</v>
      </c>
      <c r="E386">
        <v>20962.0</v>
      </c>
      <c r="F386">
        <v>26459.0</v>
      </c>
      <c r="G386">
        <v>11.0</v>
      </c>
      <c r="H386">
        <v>11.0</v>
      </c>
      <c r="I386">
        <v>11.0</v>
      </c>
      <c r="J386" t="s">
        <v>1064</v>
      </c>
    </row>
    <row r="387" ht="15.75" customHeight="1">
      <c r="A387">
        <f t="shared" si="2"/>
        <v>385</v>
      </c>
      <c r="B387" t="s">
        <v>570</v>
      </c>
      <c r="C387" t="s">
        <v>1065</v>
      </c>
      <c r="D387" t="s">
        <v>132</v>
      </c>
      <c r="E387">
        <v>19018.0</v>
      </c>
      <c r="F387">
        <v>26459.0</v>
      </c>
      <c r="G387">
        <v>11.0</v>
      </c>
      <c r="H387">
        <v>11.0</v>
      </c>
      <c r="I387">
        <v>11.0</v>
      </c>
      <c r="J387" t="s">
        <v>1066</v>
      </c>
    </row>
    <row r="388" ht="15.75" customHeight="1">
      <c r="A388">
        <f t="shared" si="2"/>
        <v>386</v>
      </c>
      <c r="B388" t="s">
        <v>579</v>
      </c>
      <c r="C388" t="s">
        <v>1067</v>
      </c>
      <c r="D388" t="s">
        <v>33</v>
      </c>
      <c r="E388">
        <v>5213.0</v>
      </c>
      <c r="F388">
        <v>5213.0</v>
      </c>
      <c r="G388">
        <v>1.0</v>
      </c>
      <c r="H388">
        <v>4.0</v>
      </c>
      <c r="I388">
        <v>3.789</v>
      </c>
      <c r="J388" t="s">
        <v>1069</v>
      </c>
    </row>
    <row r="389" ht="15.75" customHeight="1">
      <c r="A389">
        <f t="shared" si="2"/>
        <v>387</v>
      </c>
      <c r="B389" t="s">
        <v>579</v>
      </c>
      <c r="C389" t="s">
        <v>391</v>
      </c>
      <c r="D389" t="s">
        <v>33</v>
      </c>
      <c r="E389">
        <v>4896.0</v>
      </c>
      <c r="F389">
        <v>5213.0</v>
      </c>
      <c r="G389">
        <v>6.0</v>
      </c>
      <c r="H389">
        <v>7.0</v>
      </c>
      <c r="I389">
        <v>6.9998</v>
      </c>
      <c r="J389" t="s">
        <v>1071</v>
      </c>
    </row>
    <row r="390" ht="15.75" customHeight="1">
      <c r="A390">
        <f t="shared" si="2"/>
        <v>388</v>
      </c>
      <c r="B390" t="s">
        <v>579</v>
      </c>
      <c r="C390" t="s">
        <v>395</v>
      </c>
      <c r="D390" t="s">
        <v>33</v>
      </c>
      <c r="E390">
        <v>4840.0</v>
      </c>
      <c r="F390">
        <v>5213.0</v>
      </c>
      <c r="G390">
        <v>2.0</v>
      </c>
      <c r="H390">
        <v>7.0</v>
      </c>
      <c r="I390">
        <v>5.8408</v>
      </c>
      <c r="J390" t="s">
        <v>1074</v>
      </c>
    </row>
    <row r="391" ht="15.75" customHeight="1">
      <c r="A391">
        <f t="shared" si="2"/>
        <v>389</v>
      </c>
      <c r="B391" t="s">
        <v>579</v>
      </c>
      <c r="C391" t="s">
        <v>286</v>
      </c>
      <c r="D391" t="s">
        <v>49</v>
      </c>
      <c r="E391">
        <v>276.0</v>
      </c>
      <c r="F391">
        <v>5212.0</v>
      </c>
      <c r="G391">
        <v>19.0</v>
      </c>
      <c r="H391">
        <v>19.0</v>
      </c>
      <c r="I391">
        <v>19.0</v>
      </c>
      <c r="J391" t="s">
        <v>1075</v>
      </c>
    </row>
    <row r="392" ht="15.75" customHeight="1">
      <c r="A392">
        <f t="shared" si="2"/>
        <v>390</v>
      </c>
      <c r="B392" t="s">
        <v>579</v>
      </c>
      <c r="C392" t="s">
        <v>290</v>
      </c>
      <c r="D392" t="s">
        <v>49</v>
      </c>
      <c r="E392">
        <v>276.0</v>
      </c>
      <c r="F392">
        <v>5212.0</v>
      </c>
      <c r="G392">
        <v>19.0</v>
      </c>
      <c r="H392">
        <v>19.0</v>
      </c>
      <c r="I392">
        <v>19.0</v>
      </c>
      <c r="J392" t="s">
        <v>1075</v>
      </c>
    </row>
    <row r="393" ht="15.75" customHeight="1">
      <c r="A393">
        <f t="shared" si="2"/>
        <v>391</v>
      </c>
      <c r="B393" t="s">
        <v>618</v>
      </c>
      <c r="C393" t="s">
        <v>453</v>
      </c>
      <c r="D393" t="s">
        <v>33</v>
      </c>
      <c r="E393">
        <v>973.0</v>
      </c>
      <c r="F393">
        <v>973.0</v>
      </c>
      <c r="G393">
        <v>3.0</v>
      </c>
      <c r="H393">
        <v>7.0</v>
      </c>
      <c r="I393">
        <v>6.3083</v>
      </c>
      <c r="J393" t="s">
        <v>1076</v>
      </c>
    </row>
    <row r="394" ht="15.75" customHeight="1">
      <c r="A394">
        <f t="shared" si="2"/>
        <v>392</v>
      </c>
      <c r="B394" t="s">
        <v>618</v>
      </c>
      <c r="C394" t="s">
        <v>1077</v>
      </c>
      <c r="D394" t="s">
        <v>65</v>
      </c>
      <c r="E394">
        <v>207.0</v>
      </c>
      <c r="F394">
        <v>973.0</v>
      </c>
      <c r="G394">
        <v>1.0</v>
      </c>
      <c r="H394">
        <v>46.0</v>
      </c>
      <c r="I394">
        <v>3.1891</v>
      </c>
      <c r="J394" t="s">
        <v>1078</v>
      </c>
    </row>
    <row r="395" ht="15.75" customHeight="1">
      <c r="A395">
        <f t="shared" si="2"/>
        <v>393</v>
      </c>
      <c r="B395" t="s">
        <v>618</v>
      </c>
      <c r="C395" t="s">
        <v>1079</v>
      </c>
      <c r="D395" t="s">
        <v>65</v>
      </c>
      <c r="E395">
        <v>700.0</v>
      </c>
      <c r="F395">
        <v>973.0</v>
      </c>
      <c r="G395">
        <v>3.0</v>
      </c>
      <c r="H395">
        <v>39.0</v>
      </c>
      <c r="I395">
        <v>11.8314</v>
      </c>
      <c r="J395" t="s">
        <v>1080</v>
      </c>
    </row>
    <row r="396" ht="15.75" customHeight="1">
      <c r="A396">
        <f t="shared" si="2"/>
        <v>394</v>
      </c>
      <c r="B396" t="s">
        <v>618</v>
      </c>
      <c r="C396" t="s">
        <v>1081</v>
      </c>
      <c r="D396" t="s">
        <v>49</v>
      </c>
      <c r="E396">
        <v>86.0</v>
      </c>
      <c r="F396">
        <v>95.0</v>
      </c>
      <c r="G396">
        <v>19.0</v>
      </c>
      <c r="H396">
        <v>19.0</v>
      </c>
      <c r="I396">
        <v>19.0</v>
      </c>
      <c r="J396" t="s">
        <v>1082</v>
      </c>
    </row>
    <row r="397" ht="15.75" customHeight="1">
      <c r="A397">
        <f t="shared" si="2"/>
        <v>395</v>
      </c>
      <c r="B397" t="s">
        <v>618</v>
      </c>
      <c r="C397" t="s">
        <v>1083</v>
      </c>
      <c r="D397" t="s">
        <v>49</v>
      </c>
      <c r="E397">
        <v>383.0</v>
      </c>
      <c r="F397">
        <v>509.0</v>
      </c>
      <c r="G397">
        <v>19.0</v>
      </c>
      <c r="H397">
        <v>19.0</v>
      </c>
      <c r="I397">
        <v>19.0</v>
      </c>
      <c r="J397" t="s">
        <v>1084</v>
      </c>
    </row>
    <row r="398" ht="15.75" customHeight="1">
      <c r="A398">
        <f t="shared" si="2"/>
        <v>396</v>
      </c>
      <c r="B398" t="s">
        <v>624</v>
      </c>
      <c r="C398" t="s">
        <v>990</v>
      </c>
      <c r="D398" t="s">
        <v>65</v>
      </c>
      <c r="E398">
        <v>380.0</v>
      </c>
      <c r="F398">
        <v>380.0</v>
      </c>
      <c r="G398">
        <v>1.0</v>
      </c>
      <c r="H398">
        <v>15.0</v>
      </c>
      <c r="I398">
        <v>3.6105</v>
      </c>
      <c r="J398" t="s">
        <v>1085</v>
      </c>
    </row>
    <row r="399" ht="15.75" customHeight="1">
      <c r="A399">
        <f t="shared" si="2"/>
        <v>397</v>
      </c>
      <c r="B399" t="s">
        <v>624</v>
      </c>
      <c r="C399" t="s">
        <v>1086</v>
      </c>
      <c r="D399" t="s">
        <v>65</v>
      </c>
      <c r="E399">
        <v>116.0</v>
      </c>
      <c r="F399">
        <v>379.0</v>
      </c>
      <c r="G399">
        <v>5.0</v>
      </c>
      <c r="H399">
        <v>42.0</v>
      </c>
      <c r="I399">
        <v>14.9842</v>
      </c>
      <c r="J399" t="s">
        <v>1087</v>
      </c>
    </row>
    <row r="400" ht="15.75" customHeight="1">
      <c r="A400">
        <f t="shared" si="2"/>
        <v>398</v>
      </c>
      <c r="B400" t="s">
        <v>624</v>
      </c>
      <c r="C400" t="s">
        <v>1088</v>
      </c>
      <c r="D400" t="s">
        <v>65</v>
      </c>
      <c r="E400">
        <v>244.0</v>
      </c>
      <c r="F400">
        <v>379.0</v>
      </c>
      <c r="G400">
        <v>5.0</v>
      </c>
      <c r="H400">
        <v>46.0</v>
      </c>
      <c r="I400">
        <v>21.7599</v>
      </c>
      <c r="J400" t="s">
        <v>1089</v>
      </c>
    </row>
    <row r="401" ht="15.75" customHeight="1">
      <c r="A401">
        <f t="shared" si="2"/>
        <v>399</v>
      </c>
      <c r="B401" t="s">
        <v>624</v>
      </c>
      <c r="C401" t="s">
        <v>1090</v>
      </c>
      <c r="D401" t="s">
        <v>65</v>
      </c>
      <c r="E401">
        <v>340.0</v>
      </c>
      <c r="F401">
        <v>379.0</v>
      </c>
      <c r="G401">
        <v>5.0</v>
      </c>
      <c r="H401">
        <v>45.0</v>
      </c>
      <c r="I401">
        <v>24.5963</v>
      </c>
      <c r="J401" t="s">
        <v>1091</v>
      </c>
    </row>
    <row r="402" ht="15.75" customHeight="1">
      <c r="A402">
        <f t="shared" si="2"/>
        <v>400</v>
      </c>
      <c r="B402" t="s">
        <v>624</v>
      </c>
      <c r="C402" t="s">
        <v>1092</v>
      </c>
      <c r="D402" t="s">
        <v>65</v>
      </c>
      <c r="E402">
        <v>367.0</v>
      </c>
      <c r="F402">
        <v>375.0</v>
      </c>
      <c r="G402">
        <v>3.0</v>
      </c>
      <c r="H402">
        <v>47.0</v>
      </c>
      <c r="I402">
        <v>18.9947</v>
      </c>
      <c r="J402" t="s">
        <v>1093</v>
      </c>
    </row>
    <row r="403" ht="15.75" customHeight="1">
      <c r="A403">
        <f t="shared" si="2"/>
        <v>401</v>
      </c>
      <c r="B403" t="s">
        <v>624</v>
      </c>
      <c r="C403" t="s">
        <v>1094</v>
      </c>
      <c r="D403" t="s">
        <v>65</v>
      </c>
      <c r="E403">
        <v>354.0</v>
      </c>
      <c r="F403">
        <v>372.0</v>
      </c>
      <c r="G403">
        <v>3.0</v>
      </c>
      <c r="H403">
        <v>42.0</v>
      </c>
      <c r="I403">
        <v>16.172</v>
      </c>
      <c r="J403" t="s">
        <v>1095</v>
      </c>
    </row>
    <row r="404" ht="15.75" customHeight="1">
      <c r="A404">
        <f t="shared" si="2"/>
        <v>402</v>
      </c>
      <c r="B404" t="s">
        <v>624</v>
      </c>
      <c r="C404" t="s">
        <v>1096</v>
      </c>
      <c r="D404" t="s">
        <v>65</v>
      </c>
      <c r="E404">
        <v>229.0</v>
      </c>
      <c r="F404">
        <v>329.0</v>
      </c>
      <c r="G404">
        <v>3.0</v>
      </c>
      <c r="H404">
        <v>38.0</v>
      </c>
      <c r="I404">
        <v>12.772</v>
      </c>
      <c r="J404" t="s">
        <v>1097</v>
      </c>
    </row>
    <row r="405" ht="15.75" customHeight="1">
      <c r="A405">
        <f t="shared" si="2"/>
        <v>403</v>
      </c>
      <c r="B405" t="s">
        <v>624</v>
      </c>
      <c r="C405" t="s">
        <v>1098</v>
      </c>
      <c r="D405" t="s">
        <v>65</v>
      </c>
      <c r="E405">
        <v>58.0</v>
      </c>
      <c r="F405">
        <v>154.0</v>
      </c>
      <c r="G405">
        <v>3.0</v>
      </c>
      <c r="H405">
        <v>37.0</v>
      </c>
      <c r="I405">
        <v>8.7727</v>
      </c>
      <c r="J405" t="s">
        <v>1099</v>
      </c>
    </row>
    <row r="406" ht="15.75" customHeight="1">
      <c r="A406">
        <f t="shared" si="2"/>
        <v>404</v>
      </c>
      <c r="B406" t="s">
        <v>645</v>
      </c>
      <c r="C406" t="s">
        <v>453</v>
      </c>
      <c r="D406" t="s">
        <v>33</v>
      </c>
      <c r="E406">
        <v>969.0</v>
      </c>
      <c r="F406">
        <v>98705.0</v>
      </c>
      <c r="G406">
        <v>3.0</v>
      </c>
      <c r="H406">
        <v>7.0</v>
      </c>
      <c r="I406">
        <v>6.1284</v>
      </c>
      <c r="J406" t="s">
        <v>1100</v>
      </c>
    </row>
    <row r="407" ht="15.75" customHeight="1">
      <c r="A407">
        <f t="shared" si="2"/>
        <v>405</v>
      </c>
      <c r="B407" t="s">
        <v>645</v>
      </c>
      <c r="C407" t="s">
        <v>1101</v>
      </c>
      <c r="D407" t="s">
        <v>33</v>
      </c>
      <c r="E407">
        <v>2041.0</v>
      </c>
      <c r="F407">
        <v>98705.0</v>
      </c>
      <c r="G407">
        <v>1.0</v>
      </c>
      <c r="H407">
        <v>4.0</v>
      </c>
      <c r="I407">
        <v>2.5699</v>
      </c>
      <c r="J407" t="s">
        <v>1102</v>
      </c>
    </row>
    <row r="408" ht="15.75" customHeight="1">
      <c r="A408">
        <f t="shared" si="2"/>
        <v>406</v>
      </c>
      <c r="B408" t="s">
        <v>645</v>
      </c>
      <c r="C408" t="s">
        <v>402</v>
      </c>
      <c r="D408" t="s">
        <v>795</v>
      </c>
      <c r="E408">
        <v>92971.0</v>
      </c>
      <c r="F408">
        <v>98705.0</v>
      </c>
      <c r="G408">
        <v>1.0</v>
      </c>
      <c r="H408">
        <v>8.0</v>
      </c>
      <c r="I408">
        <v>6.128</v>
      </c>
      <c r="J408" t="s">
        <v>1104</v>
      </c>
    </row>
    <row r="409" ht="15.75" customHeight="1">
      <c r="A409">
        <f t="shared" si="2"/>
        <v>407</v>
      </c>
      <c r="B409" t="s">
        <v>645</v>
      </c>
      <c r="C409" t="s">
        <v>1105</v>
      </c>
      <c r="D409" t="s">
        <v>49</v>
      </c>
      <c r="E409">
        <v>591.0</v>
      </c>
      <c r="F409">
        <v>68063.0</v>
      </c>
      <c r="G409">
        <v>19.0</v>
      </c>
      <c r="H409">
        <v>19.0</v>
      </c>
      <c r="I409">
        <v>19.0</v>
      </c>
      <c r="J409" t="s">
        <v>1106</v>
      </c>
    </row>
    <row r="410" ht="15.75" customHeight="1">
      <c r="A410">
        <f t="shared" si="2"/>
        <v>408</v>
      </c>
      <c r="B410" t="s">
        <v>645</v>
      </c>
      <c r="C410" t="s">
        <v>1107</v>
      </c>
      <c r="D410" t="s">
        <v>65</v>
      </c>
      <c r="E410">
        <v>112.0</v>
      </c>
      <c r="F410">
        <v>153.0</v>
      </c>
      <c r="G410">
        <v>7.0</v>
      </c>
      <c r="H410">
        <v>78.0</v>
      </c>
      <c r="I410">
        <v>31.6471</v>
      </c>
      <c r="J410" t="s">
        <v>1108</v>
      </c>
    </row>
    <row r="411" ht="15.75" customHeight="1">
      <c r="A411">
        <f t="shared" si="2"/>
        <v>409</v>
      </c>
      <c r="B411" t="s">
        <v>653</v>
      </c>
      <c r="C411" t="s">
        <v>1110</v>
      </c>
      <c r="D411" t="s">
        <v>33</v>
      </c>
      <c r="E411">
        <v>3431.0</v>
      </c>
      <c r="F411">
        <v>3431.0</v>
      </c>
      <c r="G411">
        <v>1.0</v>
      </c>
      <c r="H411">
        <v>4.0</v>
      </c>
      <c r="I411">
        <v>3.6989</v>
      </c>
      <c r="J411" t="s">
        <v>1111</v>
      </c>
    </row>
    <row r="412" ht="15.75" customHeight="1">
      <c r="A412">
        <f t="shared" si="2"/>
        <v>410</v>
      </c>
      <c r="B412" t="s">
        <v>653</v>
      </c>
      <c r="C412" t="s">
        <v>453</v>
      </c>
      <c r="D412" t="s">
        <v>33</v>
      </c>
      <c r="E412">
        <v>3016.0</v>
      </c>
      <c r="F412">
        <v>3427.0</v>
      </c>
      <c r="G412">
        <v>1.0</v>
      </c>
      <c r="H412">
        <v>4.0</v>
      </c>
      <c r="I412">
        <v>3.7032</v>
      </c>
      <c r="J412" t="s">
        <v>1113</v>
      </c>
    </row>
    <row r="413" ht="15.75" customHeight="1">
      <c r="A413">
        <f t="shared" si="2"/>
        <v>411</v>
      </c>
      <c r="B413" t="s">
        <v>653</v>
      </c>
      <c r="C413" t="s">
        <v>1114</v>
      </c>
      <c r="D413" t="s">
        <v>65</v>
      </c>
      <c r="E413">
        <v>2249.0</v>
      </c>
      <c r="F413">
        <v>3424.0</v>
      </c>
      <c r="G413">
        <v>2.0</v>
      </c>
      <c r="H413">
        <v>7.0</v>
      </c>
      <c r="I413">
        <v>4.9755</v>
      </c>
      <c r="J413" t="s">
        <v>1115</v>
      </c>
    </row>
    <row r="414" ht="15.75" customHeight="1">
      <c r="A414">
        <f t="shared" si="2"/>
        <v>412</v>
      </c>
      <c r="B414" t="s">
        <v>653</v>
      </c>
      <c r="C414" t="s">
        <v>1116</v>
      </c>
      <c r="D414" t="s">
        <v>49</v>
      </c>
      <c r="E414">
        <v>1836.0</v>
      </c>
      <c r="F414">
        <v>3424.0</v>
      </c>
      <c r="G414">
        <v>19.0</v>
      </c>
      <c r="H414">
        <v>19.0</v>
      </c>
      <c r="I414">
        <v>19.0</v>
      </c>
      <c r="J414" t="s">
        <v>1117</v>
      </c>
    </row>
    <row r="415" ht="15.75" customHeight="1">
      <c r="A415">
        <f t="shared" si="2"/>
        <v>413</v>
      </c>
      <c r="B415" t="s">
        <v>653</v>
      </c>
      <c r="C415" t="s">
        <v>1118</v>
      </c>
      <c r="D415" t="s">
        <v>404</v>
      </c>
      <c r="E415">
        <v>435.0</v>
      </c>
      <c r="F415">
        <v>3429.0</v>
      </c>
      <c r="G415">
        <v>1.0</v>
      </c>
      <c r="H415">
        <v>4.0</v>
      </c>
      <c r="I415">
        <v>1.8023</v>
      </c>
      <c r="J415" t="s">
        <v>1119</v>
      </c>
    </row>
    <row r="416" ht="15.75" customHeight="1">
      <c r="A416">
        <f t="shared" si="2"/>
        <v>414</v>
      </c>
      <c r="B416" t="s">
        <v>653</v>
      </c>
      <c r="C416" t="s">
        <v>1121</v>
      </c>
      <c r="D416" t="s">
        <v>49</v>
      </c>
      <c r="E416">
        <v>1028.0</v>
      </c>
      <c r="F416">
        <v>1728.0</v>
      </c>
      <c r="G416">
        <v>19.0</v>
      </c>
      <c r="H416">
        <v>19.0</v>
      </c>
      <c r="I416">
        <v>19.0</v>
      </c>
      <c r="J416" t="s">
        <v>1123</v>
      </c>
    </row>
    <row r="417" ht="15.75" customHeight="1">
      <c r="A417">
        <f t="shared" si="2"/>
        <v>415</v>
      </c>
      <c r="B417" t="s">
        <v>653</v>
      </c>
      <c r="C417" t="s">
        <v>286</v>
      </c>
      <c r="D417" t="s">
        <v>49</v>
      </c>
      <c r="E417">
        <v>1029.0</v>
      </c>
      <c r="F417">
        <v>3430.0</v>
      </c>
      <c r="G417">
        <v>19.0</v>
      </c>
      <c r="H417">
        <v>19.0</v>
      </c>
      <c r="I417">
        <v>19.0</v>
      </c>
      <c r="J417" t="s">
        <v>1124</v>
      </c>
    </row>
    <row r="418" ht="15.75" customHeight="1">
      <c r="A418">
        <f t="shared" si="2"/>
        <v>416</v>
      </c>
      <c r="B418" t="s">
        <v>696</v>
      </c>
      <c r="C418" t="s">
        <v>1125</v>
      </c>
      <c r="D418" t="s">
        <v>65</v>
      </c>
      <c r="E418">
        <v>185.0</v>
      </c>
      <c r="F418">
        <v>188.0</v>
      </c>
      <c r="G418">
        <v>2.0</v>
      </c>
      <c r="H418">
        <v>19.0</v>
      </c>
      <c r="I418">
        <v>6.6277</v>
      </c>
      <c r="J418" t="s">
        <v>1126</v>
      </c>
    </row>
    <row r="419" ht="15.75" customHeight="1">
      <c r="A419">
        <f t="shared" si="2"/>
        <v>417</v>
      </c>
      <c r="B419" t="s">
        <v>696</v>
      </c>
      <c r="C419" t="s">
        <v>451</v>
      </c>
      <c r="D419" t="s">
        <v>65</v>
      </c>
      <c r="E419">
        <v>187.0</v>
      </c>
      <c r="F419">
        <v>187.0</v>
      </c>
      <c r="G419">
        <v>4.0</v>
      </c>
      <c r="H419">
        <v>78.0</v>
      </c>
      <c r="I419">
        <v>30.7326</v>
      </c>
      <c r="J419" t="s">
        <v>1127</v>
      </c>
    </row>
    <row r="420" ht="15.75" customHeight="1">
      <c r="A420">
        <f t="shared" si="2"/>
        <v>418</v>
      </c>
      <c r="B420" t="s">
        <v>696</v>
      </c>
      <c r="C420" t="s">
        <v>286</v>
      </c>
      <c r="D420" t="s">
        <v>49</v>
      </c>
      <c r="E420">
        <v>56.0</v>
      </c>
      <c r="F420">
        <v>188.0</v>
      </c>
      <c r="G420">
        <v>19.0</v>
      </c>
      <c r="H420">
        <v>19.0</v>
      </c>
      <c r="I420">
        <v>19.0</v>
      </c>
      <c r="J420" t="s">
        <v>1128</v>
      </c>
    </row>
    <row r="421" ht="15.75" customHeight="1">
      <c r="A421">
        <f t="shared" si="2"/>
        <v>419</v>
      </c>
      <c r="B421" t="s">
        <v>696</v>
      </c>
      <c r="C421" t="s">
        <v>290</v>
      </c>
      <c r="D421" t="s">
        <v>49</v>
      </c>
      <c r="E421">
        <v>41.0</v>
      </c>
      <c r="F421">
        <v>188.0</v>
      </c>
      <c r="G421">
        <v>19.0</v>
      </c>
      <c r="H421">
        <v>19.0</v>
      </c>
      <c r="I421">
        <v>19.0</v>
      </c>
      <c r="J421" t="s">
        <v>1129</v>
      </c>
    </row>
    <row r="422" ht="15.75" customHeight="1">
      <c r="A422">
        <f t="shared" si="2"/>
        <v>420</v>
      </c>
      <c r="B422" t="s">
        <v>760</v>
      </c>
      <c r="C422" t="s">
        <v>969</v>
      </c>
      <c r="D422" t="s">
        <v>33</v>
      </c>
      <c r="E422">
        <v>207093.0</v>
      </c>
      <c r="F422">
        <v>207093.0</v>
      </c>
      <c r="G422">
        <v>1.0</v>
      </c>
      <c r="H422">
        <v>6.0</v>
      </c>
      <c r="I422">
        <v>5.6286</v>
      </c>
      <c r="J422" t="s">
        <v>1130</v>
      </c>
    </row>
    <row r="423" ht="15.75" customHeight="1">
      <c r="A423">
        <f t="shared" si="2"/>
        <v>421</v>
      </c>
      <c r="B423" t="s">
        <v>760</v>
      </c>
      <c r="C423" t="s">
        <v>1131</v>
      </c>
      <c r="D423" t="s">
        <v>33</v>
      </c>
      <c r="E423">
        <v>1222.0</v>
      </c>
      <c r="F423">
        <v>197768.0</v>
      </c>
      <c r="G423">
        <v>1.0</v>
      </c>
      <c r="H423">
        <v>6.0</v>
      </c>
      <c r="I423">
        <v>4.4729</v>
      </c>
      <c r="J423" t="s">
        <v>1132</v>
      </c>
    </row>
    <row r="424" ht="15.75" customHeight="1">
      <c r="A424">
        <f t="shared" si="2"/>
        <v>422</v>
      </c>
      <c r="B424" t="s">
        <v>760</v>
      </c>
      <c r="C424" t="s">
        <v>1133</v>
      </c>
      <c r="D424" t="s">
        <v>33</v>
      </c>
      <c r="E424">
        <v>15710.0</v>
      </c>
      <c r="F424">
        <v>202579.0</v>
      </c>
      <c r="G424">
        <v>1.0</v>
      </c>
      <c r="H424">
        <v>6.0</v>
      </c>
      <c r="I424">
        <v>5.1769</v>
      </c>
      <c r="J424" t="s">
        <v>1134</v>
      </c>
    </row>
    <row r="425" ht="15.75" customHeight="1">
      <c r="A425">
        <f t="shared" si="2"/>
        <v>423</v>
      </c>
      <c r="B425" t="s">
        <v>760</v>
      </c>
      <c r="C425" t="s">
        <v>1135</v>
      </c>
      <c r="D425" t="s">
        <v>33</v>
      </c>
      <c r="E425">
        <v>141479.0</v>
      </c>
      <c r="F425">
        <v>179739.0</v>
      </c>
      <c r="G425">
        <v>1.0</v>
      </c>
      <c r="H425">
        <v>6.0</v>
      </c>
      <c r="I425">
        <v>5.5446</v>
      </c>
      <c r="J425" t="s">
        <v>1136</v>
      </c>
    </row>
    <row r="426" ht="15.75" customHeight="1">
      <c r="A426">
        <f t="shared" si="2"/>
        <v>424</v>
      </c>
      <c r="B426" t="s">
        <v>760</v>
      </c>
      <c r="C426" t="s">
        <v>1137</v>
      </c>
      <c r="D426" t="s">
        <v>33</v>
      </c>
      <c r="E426">
        <v>10248.0</v>
      </c>
      <c r="F426">
        <v>172872.0</v>
      </c>
      <c r="G426">
        <v>4.0</v>
      </c>
      <c r="H426">
        <v>5.0</v>
      </c>
      <c r="I426">
        <v>4.9631</v>
      </c>
      <c r="J426" t="s">
        <v>1138</v>
      </c>
    </row>
    <row r="427" ht="15.75" customHeight="1">
      <c r="A427">
        <f t="shared" si="2"/>
        <v>425</v>
      </c>
      <c r="B427" t="s">
        <v>760</v>
      </c>
      <c r="C427" t="s">
        <v>1139</v>
      </c>
      <c r="D427" t="s">
        <v>65</v>
      </c>
      <c r="E427">
        <v>297.0</v>
      </c>
      <c r="F427">
        <v>107331.0</v>
      </c>
      <c r="G427">
        <v>1.0</v>
      </c>
      <c r="H427">
        <v>5.0</v>
      </c>
      <c r="I427">
        <v>1.4047</v>
      </c>
      <c r="J427" t="s">
        <v>1140</v>
      </c>
    </row>
    <row r="428" ht="15.75" customHeight="1">
      <c r="A428">
        <f t="shared" si="2"/>
        <v>426</v>
      </c>
      <c r="B428" t="s">
        <v>760</v>
      </c>
      <c r="C428" t="s">
        <v>1141</v>
      </c>
      <c r="D428" t="s">
        <v>65</v>
      </c>
      <c r="E428">
        <v>196357.0</v>
      </c>
      <c r="F428">
        <v>206731.0</v>
      </c>
      <c r="G428">
        <v>1.0</v>
      </c>
      <c r="H428">
        <v>160.0</v>
      </c>
      <c r="I428">
        <v>34.0792</v>
      </c>
      <c r="J428" t="s">
        <v>1142</v>
      </c>
    </row>
    <row r="429" ht="15.75" customHeight="1">
      <c r="A429">
        <f t="shared" si="2"/>
        <v>427</v>
      </c>
      <c r="B429" t="s">
        <v>760</v>
      </c>
      <c r="C429" t="s">
        <v>1143</v>
      </c>
      <c r="D429" t="s">
        <v>65</v>
      </c>
      <c r="E429">
        <v>107900.0</v>
      </c>
      <c r="F429">
        <v>111554.0</v>
      </c>
      <c r="G429">
        <v>4.0</v>
      </c>
      <c r="H429">
        <v>60.0</v>
      </c>
      <c r="I429">
        <v>17.4136</v>
      </c>
      <c r="J429" t="s">
        <v>1144</v>
      </c>
    </row>
    <row r="430" ht="15.75" customHeight="1">
      <c r="A430">
        <f t="shared" si="2"/>
        <v>428</v>
      </c>
      <c r="B430" t="s">
        <v>760</v>
      </c>
      <c r="C430" t="s">
        <v>1145</v>
      </c>
      <c r="D430" t="s">
        <v>65</v>
      </c>
      <c r="E430">
        <v>72436.0</v>
      </c>
      <c r="F430">
        <v>202870.0</v>
      </c>
      <c r="G430">
        <v>1.0</v>
      </c>
      <c r="H430">
        <v>78.0</v>
      </c>
      <c r="I430">
        <v>10.3051</v>
      </c>
      <c r="J430" t="s">
        <v>1146</v>
      </c>
    </row>
    <row r="431" ht="15.75" customHeight="1">
      <c r="A431">
        <f t="shared" si="2"/>
        <v>429</v>
      </c>
      <c r="B431" t="s">
        <v>760</v>
      </c>
      <c r="C431" t="s">
        <v>286</v>
      </c>
      <c r="D431" t="s">
        <v>49</v>
      </c>
      <c r="E431">
        <v>114942.0</v>
      </c>
      <c r="F431">
        <v>143342.0</v>
      </c>
      <c r="G431">
        <v>19.0</v>
      </c>
      <c r="H431">
        <v>19.0</v>
      </c>
      <c r="I431">
        <v>19.0</v>
      </c>
      <c r="J431" t="s">
        <v>1147</v>
      </c>
    </row>
    <row r="432" ht="15.75" customHeight="1">
      <c r="A432">
        <f t="shared" si="2"/>
        <v>430</v>
      </c>
      <c r="B432" t="s">
        <v>760</v>
      </c>
      <c r="C432" t="s">
        <v>290</v>
      </c>
      <c r="D432" t="s">
        <v>49</v>
      </c>
      <c r="E432">
        <v>113681.0</v>
      </c>
      <c r="F432">
        <v>151174.0</v>
      </c>
      <c r="G432">
        <v>19.0</v>
      </c>
      <c r="H432">
        <v>19.0</v>
      </c>
      <c r="I432">
        <v>19.0</v>
      </c>
      <c r="J432" t="s">
        <v>1148</v>
      </c>
    </row>
    <row r="433" ht="15.75" customHeight="1">
      <c r="A433">
        <f t="shared" si="2"/>
        <v>431</v>
      </c>
      <c r="B433" t="s">
        <v>760</v>
      </c>
      <c r="C433" t="s">
        <v>279</v>
      </c>
      <c r="D433" t="s">
        <v>65</v>
      </c>
      <c r="E433">
        <v>188.0</v>
      </c>
      <c r="F433">
        <v>139434.0</v>
      </c>
      <c r="G433">
        <v>1.0</v>
      </c>
      <c r="H433">
        <v>15.0</v>
      </c>
      <c r="I433">
        <v>7.1566</v>
      </c>
      <c r="J433" t="s">
        <v>1149</v>
      </c>
    </row>
    <row r="434" ht="15.75" customHeight="1">
      <c r="A434">
        <f t="shared" si="2"/>
        <v>432</v>
      </c>
      <c r="B434" t="s">
        <v>760</v>
      </c>
      <c r="C434" t="s">
        <v>157</v>
      </c>
      <c r="D434" t="s">
        <v>65</v>
      </c>
      <c r="E434">
        <v>120.0</v>
      </c>
      <c r="F434">
        <v>148439.0</v>
      </c>
      <c r="G434">
        <v>2.0</v>
      </c>
      <c r="H434">
        <v>18.0</v>
      </c>
      <c r="I434">
        <v>6.7562</v>
      </c>
      <c r="J434" t="s">
        <v>1150</v>
      </c>
    </row>
    <row r="435" ht="15.75" customHeight="1">
      <c r="A435">
        <f t="shared" si="2"/>
        <v>433</v>
      </c>
      <c r="B435" t="s">
        <v>760</v>
      </c>
      <c r="C435" t="s">
        <v>1151</v>
      </c>
      <c r="D435" t="s">
        <v>65</v>
      </c>
      <c r="E435">
        <v>65895.0</v>
      </c>
      <c r="F435">
        <v>65976.0</v>
      </c>
      <c r="G435">
        <v>1.0</v>
      </c>
      <c r="H435">
        <v>118.0</v>
      </c>
      <c r="I435">
        <v>34.5213</v>
      </c>
      <c r="J435" t="s">
        <v>1152</v>
      </c>
    </row>
    <row r="436" ht="15.75" customHeight="1">
      <c r="A436">
        <f t="shared" si="2"/>
        <v>434</v>
      </c>
      <c r="B436" t="s">
        <v>760</v>
      </c>
      <c r="C436" t="s">
        <v>1153</v>
      </c>
      <c r="D436" t="s">
        <v>65</v>
      </c>
      <c r="E436">
        <v>23682.0</v>
      </c>
      <c r="F436">
        <v>29211.0</v>
      </c>
      <c r="G436">
        <v>1.0</v>
      </c>
      <c r="H436">
        <v>250.0</v>
      </c>
      <c r="I436">
        <v>37.0099</v>
      </c>
      <c r="J436" t="s">
        <v>1154</v>
      </c>
    </row>
    <row r="437" ht="15.75" customHeight="1">
      <c r="A437">
        <f t="shared" si="2"/>
        <v>435</v>
      </c>
      <c r="B437" t="s">
        <v>760</v>
      </c>
      <c r="C437" t="s">
        <v>1155</v>
      </c>
      <c r="D437" t="s">
        <v>65</v>
      </c>
      <c r="E437">
        <v>10584.0</v>
      </c>
      <c r="F437">
        <v>13750.0</v>
      </c>
      <c r="G437">
        <v>1.0</v>
      </c>
      <c r="H437">
        <v>250.0</v>
      </c>
      <c r="I437">
        <v>45.6369</v>
      </c>
      <c r="J437" t="s">
        <v>1156</v>
      </c>
    </row>
    <row r="438" ht="15.75" customHeight="1">
      <c r="A438">
        <f t="shared" si="2"/>
        <v>436</v>
      </c>
      <c r="B438" t="s">
        <v>760</v>
      </c>
      <c r="C438" t="s">
        <v>1157</v>
      </c>
      <c r="D438" t="s">
        <v>65</v>
      </c>
      <c r="E438">
        <v>10182.0</v>
      </c>
      <c r="F438">
        <v>21220.0</v>
      </c>
      <c r="G438">
        <v>1.0</v>
      </c>
      <c r="H438">
        <v>175.0</v>
      </c>
      <c r="I438">
        <v>22.9076</v>
      </c>
      <c r="J438" t="s">
        <v>1158</v>
      </c>
    </row>
    <row r="439" ht="15.75" customHeight="1">
      <c r="A439">
        <f t="shared" si="2"/>
        <v>437</v>
      </c>
      <c r="B439" t="s">
        <v>760</v>
      </c>
      <c r="C439" t="s">
        <v>1159</v>
      </c>
      <c r="D439" t="s">
        <v>33</v>
      </c>
      <c r="E439">
        <v>3801.0</v>
      </c>
      <c r="F439">
        <v>50741.0</v>
      </c>
      <c r="G439">
        <v>4.0</v>
      </c>
      <c r="H439">
        <v>5.0</v>
      </c>
      <c r="I439">
        <v>4.9564</v>
      </c>
      <c r="J439" t="s">
        <v>1160</v>
      </c>
    </row>
    <row r="440" ht="15.75" customHeight="1">
      <c r="A440">
        <f t="shared" si="2"/>
        <v>438</v>
      </c>
      <c r="B440" t="s">
        <v>760</v>
      </c>
      <c r="C440" t="s">
        <v>1161</v>
      </c>
      <c r="D440" t="s">
        <v>33</v>
      </c>
      <c r="E440">
        <v>1326.0</v>
      </c>
      <c r="F440">
        <v>6379.0</v>
      </c>
      <c r="G440">
        <v>4.0</v>
      </c>
      <c r="H440">
        <v>5.0</v>
      </c>
      <c r="I440">
        <v>4.9702</v>
      </c>
      <c r="J440" t="s">
        <v>1162</v>
      </c>
    </row>
    <row r="441" ht="15.75" customHeight="1">
      <c r="A441">
        <f t="shared" si="2"/>
        <v>439</v>
      </c>
      <c r="B441" t="s">
        <v>760</v>
      </c>
      <c r="C441" t="s">
        <v>1163</v>
      </c>
      <c r="D441" t="s">
        <v>33</v>
      </c>
      <c r="E441">
        <v>528.0</v>
      </c>
      <c r="F441">
        <v>2050.0</v>
      </c>
      <c r="G441">
        <v>4.0</v>
      </c>
      <c r="H441">
        <v>5.0</v>
      </c>
      <c r="I441">
        <v>4.9512</v>
      </c>
      <c r="J441" t="s">
        <v>1164</v>
      </c>
    </row>
    <row r="442" ht="15.75" customHeight="1">
      <c r="A442">
        <f t="shared" si="2"/>
        <v>440</v>
      </c>
      <c r="B442" t="s">
        <v>760</v>
      </c>
      <c r="C442" t="s">
        <v>1165</v>
      </c>
      <c r="D442" t="s">
        <v>33</v>
      </c>
      <c r="E442">
        <v>28351.0</v>
      </c>
      <c r="F442">
        <v>207045.0</v>
      </c>
      <c r="G442">
        <v>1.0</v>
      </c>
      <c r="H442">
        <v>6.0</v>
      </c>
      <c r="I442">
        <v>5.1495</v>
      </c>
      <c r="J442" t="s">
        <v>1166</v>
      </c>
    </row>
    <row r="443" ht="15.75" customHeight="1">
      <c r="A443">
        <f t="shared" si="2"/>
        <v>441</v>
      </c>
      <c r="B443" t="s">
        <v>760</v>
      </c>
      <c r="C443" t="s">
        <v>1167</v>
      </c>
      <c r="D443" t="s">
        <v>33</v>
      </c>
      <c r="E443">
        <v>2049.0</v>
      </c>
      <c r="F443">
        <v>4762.0</v>
      </c>
      <c r="G443">
        <v>3.0</v>
      </c>
      <c r="H443">
        <v>6.0</v>
      </c>
      <c r="I443">
        <v>5.0525</v>
      </c>
      <c r="J443" t="s">
        <v>1168</v>
      </c>
    </row>
    <row r="444" ht="15.75" customHeight="1">
      <c r="A444">
        <f t="shared" si="2"/>
        <v>442</v>
      </c>
      <c r="B444" t="s">
        <v>760</v>
      </c>
      <c r="C444" t="s">
        <v>1169</v>
      </c>
      <c r="D444" t="s">
        <v>33</v>
      </c>
      <c r="E444">
        <v>9191.0</v>
      </c>
      <c r="F444">
        <v>12362.0</v>
      </c>
      <c r="G444">
        <v>1.0</v>
      </c>
      <c r="H444">
        <v>6.0</v>
      </c>
      <c r="I444">
        <v>5.5231</v>
      </c>
      <c r="J444" t="s">
        <v>1170</v>
      </c>
    </row>
    <row r="445" ht="15.75" customHeight="1">
      <c r="A445">
        <f t="shared" si="2"/>
        <v>443</v>
      </c>
      <c r="B445" t="s">
        <v>901</v>
      </c>
      <c r="C445" t="s">
        <v>526</v>
      </c>
      <c r="D445" t="s">
        <v>33</v>
      </c>
      <c r="E445">
        <v>3745.0</v>
      </c>
      <c r="F445">
        <v>3745.0</v>
      </c>
      <c r="G445">
        <v>1.0</v>
      </c>
      <c r="H445">
        <v>4.0</v>
      </c>
      <c r="I445">
        <v>3.7415</v>
      </c>
      <c r="J445" t="s">
        <v>1171</v>
      </c>
    </row>
    <row r="446" ht="15.75" customHeight="1">
      <c r="A446">
        <f t="shared" si="2"/>
        <v>444</v>
      </c>
      <c r="B446" t="s">
        <v>901</v>
      </c>
      <c r="C446" t="s">
        <v>1172</v>
      </c>
      <c r="D446" t="s">
        <v>65</v>
      </c>
      <c r="E446">
        <v>1577.0</v>
      </c>
      <c r="F446">
        <v>3511.0</v>
      </c>
      <c r="G446">
        <v>3.0</v>
      </c>
      <c r="H446">
        <v>14.0</v>
      </c>
      <c r="I446">
        <v>6.5318</v>
      </c>
      <c r="J446" t="s">
        <v>1173</v>
      </c>
    </row>
    <row r="447" ht="15.75" customHeight="1">
      <c r="A447">
        <f t="shared" si="2"/>
        <v>445</v>
      </c>
      <c r="B447" t="s">
        <v>901</v>
      </c>
      <c r="C447" t="s">
        <v>447</v>
      </c>
      <c r="D447" t="s">
        <v>49</v>
      </c>
      <c r="E447">
        <v>567.0</v>
      </c>
      <c r="F447">
        <v>3691.0</v>
      </c>
      <c r="G447">
        <v>26.0</v>
      </c>
      <c r="H447">
        <v>26.0</v>
      </c>
      <c r="I447">
        <v>26.0</v>
      </c>
      <c r="J447" t="s">
        <v>1174</v>
      </c>
    </row>
    <row r="448" ht="15.75" customHeight="1">
      <c r="A448">
        <f t="shared" si="2"/>
        <v>446</v>
      </c>
      <c r="B448" t="s">
        <v>901</v>
      </c>
      <c r="C448" t="s">
        <v>449</v>
      </c>
      <c r="D448" t="s">
        <v>49</v>
      </c>
      <c r="E448">
        <v>839.0</v>
      </c>
      <c r="F448">
        <v>3541.0</v>
      </c>
      <c r="G448">
        <v>26.0</v>
      </c>
      <c r="H448">
        <v>26.0</v>
      </c>
      <c r="I448">
        <v>26.0</v>
      </c>
      <c r="J448" t="s">
        <v>1175</v>
      </c>
    </row>
    <row r="449" ht="15.75" customHeight="1">
      <c r="A449">
        <f t="shared" si="2"/>
        <v>447</v>
      </c>
      <c r="B449" t="s">
        <v>901</v>
      </c>
      <c r="C449" t="s">
        <v>529</v>
      </c>
      <c r="D449" t="s">
        <v>33</v>
      </c>
      <c r="E449">
        <v>213.0</v>
      </c>
      <c r="F449">
        <v>3170.0</v>
      </c>
      <c r="G449">
        <v>1.0</v>
      </c>
      <c r="H449">
        <v>3.0</v>
      </c>
      <c r="I449">
        <v>2.164</v>
      </c>
      <c r="J449" t="s">
        <v>1176</v>
      </c>
    </row>
    <row r="450" ht="15.75" customHeight="1">
      <c r="A450">
        <f t="shared" si="2"/>
        <v>448</v>
      </c>
      <c r="B450" t="s">
        <v>901</v>
      </c>
      <c r="C450" t="s">
        <v>491</v>
      </c>
      <c r="D450" t="s">
        <v>65</v>
      </c>
      <c r="E450">
        <v>2546.0</v>
      </c>
      <c r="F450">
        <v>3561.0</v>
      </c>
      <c r="G450">
        <v>3.0</v>
      </c>
      <c r="H450">
        <v>393.0</v>
      </c>
      <c r="I450">
        <v>148.2407</v>
      </c>
      <c r="J450" t="s">
        <v>1177</v>
      </c>
    </row>
    <row r="451" ht="15.75" customHeight="1">
      <c r="A451">
        <f t="shared" si="2"/>
        <v>449</v>
      </c>
      <c r="B451" t="s">
        <v>901</v>
      </c>
      <c r="C451" t="s">
        <v>286</v>
      </c>
      <c r="D451" t="s">
        <v>49</v>
      </c>
      <c r="E451">
        <v>513.0</v>
      </c>
      <c r="F451">
        <v>3745.0</v>
      </c>
      <c r="G451">
        <v>19.0</v>
      </c>
      <c r="H451">
        <v>19.0</v>
      </c>
      <c r="I451">
        <v>19.0</v>
      </c>
      <c r="J451" t="s">
        <v>1178</v>
      </c>
    </row>
    <row r="452" ht="15.75" customHeight="1">
      <c r="A452">
        <f t="shared" si="2"/>
        <v>450</v>
      </c>
      <c r="B452" t="s">
        <v>901</v>
      </c>
      <c r="C452" t="s">
        <v>290</v>
      </c>
      <c r="D452" t="s">
        <v>49</v>
      </c>
      <c r="E452">
        <v>517.0</v>
      </c>
      <c r="F452">
        <v>3745.0</v>
      </c>
      <c r="G452">
        <v>19.0</v>
      </c>
      <c r="H452">
        <v>19.0</v>
      </c>
      <c r="I452">
        <v>19.0</v>
      </c>
      <c r="J452" t="s">
        <v>1179</v>
      </c>
    </row>
    <row r="453" ht="15.75" customHeight="1">
      <c r="A453">
        <f t="shared" si="2"/>
        <v>451</v>
      </c>
      <c r="B453" t="s">
        <v>925</v>
      </c>
      <c r="C453" t="s">
        <v>1180</v>
      </c>
      <c r="D453" t="s">
        <v>65</v>
      </c>
      <c r="E453">
        <v>210.0</v>
      </c>
      <c r="F453">
        <v>210.0</v>
      </c>
      <c r="G453">
        <v>1.0</v>
      </c>
      <c r="H453">
        <v>4.0</v>
      </c>
      <c r="I453">
        <v>2.9619</v>
      </c>
      <c r="J453" t="s">
        <v>1181</v>
      </c>
    </row>
    <row r="454" ht="15.75" customHeight="1">
      <c r="A454">
        <f t="shared" si="2"/>
        <v>452</v>
      </c>
      <c r="B454" t="s">
        <v>925</v>
      </c>
      <c r="C454" t="s">
        <v>1182</v>
      </c>
      <c r="D454" t="s">
        <v>65</v>
      </c>
      <c r="E454">
        <v>191.0</v>
      </c>
      <c r="F454">
        <v>199.0</v>
      </c>
      <c r="G454">
        <v>1.0</v>
      </c>
      <c r="H454">
        <v>25.0</v>
      </c>
      <c r="I454">
        <v>10.0352</v>
      </c>
      <c r="J454" t="s">
        <v>1183</v>
      </c>
    </row>
    <row r="455" ht="15.75" customHeight="1">
      <c r="A455">
        <f t="shared" si="2"/>
        <v>453</v>
      </c>
      <c r="B455" t="s">
        <v>925</v>
      </c>
      <c r="C455" t="s">
        <v>286</v>
      </c>
      <c r="D455" t="s">
        <v>49</v>
      </c>
      <c r="E455">
        <v>53.0</v>
      </c>
      <c r="F455">
        <v>79.0</v>
      </c>
      <c r="G455">
        <v>19.0</v>
      </c>
      <c r="H455">
        <v>19.0</v>
      </c>
      <c r="I455">
        <v>19.0</v>
      </c>
      <c r="J455" t="s">
        <v>1184</v>
      </c>
    </row>
    <row r="456" ht="15.75" customHeight="1">
      <c r="A456">
        <f t="shared" si="2"/>
        <v>454</v>
      </c>
      <c r="B456" t="s">
        <v>925</v>
      </c>
      <c r="C456" t="s">
        <v>290</v>
      </c>
      <c r="D456" t="s">
        <v>49</v>
      </c>
      <c r="E456">
        <v>56.0</v>
      </c>
      <c r="F456">
        <v>165.0</v>
      </c>
      <c r="G456">
        <v>19.0</v>
      </c>
      <c r="H456">
        <v>19.0</v>
      </c>
      <c r="I456">
        <v>19.0</v>
      </c>
      <c r="J456" t="s">
        <v>1185</v>
      </c>
    </row>
    <row r="457" ht="15.75" customHeight="1">
      <c r="A457">
        <f t="shared" si="2"/>
        <v>455</v>
      </c>
      <c r="B457" t="s">
        <v>958</v>
      </c>
      <c r="C457" t="s">
        <v>969</v>
      </c>
      <c r="D457" t="s">
        <v>33</v>
      </c>
      <c r="E457">
        <v>207064.0</v>
      </c>
      <c r="F457">
        <v>207064.0</v>
      </c>
      <c r="G457">
        <v>1.0</v>
      </c>
      <c r="H457">
        <v>6.0</v>
      </c>
      <c r="I457">
        <v>5.6286</v>
      </c>
      <c r="J457" t="s">
        <v>1186</v>
      </c>
    </row>
    <row r="458" ht="15.75" customHeight="1">
      <c r="A458">
        <f t="shared" si="2"/>
        <v>456</v>
      </c>
      <c r="B458" t="s">
        <v>958</v>
      </c>
      <c r="C458" t="s">
        <v>1187</v>
      </c>
      <c r="D458" t="s">
        <v>65</v>
      </c>
      <c r="E458">
        <v>188352.0</v>
      </c>
      <c r="F458">
        <v>206128.0</v>
      </c>
      <c r="G458">
        <v>1.0</v>
      </c>
      <c r="H458">
        <v>136.0</v>
      </c>
      <c r="I458">
        <v>22.6466</v>
      </c>
      <c r="J458" t="s">
        <v>1188</v>
      </c>
    </row>
    <row r="459" ht="15.75" customHeight="1">
      <c r="A459">
        <f t="shared" si="2"/>
        <v>457</v>
      </c>
      <c r="B459" t="s">
        <v>958</v>
      </c>
      <c r="C459" t="s">
        <v>1189</v>
      </c>
      <c r="D459" t="s">
        <v>49</v>
      </c>
      <c r="E459">
        <v>115599.0</v>
      </c>
      <c r="F459">
        <v>207064.0</v>
      </c>
      <c r="G459">
        <v>19.0</v>
      </c>
      <c r="H459">
        <v>19.0</v>
      </c>
      <c r="I459">
        <v>19.0</v>
      </c>
      <c r="J459" t="s">
        <v>1190</v>
      </c>
    </row>
    <row r="460" ht="15.75" customHeight="1">
      <c r="A460">
        <f t="shared" si="2"/>
        <v>458</v>
      </c>
      <c r="B460" t="s">
        <v>958</v>
      </c>
      <c r="C460" t="s">
        <v>865</v>
      </c>
      <c r="D460" t="s">
        <v>65</v>
      </c>
      <c r="E460">
        <v>13233.0</v>
      </c>
      <c r="F460">
        <v>203033.0</v>
      </c>
      <c r="G460">
        <v>1.0</v>
      </c>
      <c r="H460">
        <v>63.0</v>
      </c>
      <c r="I460">
        <v>9.1828</v>
      </c>
      <c r="J460" t="s">
        <v>1191</v>
      </c>
    </row>
    <row r="461" ht="15.75" customHeight="1">
      <c r="A461">
        <f t="shared" si="2"/>
        <v>459</v>
      </c>
      <c r="B461" t="s">
        <v>958</v>
      </c>
      <c r="C461" t="s">
        <v>1192</v>
      </c>
      <c r="D461" t="s">
        <v>65</v>
      </c>
      <c r="E461">
        <v>47193.0</v>
      </c>
      <c r="F461">
        <v>176437.0</v>
      </c>
      <c r="G461">
        <v>1.0</v>
      </c>
      <c r="H461">
        <v>78.0</v>
      </c>
      <c r="I461">
        <v>10.1889</v>
      </c>
      <c r="J461" t="s">
        <v>1193</v>
      </c>
    </row>
    <row r="462" ht="15.75" customHeight="1">
      <c r="A462">
        <f t="shared" si="2"/>
        <v>460</v>
      </c>
      <c r="B462" t="s">
        <v>958</v>
      </c>
      <c r="C462" t="s">
        <v>1194</v>
      </c>
      <c r="D462" t="s">
        <v>65</v>
      </c>
      <c r="E462">
        <v>10784.0</v>
      </c>
      <c r="F462">
        <v>30717.0</v>
      </c>
      <c r="G462">
        <v>1.0</v>
      </c>
      <c r="H462">
        <v>59.0</v>
      </c>
      <c r="I462">
        <v>9.4864</v>
      </c>
      <c r="J462" t="s">
        <v>1195</v>
      </c>
    </row>
    <row r="463" ht="15.75" customHeight="1">
      <c r="A463">
        <f t="shared" si="2"/>
        <v>461</v>
      </c>
      <c r="B463" t="s">
        <v>958</v>
      </c>
      <c r="C463" t="s">
        <v>859</v>
      </c>
      <c r="D463" t="s">
        <v>65</v>
      </c>
      <c r="E463">
        <v>2361.0</v>
      </c>
      <c r="F463">
        <v>201344.0</v>
      </c>
      <c r="G463">
        <v>1.0</v>
      </c>
      <c r="H463">
        <v>31.0</v>
      </c>
      <c r="I463">
        <v>10.772</v>
      </c>
      <c r="J463" t="s">
        <v>1196</v>
      </c>
    </row>
    <row r="464" ht="15.75" customHeight="1">
      <c r="A464">
        <f t="shared" si="2"/>
        <v>462</v>
      </c>
      <c r="B464" t="s">
        <v>958</v>
      </c>
      <c r="C464" t="s">
        <v>1141</v>
      </c>
      <c r="D464" t="s">
        <v>65</v>
      </c>
      <c r="E464">
        <v>195314.0</v>
      </c>
      <c r="F464">
        <v>206215.0</v>
      </c>
      <c r="G464">
        <v>1.0</v>
      </c>
      <c r="H464">
        <v>160.0</v>
      </c>
      <c r="I464">
        <v>34.1329</v>
      </c>
      <c r="J464" t="s">
        <v>1197</v>
      </c>
    </row>
    <row r="465" ht="15.75" customHeight="1">
      <c r="A465">
        <f t="shared" si="2"/>
        <v>463</v>
      </c>
      <c r="B465" t="s">
        <v>958</v>
      </c>
      <c r="C465" t="s">
        <v>1198</v>
      </c>
      <c r="D465" t="s">
        <v>65</v>
      </c>
      <c r="E465">
        <v>32787.0</v>
      </c>
      <c r="F465">
        <v>172877.0</v>
      </c>
      <c r="G465">
        <v>1.0</v>
      </c>
      <c r="H465">
        <v>80.0</v>
      </c>
      <c r="I465">
        <v>11.9064</v>
      </c>
      <c r="J465" t="s">
        <v>1199</v>
      </c>
    </row>
    <row r="466" ht="15.75" customHeight="1">
      <c r="A466">
        <f t="shared" si="2"/>
        <v>464</v>
      </c>
      <c r="B466" t="s">
        <v>958</v>
      </c>
      <c r="C466" t="s">
        <v>1200</v>
      </c>
      <c r="D466" t="s">
        <v>68</v>
      </c>
      <c r="E466">
        <v>268.0</v>
      </c>
      <c r="F466">
        <v>96566.0</v>
      </c>
      <c r="G466">
        <v>3.0</v>
      </c>
      <c r="H466">
        <v>4.0</v>
      </c>
      <c r="I466">
        <v>4.0</v>
      </c>
      <c r="J466" t="s">
        <v>1201</v>
      </c>
    </row>
    <row r="467" ht="15.75" customHeight="1">
      <c r="A467">
        <f t="shared" si="2"/>
        <v>465</v>
      </c>
      <c r="B467" t="s">
        <v>958</v>
      </c>
      <c r="C467" t="s">
        <v>1202</v>
      </c>
      <c r="D467" t="s">
        <v>65</v>
      </c>
      <c r="E467">
        <v>3435.0</v>
      </c>
      <c r="F467">
        <v>4329.0</v>
      </c>
      <c r="G467">
        <v>2.0</v>
      </c>
      <c r="H467">
        <v>33.0</v>
      </c>
      <c r="I467">
        <v>11.1361</v>
      </c>
      <c r="J467" t="s">
        <v>1203</v>
      </c>
    </row>
    <row r="468" ht="15.75" customHeight="1">
      <c r="A468">
        <f t="shared" si="2"/>
        <v>466</v>
      </c>
      <c r="B468" t="s">
        <v>958</v>
      </c>
      <c r="C468" t="s">
        <v>1204</v>
      </c>
      <c r="D468" t="s">
        <v>33</v>
      </c>
      <c r="E468">
        <v>10021.0</v>
      </c>
      <c r="F468">
        <v>10219.0</v>
      </c>
      <c r="G468">
        <v>3.0</v>
      </c>
      <c r="H468">
        <v>7.0</v>
      </c>
      <c r="I468">
        <v>6.0082</v>
      </c>
      <c r="J468" t="s">
        <v>1205</v>
      </c>
    </row>
    <row r="469" ht="15.75" customHeight="1">
      <c r="A469">
        <f t="shared" si="2"/>
        <v>467</v>
      </c>
      <c r="B469" t="s">
        <v>958</v>
      </c>
      <c r="C469" t="s">
        <v>1131</v>
      </c>
      <c r="D469" t="s">
        <v>33</v>
      </c>
      <c r="E469">
        <v>2538.0</v>
      </c>
      <c r="F469">
        <v>201365.0</v>
      </c>
      <c r="G469">
        <v>3.0</v>
      </c>
      <c r="H469">
        <v>6.0</v>
      </c>
      <c r="I469">
        <v>4.4907</v>
      </c>
      <c r="J469" t="s">
        <v>1206</v>
      </c>
    </row>
    <row r="470" ht="15.75" customHeight="1">
      <c r="A470">
        <f t="shared" si="2"/>
        <v>468</v>
      </c>
      <c r="B470" t="s">
        <v>958</v>
      </c>
      <c r="C470" t="s">
        <v>1133</v>
      </c>
      <c r="D470" t="s">
        <v>33</v>
      </c>
      <c r="E470">
        <v>15721.0</v>
      </c>
      <c r="F470">
        <v>203054.0</v>
      </c>
      <c r="G470">
        <v>1.0</v>
      </c>
      <c r="H470">
        <v>6.0</v>
      </c>
      <c r="I470">
        <v>5.1767</v>
      </c>
      <c r="J470" t="s">
        <v>1207</v>
      </c>
    </row>
    <row r="471" ht="15.75" customHeight="1">
      <c r="A471">
        <f t="shared" si="2"/>
        <v>469</v>
      </c>
      <c r="B471" t="s">
        <v>958</v>
      </c>
      <c r="C471" t="s">
        <v>1135</v>
      </c>
      <c r="D471" t="s">
        <v>33</v>
      </c>
      <c r="E471">
        <v>144698.0</v>
      </c>
      <c r="F471">
        <v>179996.0</v>
      </c>
      <c r="G471">
        <v>1.0</v>
      </c>
      <c r="H471">
        <v>6.0</v>
      </c>
      <c r="I471">
        <v>5.5622</v>
      </c>
      <c r="J471" t="s">
        <v>1186</v>
      </c>
    </row>
    <row r="472" ht="15.75" customHeight="1">
      <c r="A472">
        <f t="shared" si="2"/>
        <v>470</v>
      </c>
      <c r="B472" t="s">
        <v>958</v>
      </c>
      <c r="C472" t="s">
        <v>1208</v>
      </c>
      <c r="D472" t="s">
        <v>65</v>
      </c>
      <c r="E472">
        <v>354.0</v>
      </c>
      <c r="F472">
        <v>32061.0</v>
      </c>
      <c r="G472">
        <v>7.0</v>
      </c>
      <c r="H472">
        <v>20.0</v>
      </c>
      <c r="I472">
        <v>10.3048</v>
      </c>
      <c r="J472" t="s">
        <v>1209</v>
      </c>
    </row>
    <row r="473" ht="15.75" customHeight="1">
      <c r="A473">
        <f t="shared" si="2"/>
        <v>471</v>
      </c>
      <c r="B473" t="s">
        <v>982</v>
      </c>
      <c r="C473" t="s">
        <v>1048</v>
      </c>
      <c r="D473" t="s">
        <v>33</v>
      </c>
      <c r="E473">
        <v>900.0</v>
      </c>
      <c r="F473">
        <v>900.0</v>
      </c>
      <c r="G473">
        <v>1.0</v>
      </c>
      <c r="H473">
        <v>3.0</v>
      </c>
      <c r="I473">
        <v>2.88</v>
      </c>
      <c r="J473" t="s">
        <v>41</v>
      </c>
    </row>
    <row r="474" ht="15.75" customHeight="1">
      <c r="A474">
        <f t="shared" si="2"/>
        <v>472</v>
      </c>
      <c r="B474" t="s">
        <v>982</v>
      </c>
      <c r="C474" t="s">
        <v>1210</v>
      </c>
      <c r="D474" t="s">
        <v>65</v>
      </c>
      <c r="E474">
        <v>900.0</v>
      </c>
      <c r="F474">
        <v>900.0</v>
      </c>
      <c r="G474">
        <v>1.0</v>
      </c>
      <c r="H474">
        <v>10.0</v>
      </c>
      <c r="I474">
        <v>3.3011</v>
      </c>
      <c r="J474" t="s">
        <v>1211</v>
      </c>
    </row>
    <row r="475" ht="15.75" customHeight="1">
      <c r="A475">
        <f t="shared" si="2"/>
        <v>473</v>
      </c>
      <c r="B475" t="s">
        <v>982</v>
      </c>
      <c r="C475" t="s">
        <v>1212</v>
      </c>
      <c r="D475" t="s">
        <v>65</v>
      </c>
      <c r="E475">
        <v>235.0</v>
      </c>
      <c r="F475">
        <v>623.0</v>
      </c>
      <c r="G475">
        <v>4.0</v>
      </c>
      <c r="H475">
        <v>109.0</v>
      </c>
      <c r="I475">
        <v>18.7271</v>
      </c>
      <c r="J475" t="s">
        <v>1213</v>
      </c>
    </row>
    <row r="476" ht="15.75" customHeight="1">
      <c r="A476">
        <f t="shared" si="2"/>
        <v>474</v>
      </c>
      <c r="B476" t="s">
        <v>982</v>
      </c>
      <c r="C476" t="s">
        <v>666</v>
      </c>
      <c r="D476" t="s">
        <v>65</v>
      </c>
      <c r="E476">
        <v>66.0</v>
      </c>
      <c r="F476">
        <v>116.0</v>
      </c>
      <c r="G476">
        <v>8.0</v>
      </c>
      <c r="H476">
        <v>203.0</v>
      </c>
      <c r="I476">
        <v>35.9914</v>
      </c>
      <c r="J476" t="s">
        <v>1214</v>
      </c>
    </row>
    <row r="477" ht="15.75" customHeight="1">
      <c r="A477">
        <f t="shared" si="2"/>
        <v>475</v>
      </c>
      <c r="B477" t="s">
        <v>982</v>
      </c>
      <c r="C477" t="s">
        <v>286</v>
      </c>
      <c r="D477" t="s">
        <v>49</v>
      </c>
      <c r="E477">
        <v>50.0</v>
      </c>
      <c r="F477">
        <v>899.0</v>
      </c>
      <c r="G477">
        <v>19.0</v>
      </c>
      <c r="H477">
        <v>19.0</v>
      </c>
      <c r="I477">
        <v>19.0</v>
      </c>
      <c r="J477" t="s">
        <v>1215</v>
      </c>
    </row>
    <row r="478" ht="15.75" customHeight="1">
      <c r="A478">
        <f t="shared" si="2"/>
        <v>476</v>
      </c>
      <c r="B478" t="s">
        <v>982</v>
      </c>
      <c r="C478" t="s">
        <v>290</v>
      </c>
      <c r="D478" t="s">
        <v>49</v>
      </c>
      <c r="E478">
        <v>75.0</v>
      </c>
      <c r="F478">
        <v>899.0</v>
      </c>
      <c r="G478">
        <v>19.0</v>
      </c>
      <c r="H478">
        <v>19.0</v>
      </c>
      <c r="I478">
        <v>19.0</v>
      </c>
      <c r="J478" t="s">
        <v>1216</v>
      </c>
    </row>
    <row r="479" ht="15.75" customHeight="1">
      <c r="A479">
        <f t="shared" si="2"/>
        <v>477</v>
      </c>
      <c r="B479" t="s">
        <v>233</v>
      </c>
      <c r="C479" t="s">
        <v>1217</v>
      </c>
      <c r="D479" t="s">
        <v>33</v>
      </c>
      <c r="E479">
        <v>28503.0</v>
      </c>
      <c r="F479">
        <v>67129.0</v>
      </c>
      <c r="G479">
        <v>1.0</v>
      </c>
      <c r="H479">
        <v>5.0</v>
      </c>
      <c r="I479">
        <v>4.2711</v>
      </c>
      <c r="J479" t="s">
        <v>1218</v>
      </c>
    </row>
    <row r="480" ht="15.75" customHeight="1">
      <c r="A480">
        <f t="shared" si="2"/>
        <v>478</v>
      </c>
      <c r="B480" t="s">
        <v>233</v>
      </c>
      <c r="C480" t="s">
        <v>44</v>
      </c>
      <c r="D480" t="s">
        <v>33</v>
      </c>
      <c r="E480">
        <v>39127.0</v>
      </c>
      <c r="F480">
        <v>67129.0</v>
      </c>
      <c r="G480">
        <v>1.0</v>
      </c>
      <c r="H480">
        <v>5.0</v>
      </c>
      <c r="I480">
        <v>4.7298</v>
      </c>
      <c r="J480" t="s">
        <v>294</v>
      </c>
    </row>
    <row r="481" ht="15.75" customHeight="1">
      <c r="A481">
        <f t="shared" si="2"/>
        <v>479</v>
      </c>
    </row>
    <row r="482" ht="15.75" customHeight="1">
      <c r="A482">
        <f t="shared" si="2"/>
        <v>480</v>
      </c>
    </row>
    <row r="483" ht="15.75" customHeight="1">
      <c r="A483">
        <f t="shared" si="2"/>
        <v>481</v>
      </c>
    </row>
    <row r="484" ht="15.75" customHeight="1">
      <c r="A484">
        <f t="shared" si="2"/>
        <v>482</v>
      </c>
    </row>
    <row r="485" ht="15.75" customHeight="1">
      <c r="A485">
        <f t="shared" si="2"/>
        <v>483</v>
      </c>
    </row>
    <row r="486" ht="15.75" customHeight="1">
      <c r="A486">
        <f t="shared" si="2"/>
        <v>484</v>
      </c>
    </row>
    <row r="487" ht="15.75" customHeight="1">
      <c r="A487">
        <f t="shared" si="2"/>
        <v>485</v>
      </c>
    </row>
    <row r="488" ht="15.75" customHeight="1">
      <c r="A488">
        <f t="shared" si="2"/>
        <v>486</v>
      </c>
    </row>
    <row r="489" ht="15.75" customHeight="1">
      <c r="A489">
        <f t="shared" si="2"/>
        <v>487</v>
      </c>
    </row>
    <row r="490" ht="15.75" customHeight="1">
      <c r="A490">
        <f t="shared" si="2"/>
        <v>488</v>
      </c>
    </row>
    <row r="491" ht="15.75" customHeight="1">
      <c r="A491">
        <f t="shared" si="2"/>
        <v>489</v>
      </c>
    </row>
    <row r="492" ht="15.75" customHeight="1">
      <c r="A492">
        <f t="shared" si="2"/>
        <v>490</v>
      </c>
    </row>
    <row r="493" ht="15.75" customHeight="1">
      <c r="A493">
        <f t="shared" si="2"/>
        <v>491</v>
      </c>
    </row>
    <row r="494" ht="15.75" customHeight="1">
      <c r="A494">
        <f t="shared" si="2"/>
        <v>492</v>
      </c>
    </row>
    <row r="495" ht="15.75" customHeight="1">
      <c r="A495">
        <f t="shared" si="2"/>
        <v>493</v>
      </c>
    </row>
    <row r="496" ht="15.75" customHeight="1">
      <c r="A496">
        <f t="shared" si="2"/>
        <v>494</v>
      </c>
    </row>
    <row r="497" ht="15.75" customHeight="1">
      <c r="A497">
        <f t="shared" si="2"/>
        <v>495</v>
      </c>
    </row>
    <row r="498" ht="15.75" customHeight="1">
      <c r="A498">
        <f t="shared" si="2"/>
        <v>496</v>
      </c>
    </row>
    <row r="499" ht="15.75" customHeight="1">
      <c r="A499">
        <f t="shared" si="2"/>
        <v>497</v>
      </c>
    </row>
    <row r="500" ht="15.75" customHeight="1">
      <c r="A500">
        <f t="shared" si="2"/>
        <v>498</v>
      </c>
    </row>
    <row r="501" ht="15.75" customHeight="1">
      <c r="A501">
        <f t="shared" si="2"/>
        <v>499</v>
      </c>
    </row>
    <row r="502" ht="15.75" customHeight="1">
      <c r="A502">
        <f t="shared" si="2"/>
        <v>500</v>
      </c>
    </row>
    <row r="503" ht="15.75" customHeight="1">
      <c r="A503">
        <f t="shared" si="2"/>
        <v>501</v>
      </c>
    </row>
    <row r="504" ht="15.75" customHeight="1">
      <c r="A504">
        <f t="shared" si="2"/>
        <v>502</v>
      </c>
    </row>
    <row r="505" ht="15.75" customHeight="1">
      <c r="A505">
        <f t="shared" si="2"/>
        <v>503</v>
      </c>
    </row>
    <row r="506" ht="15.75" customHeight="1">
      <c r="A506">
        <f t="shared" si="2"/>
        <v>504</v>
      </c>
    </row>
    <row r="507" ht="15.75" customHeight="1">
      <c r="A507">
        <f t="shared" si="2"/>
        <v>505</v>
      </c>
    </row>
    <row r="508" ht="15.75" customHeight="1">
      <c r="A508">
        <f t="shared" si="2"/>
        <v>506</v>
      </c>
    </row>
    <row r="509" ht="15.75" customHeight="1">
      <c r="A509">
        <f t="shared" si="2"/>
        <v>507</v>
      </c>
    </row>
    <row r="510" ht="15.75" customHeight="1">
      <c r="A510">
        <f t="shared" si="2"/>
        <v>508</v>
      </c>
    </row>
    <row r="511" ht="15.75" customHeight="1">
      <c r="A511">
        <f t="shared" si="2"/>
        <v>509</v>
      </c>
    </row>
    <row r="512" ht="15.75" customHeight="1">
      <c r="A512">
        <f t="shared" si="2"/>
        <v>510</v>
      </c>
    </row>
    <row r="513" ht="15.75" customHeight="1">
      <c r="A513">
        <f t="shared" si="2"/>
        <v>511</v>
      </c>
    </row>
    <row r="514" ht="15.75" customHeight="1">
      <c r="A514">
        <f t="shared" si="2"/>
        <v>512</v>
      </c>
    </row>
    <row r="515" ht="15.75" customHeight="1">
      <c r="A515">
        <f t="shared" si="2"/>
        <v>513</v>
      </c>
    </row>
    <row r="516" ht="15.75" customHeight="1">
      <c r="A516">
        <f t="shared" si="2"/>
        <v>514</v>
      </c>
    </row>
    <row r="517" ht="15.75" customHeight="1">
      <c r="A517">
        <f t="shared" si="2"/>
        <v>515</v>
      </c>
    </row>
    <row r="518" ht="15.75" customHeight="1">
      <c r="A518">
        <f t="shared" si="2"/>
        <v>516</v>
      </c>
    </row>
    <row r="519" ht="15.75" customHeight="1">
      <c r="A519">
        <f t="shared" si="2"/>
        <v>517</v>
      </c>
    </row>
    <row r="520" ht="15.75" customHeight="1">
      <c r="A520">
        <f t="shared" si="2"/>
        <v>518</v>
      </c>
    </row>
    <row r="521" ht="15.75" customHeight="1">
      <c r="A521">
        <f t="shared" si="2"/>
        <v>519</v>
      </c>
    </row>
    <row r="522" ht="15.75" customHeight="1">
      <c r="A522">
        <f t="shared" si="2"/>
        <v>520</v>
      </c>
    </row>
    <row r="523" ht="15.75" customHeight="1">
      <c r="A523">
        <f t="shared" si="2"/>
        <v>521</v>
      </c>
    </row>
    <row r="524" ht="15.75" customHeight="1">
      <c r="A524">
        <f t="shared" si="2"/>
        <v>522</v>
      </c>
    </row>
    <row r="525" ht="15.75" customHeight="1">
      <c r="A525">
        <f t="shared" si="2"/>
        <v>523</v>
      </c>
    </row>
    <row r="526" ht="15.75" customHeight="1">
      <c r="A526">
        <f t="shared" si="2"/>
        <v>524</v>
      </c>
    </row>
    <row r="527" ht="15.75" customHeight="1">
      <c r="A527">
        <f t="shared" si="2"/>
        <v>525</v>
      </c>
    </row>
    <row r="528" ht="15.75" customHeight="1">
      <c r="A528">
        <f t="shared" si="2"/>
        <v>526</v>
      </c>
    </row>
    <row r="529" ht="15.75" customHeight="1">
      <c r="A529">
        <f t="shared" si="2"/>
        <v>527</v>
      </c>
    </row>
    <row r="530" ht="15.75" customHeight="1">
      <c r="A530">
        <f t="shared" si="2"/>
        <v>528</v>
      </c>
    </row>
    <row r="531" ht="15.75" customHeight="1">
      <c r="A531">
        <f t="shared" si="2"/>
        <v>529</v>
      </c>
    </row>
    <row r="532" ht="15.75" customHeight="1">
      <c r="A532">
        <f t="shared" si="2"/>
        <v>530</v>
      </c>
    </row>
    <row r="533" ht="15.75" customHeight="1">
      <c r="A533">
        <f t="shared" si="2"/>
        <v>531</v>
      </c>
    </row>
    <row r="534" ht="15.75" customHeight="1">
      <c r="A534">
        <f t="shared" si="2"/>
        <v>532</v>
      </c>
    </row>
    <row r="535" ht="15.75" customHeight="1">
      <c r="A535">
        <f t="shared" si="2"/>
        <v>533</v>
      </c>
    </row>
    <row r="536" ht="15.75" customHeight="1">
      <c r="A536">
        <f t="shared" si="2"/>
        <v>534</v>
      </c>
    </row>
    <row r="537" ht="15.75" customHeight="1">
      <c r="A537">
        <f t="shared" si="2"/>
        <v>535</v>
      </c>
    </row>
    <row r="538" ht="15.75" customHeight="1">
      <c r="A538">
        <f t="shared" si="2"/>
        <v>536</v>
      </c>
    </row>
    <row r="539" ht="15.75" customHeight="1">
      <c r="A539">
        <f t="shared" si="2"/>
        <v>537</v>
      </c>
    </row>
    <row r="540" ht="15.75" customHeight="1">
      <c r="A540">
        <f t="shared" si="2"/>
        <v>538</v>
      </c>
    </row>
    <row r="541" ht="15.75" customHeight="1">
      <c r="A541">
        <f t="shared" si="2"/>
        <v>539</v>
      </c>
    </row>
    <row r="542" ht="15.75" customHeight="1">
      <c r="A542">
        <f t="shared" si="2"/>
        <v>540</v>
      </c>
    </row>
    <row r="543" ht="15.75" customHeight="1">
      <c r="A543">
        <f t="shared" si="2"/>
        <v>541</v>
      </c>
    </row>
    <row r="544" ht="15.75" customHeight="1">
      <c r="A544">
        <f t="shared" si="2"/>
        <v>542</v>
      </c>
    </row>
    <row r="545" ht="15.75" customHeight="1">
      <c r="A545">
        <f t="shared" si="2"/>
        <v>543</v>
      </c>
    </row>
    <row r="546" ht="15.75" customHeight="1">
      <c r="A546">
        <f t="shared" si="2"/>
        <v>544</v>
      </c>
    </row>
    <row r="547" ht="15.75" customHeight="1">
      <c r="A547">
        <f t="shared" si="2"/>
        <v>545</v>
      </c>
    </row>
    <row r="548" ht="15.75" customHeight="1">
      <c r="A548">
        <f t="shared" si="2"/>
        <v>546</v>
      </c>
    </row>
    <row r="549" ht="15.75" customHeight="1">
      <c r="A549">
        <f t="shared" si="2"/>
        <v>547</v>
      </c>
    </row>
    <row r="550" ht="15.75" customHeight="1">
      <c r="A550">
        <f t="shared" si="2"/>
        <v>548</v>
      </c>
    </row>
    <row r="551" ht="15.75" customHeight="1">
      <c r="A551">
        <f t="shared" si="2"/>
        <v>549</v>
      </c>
    </row>
    <row r="552" ht="15.75" customHeight="1">
      <c r="A552">
        <f t="shared" si="2"/>
        <v>550</v>
      </c>
    </row>
    <row r="553" ht="15.75" customHeight="1">
      <c r="A553">
        <f t="shared" si="2"/>
        <v>551</v>
      </c>
    </row>
    <row r="554" ht="15.75" customHeight="1">
      <c r="A554">
        <f t="shared" si="2"/>
        <v>552</v>
      </c>
    </row>
    <row r="555" ht="15.75" customHeight="1">
      <c r="A555">
        <f t="shared" si="2"/>
        <v>553</v>
      </c>
    </row>
    <row r="556" ht="15.75" customHeight="1">
      <c r="A556">
        <f t="shared" si="2"/>
        <v>554</v>
      </c>
    </row>
    <row r="557" ht="15.75" customHeight="1">
      <c r="A557">
        <f t="shared" si="2"/>
        <v>555</v>
      </c>
    </row>
    <row r="558" ht="15.75" customHeight="1">
      <c r="A558">
        <f t="shared" si="2"/>
        <v>556</v>
      </c>
    </row>
    <row r="559" ht="15.75" customHeight="1">
      <c r="A559">
        <f t="shared" si="2"/>
        <v>557</v>
      </c>
    </row>
    <row r="560" ht="15.75" customHeight="1">
      <c r="A560">
        <f t="shared" si="2"/>
        <v>558</v>
      </c>
    </row>
    <row r="561" ht="15.75" customHeight="1">
      <c r="A561">
        <f t="shared" si="2"/>
        <v>559</v>
      </c>
    </row>
    <row r="562" ht="15.75" customHeight="1">
      <c r="A562">
        <f t="shared" si="2"/>
        <v>560</v>
      </c>
    </row>
    <row r="563" ht="15.75" customHeight="1">
      <c r="A563">
        <f t="shared" si="2"/>
        <v>561</v>
      </c>
    </row>
    <row r="564" ht="15.75" customHeight="1">
      <c r="A564">
        <f t="shared" si="2"/>
        <v>562</v>
      </c>
    </row>
    <row r="565" ht="15.75" customHeight="1">
      <c r="A565">
        <f t="shared" si="2"/>
        <v>563</v>
      </c>
    </row>
    <row r="566" ht="15.75" customHeight="1">
      <c r="A566">
        <f t="shared" si="2"/>
        <v>564</v>
      </c>
    </row>
    <row r="567" ht="15.75" customHeight="1">
      <c r="A567">
        <f t="shared" si="2"/>
        <v>565</v>
      </c>
    </row>
    <row r="568" ht="15.75" customHeight="1">
      <c r="A568">
        <f t="shared" si="2"/>
        <v>566</v>
      </c>
    </row>
    <row r="569" ht="15.75" customHeight="1">
      <c r="A569">
        <f t="shared" si="2"/>
        <v>567</v>
      </c>
    </row>
    <row r="570" ht="15.75" customHeight="1">
      <c r="A570">
        <f t="shared" si="2"/>
        <v>568</v>
      </c>
    </row>
    <row r="571" ht="15.75" customHeight="1">
      <c r="A571">
        <f t="shared" si="2"/>
        <v>569</v>
      </c>
    </row>
    <row r="572" ht="15.75" customHeight="1">
      <c r="A572">
        <f t="shared" si="2"/>
        <v>570</v>
      </c>
    </row>
    <row r="573" ht="15.75" customHeight="1">
      <c r="A573">
        <f t="shared" si="2"/>
        <v>571</v>
      </c>
    </row>
    <row r="574" ht="15.75" customHeight="1">
      <c r="A574">
        <f t="shared" si="2"/>
        <v>572</v>
      </c>
    </row>
    <row r="575" ht="15.75" customHeight="1">
      <c r="A575">
        <f t="shared" si="2"/>
        <v>573</v>
      </c>
    </row>
    <row r="576" ht="15.75" customHeight="1">
      <c r="A576">
        <f t="shared" si="2"/>
        <v>574</v>
      </c>
    </row>
    <row r="577" ht="15.75" customHeight="1">
      <c r="A577">
        <f t="shared" si="2"/>
        <v>575</v>
      </c>
    </row>
    <row r="578" ht="15.75" customHeight="1">
      <c r="A578">
        <f t="shared" si="2"/>
        <v>576</v>
      </c>
    </row>
    <row r="579" ht="15.75" customHeight="1">
      <c r="A579">
        <f t="shared" si="2"/>
        <v>577</v>
      </c>
    </row>
    <row r="580" ht="15.75" customHeight="1">
      <c r="A580">
        <f t="shared" si="2"/>
        <v>578</v>
      </c>
    </row>
    <row r="581" ht="15.75" customHeight="1">
      <c r="A581">
        <f t="shared" si="2"/>
        <v>579</v>
      </c>
    </row>
    <row r="582" ht="15.75" customHeight="1">
      <c r="A582">
        <f t="shared" si="2"/>
        <v>580</v>
      </c>
    </row>
    <row r="583" ht="15.75" customHeight="1">
      <c r="A583">
        <f t="shared" si="2"/>
        <v>581</v>
      </c>
    </row>
    <row r="584" ht="15.75" customHeight="1">
      <c r="A584">
        <f t="shared" si="2"/>
        <v>582</v>
      </c>
    </row>
    <row r="585" ht="15.75" customHeight="1">
      <c r="A585">
        <f t="shared" si="2"/>
        <v>583</v>
      </c>
    </row>
    <row r="586" ht="15.75" customHeight="1">
      <c r="A586">
        <f t="shared" si="2"/>
        <v>584</v>
      </c>
    </row>
    <row r="587" ht="15.75" customHeight="1">
      <c r="A587">
        <f t="shared" si="2"/>
        <v>585</v>
      </c>
    </row>
    <row r="588" ht="15.75" customHeight="1">
      <c r="A588">
        <f t="shared" si="2"/>
        <v>586</v>
      </c>
    </row>
    <row r="589" ht="15.75" customHeight="1">
      <c r="A589">
        <f t="shared" si="2"/>
        <v>587</v>
      </c>
    </row>
    <row r="590" ht="15.75" customHeight="1">
      <c r="A590">
        <f t="shared" si="2"/>
        <v>588</v>
      </c>
    </row>
    <row r="591" ht="15.75" customHeight="1">
      <c r="A591">
        <f t="shared" si="2"/>
        <v>589</v>
      </c>
    </row>
    <row r="592" ht="15.75" customHeight="1">
      <c r="A592">
        <f t="shared" si="2"/>
        <v>590</v>
      </c>
    </row>
    <row r="593" ht="15.75" customHeight="1">
      <c r="A593">
        <f t="shared" si="2"/>
        <v>591</v>
      </c>
    </row>
    <row r="594" ht="15.75" customHeight="1">
      <c r="A594">
        <f t="shared" si="2"/>
        <v>592</v>
      </c>
    </row>
    <row r="595" ht="15.75" customHeight="1">
      <c r="A595">
        <f t="shared" si="2"/>
        <v>593</v>
      </c>
    </row>
    <row r="596" ht="15.75" customHeight="1">
      <c r="A596">
        <f t="shared" si="2"/>
        <v>594</v>
      </c>
    </row>
    <row r="597" ht="15.75" customHeight="1">
      <c r="A597">
        <f t="shared" si="2"/>
        <v>595</v>
      </c>
    </row>
    <row r="598" ht="15.75" customHeight="1">
      <c r="A598">
        <f t="shared" si="2"/>
        <v>596</v>
      </c>
    </row>
    <row r="599" ht="15.75" customHeight="1">
      <c r="A599">
        <f t="shared" si="2"/>
        <v>597</v>
      </c>
    </row>
    <row r="600" ht="15.75" customHeight="1">
      <c r="A600">
        <f t="shared" si="2"/>
        <v>598</v>
      </c>
    </row>
    <row r="601" ht="15.75" customHeight="1">
      <c r="A601">
        <f t="shared" si="2"/>
        <v>599</v>
      </c>
    </row>
    <row r="602" ht="15.75" customHeight="1">
      <c r="A602">
        <f t="shared" si="2"/>
        <v>600</v>
      </c>
    </row>
    <row r="603" ht="15.75" customHeight="1">
      <c r="A603">
        <f t="shared" si="2"/>
        <v>601</v>
      </c>
    </row>
    <row r="604" ht="15.75" customHeight="1">
      <c r="A604">
        <f t="shared" si="2"/>
        <v>602</v>
      </c>
    </row>
    <row r="605" ht="15.75" customHeight="1">
      <c r="A605">
        <f t="shared" si="2"/>
        <v>603</v>
      </c>
    </row>
    <row r="606" ht="15.75" customHeight="1">
      <c r="A606">
        <f t="shared" si="2"/>
        <v>604</v>
      </c>
    </row>
    <row r="607" ht="15.75" customHeight="1">
      <c r="A607">
        <f t="shared" si="2"/>
        <v>605</v>
      </c>
    </row>
    <row r="608" ht="15.75" customHeight="1">
      <c r="A608">
        <f t="shared" si="2"/>
        <v>606</v>
      </c>
    </row>
    <row r="609" ht="15.75" customHeight="1">
      <c r="A609">
        <f t="shared" si="2"/>
        <v>607</v>
      </c>
    </row>
    <row r="610" ht="15.75" customHeight="1">
      <c r="A610">
        <f t="shared" si="2"/>
        <v>608</v>
      </c>
    </row>
    <row r="611" ht="15.75" customHeight="1">
      <c r="A611">
        <f t="shared" si="2"/>
        <v>609</v>
      </c>
    </row>
    <row r="612" ht="15.75" customHeight="1">
      <c r="A612">
        <f t="shared" si="2"/>
        <v>610</v>
      </c>
    </row>
    <row r="613" ht="15.75" customHeight="1">
      <c r="A613">
        <f t="shared" si="2"/>
        <v>611</v>
      </c>
    </row>
    <row r="614" ht="15.75" customHeight="1">
      <c r="A614">
        <f t="shared" si="2"/>
        <v>612</v>
      </c>
    </row>
    <row r="615" ht="15.75" customHeight="1">
      <c r="A615">
        <f t="shared" si="2"/>
        <v>613</v>
      </c>
    </row>
    <row r="616" ht="15.75" customHeight="1">
      <c r="A616">
        <f t="shared" si="2"/>
        <v>614</v>
      </c>
    </row>
    <row r="617" ht="15.75" customHeight="1">
      <c r="A617">
        <f t="shared" si="2"/>
        <v>615</v>
      </c>
    </row>
    <row r="618" ht="15.75" customHeight="1">
      <c r="A618">
        <f t="shared" si="2"/>
        <v>616</v>
      </c>
    </row>
    <row r="619" ht="15.75" customHeight="1">
      <c r="A619">
        <f t="shared" si="2"/>
        <v>617</v>
      </c>
    </row>
    <row r="620" ht="15.75" customHeight="1">
      <c r="A620">
        <f t="shared" si="2"/>
        <v>618</v>
      </c>
    </row>
    <row r="621" ht="15.75" customHeight="1">
      <c r="A621">
        <f t="shared" si="2"/>
        <v>619</v>
      </c>
    </row>
    <row r="622" ht="15.75" customHeight="1">
      <c r="A622">
        <f t="shared" si="2"/>
        <v>620</v>
      </c>
    </row>
    <row r="623" ht="15.75" customHeight="1">
      <c r="A623">
        <f t="shared" si="2"/>
        <v>621</v>
      </c>
    </row>
    <row r="624" ht="15.75" customHeight="1">
      <c r="A624">
        <f t="shared" si="2"/>
        <v>622</v>
      </c>
    </row>
    <row r="625" ht="15.75" customHeight="1">
      <c r="A625">
        <f t="shared" si="2"/>
        <v>623</v>
      </c>
    </row>
    <row r="626" ht="15.75" customHeight="1">
      <c r="A626">
        <f t="shared" si="2"/>
        <v>624</v>
      </c>
    </row>
    <row r="627" ht="15.75" customHeight="1">
      <c r="A627">
        <f t="shared" si="2"/>
        <v>625</v>
      </c>
    </row>
    <row r="628" ht="15.75" customHeight="1">
      <c r="A628">
        <f t="shared" si="2"/>
        <v>626</v>
      </c>
    </row>
    <row r="629" ht="15.75" customHeight="1">
      <c r="A629">
        <f t="shared" si="2"/>
        <v>627</v>
      </c>
    </row>
    <row r="630" ht="15.75" customHeight="1">
      <c r="A630">
        <f t="shared" si="2"/>
        <v>628</v>
      </c>
    </row>
    <row r="631" ht="15.75" customHeight="1">
      <c r="A631">
        <f t="shared" si="2"/>
        <v>629</v>
      </c>
    </row>
    <row r="632" ht="15.75" customHeight="1">
      <c r="A632">
        <f t="shared" si="2"/>
        <v>630</v>
      </c>
    </row>
    <row r="633" ht="15.75" customHeight="1">
      <c r="A633">
        <f t="shared" si="2"/>
        <v>631</v>
      </c>
    </row>
    <row r="634" ht="15.75" customHeight="1">
      <c r="A634">
        <f t="shared" si="2"/>
        <v>632</v>
      </c>
    </row>
    <row r="635" ht="15.75" customHeight="1">
      <c r="A635">
        <f t="shared" si="2"/>
        <v>633</v>
      </c>
    </row>
    <row r="636" ht="15.75" customHeight="1">
      <c r="A636">
        <f t="shared" si="2"/>
        <v>634</v>
      </c>
    </row>
    <row r="637" ht="15.75" customHeight="1">
      <c r="A637">
        <f t="shared" si="2"/>
        <v>635</v>
      </c>
    </row>
    <row r="638" ht="15.75" customHeight="1">
      <c r="A638">
        <f t="shared" si="2"/>
        <v>636</v>
      </c>
    </row>
    <row r="639" ht="15.75" customHeight="1">
      <c r="A639">
        <f t="shared" si="2"/>
        <v>637</v>
      </c>
    </row>
    <row r="640" ht="15.75" customHeight="1">
      <c r="A640">
        <f t="shared" si="2"/>
        <v>638</v>
      </c>
    </row>
    <row r="641" ht="15.75" customHeight="1">
      <c r="A641">
        <f t="shared" si="2"/>
        <v>639</v>
      </c>
    </row>
    <row r="642" ht="15.75" customHeight="1">
      <c r="A642">
        <f t="shared" si="2"/>
        <v>640</v>
      </c>
    </row>
    <row r="643" ht="15.75" customHeight="1">
      <c r="A643">
        <f t="shared" si="2"/>
        <v>641</v>
      </c>
    </row>
    <row r="644" ht="15.75" customHeight="1">
      <c r="A644">
        <f t="shared" si="2"/>
        <v>642</v>
      </c>
    </row>
    <row r="645" ht="15.75" customHeight="1">
      <c r="A645">
        <f t="shared" si="2"/>
        <v>643</v>
      </c>
    </row>
    <row r="646" ht="15.75" customHeight="1">
      <c r="A646">
        <f t="shared" si="2"/>
        <v>644</v>
      </c>
    </row>
    <row r="647" ht="15.75" customHeight="1">
      <c r="A647">
        <f t="shared" si="2"/>
        <v>645</v>
      </c>
    </row>
    <row r="648" ht="15.75" customHeight="1">
      <c r="A648">
        <f t="shared" si="2"/>
        <v>646</v>
      </c>
    </row>
    <row r="649" ht="15.75" customHeight="1">
      <c r="A649">
        <f t="shared" si="2"/>
        <v>647</v>
      </c>
    </row>
    <row r="650" ht="15.75" customHeight="1">
      <c r="A650">
        <f t="shared" si="2"/>
        <v>648</v>
      </c>
    </row>
    <row r="651" ht="15.75" customHeight="1">
      <c r="A651">
        <f t="shared" si="2"/>
        <v>649</v>
      </c>
    </row>
    <row r="652" ht="15.75" customHeight="1">
      <c r="A652">
        <f t="shared" si="2"/>
        <v>650</v>
      </c>
    </row>
    <row r="653" ht="15.75" customHeight="1">
      <c r="A653">
        <f t="shared" si="2"/>
        <v>651</v>
      </c>
    </row>
    <row r="654" ht="15.75" customHeight="1">
      <c r="A654">
        <f t="shared" si="2"/>
        <v>652</v>
      </c>
    </row>
    <row r="655" ht="15.75" customHeight="1">
      <c r="A655">
        <f t="shared" si="2"/>
        <v>653</v>
      </c>
    </row>
    <row r="656" ht="15.75" customHeight="1">
      <c r="A656">
        <f t="shared" si="2"/>
        <v>654</v>
      </c>
    </row>
    <row r="657" ht="15.75" customHeight="1">
      <c r="A657">
        <f t="shared" si="2"/>
        <v>655</v>
      </c>
    </row>
    <row r="658" ht="15.75" customHeight="1">
      <c r="A658">
        <f t="shared" si="2"/>
        <v>656</v>
      </c>
    </row>
    <row r="659" ht="15.75" customHeight="1">
      <c r="A659">
        <f t="shared" si="2"/>
        <v>657</v>
      </c>
    </row>
    <row r="660" ht="15.75" customHeight="1">
      <c r="A660">
        <f t="shared" si="2"/>
        <v>658</v>
      </c>
    </row>
    <row r="661" ht="15.75" customHeight="1">
      <c r="A661">
        <f t="shared" si="2"/>
        <v>659</v>
      </c>
    </row>
    <row r="662" ht="15.75" customHeight="1">
      <c r="A662">
        <f t="shared" si="2"/>
        <v>660</v>
      </c>
    </row>
    <row r="663" ht="15.75" customHeight="1">
      <c r="A663">
        <f t="shared" si="2"/>
        <v>661</v>
      </c>
    </row>
    <row r="664" ht="15.75" customHeight="1">
      <c r="A664">
        <f t="shared" si="2"/>
        <v>662</v>
      </c>
    </row>
    <row r="665" ht="15.75" customHeight="1">
      <c r="A665">
        <f t="shared" si="2"/>
        <v>663</v>
      </c>
    </row>
    <row r="666" ht="15.75" customHeight="1">
      <c r="A666">
        <f t="shared" si="2"/>
        <v>664</v>
      </c>
    </row>
    <row r="667" ht="15.75" customHeight="1">
      <c r="A667">
        <f t="shared" si="2"/>
        <v>665</v>
      </c>
    </row>
    <row r="668" ht="15.75" customHeight="1">
      <c r="A668">
        <f t="shared" si="2"/>
        <v>666</v>
      </c>
    </row>
    <row r="669" ht="15.75" customHeight="1">
      <c r="A669">
        <f t="shared" si="2"/>
        <v>667</v>
      </c>
    </row>
    <row r="670" ht="15.75" customHeight="1">
      <c r="A670">
        <f t="shared" si="2"/>
        <v>668</v>
      </c>
    </row>
    <row r="671" ht="15.75" customHeight="1">
      <c r="A671">
        <f t="shared" si="2"/>
        <v>669</v>
      </c>
    </row>
    <row r="672" ht="15.75" customHeight="1">
      <c r="A672">
        <f t="shared" si="2"/>
        <v>670</v>
      </c>
    </row>
    <row r="673" ht="15.75" customHeight="1">
      <c r="A673">
        <f t="shared" si="2"/>
        <v>671</v>
      </c>
    </row>
    <row r="674" ht="15.75" customHeight="1">
      <c r="A674">
        <f t="shared" si="2"/>
        <v>672</v>
      </c>
    </row>
    <row r="675" ht="15.75" customHeight="1">
      <c r="A675">
        <f t="shared" si="2"/>
        <v>673</v>
      </c>
    </row>
    <row r="676" ht="15.75" customHeight="1">
      <c r="A676">
        <f t="shared" si="2"/>
        <v>674</v>
      </c>
    </row>
    <row r="677" ht="15.75" customHeight="1">
      <c r="A677">
        <f t="shared" si="2"/>
        <v>675</v>
      </c>
    </row>
    <row r="678" ht="15.75" customHeight="1">
      <c r="A678">
        <f t="shared" si="2"/>
        <v>676</v>
      </c>
    </row>
    <row r="679" ht="15.75" customHeight="1">
      <c r="A679">
        <f t="shared" si="2"/>
        <v>677</v>
      </c>
    </row>
    <row r="680" ht="15.75" customHeight="1">
      <c r="A680">
        <f t="shared" si="2"/>
        <v>678</v>
      </c>
    </row>
    <row r="681" ht="15.75" customHeight="1">
      <c r="A681">
        <f t="shared" si="2"/>
        <v>679</v>
      </c>
    </row>
    <row r="682" ht="15.75" customHeight="1">
      <c r="A682">
        <f t="shared" si="2"/>
        <v>680</v>
      </c>
    </row>
    <row r="683" ht="15.75" customHeight="1">
      <c r="A683">
        <f t="shared" si="2"/>
        <v>681</v>
      </c>
    </row>
    <row r="684" ht="15.75" customHeight="1">
      <c r="A684">
        <f t="shared" si="2"/>
        <v>682</v>
      </c>
    </row>
    <row r="685" ht="15.75" customHeight="1">
      <c r="A685">
        <f t="shared" si="2"/>
        <v>683</v>
      </c>
    </row>
    <row r="686" ht="15.75" customHeight="1">
      <c r="A686">
        <f t="shared" si="2"/>
        <v>684</v>
      </c>
    </row>
    <row r="687" ht="15.75" customHeight="1">
      <c r="A687">
        <f t="shared" si="2"/>
        <v>685</v>
      </c>
    </row>
    <row r="688" ht="15.75" customHeight="1">
      <c r="A688">
        <f t="shared" si="2"/>
        <v>686</v>
      </c>
    </row>
    <row r="689" ht="15.75" customHeight="1">
      <c r="A689">
        <f t="shared" si="2"/>
        <v>687</v>
      </c>
    </row>
    <row r="690" ht="15.75" customHeight="1">
      <c r="A690">
        <f t="shared" si="2"/>
        <v>688</v>
      </c>
    </row>
    <row r="691" ht="15.75" customHeight="1">
      <c r="A691">
        <f t="shared" si="2"/>
        <v>689</v>
      </c>
    </row>
    <row r="692" ht="15.75" customHeight="1">
      <c r="A692">
        <f t="shared" si="2"/>
        <v>690</v>
      </c>
    </row>
    <row r="693" ht="15.75" customHeight="1">
      <c r="A693">
        <f t="shared" si="2"/>
        <v>691</v>
      </c>
    </row>
    <row r="694" ht="15.75" customHeight="1">
      <c r="A694">
        <f t="shared" si="2"/>
        <v>692</v>
      </c>
    </row>
    <row r="695" ht="15.75" customHeight="1">
      <c r="A695">
        <f t="shared" si="2"/>
        <v>693</v>
      </c>
    </row>
    <row r="696" ht="15.75" customHeight="1">
      <c r="A696">
        <f t="shared" si="2"/>
        <v>694</v>
      </c>
    </row>
    <row r="697" ht="15.75" customHeight="1">
      <c r="A697">
        <f t="shared" si="2"/>
        <v>695</v>
      </c>
    </row>
    <row r="698" ht="15.75" customHeight="1">
      <c r="A698">
        <f t="shared" si="2"/>
        <v>696</v>
      </c>
    </row>
    <row r="699" ht="15.75" customHeight="1">
      <c r="A699">
        <f t="shared" si="2"/>
        <v>697</v>
      </c>
    </row>
    <row r="700" ht="15.75" customHeight="1">
      <c r="A700">
        <f t="shared" si="2"/>
        <v>698</v>
      </c>
    </row>
    <row r="701" ht="15.75" customHeight="1">
      <c r="A701">
        <f t="shared" si="2"/>
        <v>699</v>
      </c>
    </row>
    <row r="702" ht="15.75" customHeight="1">
      <c r="A702">
        <f t="shared" si="2"/>
        <v>700</v>
      </c>
    </row>
    <row r="703" ht="15.75" customHeight="1">
      <c r="A703">
        <f t="shared" si="2"/>
        <v>701</v>
      </c>
    </row>
    <row r="704" ht="15.75" customHeight="1">
      <c r="A704">
        <f t="shared" si="2"/>
        <v>702</v>
      </c>
    </row>
    <row r="705" ht="15.75" customHeight="1">
      <c r="A705">
        <f t="shared" si="2"/>
        <v>703</v>
      </c>
    </row>
    <row r="706" ht="15.75" customHeight="1">
      <c r="A706">
        <f t="shared" si="2"/>
        <v>704</v>
      </c>
    </row>
    <row r="707" ht="15.75" customHeight="1">
      <c r="A707">
        <f t="shared" si="2"/>
        <v>705</v>
      </c>
    </row>
    <row r="708" ht="15.75" customHeight="1">
      <c r="A708">
        <f t="shared" si="2"/>
        <v>706</v>
      </c>
    </row>
    <row r="709" ht="15.75" customHeight="1">
      <c r="A709">
        <f t="shared" si="2"/>
        <v>707</v>
      </c>
    </row>
    <row r="710" ht="15.75" customHeight="1">
      <c r="A710">
        <f t="shared" si="2"/>
        <v>708</v>
      </c>
    </row>
    <row r="711" ht="15.75" customHeight="1">
      <c r="A711">
        <f t="shared" si="2"/>
        <v>709</v>
      </c>
    </row>
    <row r="712" ht="15.75" customHeight="1">
      <c r="A712">
        <f t="shared" si="2"/>
        <v>710</v>
      </c>
    </row>
    <row r="713" ht="15.75" customHeight="1">
      <c r="A713">
        <f t="shared" si="2"/>
        <v>711</v>
      </c>
    </row>
    <row r="714" ht="15.75" customHeight="1">
      <c r="A714">
        <f t="shared" si="2"/>
        <v>712</v>
      </c>
    </row>
    <row r="715" ht="15.75" customHeight="1">
      <c r="A715">
        <f t="shared" si="2"/>
        <v>713</v>
      </c>
    </row>
    <row r="716" ht="15.75" customHeight="1">
      <c r="A716">
        <f t="shared" si="2"/>
        <v>714</v>
      </c>
    </row>
    <row r="717" ht="15.75" customHeight="1">
      <c r="A717">
        <f t="shared" si="2"/>
        <v>715</v>
      </c>
    </row>
    <row r="718" ht="15.75" customHeight="1">
      <c r="A718">
        <f t="shared" si="2"/>
        <v>716</v>
      </c>
    </row>
    <row r="719" ht="15.75" customHeight="1">
      <c r="A719">
        <f t="shared" si="2"/>
        <v>717</v>
      </c>
    </row>
    <row r="720" ht="15.75" customHeight="1">
      <c r="A720">
        <f t="shared" si="2"/>
        <v>718</v>
      </c>
    </row>
    <row r="721" ht="15.75" customHeight="1">
      <c r="A721">
        <f t="shared" si="2"/>
        <v>719</v>
      </c>
    </row>
    <row r="722" ht="15.75" customHeight="1">
      <c r="A722">
        <f t="shared" si="2"/>
        <v>720</v>
      </c>
    </row>
    <row r="723" ht="15.75" customHeight="1">
      <c r="A723">
        <f t="shared" si="2"/>
        <v>721</v>
      </c>
    </row>
    <row r="724" ht="15.75" customHeight="1">
      <c r="A724">
        <f t="shared" si="2"/>
        <v>722</v>
      </c>
    </row>
    <row r="725" ht="15.75" customHeight="1">
      <c r="A725">
        <f t="shared" si="2"/>
        <v>723</v>
      </c>
    </row>
    <row r="726" ht="15.75" customHeight="1">
      <c r="A726">
        <f t="shared" si="2"/>
        <v>724</v>
      </c>
    </row>
    <row r="727" ht="15.75" customHeight="1">
      <c r="A727">
        <f t="shared" si="2"/>
        <v>725</v>
      </c>
    </row>
    <row r="728" ht="15.75" customHeight="1">
      <c r="A728">
        <f t="shared" si="2"/>
        <v>726</v>
      </c>
    </row>
    <row r="729" ht="15.75" customHeight="1">
      <c r="A729">
        <f t="shared" si="2"/>
        <v>727</v>
      </c>
    </row>
    <row r="730" ht="15.75" customHeight="1">
      <c r="A730">
        <f t="shared" si="2"/>
        <v>728</v>
      </c>
    </row>
    <row r="731" ht="15.75" customHeight="1">
      <c r="A731">
        <f t="shared" si="2"/>
        <v>729</v>
      </c>
    </row>
    <row r="732" ht="15.75" customHeight="1">
      <c r="A732">
        <f t="shared" si="2"/>
        <v>730</v>
      </c>
    </row>
    <row r="733" ht="15.75" customHeight="1">
      <c r="A733">
        <f t="shared" si="2"/>
        <v>731</v>
      </c>
    </row>
    <row r="734" ht="15.75" customHeight="1">
      <c r="A734">
        <f t="shared" si="2"/>
        <v>732</v>
      </c>
    </row>
    <row r="735" ht="15.75" customHeight="1">
      <c r="A735">
        <f t="shared" si="2"/>
        <v>733</v>
      </c>
    </row>
    <row r="736" ht="15.75" customHeight="1">
      <c r="A736">
        <f t="shared" si="2"/>
        <v>734</v>
      </c>
    </row>
    <row r="737" ht="15.75" customHeight="1">
      <c r="A737">
        <f t="shared" si="2"/>
        <v>735</v>
      </c>
    </row>
    <row r="738" ht="15.75" customHeight="1">
      <c r="A738">
        <f t="shared" si="2"/>
        <v>736</v>
      </c>
    </row>
    <row r="739" ht="15.75" customHeight="1">
      <c r="A739">
        <f t="shared" si="2"/>
        <v>737</v>
      </c>
    </row>
    <row r="740" ht="15.75" customHeight="1">
      <c r="A740">
        <f t="shared" si="2"/>
        <v>738</v>
      </c>
    </row>
    <row r="741" ht="15.75" customHeight="1">
      <c r="A741">
        <f t="shared" si="2"/>
        <v>739</v>
      </c>
    </row>
    <row r="742" ht="15.75" customHeight="1">
      <c r="A742">
        <f t="shared" si="2"/>
        <v>740</v>
      </c>
    </row>
    <row r="743" ht="15.75" customHeight="1">
      <c r="A743">
        <f t="shared" si="2"/>
        <v>741</v>
      </c>
    </row>
    <row r="744" ht="15.75" customHeight="1">
      <c r="A744">
        <f t="shared" si="2"/>
        <v>742</v>
      </c>
    </row>
    <row r="745" ht="15.75" customHeight="1">
      <c r="A745">
        <f t="shared" si="2"/>
        <v>743</v>
      </c>
    </row>
    <row r="746" ht="15.75" customHeight="1">
      <c r="A746">
        <f t="shared" si="2"/>
        <v>744</v>
      </c>
    </row>
    <row r="747" ht="15.75" customHeight="1">
      <c r="A747">
        <f t="shared" si="2"/>
        <v>745</v>
      </c>
    </row>
    <row r="748" ht="15.75" customHeight="1">
      <c r="A748">
        <f t="shared" si="2"/>
        <v>746</v>
      </c>
    </row>
    <row r="749" ht="15.75" customHeight="1">
      <c r="A749">
        <f t="shared" si="2"/>
        <v>747</v>
      </c>
    </row>
    <row r="750" ht="15.75" customHeight="1">
      <c r="A750">
        <f t="shared" si="2"/>
        <v>748</v>
      </c>
    </row>
    <row r="751" ht="15.75" customHeight="1">
      <c r="A751">
        <f t="shared" si="2"/>
        <v>749</v>
      </c>
    </row>
    <row r="752" ht="15.75" customHeight="1">
      <c r="A752">
        <f t="shared" si="2"/>
        <v>750</v>
      </c>
    </row>
    <row r="753" ht="15.75" customHeight="1">
      <c r="A753">
        <f t="shared" si="2"/>
        <v>751</v>
      </c>
    </row>
    <row r="754" ht="15.75" customHeight="1">
      <c r="A754">
        <f t="shared" si="2"/>
        <v>752</v>
      </c>
    </row>
    <row r="755" ht="15.75" customHeight="1">
      <c r="A755">
        <f t="shared" si="2"/>
        <v>753</v>
      </c>
    </row>
    <row r="756" ht="15.75" customHeight="1">
      <c r="A756">
        <f t="shared" si="2"/>
        <v>754</v>
      </c>
    </row>
    <row r="757" ht="15.75" customHeight="1">
      <c r="A757">
        <f t="shared" si="2"/>
        <v>755</v>
      </c>
    </row>
    <row r="758" ht="15.75" customHeight="1">
      <c r="A758">
        <f t="shared" si="2"/>
        <v>756</v>
      </c>
    </row>
    <row r="759" ht="15.75" customHeight="1">
      <c r="A759">
        <f t="shared" si="2"/>
        <v>757</v>
      </c>
    </row>
    <row r="760" ht="15.75" customHeight="1">
      <c r="A760">
        <f t="shared" si="2"/>
        <v>758</v>
      </c>
    </row>
    <row r="761" ht="15.75" customHeight="1">
      <c r="A761">
        <f t="shared" si="2"/>
        <v>759</v>
      </c>
    </row>
    <row r="762" ht="15.75" customHeight="1">
      <c r="A762">
        <f t="shared" si="2"/>
        <v>760</v>
      </c>
    </row>
    <row r="763" ht="15.75" customHeight="1">
      <c r="A763">
        <f t="shared" si="2"/>
        <v>761</v>
      </c>
    </row>
    <row r="764" ht="15.75" customHeight="1">
      <c r="A764">
        <f t="shared" si="2"/>
        <v>762</v>
      </c>
    </row>
    <row r="765" ht="15.75" customHeight="1">
      <c r="A765">
        <f t="shared" si="2"/>
        <v>763</v>
      </c>
    </row>
    <row r="766" ht="15.75" customHeight="1">
      <c r="A766">
        <f t="shared" si="2"/>
        <v>764</v>
      </c>
    </row>
    <row r="767" ht="15.75" customHeight="1">
      <c r="A767">
        <f t="shared" si="2"/>
        <v>765</v>
      </c>
    </row>
    <row r="768" ht="15.75" customHeight="1">
      <c r="A768">
        <f t="shared" si="2"/>
        <v>766</v>
      </c>
    </row>
    <row r="769" ht="15.75" customHeight="1">
      <c r="A769">
        <f t="shared" si="2"/>
        <v>767</v>
      </c>
    </row>
    <row r="770" ht="15.75" customHeight="1">
      <c r="A770">
        <f t="shared" si="2"/>
        <v>768</v>
      </c>
    </row>
    <row r="771" ht="15.75" customHeight="1">
      <c r="A771">
        <f t="shared" si="2"/>
        <v>769</v>
      </c>
    </row>
    <row r="772" ht="15.75" customHeight="1">
      <c r="A772">
        <f t="shared" si="2"/>
        <v>770</v>
      </c>
    </row>
    <row r="773" ht="15.75" customHeight="1">
      <c r="A773">
        <f t="shared" si="2"/>
        <v>771</v>
      </c>
    </row>
    <row r="774" ht="15.75" customHeight="1">
      <c r="A774">
        <f t="shared" si="2"/>
        <v>772</v>
      </c>
    </row>
    <row r="775" ht="15.75" customHeight="1">
      <c r="A775">
        <f t="shared" si="2"/>
        <v>773</v>
      </c>
    </row>
    <row r="776" ht="15.75" customHeight="1">
      <c r="A776">
        <f t="shared" si="2"/>
        <v>774</v>
      </c>
    </row>
    <row r="777" ht="15.75" customHeight="1">
      <c r="A777">
        <f t="shared" si="2"/>
        <v>775</v>
      </c>
    </row>
    <row r="778" ht="15.75" customHeight="1">
      <c r="A778">
        <f t="shared" si="2"/>
        <v>776</v>
      </c>
    </row>
    <row r="779" ht="15.75" customHeight="1">
      <c r="A779">
        <f t="shared" si="2"/>
        <v>777</v>
      </c>
    </row>
    <row r="780" ht="15.75" customHeight="1">
      <c r="A780">
        <f t="shared" si="2"/>
        <v>778</v>
      </c>
    </row>
    <row r="781" ht="15.75" customHeight="1">
      <c r="A781">
        <f t="shared" si="2"/>
        <v>779</v>
      </c>
    </row>
    <row r="782" ht="15.75" customHeight="1">
      <c r="A782">
        <f t="shared" si="2"/>
        <v>780</v>
      </c>
    </row>
    <row r="783" ht="15.75" customHeight="1">
      <c r="A783">
        <f t="shared" si="2"/>
        <v>781</v>
      </c>
    </row>
    <row r="784" ht="15.75" customHeight="1">
      <c r="A784">
        <f t="shared" si="2"/>
        <v>782</v>
      </c>
    </row>
    <row r="785" ht="15.75" customHeight="1">
      <c r="A785">
        <f t="shared" si="2"/>
        <v>783</v>
      </c>
    </row>
    <row r="786" ht="15.75" customHeight="1">
      <c r="A786">
        <f t="shared" si="2"/>
        <v>784</v>
      </c>
    </row>
    <row r="787" ht="15.75" customHeight="1">
      <c r="A787">
        <f t="shared" si="2"/>
        <v>785</v>
      </c>
    </row>
    <row r="788" ht="15.75" customHeight="1">
      <c r="A788">
        <f t="shared" si="2"/>
        <v>786</v>
      </c>
    </row>
    <row r="789" ht="15.75" customHeight="1">
      <c r="A789">
        <f t="shared" si="2"/>
        <v>787</v>
      </c>
    </row>
    <row r="790" ht="15.75" customHeight="1">
      <c r="A790">
        <f t="shared" si="2"/>
        <v>788</v>
      </c>
    </row>
    <row r="791" ht="15.75" customHeight="1">
      <c r="A791">
        <f t="shared" si="2"/>
        <v>789</v>
      </c>
    </row>
    <row r="792" ht="15.75" customHeight="1">
      <c r="A792">
        <f t="shared" si="2"/>
        <v>790</v>
      </c>
    </row>
    <row r="793" ht="15.75" customHeight="1">
      <c r="A793">
        <f t="shared" si="2"/>
        <v>791</v>
      </c>
    </row>
    <row r="794" ht="15.75" customHeight="1">
      <c r="A794">
        <f t="shared" si="2"/>
        <v>792</v>
      </c>
    </row>
    <row r="795" ht="15.75" customHeight="1">
      <c r="A795">
        <f t="shared" si="2"/>
        <v>793</v>
      </c>
    </row>
    <row r="796" ht="15.75" customHeight="1">
      <c r="A796">
        <f t="shared" si="2"/>
        <v>794</v>
      </c>
    </row>
    <row r="797" ht="15.75" customHeight="1">
      <c r="A797">
        <f t="shared" si="2"/>
        <v>795</v>
      </c>
    </row>
    <row r="798" ht="15.75" customHeight="1">
      <c r="A798">
        <f t="shared" si="2"/>
        <v>796</v>
      </c>
    </row>
    <row r="799" ht="15.75" customHeight="1">
      <c r="A799">
        <f t="shared" si="2"/>
        <v>797</v>
      </c>
    </row>
    <row r="800" ht="15.75" customHeight="1">
      <c r="A800">
        <f t="shared" si="2"/>
        <v>798</v>
      </c>
    </row>
    <row r="801" ht="15.75" customHeight="1">
      <c r="A801">
        <f t="shared" si="2"/>
        <v>799</v>
      </c>
    </row>
    <row r="802" ht="15.75" customHeight="1">
      <c r="A802">
        <f t="shared" si="2"/>
        <v>800</v>
      </c>
    </row>
    <row r="803" ht="15.75" customHeight="1">
      <c r="A803">
        <f t="shared" si="2"/>
        <v>801</v>
      </c>
    </row>
    <row r="804" ht="15.75" customHeight="1">
      <c r="A804">
        <f t="shared" si="2"/>
        <v>802</v>
      </c>
    </row>
    <row r="805" ht="15.75" customHeight="1">
      <c r="A805">
        <f t="shared" si="2"/>
        <v>803</v>
      </c>
    </row>
    <row r="806" ht="15.75" customHeight="1">
      <c r="A806">
        <f t="shared" si="2"/>
        <v>804</v>
      </c>
    </row>
    <row r="807" ht="15.75" customHeight="1">
      <c r="A807">
        <f t="shared" si="2"/>
        <v>805</v>
      </c>
    </row>
    <row r="808" ht="15.75" customHeight="1">
      <c r="A808">
        <f t="shared" si="2"/>
        <v>806</v>
      </c>
    </row>
    <row r="809" ht="15.75" customHeight="1">
      <c r="A809">
        <f t="shared" si="2"/>
        <v>807</v>
      </c>
    </row>
    <row r="810" ht="15.75" customHeight="1">
      <c r="A810">
        <f t="shared" si="2"/>
        <v>808</v>
      </c>
    </row>
    <row r="811" ht="15.75" customHeight="1">
      <c r="A811">
        <f t="shared" si="2"/>
        <v>809</v>
      </c>
    </row>
    <row r="812" ht="15.75" customHeight="1">
      <c r="A812">
        <f t="shared" si="2"/>
        <v>810</v>
      </c>
    </row>
    <row r="813" ht="15.75" customHeight="1">
      <c r="A813">
        <f t="shared" si="2"/>
        <v>811</v>
      </c>
    </row>
    <row r="814" ht="15.75" customHeight="1">
      <c r="A814">
        <f t="shared" si="2"/>
        <v>812</v>
      </c>
    </row>
    <row r="815" ht="15.75" customHeight="1">
      <c r="A815">
        <f t="shared" si="2"/>
        <v>813</v>
      </c>
    </row>
    <row r="816" ht="15.75" customHeight="1">
      <c r="A816">
        <f t="shared" si="2"/>
        <v>814</v>
      </c>
    </row>
    <row r="817" ht="15.75" customHeight="1">
      <c r="A817">
        <f t="shared" si="2"/>
        <v>815</v>
      </c>
    </row>
    <row r="818" ht="15.75" customHeight="1">
      <c r="A818">
        <f t="shared" si="2"/>
        <v>816</v>
      </c>
    </row>
    <row r="819" ht="15.75" customHeight="1">
      <c r="A819">
        <f t="shared" si="2"/>
        <v>817</v>
      </c>
    </row>
    <row r="820" ht="15.75" customHeight="1">
      <c r="A820">
        <f t="shared" si="2"/>
        <v>818</v>
      </c>
    </row>
    <row r="821" ht="15.75" customHeight="1">
      <c r="A821">
        <f t="shared" si="2"/>
        <v>819</v>
      </c>
    </row>
    <row r="822" ht="15.75" customHeight="1">
      <c r="A822">
        <f t="shared" si="2"/>
        <v>820</v>
      </c>
    </row>
    <row r="823" ht="15.75" customHeight="1">
      <c r="A823">
        <f t="shared" si="2"/>
        <v>821</v>
      </c>
    </row>
    <row r="824" ht="15.75" customHeight="1">
      <c r="A824">
        <f t="shared" si="2"/>
        <v>822</v>
      </c>
    </row>
    <row r="825" ht="15.75" customHeight="1">
      <c r="A825">
        <f t="shared" si="2"/>
        <v>823</v>
      </c>
    </row>
    <row r="826" ht="15.75" customHeight="1">
      <c r="A826">
        <f t="shared" si="2"/>
        <v>824</v>
      </c>
    </row>
    <row r="827" ht="15.75" customHeight="1">
      <c r="A827">
        <f t="shared" si="2"/>
        <v>825</v>
      </c>
    </row>
    <row r="828" ht="15.75" customHeight="1">
      <c r="A828">
        <f t="shared" si="2"/>
        <v>826</v>
      </c>
    </row>
    <row r="829" ht="15.75" customHeight="1">
      <c r="A829">
        <f t="shared" si="2"/>
        <v>827</v>
      </c>
    </row>
    <row r="830" ht="15.75" customHeight="1">
      <c r="A830">
        <f t="shared" si="2"/>
        <v>828</v>
      </c>
    </row>
    <row r="831" ht="15.75" customHeight="1">
      <c r="A831">
        <f t="shared" si="2"/>
        <v>829</v>
      </c>
    </row>
    <row r="832" ht="15.75" customHeight="1">
      <c r="A832">
        <f t="shared" si="2"/>
        <v>830</v>
      </c>
    </row>
    <row r="833" ht="15.75" customHeight="1">
      <c r="A833">
        <f t="shared" si="2"/>
        <v>831</v>
      </c>
    </row>
    <row r="834" ht="15.75" customHeight="1">
      <c r="A834">
        <f t="shared" si="2"/>
        <v>832</v>
      </c>
    </row>
    <row r="835" ht="15.75" customHeight="1">
      <c r="A835">
        <f t="shared" si="2"/>
        <v>833</v>
      </c>
    </row>
    <row r="836" ht="15.75" customHeight="1">
      <c r="A836">
        <f t="shared" si="2"/>
        <v>834</v>
      </c>
    </row>
    <row r="837" ht="15.75" customHeight="1">
      <c r="A837">
        <f t="shared" si="2"/>
        <v>835</v>
      </c>
    </row>
    <row r="838" ht="15.75" customHeight="1">
      <c r="A838">
        <f t="shared" si="2"/>
        <v>836</v>
      </c>
    </row>
    <row r="839" ht="15.75" customHeight="1">
      <c r="A839">
        <f t="shared" si="2"/>
        <v>837</v>
      </c>
    </row>
    <row r="840" ht="15.75" customHeight="1">
      <c r="A840">
        <f t="shared" si="2"/>
        <v>838</v>
      </c>
    </row>
    <row r="841" ht="15.75" customHeight="1">
      <c r="A841">
        <f t="shared" si="2"/>
        <v>839</v>
      </c>
    </row>
    <row r="842" ht="15.75" customHeight="1">
      <c r="A842">
        <f t="shared" si="2"/>
        <v>840</v>
      </c>
    </row>
    <row r="843" ht="15.75" customHeight="1">
      <c r="A843">
        <f t="shared" si="2"/>
        <v>841</v>
      </c>
    </row>
    <row r="844" ht="15.75" customHeight="1">
      <c r="A844">
        <f t="shared" si="2"/>
        <v>842</v>
      </c>
    </row>
    <row r="845" ht="15.75" customHeight="1">
      <c r="A845">
        <f t="shared" si="2"/>
        <v>843</v>
      </c>
    </row>
    <row r="846" ht="15.75" customHeight="1">
      <c r="A846">
        <f t="shared" si="2"/>
        <v>844</v>
      </c>
    </row>
    <row r="847" ht="15.75" customHeight="1">
      <c r="A847">
        <f t="shared" si="2"/>
        <v>845</v>
      </c>
    </row>
    <row r="848" ht="15.75" customHeight="1">
      <c r="A848">
        <f t="shared" si="2"/>
        <v>846</v>
      </c>
    </row>
    <row r="849" ht="15.75" customHeight="1">
      <c r="A849">
        <f t="shared" si="2"/>
        <v>847</v>
      </c>
    </row>
    <row r="850" ht="15.75" customHeight="1">
      <c r="A850">
        <f t="shared" si="2"/>
        <v>848</v>
      </c>
    </row>
    <row r="851" ht="15.75" customHeight="1">
      <c r="A851">
        <f t="shared" si="2"/>
        <v>849</v>
      </c>
    </row>
    <row r="852" ht="15.75" customHeight="1">
      <c r="A852">
        <f t="shared" si="2"/>
        <v>850</v>
      </c>
    </row>
    <row r="853" ht="15.75" customHeight="1">
      <c r="A853">
        <f t="shared" si="2"/>
        <v>851</v>
      </c>
    </row>
    <row r="854" ht="15.75" customHeight="1">
      <c r="A854">
        <f t="shared" si="2"/>
        <v>852</v>
      </c>
    </row>
    <row r="855" ht="15.75" customHeight="1">
      <c r="A855">
        <f t="shared" si="2"/>
        <v>853</v>
      </c>
    </row>
    <row r="856" ht="15.75" customHeight="1">
      <c r="A856">
        <f t="shared" si="2"/>
        <v>854</v>
      </c>
    </row>
    <row r="857" ht="15.75" customHeight="1">
      <c r="A857">
        <f t="shared" si="2"/>
        <v>855</v>
      </c>
    </row>
    <row r="858" ht="15.75" customHeight="1">
      <c r="A858">
        <f t="shared" si="2"/>
        <v>856</v>
      </c>
    </row>
    <row r="859" ht="15.75" customHeight="1">
      <c r="A859">
        <f t="shared" si="2"/>
        <v>857</v>
      </c>
    </row>
    <row r="860" ht="15.75" customHeight="1">
      <c r="A860">
        <f t="shared" si="2"/>
        <v>858</v>
      </c>
    </row>
    <row r="861" ht="15.75" customHeight="1">
      <c r="A861">
        <f t="shared" si="2"/>
        <v>859</v>
      </c>
    </row>
    <row r="862" ht="15.75" customHeight="1">
      <c r="A862">
        <f t="shared" si="2"/>
        <v>860</v>
      </c>
    </row>
    <row r="863" ht="15.75" customHeight="1">
      <c r="A863">
        <f t="shared" si="2"/>
        <v>861</v>
      </c>
    </row>
    <row r="864" ht="15.75" customHeight="1">
      <c r="A864">
        <f t="shared" si="2"/>
        <v>862</v>
      </c>
    </row>
    <row r="865" ht="15.75" customHeight="1">
      <c r="A865">
        <f t="shared" si="2"/>
        <v>863</v>
      </c>
    </row>
    <row r="866" ht="15.75" customHeight="1">
      <c r="A866">
        <f t="shared" si="2"/>
        <v>864</v>
      </c>
    </row>
    <row r="867" ht="15.75" customHeight="1">
      <c r="A867">
        <f t="shared" si="2"/>
        <v>865</v>
      </c>
    </row>
    <row r="868" ht="15.75" customHeight="1">
      <c r="A868">
        <f t="shared" si="2"/>
        <v>866</v>
      </c>
    </row>
    <row r="869" ht="15.75" customHeight="1">
      <c r="A869">
        <f t="shared" si="2"/>
        <v>867</v>
      </c>
    </row>
    <row r="870" ht="15.75" customHeight="1">
      <c r="A870">
        <f t="shared" si="2"/>
        <v>868</v>
      </c>
    </row>
    <row r="871" ht="15.75" customHeight="1">
      <c r="A871">
        <f t="shared" si="2"/>
        <v>869</v>
      </c>
    </row>
    <row r="872" ht="15.75" customHeight="1">
      <c r="A872">
        <f t="shared" si="2"/>
        <v>870</v>
      </c>
    </row>
    <row r="873" ht="15.75" customHeight="1">
      <c r="A873">
        <f t="shared" si="2"/>
        <v>871</v>
      </c>
    </row>
    <row r="874" ht="15.75" customHeight="1">
      <c r="A874">
        <f t="shared" si="2"/>
        <v>872</v>
      </c>
    </row>
    <row r="875" ht="15.75" customHeight="1">
      <c r="A875">
        <f t="shared" si="2"/>
        <v>873</v>
      </c>
    </row>
    <row r="876" ht="15.75" customHeight="1">
      <c r="A876">
        <f t="shared" si="2"/>
        <v>874</v>
      </c>
    </row>
    <row r="877" ht="15.75" customHeight="1">
      <c r="A877">
        <f t="shared" si="2"/>
        <v>875</v>
      </c>
    </row>
    <row r="878" ht="15.75" customHeight="1">
      <c r="A878">
        <f t="shared" si="2"/>
        <v>876</v>
      </c>
    </row>
    <row r="879" ht="15.75" customHeight="1">
      <c r="A879">
        <f t="shared" si="2"/>
        <v>877</v>
      </c>
    </row>
    <row r="880" ht="15.75" customHeight="1">
      <c r="A880">
        <f t="shared" si="2"/>
        <v>878</v>
      </c>
    </row>
    <row r="881" ht="15.75" customHeight="1">
      <c r="A881">
        <f t="shared" si="2"/>
        <v>879</v>
      </c>
    </row>
    <row r="882" ht="15.75" customHeight="1">
      <c r="A882">
        <f t="shared" si="2"/>
        <v>880</v>
      </c>
    </row>
    <row r="883" ht="15.75" customHeight="1">
      <c r="A883">
        <f t="shared" si="2"/>
        <v>881</v>
      </c>
    </row>
    <row r="884" ht="15.75" customHeight="1">
      <c r="A884">
        <f t="shared" si="2"/>
        <v>882</v>
      </c>
    </row>
    <row r="885" ht="15.75" customHeight="1">
      <c r="A885">
        <f t="shared" si="2"/>
        <v>883</v>
      </c>
    </row>
    <row r="886" ht="15.75" customHeight="1">
      <c r="A886">
        <f t="shared" si="2"/>
        <v>884</v>
      </c>
    </row>
    <row r="887" ht="15.75" customHeight="1">
      <c r="A887">
        <f t="shared" si="2"/>
        <v>885</v>
      </c>
    </row>
    <row r="888" ht="15.75" customHeight="1">
      <c r="A888">
        <f t="shared" si="2"/>
        <v>886</v>
      </c>
    </row>
    <row r="889" ht="15.75" customHeight="1">
      <c r="A889">
        <f t="shared" si="2"/>
        <v>887</v>
      </c>
    </row>
    <row r="890" ht="15.75" customHeight="1">
      <c r="A890">
        <f t="shared" si="2"/>
        <v>888</v>
      </c>
    </row>
    <row r="891" ht="15.75" customHeight="1">
      <c r="A891">
        <f t="shared" si="2"/>
        <v>889</v>
      </c>
    </row>
    <row r="892" ht="15.75" customHeight="1">
      <c r="A892">
        <f t="shared" si="2"/>
        <v>890</v>
      </c>
    </row>
    <row r="893" ht="15.75" customHeight="1">
      <c r="A893">
        <f t="shared" si="2"/>
        <v>891</v>
      </c>
    </row>
    <row r="894" ht="15.75" customHeight="1">
      <c r="A894">
        <f t="shared" si="2"/>
        <v>892</v>
      </c>
    </row>
    <row r="895" ht="15.75" customHeight="1">
      <c r="A895">
        <f t="shared" si="2"/>
        <v>893</v>
      </c>
    </row>
    <row r="896" ht="15.75" customHeight="1">
      <c r="A896">
        <f t="shared" si="2"/>
        <v>894</v>
      </c>
    </row>
    <row r="897" ht="15.75" customHeight="1">
      <c r="A897">
        <f t="shared" si="2"/>
        <v>895</v>
      </c>
    </row>
    <row r="898" ht="15.75" customHeight="1">
      <c r="A898">
        <f t="shared" si="2"/>
        <v>896</v>
      </c>
    </row>
    <row r="899" ht="15.75" customHeight="1">
      <c r="A899">
        <f t="shared" si="2"/>
        <v>897</v>
      </c>
    </row>
    <row r="900" ht="15.75" customHeight="1">
      <c r="A900">
        <f t="shared" si="2"/>
        <v>898</v>
      </c>
    </row>
    <row r="901" ht="15.75" customHeight="1">
      <c r="A901">
        <f t="shared" si="2"/>
        <v>899</v>
      </c>
    </row>
    <row r="902" ht="15.75" customHeight="1">
      <c r="A902">
        <f t="shared" si="2"/>
        <v>900</v>
      </c>
    </row>
    <row r="903" ht="15.75" customHeight="1">
      <c r="A903">
        <f t="shared" si="2"/>
        <v>901</v>
      </c>
    </row>
    <row r="904" ht="15.75" customHeight="1">
      <c r="A904">
        <f t="shared" si="2"/>
        <v>902</v>
      </c>
    </row>
    <row r="905" ht="15.75" customHeight="1">
      <c r="A905">
        <f t="shared" si="2"/>
        <v>903</v>
      </c>
    </row>
    <row r="906" ht="15.75" customHeight="1">
      <c r="A906">
        <f t="shared" si="2"/>
        <v>904</v>
      </c>
    </row>
    <row r="907" ht="15.75" customHeight="1">
      <c r="A907">
        <f t="shared" si="2"/>
        <v>905</v>
      </c>
    </row>
    <row r="908" ht="15.75" customHeight="1">
      <c r="A908">
        <f t="shared" si="2"/>
        <v>906</v>
      </c>
    </row>
    <row r="909" ht="15.75" customHeight="1">
      <c r="A909">
        <f t="shared" si="2"/>
        <v>907</v>
      </c>
    </row>
    <row r="910" ht="15.75" customHeight="1">
      <c r="A910">
        <f t="shared" si="2"/>
        <v>908</v>
      </c>
    </row>
    <row r="911" ht="15.75" customHeight="1">
      <c r="A911">
        <f t="shared" si="2"/>
        <v>909</v>
      </c>
    </row>
    <row r="912" ht="15.75" customHeight="1">
      <c r="A912">
        <f t="shared" si="2"/>
        <v>910</v>
      </c>
    </row>
    <row r="913" ht="15.75" customHeight="1">
      <c r="A913">
        <f t="shared" si="2"/>
        <v>911</v>
      </c>
    </row>
    <row r="914" ht="15.75" customHeight="1">
      <c r="A914">
        <f t="shared" si="2"/>
        <v>912</v>
      </c>
    </row>
    <row r="915" ht="15.75" customHeight="1">
      <c r="A915">
        <f t="shared" si="2"/>
        <v>913</v>
      </c>
    </row>
    <row r="916" ht="15.75" customHeight="1">
      <c r="A916">
        <f t="shared" si="2"/>
        <v>914</v>
      </c>
    </row>
    <row r="917" ht="15.75" customHeight="1">
      <c r="A917">
        <f t="shared" si="2"/>
        <v>915</v>
      </c>
    </row>
    <row r="918" ht="15.75" customHeight="1">
      <c r="A918">
        <f t="shared" si="2"/>
        <v>916</v>
      </c>
    </row>
    <row r="919" ht="15.75" customHeight="1">
      <c r="A919">
        <f t="shared" si="2"/>
        <v>917</v>
      </c>
    </row>
    <row r="920" ht="15.75" customHeight="1">
      <c r="A920">
        <f t="shared" si="2"/>
        <v>918</v>
      </c>
    </row>
    <row r="921" ht="15.75" customHeight="1">
      <c r="A921">
        <f t="shared" si="2"/>
        <v>919</v>
      </c>
    </row>
    <row r="922" ht="15.75" customHeight="1">
      <c r="A922">
        <f t="shared" si="2"/>
        <v>920</v>
      </c>
    </row>
    <row r="923" ht="15.75" customHeight="1">
      <c r="A923">
        <f t="shared" si="2"/>
        <v>921</v>
      </c>
    </row>
    <row r="924" ht="15.75" customHeight="1">
      <c r="A924">
        <f t="shared" si="2"/>
        <v>922</v>
      </c>
    </row>
    <row r="925" ht="15.75" customHeight="1">
      <c r="A925">
        <f t="shared" si="2"/>
        <v>923</v>
      </c>
    </row>
    <row r="926" ht="15.75" customHeight="1">
      <c r="A926">
        <f t="shared" si="2"/>
        <v>924</v>
      </c>
    </row>
    <row r="927" ht="15.75" customHeight="1">
      <c r="A927">
        <f t="shared" si="2"/>
        <v>925</v>
      </c>
    </row>
    <row r="928" ht="15.75" customHeight="1">
      <c r="A928">
        <f t="shared" si="2"/>
        <v>926</v>
      </c>
    </row>
    <row r="929" ht="15.75" customHeight="1">
      <c r="A929">
        <f t="shared" si="2"/>
        <v>927</v>
      </c>
    </row>
    <row r="930" ht="15.75" customHeight="1">
      <c r="A930">
        <f t="shared" si="2"/>
        <v>928</v>
      </c>
    </row>
    <row r="931" ht="15.75" customHeight="1">
      <c r="A931">
        <f t="shared" si="2"/>
        <v>929</v>
      </c>
    </row>
    <row r="932" ht="15.75" customHeight="1">
      <c r="A932">
        <f t="shared" si="2"/>
        <v>930</v>
      </c>
    </row>
    <row r="933" ht="15.75" customHeight="1">
      <c r="A933">
        <f t="shared" si="2"/>
        <v>931</v>
      </c>
    </row>
    <row r="934" ht="15.75" customHeight="1">
      <c r="A934">
        <f t="shared" si="2"/>
        <v>932</v>
      </c>
    </row>
    <row r="935" ht="15.75" customHeight="1">
      <c r="A935">
        <f t="shared" si="2"/>
        <v>933</v>
      </c>
    </row>
    <row r="936" ht="15.75" customHeight="1">
      <c r="A936">
        <f t="shared" si="2"/>
        <v>934</v>
      </c>
    </row>
    <row r="937" ht="15.75" customHeight="1">
      <c r="A937">
        <f t="shared" si="2"/>
        <v>935</v>
      </c>
    </row>
    <row r="938" ht="15.75" customHeight="1">
      <c r="A938">
        <f t="shared" si="2"/>
        <v>936</v>
      </c>
    </row>
    <row r="939" ht="15.75" customHeight="1">
      <c r="A939">
        <f t="shared" si="2"/>
        <v>937</v>
      </c>
    </row>
    <row r="940" ht="15.75" customHeight="1">
      <c r="A940">
        <f t="shared" si="2"/>
        <v>938</v>
      </c>
    </row>
    <row r="941" ht="15.75" customHeight="1">
      <c r="A941">
        <f t="shared" si="2"/>
        <v>939</v>
      </c>
    </row>
    <row r="942" ht="15.75" customHeight="1">
      <c r="A942">
        <f t="shared" si="2"/>
        <v>940</v>
      </c>
    </row>
    <row r="943" ht="15.75" customHeight="1">
      <c r="A943">
        <f t="shared" si="2"/>
        <v>941</v>
      </c>
    </row>
    <row r="944" ht="15.75" customHeight="1">
      <c r="A944">
        <f t="shared" si="2"/>
        <v>942</v>
      </c>
    </row>
    <row r="945" ht="15.75" customHeight="1">
      <c r="A945">
        <f t="shared" si="2"/>
        <v>943</v>
      </c>
    </row>
    <row r="946" ht="15.75" customHeight="1">
      <c r="A946">
        <f t="shared" si="2"/>
        <v>944</v>
      </c>
    </row>
    <row r="947" ht="15.75" customHeight="1">
      <c r="A947">
        <f t="shared" si="2"/>
        <v>945</v>
      </c>
    </row>
    <row r="948" ht="15.75" customHeight="1">
      <c r="A948">
        <f t="shared" si="2"/>
        <v>946</v>
      </c>
    </row>
    <row r="949" ht="15.75" customHeight="1">
      <c r="A949">
        <f t="shared" si="2"/>
        <v>947</v>
      </c>
    </row>
    <row r="950" ht="15.75" customHeight="1">
      <c r="A950">
        <f t="shared" si="2"/>
        <v>948</v>
      </c>
    </row>
    <row r="951" ht="15.75" customHeight="1">
      <c r="A951">
        <f t="shared" si="2"/>
        <v>949</v>
      </c>
    </row>
    <row r="952" ht="15.75" customHeight="1">
      <c r="A952">
        <f t="shared" si="2"/>
        <v>950</v>
      </c>
    </row>
    <row r="953" ht="15.75" customHeight="1">
      <c r="A953">
        <f t="shared" si="2"/>
        <v>951</v>
      </c>
    </row>
    <row r="954" ht="15.75" customHeight="1">
      <c r="A954">
        <f t="shared" si="2"/>
        <v>952</v>
      </c>
    </row>
    <row r="955" ht="15.75" customHeight="1">
      <c r="A955">
        <f t="shared" si="2"/>
        <v>953</v>
      </c>
    </row>
    <row r="956" ht="15.75" customHeight="1">
      <c r="A956">
        <f t="shared" si="2"/>
        <v>954</v>
      </c>
    </row>
    <row r="957" ht="15.75" customHeight="1">
      <c r="A957">
        <f t="shared" si="2"/>
        <v>955</v>
      </c>
    </row>
    <row r="958" ht="15.75" customHeight="1">
      <c r="A958">
        <f t="shared" si="2"/>
        <v>956</v>
      </c>
    </row>
    <row r="959" ht="15.75" customHeight="1">
      <c r="A959">
        <f t="shared" si="2"/>
        <v>957</v>
      </c>
    </row>
    <row r="960" ht="15.75" customHeight="1">
      <c r="A960">
        <f t="shared" si="2"/>
        <v>958</v>
      </c>
    </row>
    <row r="961" ht="15.75" customHeight="1">
      <c r="A961">
        <f t="shared" si="2"/>
        <v>959</v>
      </c>
    </row>
    <row r="962" ht="15.75" customHeight="1">
      <c r="A962">
        <f t="shared" si="2"/>
        <v>960</v>
      </c>
    </row>
    <row r="963" ht="15.75" customHeight="1">
      <c r="A963">
        <f t="shared" si="2"/>
        <v>961</v>
      </c>
    </row>
    <row r="964" ht="15.75" customHeight="1">
      <c r="A964">
        <f t="shared" si="2"/>
        <v>962</v>
      </c>
    </row>
    <row r="965" ht="15.75" customHeight="1">
      <c r="A965">
        <f t="shared" si="2"/>
        <v>963</v>
      </c>
    </row>
    <row r="966" ht="15.75" customHeight="1">
      <c r="A966">
        <f t="shared" si="2"/>
        <v>964</v>
      </c>
    </row>
    <row r="967" ht="15.75" customHeight="1">
      <c r="A967">
        <f t="shared" si="2"/>
        <v>965</v>
      </c>
    </row>
    <row r="968" ht="15.75" customHeight="1">
      <c r="A968">
        <f t="shared" si="2"/>
        <v>966</v>
      </c>
    </row>
    <row r="969" ht="15.75" customHeight="1">
      <c r="A969">
        <f t="shared" si="2"/>
        <v>967</v>
      </c>
    </row>
    <row r="970" ht="15.75" customHeight="1">
      <c r="A970">
        <f t="shared" si="2"/>
        <v>968</v>
      </c>
    </row>
    <row r="971" ht="15.75" customHeight="1">
      <c r="A971">
        <f t="shared" si="2"/>
        <v>969</v>
      </c>
    </row>
    <row r="972" ht="15.75" customHeight="1">
      <c r="A972">
        <f t="shared" si="2"/>
        <v>970</v>
      </c>
    </row>
    <row r="973" ht="15.75" customHeight="1">
      <c r="A973">
        <f t="shared" si="2"/>
        <v>971</v>
      </c>
    </row>
    <row r="974" ht="15.75" customHeight="1">
      <c r="A974">
        <f t="shared" si="2"/>
        <v>972</v>
      </c>
    </row>
    <row r="975" ht="15.75" customHeight="1">
      <c r="A975">
        <f t="shared" si="2"/>
        <v>973</v>
      </c>
    </row>
    <row r="976" ht="15.75" customHeight="1">
      <c r="A976">
        <f t="shared" si="2"/>
        <v>974</v>
      </c>
    </row>
    <row r="977" ht="15.75" customHeight="1">
      <c r="A977">
        <f t="shared" si="2"/>
        <v>975</v>
      </c>
    </row>
    <row r="978" ht="15.75" customHeight="1">
      <c r="A978">
        <f t="shared" si="2"/>
        <v>976</v>
      </c>
    </row>
    <row r="979" ht="15.75" customHeight="1">
      <c r="A979">
        <f t="shared" si="2"/>
        <v>977</v>
      </c>
    </row>
    <row r="980" ht="15.75" customHeight="1">
      <c r="A980">
        <f t="shared" si="2"/>
        <v>978</v>
      </c>
    </row>
    <row r="981" ht="15.75" customHeight="1">
      <c r="A981">
        <f t="shared" si="2"/>
        <v>979</v>
      </c>
    </row>
    <row r="982" ht="15.75" customHeight="1">
      <c r="A982">
        <f t="shared" si="2"/>
        <v>980</v>
      </c>
    </row>
    <row r="983" ht="15.75" customHeight="1">
      <c r="A983">
        <f t="shared" si="2"/>
        <v>981</v>
      </c>
    </row>
    <row r="984" ht="15.75" customHeight="1">
      <c r="A984">
        <f t="shared" si="2"/>
        <v>982</v>
      </c>
    </row>
    <row r="985" ht="15.75" customHeight="1">
      <c r="A985">
        <f t="shared" si="2"/>
        <v>983</v>
      </c>
    </row>
    <row r="986" ht="15.75" customHeight="1">
      <c r="A986">
        <f t="shared" si="2"/>
        <v>984</v>
      </c>
    </row>
    <row r="987" ht="15.75" customHeight="1">
      <c r="A987">
        <f t="shared" si="2"/>
        <v>985</v>
      </c>
    </row>
    <row r="988" ht="15.75" customHeight="1">
      <c r="A988">
        <f t="shared" si="2"/>
        <v>986</v>
      </c>
    </row>
    <row r="989" ht="15.75" customHeight="1">
      <c r="A989">
        <f t="shared" si="2"/>
        <v>987</v>
      </c>
    </row>
    <row r="990" ht="15.75" customHeight="1">
      <c r="A990">
        <f t="shared" si="2"/>
        <v>988</v>
      </c>
    </row>
    <row r="991" ht="15.75" customHeight="1">
      <c r="A991">
        <f t="shared" si="2"/>
        <v>989</v>
      </c>
    </row>
    <row r="992" ht="15.75" customHeight="1">
      <c r="A992">
        <f t="shared" si="2"/>
        <v>990</v>
      </c>
    </row>
    <row r="993" ht="15.75" customHeight="1">
      <c r="A993">
        <f t="shared" si="2"/>
        <v>991</v>
      </c>
    </row>
    <row r="994" ht="15.75" customHeight="1">
      <c r="A994">
        <f t="shared" si="2"/>
        <v>992</v>
      </c>
    </row>
    <row r="995" ht="15.75" customHeight="1">
      <c r="A995">
        <f t="shared" si="2"/>
        <v>993</v>
      </c>
    </row>
    <row r="996" ht="15.75" customHeight="1">
      <c r="A996">
        <f t="shared" si="2"/>
        <v>994</v>
      </c>
    </row>
    <row r="997" ht="15.75" customHeight="1">
      <c r="A997">
        <f t="shared" si="2"/>
        <v>995</v>
      </c>
    </row>
    <row r="998" ht="15.75" customHeight="1">
      <c r="A998">
        <f t="shared" si="2"/>
        <v>996</v>
      </c>
    </row>
    <row r="999" ht="15.75" customHeight="1">
      <c r="A999">
        <f t="shared" si="2"/>
        <v>997</v>
      </c>
    </row>
    <row r="1000" ht="15.75" customHeight="1">
      <c r="A1000">
        <f t="shared" si="2"/>
        <v>998</v>
      </c>
    </row>
    <row r="1001" ht="15.75" customHeight="1">
      <c r="A1001">
        <f t="shared" si="2"/>
        <v>999</v>
      </c>
    </row>
  </sheetData>
  <autoFilter ref="$B$2:$J$312"/>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row</v>
      </c>
      <c r="B1" t="e">
        <v>#REF!</v>
      </c>
      <c r="C1" t="s">
        <v>10</v>
      </c>
      <c r="D1" t="s">
        <v>11</v>
      </c>
      <c r="E1" t="s">
        <v>12</v>
      </c>
      <c r="F1" t="s">
        <v>13</v>
      </c>
      <c r="G1" t="s">
        <v>14</v>
      </c>
      <c r="H1" t="s">
        <v>15</v>
      </c>
      <c r="I1" s="147" t="s">
        <v>16</v>
      </c>
      <c r="J1" t="s">
        <v>5</v>
      </c>
      <c r="K1" t="s">
        <v>1034</v>
      </c>
      <c r="L1" t="s">
        <v>1035</v>
      </c>
      <c r="M1" t="s">
        <v>1036</v>
      </c>
      <c r="N1" t="s">
        <v>108</v>
      </c>
      <c r="O1" t="s">
        <v>1037</v>
      </c>
    </row>
    <row r="2" ht="15.75" customHeight="1">
      <c r="A2">
        <v>1.0</v>
      </c>
      <c r="B2" t="s">
        <v>31</v>
      </c>
      <c r="C2" t="s">
        <v>32</v>
      </c>
      <c r="D2" t="s">
        <v>33</v>
      </c>
      <c r="E2">
        <v>889990.0</v>
      </c>
      <c r="F2">
        <v>889990.0</v>
      </c>
      <c r="G2">
        <v>1.0</v>
      </c>
      <c r="H2">
        <v>6.0</v>
      </c>
      <c r="I2" s="147">
        <v>5.8754</v>
      </c>
    </row>
    <row r="3" ht="15.75" customHeight="1">
      <c r="A3">
        <v>2.0</v>
      </c>
      <c r="B3" t="s">
        <v>31</v>
      </c>
      <c r="C3" t="s">
        <v>44</v>
      </c>
      <c r="D3" t="s">
        <v>33</v>
      </c>
      <c r="E3">
        <v>37477.0</v>
      </c>
      <c r="F3">
        <v>889990.0</v>
      </c>
      <c r="G3">
        <v>1.0</v>
      </c>
      <c r="H3">
        <v>5.0</v>
      </c>
      <c r="I3" s="147">
        <v>4.0957</v>
      </c>
    </row>
    <row r="4" ht="15.75" customHeight="1">
      <c r="A4">
        <v>3.0</v>
      </c>
      <c r="B4" t="s">
        <v>31</v>
      </c>
      <c r="C4" t="s">
        <v>48</v>
      </c>
      <c r="D4" t="s">
        <v>49</v>
      </c>
      <c r="E4">
        <v>35917.0</v>
      </c>
      <c r="F4">
        <v>787343.0</v>
      </c>
      <c r="G4">
        <v>19.0</v>
      </c>
      <c r="H4">
        <v>19.0</v>
      </c>
      <c r="I4" s="147">
        <v>19.0</v>
      </c>
    </row>
    <row r="5" ht="15.75" customHeight="1">
      <c r="A5">
        <v>4.0</v>
      </c>
      <c r="B5" t="s">
        <v>31</v>
      </c>
      <c r="C5" t="s">
        <v>58</v>
      </c>
      <c r="D5" t="s">
        <v>60</v>
      </c>
      <c r="E5">
        <v>31.0</v>
      </c>
      <c r="F5">
        <v>799033.0</v>
      </c>
      <c r="G5">
        <v>1.0</v>
      </c>
      <c r="H5">
        <v>2.0</v>
      </c>
      <c r="I5" s="147">
        <v>1.709</v>
      </c>
    </row>
    <row r="6" ht="15.75" customHeight="1">
      <c r="A6">
        <v>5.0</v>
      </c>
      <c r="B6" t="s">
        <v>31</v>
      </c>
      <c r="C6" t="s">
        <v>64</v>
      </c>
      <c r="D6" t="s">
        <v>65</v>
      </c>
      <c r="E6">
        <v>12.0</v>
      </c>
      <c r="F6">
        <v>848673.0</v>
      </c>
      <c r="G6">
        <v>3.0</v>
      </c>
      <c r="H6">
        <v>3.0</v>
      </c>
      <c r="I6" s="147">
        <v>3.0</v>
      </c>
    </row>
    <row r="7" ht="15.75" customHeight="1">
      <c r="A7">
        <v>6.0</v>
      </c>
      <c r="B7" t="s">
        <v>31</v>
      </c>
      <c r="C7" t="s">
        <v>67</v>
      </c>
      <c r="D7" t="s">
        <v>68</v>
      </c>
      <c r="E7">
        <v>341.0</v>
      </c>
      <c r="F7">
        <v>856036.0</v>
      </c>
      <c r="G7">
        <v>1.0</v>
      </c>
      <c r="H7">
        <v>4.0</v>
      </c>
      <c r="I7" s="147">
        <v>3.9997</v>
      </c>
    </row>
    <row r="8" ht="15.75" customHeight="1">
      <c r="A8">
        <v>7.0</v>
      </c>
      <c r="B8" t="s">
        <v>31</v>
      </c>
      <c r="C8" t="s">
        <v>71</v>
      </c>
      <c r="D8" t="s">
        <v>60</v>
      </c>
      <c r="E8">
        <v>31.0</v>
      </c>
      <c r="F8">
        <v>2333.0</v>
      </c>
      <c r="G8">
        <v>1.0</v>
      </c>
      <c r="H8">
        <v>2.0</v>
      </c>
      <c r="I8" s="147">
        <v>1.6207</v>
      </c>
    </row>
    <row r="9" ht="15.75" customHeight="1">
      <c r="A9">
        <v>8.0</v>
      </c>
      <c r="B9" t="s">
        <v>31</v>
      </c>
      <c r="C9" t="s">
        <v>73</v>
      </c>
      <c r="D9" t="s">
        <v>65</v>
      </c>
      <c r="E9">
        <v>12.0</v>
      </c>
      <c r="F9">
        <v>3236.0</v>
      </c>
      <c r="G9">
        <v>3.0</v>
      </c>
      <c r="H9">
        <v>3.0</v>
      </c>
      <c r="I9" s="147">
        <v>3.0</v>
      </c>
    </row>
    <row r="10" ht="15.75" customHeight="1">
      <c r="A10">
        <v>9.0</v>
      </c>
      <c r="B10" t="s">
        <v>31</v>
      </c>
      <c r="C10" t="s">
        <v>75</v>
      </c>
      <c r="D10" t="s">
        <v>33</v>
      </c>
      <c r="E10">
        <v>204.0</v>
      </c>
      <c r="F10">
        <v>846541.0</v>
      </c>
      <c r="G10">
        <v>1.0</v>
      </c>
      <c r="H10">
        <v>3.0</v>
      </c>
      <c r="I10" s="147">
        <v>1.9662</v>
      </c>
    </row>
    <row r="11" ht="15.75" customHeight="1">
      <c r="A11">
        <v>10.0</v>
      </c>
      <c r="B11" t="s">
        <v>31</v>
      </c>
      <c r="C11" t="s">
        <v>78</v>
      </c>
      <c r="D11" t="s">
        <v>65</v>
      </c>
      <c r="E11">
        <v>21.0</v>
      </c>
      <c r="F11">
        <v>709540.0</v>
      </c>
      <c r="G11">
        <v>1.0</v>
      </c>
      <c r="H11">
        <v>4.0</v>
      </c>
      <c r="I11" s="147">
        <v>2.6626</v>
      </c>
    </row>
    <row r="12" ht="15.75" customHeight="1">
      <c r="A12">
        <v>11.0</v>
      </c>
      <c r="B12" t="s">
        <v>31</v>
      </c>
      <c r="C12" t="s">
        <v>80</v>
      </c>
      <c r="D12" t="s">
        <v>65</v>
      </c>
      <c r="E12">
        <v>18.0</v>
      </c>
      <c r="F12">
        <v>107.0</v>
      </c>
      <c r="G12">
        <v>3.0</v>
      </c>
      <c r="H12">
        <v>16.0</v>
      </c>
      <c r="I12" s="147">
        <v>10.0935</v>
      </c>
    </row>
    <row r="13" ht="15.75" customHeight="1">
      <c r="A13">
        <v>12.0</v>
      </c>
      <c r="B13" t="s">
        <v>31</v>
      </c>
      <c r="C13" t="s">
        <v>83</v>
      </c>
      <c r="D13" t="s">
        <v>60</v>
      </c>
      <c r="E13">
        <v>87.0</v>
      </c>
      <c r="F13">
        <v>782351.0</v>
      </c>
      <c r="G13">
        <v>1.0</v>
      </c>
      <c r="H13">
        <v>2.0</v>
      </c>
      <c r="I13" s="147">
        <v>1.8996</v>
      </c>
    </row>
    <row r="14" ht="15.75" customHeight="1">
      <c r="A14">
        <v>13.0</v>
      </c>
      <c r="B14" t="s">
        <v>31</v>
      </c>
      <c r="C14" t="s">
        <v>85</v>
      </c>
      <c r="D14" t="s">
        <v>60</v>
      </c>
      <c r="E14">
        <v>62.0</v>
      </c>
      <c r="F14">
        <v>781896.0</v>
      </c>
      <c r="G14">
        <v>1.0</v>
      </c>
      <c r="H14">
        <v>2.0</v>
      </c>
      <c r="I14" s="147">
        <v>1.8384</v>
      </c>
    </row>
    <row r="15" ht="15.75" customHeight="1">
      <c r="A15">
        <v>14.0</v>
      </c>
      <c r="B15" t="s">
        <v>31</v>
      </c>
      <c r="C15" t="s">
        <v>87</v>
      </c>
      <c r="D15" t="s">
        <v>60</v>
      </c>
      <c r="E15">
        <v>60.0</v>
      </c>
      <c r="F15">
        <v>227654.0</v>
      </c>
      <c r="G15">
        <v>1.0</v>
      </c>
      <c r="H15">
        <v>2.0</v>
      </c>
      <c r="I15" s="147">
        <v>1.5328</v>
      </c>
    </row>
    <row r="16" ht="15.75" customHeight="1">
      <c r="A16">
        <v>15.0</v>
      </c>
      <c r="B16" t="s">
        <v>31</v>
      </c>
      <c r="C16" t="s">
        <v>89</v>
      </c>
      <c r="D16" t="s">
        <v>65</v>
      </c>
      <c r="E16">
        <v>2.0</v>
      </c>
      <c r="F16">
        <v>859377.0</v>
      </c>
      <c r="G16">
        <v>1.0</v>
      </c>
      <c r="H16">
        <v>1.0</v>
      </c>
      <c r="I16" s="147">
        <v>1.0</v>
      </c>
    </row>
    <row r="17" ht="15.75" customHeight="1">
      <c r="A17">
        <v>16.0</v>
      </c>
      <c r="B17" t="s">
        <v>31</v>
      </c>
      <c r="C17" t="s">
        <v>91</v>
      </c>
      <c r="D17" t="s">
        <v>68</v>
      </c>
      <c r="E17">
        <v>181.0</v>
      </c>
      <c r="F17">
        <v>782319.0</v>
      </c>
      <c r="G17">
        <v>1.0</v>
      </c>
      <c r="H17">
        <v>3.0</v>
      </c>
      <c r="I17" s="147">
        <v>2.9831</v>
      </c>
    </row>
    <row r="18" ht="15.75" customHeight="1">
      <c r="A18">
        <v>17.0</v>
      </c>
      <c r="B18" t="s">
        <v>31</v>
      </c>
      <c r="C18" t="s">
        <v>93</v>
      </c>
      <c r="D18" t="s">
        <v>68</v>
      </c>
      <c r="E18">
        <v>190.0</v>
      </c>
      <c r="F18">
        <v>3857.0</v>
      </c>
      <c r="G18">
        <v>2.0</v>
      </c>
      <c r="H18">
        <v>4.0</v>
      </c>
      <c r="I18" s="147">
        <v>3.9992</v>
      </c>
    </row>
    <row r="19" ht="15.75" customHeight="1">
      <c r="A19">
        <v>18.0</v>
      </c>
      <c r="B19" t="s">
        <v>31</v>
      </c>
      <c r="C19" t="s">
        <v>96</v>
      </c>
      <c r="D19" t="s">
        <v>65</v>
      </c>
      <c r="E19">
        <v>250.0</v>
      </c>
      <c r="F19">
        <v>69654.0</v>
      </c>
      <c r="G19">
        <v>1.0</v>
      </c>
      <c r="H19">
        <v>40.0</v>
      </c>
      <c r="I19" s="147">
        <v>10.9555</v>
      </c>
    </row>
    <row r="20" ht="15.75" customHeight="1">
      <c r="A20">
        <v>19.0</v>
      </c>
      <c r="B20" t="s">
        <v>31</v>
      </c>
      <c r="C20" t="s">
        <v>99</v>
      </c>
      <c r="D20" t="s">
        <v>65</v>
      </c>
      <c r="E20">
        <v>538359.0</v>
      </c>
      <c r="F20">
        <v>872842.0</v>
      </c>
      <c r="G20">
        <v>1.0</v>
      </c>
      <c r="H20">
        <v>594.0</v>
      </c>
      <c r="I20" s="147">
        <v>49.0499</v>
      </c>
    </row>
    <row r="21" ht="15.75" customHeight="1">
      <c r="A21">
        <v>20.0</v>
      </c>
      <c r="B21" t="s">
        <v>31</v>
      </c>
      <c r="C21" t="s">
        <v>107</v>
      </c>
      <c r="D21" t="s">
        <v>65</v>
      </c>
      <c r="E21">
        <v>267.0</v>
      </c>
      <c r="F21">
        <v>877449.0</v>
      </c>
      <c r="G21">
        <v>2.0</v>
      </c>
      <c r="H21">
        <v>32.0</v>
      </c>
      <c r="I21" s="147">
        <v>9.7202</v>
      </c>
    </row>
    <row r="22" ht="15.75" customHeight="1">
      <c r="A22">
        <v>21.0</v>
      </c>
      <c r="B22" t="s">
        <v>31</v>
      </c>
      <c r="C22" t="s">
        <v>112</v>
      </c>
      <c r="D22" t="s">
        <v>65</v>
      </c>
      <c r="E22">
        <v>1688.0</v>
      </c>
      <c r="F22">
        <v>4451.0</v>
      </c>
      <c r="G22">
        <v>3.0</v>
      </c>
      <c r="H22">
        <v>50.0</v>
      </c>
      <c r="I22" s="147">
        <v>13.4846</v>
      </c>
    </row>
    <row r="23" ht="15.75" customHeight="1">
      <c r="A23">
        <v>22.0</v>
      </c>
      <c r="B23" t="s">
        <v>31</v>
      </c>
      <c r="C23" t="s">
        <v>114</v>
      </c>
      <c r="D23" t="s">
        <v>60</v>
      </c>
      <c r="E23">
        <v>65.0</v>
      </c>
      <c r="F23">
        <v>781721.0</v>
      </c>
      <c r="G23">
        <v>1.0</v>
      </c>
      <c r="H23">
        <v>2.0</v>
      </c>
      <c r="I23" s="147">
        <v>1.8064</v>
      </c>
    </row>
    <row r="24" ht="15.75" customHeight="1">
      <c r="A24">
        <v>23.0</v>
      </c>
      <c r="B24" t="s">
        <v>31</v>
      </c>
      <c r="C24" t="s">
        <v>116</v>
      </c>
      <c r="D24" t="s">
        <v>60</v>
      </c>
      <c r="E24">
        <v>60.0</v>
      </c>
      <c r="F24">
        <v>227156.0</v>
      </c>
      <c r="G24">
        <v>1.0</v>
      </c>
      <c r="H24">
        <v>2.0</v>
      </c>
      <c r="I24" s="147">
        <v>1.5269</v>
      </c>
    </row>
    <row r="25" ht="15.75" customHeight="1">
      <c r="A25">
        <v>24.0</v>
      </c>
      <c r="B25" t="s">
        <v>31</v>
      </c>
      <c r="C25" t="s">
        <v>118</v>
      </c>
      <c r="D25" t="s">
        <v>65</v>
      </c>
      <c r="E25">
        <v>2.0</v>
      </c>
      <c r="F25">
        <v>858693.0</v>
      </c>
      <c r="G25">
        <v>1.0</v>
      </c>
      <c r="H25">
        <v>1.0</v>
      </c>
      <c r="I25" s="147">
        <v>1.0</v>
      </c>
    </row>
    <row r="26" ht="15.75" customHeight="1">
      <c r="A26">
        <v>25.0</v>
      </c>
      <c r="B26" t="s">
        <v>31</v>
      </c>
      <c r="C26" t="s">
        <v>123</v>
      </c>
      <c r="D26" t="s">
        <v>65</v>
      </c>
      <c r="E26">
        <v>9.0</v>
      </c>
      <c r="F26">
        <v>9.0</v>
      </c>
      <c r="G26">
        <v>7.0</v>
      </c>
      <c r="H26">
        <v>7.0</v>
      </c>
      <c r="I26" s="147">
        <v>7.0</v>
      </c>
    </row>
    <row r="27" ht="15.75" customHeight="1">
      <c r="A27">
        <v>26.0</v>
      </c>
      <c r="B27" t="s">
        <v>31</v>
      </c>
      <c r="C27" t="s">
        <v>125</v>
      </c>
      <c r="D27" t="s">
        <v>33</v>
      </c>
      <c r="E27">
        <v>32.0</v>
      </c>
      <c r="F27">
        <v>483730.0</v>
      </c>
      <c r="G27">
        <v>1.0</v>
      </c>
      <c r="H27">
        <v>2.0</v>
      </c>
      <c r="I27" s="147">
        <v>1.0001</v>
      </c>
    </row>
    <row r="28" ht="15.75" customHeight="1">
      <c r="A28">
        <v>27.0</v>
      </c>
      <c r="B28" t="s">
        <v>31</v>
      </c>
      <c r="C28" t="s">
        <v>127</v>
      </c>
      <c r="D28" t="s">
        <v>60</v>
      </c>
      <c r="E28">
        <v>6.0</v>
      </c>
      <c r="F28">
        <v>707844.0</v>
      </c>
      <c r="G28">
        <v>1.0</v>
      </c>
      <c r="H28">
        <v>1.0</v>
      </c>
      <c r="I28" s="147">
        <v>1.0</v>
      </c>
    </row>
    <row r="29" ht="15.75" customHeight="1">
      <c r="A29">
        <v>28.0</v>
      </c>
      <c r="B29" t="s">
        <v>31</v>
      </c>
      <c r="C29" t="s">
        <v>129</v>
      </c>
      <c r="D29" t="s">
        <v>65</v>
      </c>
      <c r="E29">
        <v>6.0</v>
      </c>
      <c r="F29">
        <v>693182.0</v>
      </c>
      <c r="G29">
        <v>1.0</v>
      </c>
      <c r="H29">
        <v>20.0</v>
      </c>
      <c r="I29" s="147">
        <v>5.4938</v>
      </c>
    </row>
    <row r="30" ht="15.75" customHeight="1">
      <c r="A30">
        <v>29.0</v>
      </c>
      <c r="B30" t="s">
        <v>31</v>
      </c>
      <c r="C30" t="s">
        <v>131</v>
      </c>
      <c r="D30" t="s">
        <v>132</v>
      </c>
      <c r="E30">
        <v>71.0</v>
      </c>
      <c r="F30">
        <v>1279.0</v>
      </c>
      <c r="G30">
        <v>4.0</v>
      </c>
      <c r="H30">
        <v>5.0</v>
      </c>
      <c r="I30" s="147">
        <v>4.2314</v>
      </c>
    </row>
    <row r="31" ht="15.75" customHeight="1">
      <c r="A31">
        <v>30.0</v>
      </c>
      <c r="B31" t="s">
        <v>31</v>
      </c>
      <c r="C31" t="s">
        <v>134</v>
      </c>
      <c r="D31" t="s">
        <v>132</v>
      </c>
      <c r="E31">
        <v>37.0</v>
      </c>
      <c r="F31">
        <v>166.0</v>
      </c>
      <c r="G31">
        <v>4.0</v>
      </c>
      <c r="H31">
        <v>5.0</v>
      </c>
      <c r="I31" s="147">
        <v>4.2771</v>
      </c>
    </row>
    <row r="32" ht="15.75" customHeight="1">
      <c r="A32">
        <v>31.0</v>
      </c>
      <c r="B32" t="s">
        <v>31</v>
      </c>
      <c r="C32" t="s">
        <v>136</v>
      </c>
      <c r="D32" t="s">
        <v>65</v>
      </c>
      <c r="E32">
        <v>236.0</v>
      </c>
      <c r="F32">
        <v>45277.0</v>
      </c>
      <c r="G32">
        <v>1.0</v>
      </c>
      <c r="H32">
        <v>22.0</v>
      </c>
      <c r="I32" s="147">
        <v>5.0665</v>
      </c>
    </row>
    <row r="33" ht="15.75" customHeight="1">
      <c r="A33">
        <v>32.0</v>
      </c>
      <c r="B33" t="s">
        <v>31</v>
      </c>
      <c r="C33" t="s">
        <v>138</v>
      </c>
      <c r="D33" t="s">
        <v>33</v>
      </c>
      <c r="E33">
        <v>217.0</v>
      </c>
      <c r="F33">
        <v>550442.0</v>
      </c>
      <c r="G33">
        <v>1.0</v>
      </c>
      <c r="H33">
        <v>6.0</v>
      </c>
      <c r="I33" s="147">
        <v>3.9467</v>
      </c>
    </row>
    <row r="34" ht="15.75" customHeight="1">
      <c r="A34">
        <v>33.0</v>
      </c>
      <c r="B34" t="s">
        <v>31</v>
      </c>
      <c r="C34" t="s">
        <v>140</v>
      </c>
      <c r="D34" t="s">
        <v>65</v>
      </c>
      <c r="E34">
        <v>243.0</v>
      </c>
      <c r="F34">
        <v>819.0</v>
      </c>
      <c r="G34">
        <v>1.0</v>
      </c>
      <c r="H34">
        <v>48.0</v>
      </c>
      <c r="I34" s="147">
        <v>24.0061</v>
      </c>
    </row>
    <row r="35" ht="15.75" customHeight="1">
      <c r="A35">
        <v>34.0</v>
      </c>
      <c r="B35" t="s">
        <v>31</v>
      </c>
      <c r="C35" t="s">
        <v>142</v>
      </c>
      <c r="D35" t="s">
        <v>65</v>
      </c>
      <c r="E35">
        <v>18024.0</v>
      </c>
      <c r="F35">
        <v>27475.0</v>
      </c>
      <c r="G35">
        <v>1.0</v>
      </c>
      <c r="H35">
        <v>60.0</v>
      </c>
      <c r="I35" s="147">
        <v>19.1756</v>
      </c>
    </row>
    <row r="36" ht="15.75" customHeight="1">
      <c r="A36">
        <v>35.0</v>
      </c>
      <c r="B36" t="s">
        <v>31</v>
      </c>
      <c r="C36" t="s">
        <v>144</v>
      </c>
      <c r="D36" t="s">
        <v>65</v>
      </c>
      <c r="E36">
        <v>190.0</v>
      </c>
      <c r="F36">
        <v>1760.0</v>
      </c>
      <c r="G36">
        <v>1.0</v>
      </c>
      <c r="H36">
        <v>10.0</v>
      </c>
      <c r="I36" s="147">
        <v>4.6307</v>
      </c>
    </row>
    <row r="37" ht="15.75" customHeight="1">
      <c r="A37">
        <v>36.0</v>
      </c>
      <c r="B37" t="s">
        <v>31</v>
      </c>
      <c r="C37" t="s">
        <v>146</v>
      </c>
      <c r="D37" t="s">
        <v>68</v>
      </c>
      <c r="E37">
        <v>111.0</v>
      </c>
      <c r="F37">
        <v>9885.0</v>
      </c>
      <c r="G37">
        <v>1.0</v>
      </c>
      <c r="H37">
        <v>4.0</v>
      </c>
      <c r="I37" s="147">
        <v>1.5704</v>
      </c>
    </row>
    <row r="38" ht="15.75" customHeight="1">
      <c r="A38">
        <v>37.0</v>
      </c>
      <c r="B38" t="s">
        <v>31</v>
      </c>
      <c r="C38" t="s">
        <v>148</v>
      </c>
      <c r="D38" t="s">
        <v>60</v>
      </c>
      <c r="E38">
        <v>5.0</v>
      </c>
      <c r="F38">
        <v>219596.0</v>
      </c>
      <c r="G38">
        <v>1.0</v>
      </c>
      <c r="H38">
        <v>1.0</v>
      </c>
      <c r="I38" s="147">
        <v>1.0</v>
      </c>
    </row>
    <row r="39" ht="15.75" customHeight="1">
      <c r="A39">
        <v>38.0</v>
      </c>
      <c r="B39" t="s">
        <v>31</v>
      </c>
      <c r="C39" t="s">
        <v>150</v>
      </c>
      <c r="D39" t="s">
        <v>65</v>
      </c>
      <c r="E39">
        <v>6.0</v>
      </c>
      <c r="F39">
        <v>220634.0</v>
      </c>
      <c r="G39">
        <v>3.0</v>
      </c>
      <c r="H39">
        <v>14.0</v>
      </c>
      <c r="I39" s="147">
        <v>5.7383</v>
      </c>
    </row>
    <row r="40" ht="15.75" customHeight="1">
      <c r="A40">
        <v>39.0</v>
      </c>
      <c r="B40" t="s">
        <v>31</v>
      </c>
      <c r="C40" t="s">
        <v>152</v>
      </c>
      <c r="D40" t="s">
        <v>65</v>
      </c>
      <c r="E40">
        <v>9.0</v>
      </c>
      <c r="F40">
        <v>406.0</v>
      </c>
      <c r="G40">
        <v>1.0</v>
      </c>
      <c r="H40">
        <v>2.0</v>
      </c>
      <c r="I40" s="147">
        <v>1.1675</v>
      </c>
    </row>
    <row r="41" ht="15.75" customHeight="1">
      <c r="A41">
        <v>40.0</v>
      </c>
      <c r="B41" t="s">
        <v>31</v>
      </c>
      <c r="C41" t="s">
        <v>154</v>
      </c>
      <c r="D41" t="s">
        <v>60</v>
      </c>
      <c r="E41">
        <v>18.0</v>
      </c>
      <c r="F41">
        <v>428.0</v>
      </c>
      <c r="G41">
        <v>1.0</v>
      </c>
      <c r="H41">
        <v>2.0</v>
      </c>
      <c r="I41" s="147">
        <v>1.6519</v>
      </c>
    </row>
    <row r="42" ht="15.75" customHeight="1">
      <c r="A42">
        <v>41.0</v>
      </c>
      <c r="B42" t="s">
        <v>156</v>
      </c>
      <c r="C42" t="s">
        <v>157</v>
      </c>
      <c r="D42" t="s">
        <v>65</v>
      </c>
      <c r="E42">
        <v>27.0</v>
      </c>
      <c r="F42">
        <v>6600.0</v>
      </c>
      <c r="G42">
        <v>3.0</v>
      </c>
      <c r="H42">
        <v>9.0</v>
      </c>
      <c r="I42" s="147">
        <v>4.773</v>
      </c>
    </row>
    <row r="43" ht="15.75" customHeight="1">
      <c r="A43">
        <v>42.0</v>
      </c>
      <c r="B43" t="s">
        <v>159</v>
      </c>
      <c r="C43" t="s">
        <v>160</v>
      </c>
      <c r="D43" t="s">
        <v>65</v>
      </c>
      <c r="E43">
        <v>36.0</v>
      </c>
      <c r="F43">
        <v>1554940.0</v>
      </c>
      <c r="G43">
        <v>3.0</v>
      </c>
      <c r="H43">
        <v>13.0</v>
      </c>
      <c r="I43" s="147">
        <v>5.5435</v>
      </c>
    </row>
    <row r="44" ht="15.75" customHeight="1">
      <c r="A44">
        <v>43.0</v>
      </c>
      <c r="B44" t="s">
        <v>159</v>
      </c>
      <c r="C44" t="s">
        <v>162</v>
      </c>
      <c r="D44" t="s">
        <v>65</v>
      </c>
      <c r="E44">
        <v>31.0</v>
      </c>
      <c r="F44">
        <v>1568272.0</v>
      </c>
      <c r="G44">
        <v>1.0</v>
      </c>
      <c r="H44">
        <v>8.0</v>
      </c>
      <c r="I44" s="147">
        <v>3.5943</v>
      </c>
    </row>
    <row r="45" ht="15.75" customHeight="1">
      <c r="A45">
        <v>44.0</v>
      </c>
      <c r="B45" t="s">
        <v>159</v>
      </c>
      <c r="C45" t="s">
        <v>164</v>
      </c>
      <c r="D45" t="s">
        <v>65</v>
      </c>
      <c r="E45">
        <v>2.0</v>
      </c>
      <c r="F45">
        <v>1334298.0</v>
      </c>
      <c r="G45">
        <v>1.0</v>
      </c>
      <c r="H45">
        <v>1.0</v>
      </c>
      <c r="I45" s="147">
        <v>1.0</v>
      </c>
    </row>
    <row r="46" ht="15.75" customHeight="1">
      <c r="A46">
        <v>45.0</v>
      </c>
      <c r="B46" t="s">
        <v>31</v>
      </c>
      <c r="C46" t="s">
        <v>166</v>
      </c>
      <c r="D46" t="s">
        <v>68</v>
      </c>
      <c r="E46">
        <v>2712.0</v>
      </c>
      <c r="F46">
        <v>346901.0</v>
      </c>
      <c r="G46">
        <v>1.0</v>
      </c>
      <c r="H46">
        <v>4.0</v>
      </c>
      <c r="I46" s="147">
        <v>3.0002</v>
      </c>
    </row>
    <row r="47" ht="15.75" customHeight="1">
      <c r="A47">
        <v>46.0</v>
      </c>
      <c r="B47" t="s">
        <v>31</v>
      </c>
      <c r="C47" t="s">
        <v>169</v>
      </c>
      <c r="D47" t="s">
        <v>68</v>
      </c>
      <c r="E47">
        <v>532.0</v>
      </c>
      <c r="F47">
        <v>8943.0</v>
      </c>
      <c r="G47">
        <v>1.0</v>
      </c>
      <c r="H47">
        <v>4.0</v>
      </c>
      <c r="I47" s="147">
        <v>3.3472</v>
      </c>
    </row>
    <row r="48" ht="15.75" customHeight="1">
      <c r="A48">
        <v>47.0</v>
      </c>
      <c r="B48" t="s">
        <v>31</v>
      </c>
      <c r="C48" t="s">
        <v>171</v>
      </c>
      <c r="D48" t="s">
        <v>33</v>
      </c>
      <c r="E48">
        <v>1075.0</v>
      </c>
      <c r="F48">
        <v>41615.0</v>
      </c>
      <c r="G48">
        <v>1.0</v>
      </c>
      <c r="H48">
        <v>5.0</v>
      </c>
      <c r="I48" s="147">
        <v>3.7192</v>
      </c>
    </row>
    <row r="49" ht="15.75" customHeight="1">
      <c r="A49">
        <v>48.0</v>
      </c>
      <c r="B49" t="s">
        <v>31</v>
      </c>
      <c r="C49" t="s">
        <v>173</v>
      </c>
      <c r="D49" t="s">
        <v>65</v>
      </c>
      <c r="E49">
        <v>117.0</v>
      </c>
      <c r="F49">
        <v>2218.0</v>
      </c>
      <c r="G49">
        <v>3.0</v>
      </c>
      <c r="H49">
        <v>60.0</v>
      </c>
      <c r="I49" s="147">
        <v>9.7633</v>
      </c>
    </row>
    <row r="50" ht="15.75" customHeight="1">
      <c r="A50">
        <v>49.0</v>
      </c>
      <c r="B50" t="s">
        <v>31</v>
      </c>
      <c r="C50" t="s">
        <v>176</v>
      </c>
      <c r="D50" t="s">
        <v>65</v>
      </c>
      <c r="E50">
        <v>39.0</v>
      </c>
      <c r="F50">
        <v>1396.0</v>
      </c>
      <c r="G50">
        <v>4.0</v>
      </c>
      <c r="H50">
        <v>73.0</v>
      </c>
      <c r="I50" s="147">
        <v>9.7056</v>
      </c>
    </row>
    <row r="51" ht="15.75" customHeight="1">
      <c r="A51">
        <v>50.0</v>
      </c>
      <c r="B51" t="s">
        <v>159</v>
      </c>
      <c r="C51" t="s">
        <v>181</v>
      </c>
      <c r="D51" t="s">
        <v>65</v>
      </c>
      <c r="E51">
        <v>37.0</v>
      </c>
      <c r="F51">
        <v>48944.0</v>
      </c>
      <c r="G51">
        <v>6.0</v>
      </c>
      <c r="H51">
        <v>15.0</v>
      </c>
      <c r="I51" s="147">
        <v>8.5689</v>
      </c>
    </row>
    <row r="52" ht="15.75" customHeight="1">
      <c r="A52">
        <v>51.0</v>
      </c>
      <c r="B52" t="s">
        <v>159</v>
      </c>
      <c r="C52" t="s">
        <v>184</v>
      </c>
      <c r="D52" t="s">
        <v>65</v>
      </c>
      <c r="E52">
        <v>10.0</v>
      </c>
      <c r="F52">
        <v>30047.0</v>
      </c>
      <c r="G52">
        <v>1.0</v>
      </c>
      <c r="H52">
        <v>1.0</v>
      </c>
      <c r="I52" s="147">
        <v>1.0</v>
      </c>
    </row>
    <row r="53" ht="15.75" customHeight="1">
      <c r="A53">
        <v>52.0</v>
      </c>
      <c r="B53" t="s">
        <v>159</v>
      </c>
      <c r="C53" t="s">
        <v>187</v>
      </c>
      <c r="D53" t="s">
        <v>65</v>
      </c>
      <c r="E53">
        <v>2.0</v>
      </c>
      <c r="F53">
        <v>2636.0</v>
      </c>
      <c r="G53">
        <v>1.0</v>
      </c>
      <c r="H53">
        <v>1.0</v>
      </c>
      <c r="I53" s="147">
        <v>1.0</v>
      </c>
    </row>
    <row r="54" ht="15.75" customHeight="1">
      <c r="A54">
        <v>53.0</v>
      </c>
      <c r="B54" t="s">
        <v>159</v>
      </c>
      <c r="C54" t="s">
        <v>194</v>
      </c>
      <c r="D54" t="s">
        <v>65</v>
      </c>
      <c r="E54">
        <v>2.0</v>
      </c>
      <c r="F54">
        <v>583656.0</v>
      </c>
      <c r="G54">
        <v>1.0</v>
      </c>
      <c r="H54">
        <v>1.0</v>
      </c>
      <c r="I54" s="147">
        <v>1.0</v>
      </c>
    </row>
    <row r="55" ht="15.75" customHeight="1">
      <c r="A55">
        <v>54.0</v>
      </c>
      <c r="B55" t="s">
        <v>159</v>
      </c>
      <c r="C55" t="s">
        <v>196</v>
      </c>
      <c r="D55" t="s">
        <v>65</v>
      </c>
      <c r="E55">
        <v>2.0</v>
      </c>
      <c r="F55">
        <v>166876.0</v>
      </c>
      <c r="G55">
        <v>1.0</v>
      </c>
      <c r="H55">
        <v>1.0</v>
      </c>
      <c r="I55" s="147">
        <v>1.0</v>
      </c>
    </row>
    <row r="56" ht="15.75" customHeight="1">
      <c r="A56">
        <v>55.0</v>
      </c>
      <c r="B56" t="s">
        <v>159</v>
      </c>
      <c r="C56" t="s">
        <v>198</v>
      </c>
      <c r="D56" t="s">
        <v>65</v>
      </c>
      <c r="E56">
        <v>2.0</v>
      </c>
      <c r="F56">
        <v>274588.0</v>
      </c>
      <c r="G56">
        <v>1.0</v>
      </c>
      <c r="H56">
        <v>1.0</v>
      </c>
      <c r="I56" s="147">
        <v>1.0</v>
      </c>
    </row>
    <row r="57" ht="15.75" customHeight="1">
      <c r="A57">
        <v>56.0</v>
      </c>
      <c r="B57" t="s">
        <v>159</v>
      </c>
      <c r="C57" t="s">
        <v>201</v>
      </c>
      <c r="D57" t="s">
        <v>65</v>
      </c>
      <c r="E57">
        <v>2.0</v>
      </c>
      <c r="F57">
        <v>122079.0</v>
      </c>
      <c r="G57">
        <v>1.0</v>
      </c>
      <c r="H57">
        <v>1.0</v>
      </c>
      <c r="I57" s="147">
        <v>1.0</v>
      </c>
    </row>
    <row r="58" ht="15.75" customHeight="1">
      <c r="A58">
        <v>57.0</v>
      </c>
      <c r="B58" t="s">
        <v>159</v>
      </c>
      <c r="C58" t="s">
        <v>204</v>
      </c>
      <c r="D58" t="s">
        <v>65</v>
      </c>
      <c r="E58">
        <v>1.0</v>
      </c>
      <c r="F58">
        <v>104477.0</v>
      </c>
      <c r="G58">
        <v>1.0</v>
      </c>
      <c r="H58">
        <v>1.0</v>
      </c>
      <c r="I58" s="147">
        <v>1.0</v>
      </c>
    </row>
    <row r="59" ht="15.75" customHeight="1">
      <c r="A59">
        <v>58.0</v>
      </c>
      <c r="B59" t="s">
        <v>159</v>
      </c>
      <c r="C59" t="s">
        <v>208</v>
      </c>
      <c r="D59" t="s">
        <v>65</v>
      </c>
      <c r="E59">
        <v>2.0</v>
      </c>
      <c r="F59">
        <v>2430.0</v>
      </c>
      <c r="G59">
        <v>1.0</v>
      </c>
      <c r="H59">
        <v>1.0</v>
      </c>
      <c r="I59" s="147">
        <v>1.0</v>
      </c>
    </row>
    <row r="60" ht="15.75" customHeight="1">
      <c r="A60">
        <v>59.0</v>
      </c>
      <c r="B60" t="s">
        <v>159</v>
      </c>
      <c r="C60" t="s">
        <v>209</v>
      </c>
      <c r="D60" t="s">
        <v>65</v>
      </c>
      <c r="E60">
        <v>2.0</v>
      </c>
      <c r="F60">
        <v>19114.0</v>
      </c>
      <c r="G60">
        <v>1.0</v>
      </c>
      <c r="H60">
        <v>1.0</v>
      </c>
      <c r="I60" s="147">
        <v>1.0</v>
      </c>
    </row>
    <row r="61" ht="15.75" customHeight="1">
      <c r="A61">
        <v>60.0</v>
      </c>
      <c r="B61" t="s">
        <v>159</v>
      </c>
      <c r="C61" t="s">
        <v>213</v>
      </c>
      <c r="D61" t="s">
        <v>65</v>
      </c>
      <c r="E61">
        <v>1.0</v>
      </c>
      <c r="F61">
        <v>7.0</v>
      </c>
      <c r="G61">
        <v>1.0</v>
      </c>
      <c r="H61">
        <v>1.0</v>
      </c>
      <c r="I61" s="147">
        <v>1.0</v>
      </c>
    </row>
    <row r="62" ht="15.75" customHeight="1">
      <c r="A62">
        <v>61.0</v>
      </c>
      <c r="B62" t="s">
        <v>159</v>
      </c>
      <c r="C62" t="s">
        <v>216</v>
      </c>
      <c r="D62" t="s">
        <v>65</v>
      </c>
      <c r="E62">
        <v>2.0</v>
      </c>
      <c r="F62">
        <v>428434.0</v>
      </c>
      <c r="G62">
        <v>1.0</v>
      </c>
      <c r="H62">
        <v>1.0</v>
      </c>
      <c r="I62" s="147">
        <v>1.0</v>
      </c>
    </row>
    <row r="63" ht="15.75" customHeight="1">
      <c r="A63">
        <v>62.0</v>
      </c>
      <c r="B63" t="s">
        <v>159</v>
      </c>
      <c r="C63" t="s">
        <v>217</v>
      </c>
      <c r="D63" t="s">
        <v>65</v>
      </c>
      <c r="E63">
        <v>2.0</v>
      </c>
      <c r="F63">
        <v>11611.0</v>
      </c>
      <c r="G63">
        <v>1.0</v>
      </c>
      <c r="H63">
        <v>1.0</v>
      </c>
      <c r="I63" s="147">
        <v>1.0</v>
      </c>
    </row>
    <row r="64" ht="15.75" customHeight="1">
      <c r="A64">
        <v>63.0</v>
      </c>
      <c r="B64" t="s">
        <v>159</v>
      </c>
      <c r="C64" t="s">
        <v>218</v>
      </c>
      <c r="D64" t="s">
        <v>65</v>
      </c>
      <c r="E64">
        <v>1.0</v>
      </c>
      <c r="F64">
        <v>22391.0</v>
      </c>
      <c r="G64">
        <v>1.0</v>
      </c>
      <c r="H64">
        <v>1.0</v>
      </c>
      <c r="I64" s="147">
        <v>1.0</v>
      </c>
    </row>
    <row r="65" ht="15.75" customHeight="1">
      <c r="A65">
        <v>64.0</v>
      </c>
      <c r="B65" t="s">
        <v>159</v>
      </c>
      <c r="C65" t="s">
        <v>220</v>
      </c>
      <c r="D65" t="s">
        <v>65</v>
      </c>
      <c r="E65">
        <v>9.0</v>
      </c>
      <c r="F65">
        <v>28625.0</v>
      </c>
      <c r="G65">
        <v>1.0</v>
      </c>
      <c r="H65">
        <v>1.0</v>
      </c>
      <c r="I65" s="147">
        <v>1.0</v>
      </c>
    </row>
    <row r="66" ht="15.75" customHeight="1">
      <c r="A66">
        <v>65.0</v>
      </c>
      <c r="B66" t="s">
        <v>159</v>
      </c>
      <c r="C66" t="s">
        <v>222</v>
      </c>
      <c r="D66" t="s">
        <v>65</v>
      </c>
      <c r="E66">
        <v>9.0</v>
      </c>
      <c r="F66">
        <v>10083.0</v>
      </c>
      <c r="G66">
        <v>1.0</v>
      </c>
      <c r="H66">
        <v>1.0</v>
      </c>
      <c r="I66" s="147">
        <v>1.0</v>
      </c>
    </row>
    <row r="67" ht="15.75" customHeight="1">
      <c r="A67">
        <v>66.0</v>
      </c>
      <c r="B67" t="s">
        <v>159</v>
      </c>
      <c r="C67" t="s">
        <v>226</v>
      </c>
      <c r="D67" t="s">
        <v>65</v>
      </c>
      <c r="E67">
        <v>13.0</v>
      </c>
      <c r="F67">
        <v>391361.0</v>
      </c>
      <c r="G67">
        <v>1.0</v>
      </c>
      <c r="H67">
        <v>1.0</v>
      </c>
      <c r="I67" s="147">
        <v>1.0</v>
      </c>
    </row>
    <row r="68" ht="15.75" customHeight="1">
      <c r="A68">
        <v>67.0</v>
      </c>
      <c r="B68" t="s">
        <v>159</v>
      </c>
      <c r="C68" t="s">
        <v>228</v>
      </c>
      <c r="D68" t="s">
        <v>65</v>
      </c>
      <c r="E68">
        <v>19.0</v>
      </c>
      <c r="F68">
        <v>84037.0</v>
      </c>
      <c r="G68">
        <v>1.0</v>
      </c>
      <c r="H68">
        <v>13.0</v>
      </c>
      <c r="I68" s="147">
        <v>8.9356</v>
      </c>
    </row>
    <row r="69" ht="15.75" customHeight="1">
      <c r="A69">
        <v>68.0</v>
      </c>
      <c r="B69" t="s">
        <v>31</v>
      </c>
      <c r="C69" t="s">
        <v>232</v>
      </c>
      <c r="D69" t="s">
        <v>65</v>
      </c>
      <c r="E69">
        <v>60.0</v>
      </c>
      <c r="F69">
        <v>2288.0</v>
      </c>
      <c r="G69">
        <v>1.0</v>
      </c>
      <c r="H69">
        <v>33.0</v>
      </c>
      <c r="I69" s="147">
        <v>8.278</v>
      </c>
    </row>
    <row r="70" ht="15.75" customHeight="1">
      <c r="A70">
        <v>69.0</v>
      </c>
      <c r="B70" t="s">
        <v>31</v>
      </c>
      <c r="C70" t="s">
        <v>236</v>
      </c>
      <c r="D70" t="s">
        <v>65</v>
      </c>
      <c r="E70">
        <v>2476.0</v>
      </c>
      <c r="F70">
        <v>37427.0</v>
      </c>
      <c r="G70">
        <v>1.0</v>
      </c>
      <c r="H70">
        <v>1933.0</v>
      </c>
      <c r="I70" s="147">
        <v>18.8223</v>
      </c>
    </row>
    <row r="71" ht="15.75" customHeight="1">
      <c r="A71">
        <v>70.0</v>
      </c>
      <c r="B71" t="s">
        <v>31</v>
      </c>
      <c r="C71" t="s">
        <v>239</v>
      </c>
      <c r="D71" t="s">
        <v>65</v>
      </c>
      <c r="E71">
        <v>380742.0</v>
      </c>
      <c r="F71">
        <v>626563.0</v>
      </c>
      <c r="G71">
        <v>1.0</v>
      </c>
      <c r="H71">
        <v>1500.0</v>
      </c>
      <c r="I71" s="147">
        <v>63.3723</v>
      </c>
    </row>
    <row r="72" ht="15.75" customHeight="1">
      <c r="A72">
        <v>71.0</v>
      </c>
      <c r="B72" t="s">
        <v>31</v>
      </c>
      <c r="C72" t="s">
        <v>242</v>
      </c>
      <c r="D72" t="s">
        <v>65</v>
      </c>
      <c r="E72">
        <v>506.0</v>
      </c>
      <c r="F72">
        <v>523.0</v>
      </c>
      <c r="G72">
        <v>1.0</v>
      </c>
      <c r="H72">
        <v>248.0</v>
      </c>
      <c r="I72" s="147">
        <v>105.369</v>
      </c>
    </row>
    <row r="73" ht="15.75" customHeight="1">
      <c r="A73">
        <v>72.0</v>
      </c>
      <c r="B73" t="s">
        <v>31</v>
      </c>
      <c r="C73" t="s">
        <v>247</v>
      </c>
      <c r="D73" t="s">
        <v>65</v>
      </c>
      <c r="E73">
        <v>46.0</v>
      </c>
      <c r="F73">
        <v>480122.0</v>
      </c>
      <c r="G73">
        <v>3.0</v>
      </c>
      <c r="H73">
        <v>53.0</v>
      </c>
      <c r="I73" s="147">
        <v>9.4693</v>
      </c>
    </row>
    <row r="74" ht="15.75" customHeight="1">
      <c r="A74">
        <v>73.0</v>
      </c>
      <c r="B74" t="s">
        <v>159</v>
      </c>
      <c r="C74" t="s">
        <v>249</v>
      </c>
      <c r="D74" t="s">
        <v>65</v>
      </c>
      <c r="E74">
        <v>2.0</v>
      </c>
      <c r="F74">
        <v>271210.0</v>
      </c>
      <c r="G74">
        <v>1.0</v>
      </c>
      <c r="H74">
        <v>1.0</v>
      </c>
      <c r="I74" s="147">
        <v>1.0</v>
      </c>
    </row>
    <row r="75" ht="15.75" customHeight="1">
      <c r="A75">
        <v>74.0</v>
      </c>
      <c r="B75" t="s">
        <v>159</v>
      </c>
      <c r="C75" t="s">
        <v>247</v>
      </c>
      <c r="D75" t="s">
        <v>65</v>
      </c>
      <c r="E75">
        <v>17.0</v>
      </c>
      <c r="F75">
        <v>285566.0</v>
      </c>
      <c r="G75">
        <v>8.0</v>
      </c>
      <c r="H75">
        <v>46.0</v>
      </c>
      <c r="I75" s="147">
        <v>44.4396</v>
      </c>
    </row>
    <row r="76" ht="15.75" customHeight="1">
      <c r="A76">
        <v>75.0</v>
      </c>
      <c r="B76" t="s">
        <v>159</v>
      </c>
      <c r="C76" t="s">
        <v>253</v>
      </c>
      <c r="D76" t="s">
        <v>60</v>
      </c>
      <c r="E76">
        <v>12.0</v>
      </c>
      <c r="F76">
        <v>2644.0</v>
      </c>
      <c r="G76">
        <v>1.0</v>
      </c>
      <c r="H76">
        <v>2.0</v>
      </c>
      <c r="I76" s="147">
        <v>1.0049</v>
      </c>
    </row>
    <row r="77" ht="15.75" customHeight="1">
      <c r="A77">
        <v>76.0</v>
      </c>
      <c r="B77" t="s">
        <v>159</v>
      </c>
      <c r="C77" t="s">
        <v>256</v>
      </c>
      <c r="D77" t="s">
        <v>257</v>
      </c>
      <c r="E77">
        <v>2.0</v>
      </c>
      <c r="F77">
        <v>12540.0</v>
      </c>
      <c r="G77">
        <v>1.0</v>
      </c>
      <c r="H77">
        <v>1.0</v>
      </c>
      <c r="I77" s="147">
        <v>1.0</v>
      </c>
    </row>
    <row r="78" ht="15.75" customHeight="1">
      <c r="A78">
        <v>77.0</v>
      </c>
      <c r="B78" t="s">
        <v>159</v>
      </c>
      <c r="C78" t="s">
        <v>259</v>
      </c>
      <c r="D78" t="s">
        <v>33</v>
      </c>
      <c r="E78">
        <v>134.0</v>
      </c>
      <c r="F78">
        <v>5033.0</v>
      </c>
      <c r="G78">
        <v>1.0</v>
      </c>
      <c r="H78">
        <v>4.0</v>
      </c>
      <c r="I78" s="147">
        <v>2.1353</v>
      </c>
    </row>
    <row r="79" ht="15.75" customHeight="1">
      <c r="A79">
        <v>78.0</v>
      </c>
      <c r="B79" t="s">
        <v>159</v>
      </c>
      <c r="C79" t="s">
        <v>265</v>
      </c>
      <c r="D79" t="s">
        <v>65</v>
      </c>
      <c r="E79">
        <v>2.0</v>
      </c>
      <c r="F79">
        <v>5590.0</v>
      </c>
      <c r="G79">
        <v>6.0</v>
      </c>
      <c r="H79">
        <v>8.0</v>
      </c>
      <c r="I79" s="147">
        <v>6.1324</v>
      </c>
    </row>
    <row r="80" ht="15.75" customHeight="1">
      <c r="A80">
        <v>79.0</v>
      </c>
      <c r="B80" t="s">
        <v>159</v>
      </c>
      <c r="C80" t="s">
        <v>267</v>
      </c>
      <c r="D80" t="s">
        <v>68</v>
      </c>
      <c r="E80">
        <v>114.0</v>
      </c>
      <c r="F80">
        <v>2536.0</v>
      </c>
      <c r="G80">
        <v>1.0</v>
      </c>
      <c r="H80">
        <v>3.0</v>
      </c>
      <c r="I80" s="147">
        <v>1.498</v>
      </c>
    </row>
    <row r="81" ht="15.75" customHeight="1">
      <c r="A81">
        <v>80.0</v>
      </c>
      <c r="B81" t="s">
        <v>159</v>
      </c>
      <c r="C81" t="s">
        <v>273</v>
      </c>
      <c r="D81" t="s">
        <v>68</v>
      </c>
      <c r="E81">
        <v>101.0</v>
      </c>
      <c r="F81">
        <v>3269.0</v>
      </c>
      <c r="G81">
        <v>1.0</v>
      </c>
      <c r="H81">
        <v>3.0</v>
      </c>
      <c r="I81" s="147">
        <v>1.706</v>
      </c>
    </row>
    <row r="82" ht="15.75" customHeight="1">
      <c r="A82">
        <v>81.0</v>
      </c>
      <c r="B82" t="s">
        <v>31</v>
      </c>
      <c r="C82" t="s">
        <v>279</v>
      </c>
      <c r="D82" t="s">
        <v>65</v>
      </c>
      <c r="E82">
        <v>338.0</v>
      </c>
      <c r="F82">
        <v>889724.0</v>
      </c>
      <c r="G82">
        <v>1.0</v>
      </c>
      <c r="H82">
        <v>11.0</v>
      </c>
      <c r="I82" s="147">
        <v>5.3628</v>
      </c>
    </row>
    <row r="83" ht="15.75" customHeight="1">
      <c r="A83">
        <v>82.0</v>
      </c>
      <c r="B83" t="s">
        <v>31</v>
      </c>
      <c r="C83" t="s">
        <v>286</v>
      </c>
      <c r="D83" t="s">
        <v>49</v>
      </c>
      <c r="E83">
        <v>27399.0</v>
      </c>
      <c r="F83">
        <v>698582.0</v>
      </c>
      <c r="G83">
        <v>19.0</v>
      </c>
      <c r="H83">
        <v>19.0</v>
      </c>
      <c r="I83" s="147">
        <v>19.0</v>
      </c>
    </row>
    <row r="84" ht="15.75" customHeight="1">
      <c r="A84">
        <v>83.0</v>
      </c>
      <c r="B84" t="s">
        <v>31</v>
      </c>
      <c r="C84" t="s">
        <v>157</v>
      </c>
      <c r="D84" t="s">
        <v>65</v>
      </c>
      <c r="E84">
        <v>175.0</v>
      </c>
      <c r="F84">
        <v>684312.0</v>
      </c>
      <c r="G84">
        <v>2.0</v>
      </c>
      <c r="H84">
        <v>10.0</v>
      </c>
      <c r="I84" s="147">
        <v>6.7777</v>
      </c>
    </row>
    <row r="85" ht="15.75" customHeight="1">
      <c r="A85">
        <v>84.0</v>
      </c>
      <c r="B85" t="s">
        <v>31</v>
      </c>
      <c r="C85" t="s">
        <v>290</v>
      </c>
      <c r="D85" t="s">
        <v>49</v>
      </c>
      <c r="E85">
        <v>39593.0</v>
      </c>
      <c r="F85">
        <v>682910.0</v>
      </c>
      <c r="G85">
        <v>19.0</v>
      </c>
      <c r="H85">
        <v>19.0</v>
      </c>
      <c r="I85" s="147">
        <v>19.0</v>
      </c>
    </row>
    <row r="86" ht="15.75" customHeight="1">
      <c r="A86">
        <v>85.0</v>
      </c>
      <c r="B86" t="s">
        <v>156</v>
      </c>
      <c r="C86" t="s">
        <v>292</v>
      </c>
      <c r="D86" t="s">
        <v>33</v>
      </c>
      <c r="E86">
        <v>39644.0</v>
      </c>
      <c r="F86">
        <v>39644.0</v>
      </c>
      <c r="G86">
        <v>1.0</v>
      </c>
      <c r="H86">
        <v>5.0</v>
      </c>
      <c r="I86" s="147">
        <v>4.7199</v>
      </c>
    </row>
    <row r="87" ht="15.75" customHeight="1">
      <c r="A87">
        <v>86.0</v>
      </c>
      <c r="B87" t="s">
        <v>295</v>
      </c>
      <c r="C87" t="s">
        <v>296</v>
      </c>
      <c r="D87" t="s">
        <v>65</v>
      </c>
      <c r="E87">
        <v>3.0</v>
      </c>
      <c r="F87">
        <v>7842.0</v>
      </c>
      <c r="G87">
        <v>1.0</v>
      </c>
      <c r="H87">
        <v>1.0</v>
      </c>
      <c r="I87" s="147">
        <v>1.0</v>
      </c>
    </row>
    <row r="88" ht="15.75" customHeight="1">
      <c r="A88">
        <v>87.0</v>
      </c>
      <c r="B88" t="s">
        <v>295</v>
      </c>
      <c r="C88" t="s">
        <v>300</v>
      </c>
      <c r="D88" t="s">
        <v>65</v>
      </c>
      <c r="E88">
        <v>16.0</v>
      </c>
      <c r="F88">
        <v>879326.0</v>
      </c>
      <c r="G88">
        <v>1.0</v>
      </c>
      <c r="H88">
        <v>1.0</v>
      </c>
      <c r="I88" s="147">
        <v>1.0</v>
      </c>
    </row>
    <row r="89" ht="15.75" customHeight="1">
      <c r="A89">
        <v>88.0</v>
      </c>
      <c r="B89" t="s">
        <v>295</v>
      </c>
      <c r="C89" t="s">
        <v>213</v>
      </c>
      <c r="D89" t="s">
        <v>65</v>
      </c>
      <c r="E89">
        <v>2.0</v>
      </c>
      <c r="F89">
        <v>5.0</v>
      </c>
      <c r="G89">
        <v>1.0</v>
      </c>
      <c r="H89">
        <v>1.0</v>
      </c>
      <c r="I89" s="147">
        <v>1.0</v>
      </c>
    </row>
    <row r="90" ht="15.75" customHeight="1">
      <c r="A90">
        <v>89.0</v>
      </c>
      <c r="B90" t="s">
        <v>295</v>
      </c>
      <c r="C90" t="s">
        <v>309</v>
      </c>
      <c r="D90" t="s">
        <v>65</v>
      </c>
      <c r="E90">
        <v>59.0</v>
      </c>
      <c r="F90">
        <v>927087.0</v>
      </c>
      <c r="G90">
        <v>1.0</v>
      </c>
      <c r="H90">
        <v>2.0</v>
      </c>
      <c r="I90" s="147">
        <v>1.0003</v>
      </c>
    </row>
    <row r="91" ht="15.75" customHeight="1">
      <c r="A91">
        <v>90.0</v>
      </c>
      <c r="B91" t="s">
        <v>295</v>
      </c>
      <c r="C91" t="s">
        <v>313</v>
      </c>
      <c r="D91" t="s">
        <v>65</v>
      </c>
      <c r="E91">
        <v>49.0</v>
      </c>
      <c r="F91">
        <v>62010.0</v>
      </c>
      <c r="G91">
        <v>1.0</v>
      </c>
      <c r="H91">
        <v>3.0</v>
      </c>
      <c r="I91" s="147">
        <v>1.0376</v>
      </c>
    </row>
    <row r="92" ht="15.75" customHeight="1">
      <c r="A92">
        <v>91.0</v>
      </c>
      <c r="B92" t="s">
        <v>295</v>
      </c>
      <c r="C92" t="s">
        <v>318</v>
      </c>
      <c r="D92" t="s">
        <v>65</v>
      </c>
      <c r="E92">
        <v>16.0</v>
      </c>
      <c r="F92">
        <v>23.0</v>
      </c>
      <c r="G92">
        <v>4.0</v>
      </c>
      <c r="H92">
        <v>23.0</v>
      </c>
      <c r="I92" s="147">
        <v>13.0</v>
      </c>
    </row>
    <row r="93" ht="15.75" customHeight="1">
      <c r="A93">
        <v>92.0</v>
      </c>
      <c r="B93" t="s">
        <v>295</v>
      </c>
      <c r="C93" t="s">
        <v>253</v>
      </c>
      <c r="D93" t="s">
        <v>60</v>
      </c>
      <c r="E93">
        <v>42.0</v>
      </c>
      <c r="F93">
        <v>273048.0</v>
      </c>
      <c r="G93">
        <v>1.0</v>
      </c>
      <c r="H93">
        <v>2.0</v>
      </c>
      <c r="I93" s="147">
        <v>1.0106</v>
      </c>
    </row>
    <row r="94" ht="15.75" customHeight="1">
      <c r="A94">
        <v>93.0</v>
      </c>
      <c r="B94" t="s">
        <v>295</v>
      </c>
      <c r="C94" t="s">
        <v>322</v>
      </c>
      <c r="D94" t="s">
        <v>65</v>
      </c>
      <c r="E94">
        <v>18.0</v>
      </c>
      <c r="F94">
        <v>39766.0</v>
      </c>
      <c r="G94">
        <v>1.0</v>
      </c>
      <c r="H94">
        <v>1.0</v>
      </c>
      <c r="I94" s="147">
        <v>1.0</v>
      </c>
    </row>
    <row r="95" ht="15.75" customHeight="1">
      <c r="A95">
        <v>94.0</v>
      </c>
      <c r="B95" t="s">
        <v>295</v>
      </c>
      <c r="C95" t="s">
        <v>327</v>
      </c>
      <c r="D95" t="s">
        <v>65</v>
      </c>
      <c r="E95">
        <v>1.0</v>
      </c>
      <c r="F95">
        <v>681.0</v>
      </c>
      <c r="G95">
        <v>1.0</v>
      </c>
      <c r="H95">
        <v>1.0</v>
      </c>
      <c r="I95" s="147">
        <v>1.0</v>
      </c>
    </row>
    <row r="96" ht="15.75" customHeight="1">
      <c r="A96">
        <v>95.0</v>
      </c>
      <c r="B96" t="s">
        <v>295</v>
      </c>
      <c r="C96" t="s">
        <v>328</v>
      </c>
      <c r="D96" t="s">
        <v>65</v>
      </c>
      <c r="E96">
        <v>1.0</v>
      </c>
      <c r="F96">
        <v>16321.0</v>
      </c>
      <c r="G96">
        <v>1.0</v>
      </c>
      <c r="H96">
        <v>1.0</v>
      </c>
      <c r="I96" s="147">
        <v>1.0</v>
      </c>
    </row>
    <row r="97" ht="15.75" customHeight="1">
      <c r="A97">
        <v>96.0</v>
      </c>
      <c r="B97" t="s">
        <v>295</v>
      </c>
      <c r="C97" t="s">
        <v>329</v>
      </c>
      <c r="D97" t="s">
        <v>65</v>
      </c>
      <c r="E97">
        <v>1.0</v>
      </c>
      <c r="F97">
        <v>6073.0</v>
      </c>
      <c r="G97">
        <v>1.0</v>
      </c>
      <c r="H97">
        <v>1.0</v>
      </c>
      <c r="I97" s="147">
        <v>1.0</v>
      </c>
    </row>
    <row r="98" ht="15.75" customHeight="1">
      <c r="A98">
        <v>97.0</v>
      </c>
      <c r="B98" t="s">
        <v>295</v>
      </c>
      <c r="C98" t="s">
        <v>247</v>
      </c>
      <c r="D98" t="s">
        <v>65</v>
      </c>
      <c r="E98">
        <v>42.0</v>
      </c>
      <c r="F98">
        <v>596141.0</v>
      </c>
      <c r="G98">
        <v>1.0</v>
      </c>
      <c r="H98">
        <v>43.0</v>
      </c>
      <c r="I98" s="147">
        <v>7.725</v>
      </c>
    </row>
    <row r="99" ht="15.75" customHeight="1">
      <c r="A99">
        <v>98.0</v>
      </c>
      <c r="B99" t="s">
        <v>156</v>
      </c>
      <c r="C99" t="s">
        <v>337</v>
      </c>
      <c r="D99" t="s">
        <v>65</v>
      </c>
      <c r="E99">
        <v>24734.0</v>
      </c>
      <c r="F99">
        <v>39644.0</v>
      </c>
      <c r="G99">
        <v>1.0</v>
      </c>
      <c r="H99">
        <v>111.0</v>
      </c>
      <c r="I99" s="147">
        <v>13.4451</v>
      </c>
    </row>
    <row r="100" ht="15.75" customHeight="1">
      <c r="A100">
        <v>99.0</v>
      </c>
      <c r="B100" t="s">
        <v>156</v>
      </c>
      <c r="C100" t="s">
        <v>342</v>
      </c>
      <c r="D100" t="s">
        <v>65</v>
      </c>
      <c r="E100">
        <v>11366.0</v>
      </c>
      <c r="F100">
        <v>15604.0</v>
      </c>
      <c r="G100">
        <v>1.0</v>
      </c>
      <c r="H100">
        <v>120.0</v>
      </c>
      <c r="I100" s="147">
        <v>17.2888</v>
      </c>
    </row>
    <row r="101" ht="15.75" customHeight="1">
      <c r="A101">
        <v>100.0</v>
      </c>
      <c r="B101" t="s">
        <v>156</v>
      </c>
      <c r="C101" t="s">
        <v>279</v>
      </c>
      <c r="D101" t="s">
        <v>65</v>
      </c>
      <c r="E101">
        <v>100.0</v>
      </c>
      <c r="F101">
        <v>37998.0</v>
      </c>
      <c r="G101">
        <v>3.0</v>
      </c>
      <c r="H101">
        <v>13.0</v>
      </c>
      <c r="I101" s="147">
        <v>8.6667</v>
      </c>
      <c r="J101" t="s">
        <v>1103</v>
      </c>
      <c r="K101" t="str">
        <f t="shared" ref="K101:K185" si="1">vlookup(C101,#REF!,2,false)</f>
        <v>#REF!</v>
      </c>
      <c r="M101" t="s">
        <v>1109</v>
      </c>
    </row>
    <row r="102" ht="15.75" customHeight="1">
      <c r="A102">
        <v>101.0</v>
      </c>
      <c r="B102" t="s">
        <v>156</v>
      </c>
      <c r="C102" t="s">
        <v>286</v>
      </c>
      <c r="D102" t="s">
        <v>49</v>
      </c>
      <c r="E102">
        <v>26203.0</v>
      </c>
      <c r="F102">
        <v>37998.0</v>
      </c>
      <c r="G102">
        <v>19.0</v>
      </c>
      <c r="H102">
        <v>19.0</v>
      </c>
      <c r="I102" s="147">
        <v>19.0</v>
      </c>
      <c r="K102" t="str">
        <f t="shared" si="1"/>
        <v>#REF!</v>
      </c>
      <c r="M102" t="s">
        <v>1112</v>
      </c>
    </row>
    <row r="103" ht="15.75" customHeight="1">
      <c r="A103">
        <v>102.0</v>
      </c>
      <c r="B103" t="s">
        <v>156</v>
      </c>
      <c r="C103" t="s">
        <v>290</v>
      </c>
      <c r="D103" t="s">
        <v>49</v>
      </c>
      <c r="E103">
        <v>3116.0</v>
      </c>
      <c r="F103">
        <v>6600.0</v>
      </c>
      <c r="G103">
        <v>19.0</v>
      </c>
      <c r="H103">
        <v>19.0</v>
      </c>
      <c r="I103" s="147">
        <v>19.0</v>
      </c>
      <c r="K103" t="str">
        <f t="shared" si="1"/>
        <v>#REF!</v>
      </c>
      <c r="M103" t="s">
        <v>1109</v>
      </c>
    </row>
    <row r="104" ht="15.75" customHeight="1">
      <c r="A104">
        <v>103.0</v>
      </c>
      <c r="B104" t="s">
        <v>295</v>
      </c>
      <c r="C104" t="s">
        <v>357</v>
      </c>
      <c r="D104" t="s">
        <v>257</v>
      </c>
      <c r="E104">
        <v>2.0</v>
      </c>
      <c r="F104">
        <v>636.0</v>
      </c>
      <c r="G104">
        <v>1.0</v>
      </c>
      <c r="H104">
        <v>1.0</v>
      </c>
      <c r="I104" s="147">
        <v>1.0</v>
      </c>
      <c r="K104" t="str">
        <f t="shared" si="1"/>
        <v>#REF!</v>
      </c>
      <c r="M104" t="s">
        <v>1109</v>
      </c>
    </row>
    <row r="105" ht="15.75" customHeight="1">
      <c r="A105">
        <v>104.0</v>
      </c>
      <c r="B105" t="s">
        <v>94</v>
      </c>
      <c r="C105" t="s">
        <v>359</v>
      </c>
      <c r="D105" t="s">
        <v>257</v>
      </c>
      <c r="E105">
        <v>1.0</v>
      </c>
      <c r="F105">
        <v>16014.0</v>
      </c>
      <c r="G105">
        <v>1.0</v>
      </c>
      <c r="H105">
        <v>1.0</v>
      </c>
      <c r="I105" s="147">
        <v>1.0</v>
      </c>
      <c r="K105" t="str">
        <f t="shared" si="1"/>
        <v>#REF!</v>
      </c>
      <c r="M105" t="s">
        <v>1109</v>
      </c>
    </row>
    <row r="106" ht="15.75" customHeight="1">
      <c r="A106">
        <v>105.0</v>
      </c>
      <c r="B106" t="s">
        <v>94</v>
      </c>
      <c r="C106" t="s">
        <v>361</v>
      </c>
      <c r="D106" t="s">
        <v>65</v>
      </c>
      <c r="E106">
        <v>3.0</v>
      </c>
      <c r="F106">
        <v>29562.0</v>
      </c>
      <c r="G106">
        <v>7.0</v>
      </c>
      <c r="H106">
        <v>12.0</v>
      </c>
      <c r="I106" s="147">
        <v>10.9163</v>
      </c>
      <c r="K106" t="str">
        <f t="shared" si="1"/>
        <v>#REF!</v>
      </c>
      <c r="M106" t="s">
        <v>1112</v>
      </c>
    </row>
    <row r="107" ht="15.75" customHeight="1">
      <c r="A107">
        <v>106.0</v>
      </c>
      <c r="B107" t="s">
        <v>107</v>
      </c>
      <c r="C107" t="s">
        <v>367</v>
      </c>
      <c r="D107" t="s">
        <v>257</v>
      </c>
      <c r="E107">
        <v>249.0</v>
      </c>
      <c r="F107">
        <v>249.0</v>
      </c>
      <c r="G107">
        <v>2.0</v>
      </c>
      <c r="H107">
        <v>2.0</v>
      </c>
      <c r="I107" s="147">
        <v>2.0</v>
      </c>
      <c r="J107" t="s">
        <v>1103</v>
      </c>
      <c r="K107" t="str">
        <f t="shared" si="1"/>
        <v>#REF!</v>
      </c>
      <c r="L107">
        <v>1.0</v>
      </c>
    </row>
    <row r="108" ht="15.75" customHeight="1">
      <c r="A108">
        <v>107.0</v>
      </c>
      <c r="B108" t="s">
        <v>107</v>
      </c>
      <c r="C108" t="s">
        <v>371</v>
      </c>
      <c r="D108" t="s">
        <v>65</v>
      </c>
      <c r="E108">
        <v>6.0</v>
      </c>
      <c r="F108">
        <v>364.0</v>
      </c>
      <c r="G108">
        <v>7.0</v>
      </c>
      <c r="H108">
        <v>18.0</v>
      </c>
      <c r="I108" s="147">
        <v>9.9011</v>
      </c>
      <c r="K108" t="str">
        <f t="shared" si="1"/>
        <v>#REF!</v>
      </c>
      <c r="M108" t="s">
        <v>1120</v>
      </c>
    </row>
    <row r="109" ht="15.75" customHeight="1">
      <c r="A109">
        <v>108.0</v>
      </c>
      <c r="B109" t="s">
        <v>107</v>
      </c>
      <c r="C109" t="s">
        <v>373</v>
      </c>
      <c r="D109" t="s">
        <v>33</v>
      </c>
      <c r="E109">
        <v>62.0</v>
      </c>
      <c r="F109">
        <v>92.0</v>
      </c>
      <c r="G109">
        <v>1.0</v>
      </c>
      <c r="H109">
        <v>3.0</v>
      </c>
      <c r="I109" s="147">
        <v>2.7391</v>
      </c>
      <c r="K109" t="str">
        <f t="shared" si="1"/>
        <v>#REF!</v>
      </c>
      <c r="L109">
        <v>0.0</v>
      </c>
      <c r="M109" t="s">
        <v>1122</v>
      </c>
    </row>
    <row r="110" ht="15.75" customHeight="1">
      <c r="A110">
        <v>109.0</v>
      </c>
      <c r="B110" t="s">
        <v>377</v>
      </c>
      <c r="C110" t="s">
        <v>378</v>
      </c>
      <c r="D110" t="s">
        <v>65</v>
      </c>
      <c r="E110">
        <v>10.0</v>
      </c>
      <c r="F110">
        <v>17216.0</v>
      </c>
      <c r="G110">
        <v>2.0</v>
      </c>
      <c r="H110">
        <v>2.0</v>
      </c>
      <c r="I110" s="147">
        <v>2.0</v>
      </c>
      <c r="K110" t="str">
        <f t="shared" si="1"/>
        <v>#REF!</v>
      </c>
    </row>
    <row r="111" ht="15.75" customHeight="1">
      <c r="A111">
        <v>110.0</v>
      </c>
      <c r="B111" t="s">
        <v>377</v>
      </c>
      <c r="C111" t="s">
        <v>381</v>
      </c>
      <c r="D111" t="s">
        <v>65</v>
      </c>
      <c r="E111">
        <v>3.0</v>
      </c>
      <c r="F111">
        <v>16035.0</v>
      </c>
      <c r="G111">
        <v>3.0</v>
      </c>
      <c r="H111">
        <v>4.0</v>
      </c>
      <c r="I111" s="147">
        <v>3.5548</v>
      </c>
      <c r="K111" t="str">
        <f t="shared" si="1"/>
        <v>#REF!</v>
      </c>
    </row>
    <row r="112" ht="15.75" customHeight="1">
      <c r="A112">
        <v>111.0</v>
      </c>
      <c r="B112" t="s">
        <v>377</v>
      </c>
      <c r="C112" t="s">
        <v>384</v>
      </c>
      <c r="D112" t="s">
        <v>65</v>
      </c>
      <c r="E112">
        <v>6.0</v>
      </c>
      <c r="F112">
        <v>16034.0</v>
      </c>
      <c r="G112">
        <v>1.0</v>
      </c>
      <c r="H112">
        <v>2.0</v>
      </c>
      <c r="I112" s="147">
        <v>1.9148</v>
      </c>
      <c r="K112" t="str">
        <f t="shared" si="1"/>
        <v>#REF!</v>
      </c>
    </row>
    <row r="113" ht="15.75" customHeight="1">
      <c r="A113">
        <v>112.0</v>
      </c>
      <c r="B113" t="s">
        <v>377</v>
      </c>
      <c r="C113" t="s">
        <v>389</v>
      </c>
      <c r="D113" t="s">
        <v>65</v>
      </c>
      <c r="E113">
        <v>161.0</v>
      </c>
      <c r="F113">
        <v>1033.0</v>
      </c>
      <c r="G113">
        <v>1.0</v>
      </c>
      <c r="H113">
        <v>4.0</v>
      </c>
      <c r="I113" s="147">
        <v>2.4869</v>
      </c>
      <c r="K113" t="str">
        <f t="shared" si="1"/>
        <v>#REF!</v>
      </c>
    </row>
    <row r="114" ht="15.75" customHeight="1">
      <c r="A114">
        <v>113.0</v>
      </c>
      <c r="B114" t="s">
        <v>159</v>
      </c>
      <c r="C114" t="s">
        <v>391</v>
      </c>
      <c r="D114" t="s">
        <v>33</v>
      </c>
      <c r="E114">
        <v>1568272.0</v>
      </c>
      <c r="F114">
        <v>1568272.0</v>
      </c>
      <c r="G114">
        <v>1.0</v>
      </c>
      <c r="H114">
        <v>7.0</v>
      </c>
      <c r="I114" s="147">
        <v>6.2917</v>
      </c>
      <c r="K114" t="str">
        <f t="shared" si="1"/>
        <v>#REF!</v>
      </c>
    </row>
    <row r="115" ht="15.75" customHeight="1">
      <c r="A115">
        <v>114.0</v>
      </c>
      <c r="B115" t="s">
        <v>159</v>
      </c>
      <c r="C115" t="s">
        <v>395</v>
      </c>
      <c r="D115" t="s">
        <v>33</v>
      </c>
      <c r="E115">
        <v>1104018.0</v>
      </c>
      <c r="F115">
        <v>1568272.0</v>
      </c>
      <c r="G115">
        <v>1.0</v>
      </c>
      <c r="H115">
        <v>7.0</v>
      </c>
      <c r="I115" s="147">
        <v>5.9459</v>
      </c>
      <c r="K115" t="str">
        <f t="shared" si="1"/>
        <v>#REF!</v>
      </c>
    </row>
    <row r="116" ht="15.75" customHeight="1">
      <c r="A116">
        <v>115.0</v>
      </c>
      <c r="B116" t="s">
        <v>159</v>
      </c>
      <c r="C116" t="s">
        <v>402</v>
      </c>
      <c r="D116" t="s">
        <v>404</v>
      </c>
      <c r="E116">
        <v>1007593.0</v>
      </c>
      <c r="F116">
        <v>1568272.0</v>
      </c>
      <c r="G116">
        <v>1.0</v>
      </c>
      <c r="H116">
        <v>10.0</v>
      </c>
      <c r="I116" s="147">
        <v>5.9979</v>
      </c>
      <c r="K116" t="str">
        <f t="shared" si="1"/>
        <v>#REF!</v>
      </c>
    </row>
    <row r="117" ht="15.75" customHeight="1">
      <c r="A117">
        <v>116.0</v>
      </c>
      <c r="B117" t="s">
        <v>159</v>
      </c>
      <c r="C117" t="s">
        <v>411</v>
      </c>
      <c r="D117" t="s">
        <v>68</v>
      </c>
      <c r="E117">
        <v>641.0</v>
      </c>
      <c r="F117">
        <v>1568268.0</v>
      </c>
      <c r="G117">
        <v>1.0</v>
      </c>
      <c r="H117">
        <v>3.0</v>
      </c>
      <c r="I117" s="147">
        <v>1.0316</v>
      </c>
      <c r="K117" t="str">
        <f t="shared" si="1"/>
        <v>#REF!</v>
      </c>
    </row>
    <row r="118" ht="15.75" customHeight="1">
      <c r="A118">
        <v>117.0</v>
      </c>
      <c r="B118" t="s">
        <v>159</v>
      </c>
      <c r="C118" t="s">
        <v>413</v>
      </c>
      <c r="D118" t="s">
        <v>33</v>
      </c>
      <c r="E118">
        <v>309273.0</v>
      </c>
      <c r="F118">
        <v>309273.0</v>
      </c>
      <c r="G118">
        <v>7.0</v>
      </c>
      <c r="H118">
        <v>7.0</v>
      </c>
      <c r="I118" s="147">
        <v>7.0</v>
      </c>
      <c r="K118" t="str">
        <f t="shared" si="1"/>
        <v>#REF!</v>
      </c>
    </row>
    <row r="119" ht="15.75" customHeight="1">
      <c r="A119">
        <v>118.0</v>
      </c>
      <c r="B119" t="s">
        <v>377</v>
      </c>
      <c r="C119" t="s">
        <v>417</v>
      </c>
      <c r="D119" t="s">
        <v>65</v>
      </c>
      <c r="E119">
        <v>5.0</v>
      </c>
      <c r="F119">
        <v>4588.0</v>
      </c>
      <c r="G119">
        <v>1.0</v>
      </c>
      <c r="H119">
        <v>1.0</v>
      </c>
      <c r="I119" s="147">
        <v>1.0</v>
      </c>
      <c r="K119" t="str">
        <f t="shared" si="1"/>
        <v>#REF!</v>
      </c>
    </row>
    <row r="120" ht="15.75" customHeight="1">
      <c r="A120">
        <v>119.0</v>
      </c>
      <c r="B120" t="s">
        <v>377</v>
      </c>
      <c r="C120" t="s">
        <v>420</v>
      </c>
      <c r="D120" t="s">
        <v>65</v>
      </c>
      <c r="E120">
        <v>5.0</v>
      </c>
      <c r="F120">
        <v>4329.0</v>
      </c>
      <c r="G120">
        <v>1.0</v>
      </c>
      <c r="H120">
        <v>1.0</v>
      </c>
      <c r="I120" s="147">
        <v>1.0</v>
      </c>
      <c r="K120" t="str">
        <f t="shared" si="1"/>
        <v>#REF!</v>
      </c>
    </row>
    <row r="121" ht="15.75" customHeight="1">
      <c r="A121">
        <v>120.0</v>
      </c>
      <c r="B121" t="s">
        <v>377</v>
      </c>
      <c r="C121" t="s">
        <v>421</v>
      </c>
      <c r="D121" t="s">
        <v>65</v>
      </c>
      <c r="E121">
        <v>1.0</v>
      </c>
      <c r="F121">
        <v>3050.0</v>
      </c>
      <c r="G121">
        <v>1.0</v>
      </c>
      <c r="H121">
        <v>1.0</v>
      </c>
      <c r="I121" s="147">
        <v>1.0</v>
      </c>
      <c r="K121" t="str">
        <f t="shared" si="1"/>
        <v>#REF!</v>
      </c>
    </row>
    <row r="122" ht="15.75" customHeight="1">
      <c r="A122">
        <v>121.0</v>
      </c>
      <c r="B122" t="s">
        <v>377</v>
      </c>
      <c r="C122" t="s">
        <v>422</v>
      </c>
      <c r="D122" t="s">
        <v>65</v>
      </c>
      <c r="E122">
        <v>3.0</v>
      </c>
      <c r="F122">
        <v>1220.0</v>
      </c>
      <c r="G122">
        <v>1.0</v>
      </c>
      <c r="H122">
        <v>1.0</v>
      </c>
      <c r="I122" s="147">
        <v>1.0</v>
      </c>
      <c r="K122" t="str">
        <f t="shared" si="1"/>
        <v>#REF!</v>
      </c>
    </row>
    <row r="123" ht="15.75" customHeight="1">
      <c r="A123">
        <v>122.0</v>
      </c>
      <c r="B123" t="s">
        <v>377</v>
      </c>
      <c r="C123" t="s">
        <v>425</v>
      </c>
      <c r="D123" t="s">
        <v>49</v>
      </c>
      <c r="E123">
        <v>7.0</v>
      </c>
      <c r="F123">
        <v>23.0</v>
      </c>
      <c r="G123">
        <v>19.0</v>
      </c>
      <c r="H123">
        <v>19.0</v>
      </c>
      <c r="I123" s="147">
        <v>19.0</v>
      </c>
      <c r="K123" t="str">
        <f t="shared" si="1"/>
        <v>#REF!</v>
      </c>
    </row>
    <row r="124" ht="15.75" customHeight="1">
      <c r="A124">
        <v>123.0</v>
      </c>
      <c r="B124" t="s">
        <v>377</v>
      </c>
      <c r="C124" t="s">
        <v>427</v>
      </c>
      <c r="D124" t="s">
        <v>65</v>
      </c>
      <c r="E124">
        <v>5.0</v>
      </c>
      <c r="F124">
        <v>6687.0</v>
      </c>
      <c r="G124">
        <v>1.0</v>
      </c>
      <c r="H124">
        <v>1.0</v>
      </c>
      <c r="I124" s="147">
        <v>1.0</v>
      </c>
      <c r="K124" t="str">
        <f t="shared" si="1"/>
        <v>#REF!</v>
      </c>
    </row>
    <row r="125" ht="15.75" customHeight="1">
      <c r="A125">
        <v>124.0</v>
      </c>
      <c r="B125" t="s">
        <v>377</v>
      </c>
      <c r="C125" t="s">
        <v>428</v>
      </c>
      <c r="D125" t="s">
        <v>65</v>
      </c>
      <c r="E125">
        <v>6.0</v>
      </c>
      <c r="F125">
        <v>13974.0</v>
      </c>
      <c r="G125">
        <v>1.0</v>
      </c>
      <c r="H125">
        <v>1.0</v>
      </c>
      <c r="I125" s="147">
        <v>1.0</v>
      </c>
      <c r="K125" t="str">
        <f t="shared" si="1"/>
        <v>#REF!</v>
      </c>
    </row>
    <row r="126" ht="15.75" customHeight="1">
      <c r="A126">
        <v>125.0</v>
      </c>
      <c r="B126" t="s">
        <v>377</v>
      </c>
      <c r="C126" t="s">
        <v>430</v>
      </c>
      <c r="D126" t="s">
        <v>65</v>
      </c>
      <c r="E126">
        <v>4.0</v>
      </c>
      <c r="F126">
        <v>981.0</v>
      </c>
      <c r="G126">
        <v>1.0</v>
      </c>
      <c r="H126">
        <v>1.0</v>
      </c>
      <c r="I126" s="147">
        <v>1.0</v>
      </c>
      <c r="K126" t="str">
        <f t="shared" si="1"/>
        <v>#REF!</v>
      </c>
    </row>
    <row r="127" ht="15.75" customHeight="1">
      <c r="A127">
        <v>126.0</v>
      </c>
      <c r="B127" t="s">
        <v>377</v>
      </c>
      <c r="C127" t="s">
        <v>432</v>
      </c>
      <c r="D127" t="s">
        <v>49</v>
      </c>
      <c r="E127">
        <v>9.0</v>
      </c>
      <c r="F127">
        <v>11.0</v>
      </c>
      <c r="G127">
        <v>19.0</v>
      </c>
      <c r="H127">
        <v>19.0</v>
      </c>
      <c r="I127" s="147">
        <v>19.0</v>
      </c>
      <c r="K127" t="str">
        <f t="shared" si="1"/>
        <v>#REF!</v>
      </c>
    </row>
    <row r="128" ht="15.75" customHeight="1">
      <c r="A128">
        <v>127.0</v>
      </c>
      <c r="B128" t="s">
        <v>377</v>
      </c>
      <c r="C128" t="s">
        <v>434</v>
      </c>
      <c r="D128" t="s">
        <v>65</v>
      </c>
      <c r="E128">
        <v>17.0</v>
      </c>
      <c r="F128">
        <v>16255.0</v>
      </c>
      <c r="G128">
        <v>2.0</v>
      </c>
      <c r="H128">
        <v>3.0</v>
      </c>
      <c r="I128" s="147">
        <v>2.8924</v>
      </c>
      <c r="K128" t="str">
        <f t="shared" si="1"/>
        <v>#REF!</v>
      </c>
    </row>
    <row r="129" ht="15.75" customHeight="1">
      <c r="A129">
        <v>128.0</v>
      </c>
      <c r="B129" t="s">
        <v>377</v>
      </c>
      <c r="C129" t="s">
        <v>437</v>
      </c>
      <c r="D129" t="s">
        <v>65</v>
      </c>
      <c r="E129">
        <v>2.0</v>
      </c>
      <c r="F129">
        <v>6133.0</v>
      </c>
      <c r="G129">
        <v>1.0</v>
      </c>
      <c r="H129">
        <v>1.0</v>
      </c>
      <c r="I129" s="147">
        <v>1.0</v>
      </c>
      <c r="K129" t="str">
        <f t="shared" si="1"/>
        <v>#REF!</v>
      </c>
    </row>
    <row r="130" ht="15.75" customHeight="1">
      <c r="A130">
        <v>129.0</v>
      </c>
      <c r="B130" t="s">
        <v>377</v>
      </c>
      <c r="C130" t="s">
        <v>438</v>
      </c>
      <c r="D130" t="s">
        <v>65</v>
      </c>
      <c r="E130">
        <v>3.0</v>
      </c>
      <c r="F130">
        <v>6051.0</v>
      </c>
      <c r="G130">
        <v>1.0</v>
      </c>
      <c r="H130">
        <v>1.0</v>
      </c>
      <c r="I130" s="147">
        <v>1.0</v>
      </c>
      <c r="K130" t="str">
        <f t="shared" si="1"/>
        <v>#REF!</v>
      </c>
    </row>
    <row r="131" ht="15.75" customHeight="1">
      <c r="A131">
        <v>130.0</v>
      </c>
      <c r="B131" t="s">
        <v>377</v>
      </c>
      <c r="C131" t="s">
        <v>440</v>
      </c>
      <c r="D131" t="s">
        <v>65</v>
      </c>
      <c r="E131">
        <v>2.0</v>
      </c>
      <c r="F131">
        <v>4460.0</v>
      </c>
      <c r="G131">
        <v>1.0</v>
      </c>
      <c r="H131">
        <v>1.0</v>
      </c>
      <c r="I131" s="147">
        <v>1.0</v>
      </c>
      <c r="K131" t="str">
        <f t="shared" si="1"/>
        <v>#REF!</v>
      </c>
    </row>
    <row r="132" ht="15.75" customHeight="1">
      <c r="A132">
        <v>131.0</v>
      </c>
      <c r="B132" t="s">
        <v>377</v>
      </c>
      <c r="C132" t="s">
        <v>441</v>
      </c>
      <c r="D132" t="s">
        <v>65</v>
      </c>
      <c r="E132">
        <v>2.0</v>
      </c>
      <c r="F132">
        <v>4904.0</v>
      </c>
      <c r="G132">
        <v>1.0</v>
      </c>
      <c r="H132">
        <v>1.0</v>
      </c>
      <c r="I132" s="147">
        <v>1.0</v>
      </c>
      <c r="K132" t="str">
        <f t="shared" si="1"/>
        <v>#REF!</v>
      </c>
    </row>
    <row r="133" ht="15.75" customHeight="1">
      <c r="A133">
        <v>132.0</v>
      </c>
      <c r="B133" t="s">
        <v>377</v>
      </c>
      <c r="C133" t="s">
        <v>442</v>
      </c>
      <c r="D133" t="s">
        <v>65</v>
      </c>
      <c r="E133">
        <v>2.0</v>
      </c>
      <c r="F133">
        <v>6566.0</v>
      </c>
      <c r="G133">
        <v>1.0</v>
      </c>
      <c r="H133">
        <v>1.0</v>
      </c>
      <c r="I133" s="147">
        <v>1.0</v>
      </c>
      <c r="K133" t="str">
        <f t="shared" si="1"/>
        <v>#REF!</v>
      </c>
    </row>
    <row r="134" ht="15.75" customHeight="1">
      <c r="A134">
        <v>133.0</v>
      </c>
      <c r="B134" t="s">
        <v>377</v>
      </c>
      <c r="C134" t="s">
        <v>443</v>
      </c>
      <c r="D134" t="s">
        <v>65</v>
      </c>
      <c r="E134">
        <v>2.0</v>
      </c>
      <c r="F134">
        <v>3878.0</v>
      </c>
      <c r="G134">
        <v>1.0</v>
      </c>
      <c r="H134">
        <v>1.0</v>
      </c>
      <c r="I134" s="147">
        <v>1.0</v>
      </c>
      <c r="K134" t="str">
        <f t="shared" si="1"/>
        <v>#REF!</v>
      </c>
    </row>
    <row r="135" ht="15.75" customHeight="1">
      <c r="A135">
        <v>134.0</v>
      </c>
      <c r="B135" t="s">
        <v>377</v>
      </c>
      <c r="C135" t="s">
        <v>444</v>
      </c>
      <c r="D135" t="s">
        <v>65</v>
      </c>
      <c r="E135">
        <v>2.0</v>
      </c>
      <c r="F135">
        <v>3800.0</v>
      </c>
      <c r="G135">
        <v>1.0</v>
      </c>
      <c r="H135">
        <v>1.0</v>
      </c>
      <c r="I135" s="147">
        <v>1.0</v>
      </c>
      <c r="K135" t="str">
        <f t="shared" si="1"/>
        <v>#REF!</v>
      </c>
    </row>
    <row r="136" ht="15.75" customHeight="1">
      <c r="A136">
        <v>135.0</v>
      </c>
      <c r="B136" t="s">
        <v>377</v>
      </c>
      <c r="C136" t="s">
        <v>445</v>
      </c>
      <c r="D136" t="s">
        <v>65</v>
      </c>
      <c r="E136">
        <v>5.0</v>
      </c>
      <c r="F136">
        <v>16658.0</v>
      </c>
      <c r="G136">
        <v>4.0</v>
      </c>
      <c r="H136">
        <v>5.0</v>
      </c>
      <c r="I136" s="147">
        <v>4.9267</v>
      </c>
      <c r="K136" t="str">
        <f t="shared" si="1"/>
        <v>#REF!</v>
      </c>
    </row>
    <row r="137" ht="15.75" customHeight="1">
      <c r="A137">
        <v>136.0</v>
      </c>
      <c r="B137" t="s">
        <v>159</v>
      </c>
      <c r="C137" t="s">
        <v>447</v>
      </c>
      <c r="D137" t="s">
        <v>49</v>
      </c>
      <c r="E137">
        <v>6059.0</v>
      </c>
      <c r="F137">
        <v>102204.0</v>
      </c>
      <c r="G137">
        <v>19.0</v>
      </c>
      <c r="H137">
        <v>19.0</v>
      </c>
      <c r="I137" s="147">
        <v>19.0</v>
      </c>
      <c r="K137" t="str">
        <f t="shared" si="1"/>
        <v>#REF!</v>
      </c>
    </row>
    <row r="138" ht="15.75" customHeight="1">
      <c r="A138">
        <v>137.0</v>
      </c>
      <c r="B138" t="s">
        <v>159</v>
      </c>
      <c r="C138" t="s">
        <v>449</v>
      </c>
      <c r="D138" t="s">
        <v>49</v>
      </c>
      <c r="E138">
        <v>3166.0</v>
      </c>
      <c r="F138">
        <v>47653.0</v>
      </c>
      <c r="G138">
        <v>19.0</v>
      </c>
      <c r="H138">
        <v>19.0</v>
      </c>
      <c r="I138" s="147">
        <v>19.0</v>
      </c>
      <c r="K138" t="str">
        <f t="shared" si="1"/>
        <v>#REF!</v>
      </c>
    </row>
    <row r="139" ht="15.75" customHeight="1">
      <c r="A139">
        <v>138.0</v>
      </c>
      <c r="B139" t="s">
        <v>159</v>
      </c>
      <c r="C139" t="s">
        <v>451</v>
      </c>
      <c r="D139" t="s">
        <v>65</v>
      </c>
      <c r="E139">
        <v>30675.0</v>
      </c>
      <c r="F139">
        <v>43469.0</v>
      </c>
      <c r="G139">
        <v>1.0</v>
      </c>
      <c r="H139">
        <v>150.0</v>
      </c>
      <c r="I139" s="147">
        <v>45.887</v>
      </c>
      <c r="K139" t="str">
        <f t="shared" si="1"/>
        <v>#REF!</v>
      </c>
    </row>
    <row r="140" ht="15.75" customHeight="1">
      <c r="A140">
        <v>139.0</v>
      </c>
      <c r="B140" t="s">
        <v>159</v>
      </c>
      <c r="C140" t="s">
        <v>453</v>
      </c>
      <c r="D140" t="s">
        <v>33</v>
      </c>
      <c r="E140">
        <v>810.0</v>
      </c>
      <c r="F140">
        <v>31178.0</v>
      </c>
      <c r="G140">
        <v>1.0</v>
      </c>
      <c r="H140">
        <v>5.0</v>
      </c>
      <c r="I140" s="147">
        <v>4.3832</v>
      </c>
      <c r="K140" t="str">
        <f t="shared" si="1"/>
        <v>#REF!</v>
      </c>
    </row>
    <row r="141" ht="15.75" customHeight="1">
      <c r="A141">
        <v>140.0</v>
      </c>
      <c r="B141" t="s">
        <v>159</v>
      </c>
      <c r="C141" t="s">
        <v>456</v>
      </c>
      <c r="D141" t="s">
        <v>68</v>
      </c>
      <c r="E141">
        <v>1501.0</v>
      </c>
      <c r="F141">
        <v>29777.0</v>
      </c>
      <c r="G141">
        <v>1.0</v>
      </c>
      <c r="H141">
        <v>4.0</v>
      </c>
      <c r="I141" s="147">
        <v>2.4835</v>
      </c>
      <c r="K141" t="str">
        <f t="shared" si="1"/>
        <v>#REF!</v>
      </c>
    </row>
    <row r="142" ht="15.75" customHeight="1">
      <c r="A142">
        <v>141.0</v>
      </c>
      <c r="B142" t="s">
        <v>377</v>
      </c>
      <c r="C142" t="s">
        <v>458</v>
      </c>
      <c r="D142" t="s">
        <v>65</v>
      </c>
      <c r="E142">
        <v>12.0</v>
      </c>
      <c r="F142">
        <v>14388.0</v>
      </c>
      <c r="G142">
        <v>3.0</v>
      </c>
      <c r="H142">
        <v>8.0</v>
      </c>
      <c r="I142" s="147">
        <v>3.6485</v>
      </c>
      <c r="K142" t="str">
        <f t="shared" si="1"/>
        <v>#REF!</v>
      </c>
    </row>
    <row r="143" ht="15.75" customHeight="1">
      <c r="A143">
        <v>142.0</v>
      </c>
      <c r="B143" t="s">
        <v>377</v>
      </c>
      <c r="C143" t="s">
        <v>461</v>
      </c>
      <c r="D143" t="s">
        <v>65</v>
      </c>
      <c r="E143">
        <v>7.0</v>
      </c>
      <c r="F143">
        <v>15564.0</v>
      </c>
      <c r="G143">
        <v>3.0</v>
      </c>
      <c r="H143">
        <v>8.0</v>
      </c>
      <c r="I143" s="147">
        <v>3.0586</v>
      </c>
      <c r="K143" t="str">
        <f t="shared" si="1"/>
        <v>#REF!</v>
      </c>
    </row>
    <row r="144" ht="15.75" customHeight="1">
      <c r="A144">
        <v>143.0</v>
      </c>
      <c r="B144" t="s">
        <v>463</v>
      </c>
      <c r="C144" t="s">
        <v>464</v>
      </c>
      <c r="D144" t="s">
        <v>60</v>
      </c>
      <c r="E144">
        <v>13.0</v>
      </c>
      <c r="F144">
        <v>1724656.0</v>
      </c>
      <c r="G144">
        <v>1.0</v>
      </c>
      <c r="H144">
        <v>2.0</v>
      </c>
      <c r="I144" s="147">
        <v>1.0</v>
      </c>
      <c r="K144" t="str">
        <f t="shared" si="1"/>
        <v>#REF!</v>
      </c>
    </row>
    <row r="145" ht="15.75" customHeight="1">
      <c r="A145">
        <v>144.0</v>
      </c>
      <c r="B145" t="s">
        <v>463</v>
      </c>
      <c r="C145" t="s">
        <v>466</v>
      </c>
      <c r="D145" t="s">
        <v>65</v>
      </c>
      <c r="E145">
        <v>7.0</v>
      </c>
      <c r="F145">
        <v>47285.0</v>
      </c>
      <c r="G145">
        <v>1.0</v>
      </c>
      <c r="H145">
        <v>9.0</v>
      </c>
      <c r="I145" s="147">
        <v>2.7353</v>
      </c>
      <c r="K145" t="str">
        <f t="shared" si="1"/>
        <v>#REF!</v>
      </c>
    </row>
    <row r="146" ht="15.75" customHeight="1">
      <c r="A146">
        <v>145.0</v>
      </c>
      <c r="B146" t="s">
        <v>463</v>
      </c>
      <c r="C146" t="s">
        <v>468</v>
      </c>
      <c r="D146" t="s">
        <v>65</v>
      </c>
      <c r="E146">
        <v>2.0</v>
      </c>
      <c r="F146">
        <v>3514.0</v>
      </c>
      <c r="G146">
        <v>4.0</v>
      </c>
      <c r="H146">
        <v>4.0</v>
      </c>
      <c r="I146" s="147">
        <v>4.0</v>
      </c>
      <c r="K146" t="str">
        <f t="shared" si="1"/>
        <v>#REF!</v>
      </c>
    </row>
    <row r="147" ht="15.75" customHeight="1">
      <c r="A147">
        <v>146.0</v>
      </c>
      <c r="B147" t="s">
        <v>463</v>
      </c>
      <c r="C147" t="s">
        <v>470</v>
      </c>
      <c r="D147" t="s">
        <v>60</v>
      </c>
      <c r="E147">
        <v>33.0</v>
      </c>
      <c r="F147">
        <v>376723.0</v>
      </c>
      <c r="G147">
        <v>1.0</v>
      </c>
      <c r="H147">
        <v>2.0</v>
      </c>
      <c r="I147" s="147">
        <v>1.7068</v>
      </c>
      <c r="K147" t="str">
        <f t="shared" si="1"/>
        <v>#REF!</v>
      </c>
    </row>
    <row r="148" ht="15.75" customHeight="1">
      <c r="A148">
        <v>147.0</v>
      </c>
      <c r="B148" t="s">
        <v>463</v>
      </c>
      <c r="C148" t="s">
        <v>472</v>
      </c>
      <c r="D148" t="s">
        <v>65</v>
      </c>
      <c r="E148">
        <v>12.0</v>
      </c>
      <c r="F148">
        <v>592085.0</v>
      </c>
      <c r="G148">
        <v>3.0</v>
      </c>
      <c r="H148">
        <v>3.0</v>
      </c>
      <c r="I148" s="147">
        <v>3.0</v>
      </c>
      <c r="K148" t="str">
        <f t="shared" si="1"/>
        <v>#REF!</v>
      </c>
    </row>
    <row r="149" ht="15.75" customHeight="1">
      <c r="A149">
        <v>148.0</v>
      </c>
      <c r="B149" t="s">
        <v>463</v>
      </c>
      <c r="C149" t="s">
        <v>474</v>
      </c>
      <c r="D149" t="s">
        <v>65</v>
      </c>
      <c r="E149">
        <v>1.0</v>
      </c>
      <c r="F149">
        <v>1106810.0</v>
      </c>
      <c r="G149">
        <v>1.0</v>
      </c>
      <c r="H149">
        <v>1.0</v>
      </c>
      <c r="I149" s="147">
        <v>1.0</v>
      </c>
      <c r="K149" t="str">
        <f t="shared" si="1"/>
        <v>#REF!</v>
      </c>
    </row>
    <row r="150" ht="15.75" customHeight="1">
      <c r="A150">
        <v>149.0</v>
      </c>
      <c r="B150" t="s">
        <v>463</v>
      </c>
      <c r="C150" t="s">
        <v>476</v>
      </c>
      <c r="D150" t="s">
        <v>65</v>
      </c>
      <c r="E150">
        <v>23.0</v>
      </c>
      <c r="F150">
        <v>36.0</v>
      </c>
      <c r="G150">
        <v>1.0</v>
      </c>
      <c r="H150">
        <v>41.0</v>
      </c>
      <c r="I150" s="147">
        <v>21.5556</v>
      </c>
      <c r="K150" t="str">
        <f t="shared" si="1"/>
        <v>#REF!</v>
      </c>
    </row>
    <row r="151" ht="15.75" customHeight="1">
      <c r="A151">
        <v>150.0</v>
      </c>
      <c r="B151" t="s">
        <v>463</v>
      </c>
      <c r="C151" t="s">
        <v>478</v>
      </c>
      <c r="D151" t="s">
        <v>65</v>
      </c>
      <c r="E151">
        <v>2.0</v>
      </c>
      <c r="F151">
        <v>11283.0</v>
      </c>
      <c r="G151">
        <v>1.0</v>
      </c>
      <c r="H151">
        <v>1.0</v>
      </c>
      <c r="I151" s="147">
        <v>1.0</v>
      </c>
      <c r="K151" t="str">
        <f t="shared" si="1"/>
        <v>#REF!</v>
      </c>
    </row>
    <row r="152" ht="15.75" customHeight="1">
      <c r="A152">
        <v>151.0</v>
      </c>
      <c r="B152" t="s">
        <v>463</v>
      </c>
      <c r="C152" t="s">
        <v>479</v>
      </c>
      <c r="D152" t="s">
        <v>65</v>
      </c>
      <c r="E152">
        <v>46.0</v>
      </c>
      <c r="F152">
        <v>62.0</v>
      </c>
      <c r="G152">
        <v>6.0</v>
      </c>
      <c r="H152">
        <v>32.0</v>
      </c>
      <c r="I152" s="147">
        <v>13.4516</v>
      </c>
      <c r="K152" t="str">
        <f t="shared" si="1"/>
        <v>#REF!</v>
      </c>
    </row>
    <row r="153" ht="15.75" customHeight="1">
      <c r="A153">
        <v>152.0</v>
      </c>
      <c r="B153" t="s">
        <v>159</v>
      </c>
      <c r="C153" t="s">
        <v>482</v>
      </c>
      <c r="D153" t="s">
        <v>65</v>
      </c>
      <c r="E153">
        <v>7828.0</v>
      </c>
      <c r="F153">
        <v>572211.0</v>
      </c>
      <c r="G153">
        <v>1.0</v>
      </c>
      <c r="H153">
        <v>50.0</v>
      </c>
      <c r="I153" s="147">
        <v>5.5624</v>
      </c>
      <c r="K153" t="str">
        <f t="shared" si="1"/>
        <v>#REF!</v>
      </c>
    </row>
    <row r="154" ht="15.75" customHeight="1">
      <c r="A154">
        <v>153.0</v>
      </c>
      <c r="B154" t="s">
        <v>159</v>
      </c>
      <c r="C154" t="s">
        <v>484</v>
      </c>
      <c r="D154" t="s">
        <v>65</v>
      </c>
      <c r="E154">
        <v>103130.0</v>
      </c>
      <c r="F154">
        <v>130542.0</v>
      </c>
      <c r="G154">
        <v>1.0</v>
      </c>
      <c r="H154">
        <v>20.0</v>
      </c>
      <c r="I154" s="147">
        <v>6.3146</v>
      </c>
      <c r="K154" t="str">
        <f t="shared" si="1"/>
        <v>#REF!</v>
      </c>
    </row>
    <row r="155" ht="15.75" customHeight="1">
      <c r="A155">
        <v>154.0</v>
      </c>
      <c r="B155" t="s">
        <v>159</v>
      </c>
      <c r="C155" t="s">
        <v>486</v>
      </c>
      <c r="D155" t="s">
        <v>65</v>
      </c>
      <c r="E155">
        <v>14044.0</v>
      </c>
      <c r="F155">
        <v>24739.0</v>
      </c>
      <c r="G155">
        <v>1.0</v>
      </c>
      <c r="H155">
        <v>14.0</v>
      </c>
      <c r="I155" s="147">
        <v>6.2055</v>
      </c>
      <c r="K155" t="str">
        <f t="shared" si="1"/>
        <v>#REF!</v>
      </c>
    </row>
    <row r="156" ht="15.75" customHeight="1">
      <c r="A156">
        <v>155.0</v>
      </c>
      <c r="B156" t="s">
        <v>159</v>
      </c>
      <c r="C156" t="s">
        <v>488</v>
      </c>
      <c r="D156" t="s">
        <v>68</v>
      </c>
      <c r="E156">
        <v>250.0</v>
      </c>
      <c r="F156">
        <v>257039.0</v>
      </c>
      <c r="G156">
        <v>1.0</v>
      </c>
      <c r="H156">
        <v>4.0</v>
      </c>
      <c r="I156" s="147">
        <v>3.1154</v>
      </c>
      <c r="K156" t="str">
        <f t="shared" si="1"/>
        <v>#REF!</v>
      </c>
    </row>
    <row r="157" ht="15.75" customHeight="1">
      <c r="A157">
        <v>156.0</v>
      </c>
      <c r="B157" t="s">
        <v>159</v>
      </c>
      <c r="C157" t="s">
        <v>491</v>
      </c>
      <c r="D157" t="s">
        <v>65</v>
      </c>
      <c r="E157">
        <v>49963.0</v>
      </c>
      <c r="F157">
        <v>162836.0</v>
      </c>
      <c r="G157">
        <v>1.0</v>
      </c>
      <c r="H157">
        <v>240.0</v>
      </c>
      <c r="I157" s="147">
        <v>22.1566</v>
      </c>
      <c r="K157" t="str">
        <f t="shared" si="1"/>
        <v>#REF!</v>
      </c>
    </row>
    <row r="158" ht="15.75" customHeight="1">
      <c r="A158">
        <v>157.0</v>
      </c>
      <c r="B158" t="s">
        <v>463</v>
      </c>
      <c r="C158" t="s">
        <v>494</v>
      </c>
      <c r="D158" t="s">
        <v>65</v>
      </c>
      <c r="E158">
        <v>6.0</v>
      </c>
      <c r="F158">
        <v>1068230.0</v>
      </c>
      <c r="G158">
        <v>1.0</v>
      </c>
      <c r="H158">
        <v>1.0</v>
      </c>
      <c r="I158" s="147">
        <v>1.0</v>
      </c>
      <c r="K158" t="str">
        <f t="shared" si="1"/>
        <v>#REF!</v>
      </c>
    </row>
    <row r="159" ht="15.75" customHeight="1">
      <c r="A159">
        <v>158.0</v>
      </c>
      <c r="B159" t="s">
        <v>463</v>
      </c>
      <c r="C159" t="s">
        <v>496</v>
      </c>
      <c r="D159" t="s">
        <v>65</v>
      </c>
      <c r="E159">
        <v>1.0</v>
      </c>
      <c r="F159">
        <v>31621.0</v>
      </c>
      <c r="G159">
        <v>1.0</v>
      </c>
      <c r="H159">
        <v>1.0</v>
      </c>
      <c r="I159" s="147">
        <v>1.0</v>
      </c>
      <c r="K159" t="str">
        <f t="shared" si="1"/>
        <v>#REF!</v>
      </c>
    </row>
    <row r="160" ht="15.75" customHeight="1">
      <c r="A160">
        <v>159.0</v>
      </c>
      <c r="B160" t="s">
        <v>463</v>
      </c>
      <c r="C160" t="s">
        <v>498</v>
      </c>
      <c r="D160" t="s">
        <v>65</v>
      </c>
      <c r="E160">
        <v>1.0</v>
      </c>
      <c r="F160">
        <v>39446.0</v>
      </c>
      <c r="G160">
        <v>1.0</v>
      </c>
      <c r="H160">
        <v>1.0</v>
      </c>
      <c r="I160" s="147">
        <v>1.0</v>
      </c>
      <c r="K160" t="str">
        <f t="shared" si="1"/>
        <v>#REF!</v>
      </c>
    </row>
    <row r="161" ht="15.75" customHeight="1">
      <c r="A161">
        <v>160.0</v>
      </c>
      <c r="B161" t="s">
        <v>463</v>
      </c>
      <c r="C161" t="s">
        <v>499</v>
      </c>
      <c r="D161" t="s">
        <v>65</v>
      </c>
      <c r="E161">
        <v>2.0</v>
      </c>
      <c r="F161">
        <v>891.0</v>
      </c>
      <c r="G161">
        <v>1.0</v>
      </c>
      <c r="H161">
        <v>1.0</v>
      </c>
      <c r="I161" s="147">
        <v>1.0</v>
      </c>
      <c r="K161" t="str">
        <f t="shared" si="1"/>
        <v>#REF!</v>
      </c>
    </row>
    <row r="162" ht="15.75" customHeight="1">
      <c r="A162">
        <v>161.0</v>
      </c>
      <c r="B162" t="s">
        <v>501</v>
      </c>
      <c r="C162" t="s">
        <v>464</v>
      </c>
      <c r="D162" t="s">
        <v>60</v>
      </c>
      <c r="E162">
        <v>10.0</v>
      </c>
      <c r="F162">
        <v>1818294.0</v>
      </c>
      <c r="G162">
        <v>1.0</v>
      </c>
      <c r="H162">
        <v>2.0</v>
      </c>
      <c r="I162" s="147">
        <v>1.0</v>
      </c>
      <c r="K162" t="str">
        <f t="shared" si="1"/>
        <v>#REF!</v>
      </c>
    </row>
    <row r="163" ht="15.75" customHeight="1">
      <c r="A163">
        <v>162.0</v>
      </c>
      <c r="B163" t="s">
        <v>501</v>
      </c>
      <c r="C163" t="s">
        <v>474</v>
      </c>
      <c r="D163" t="s">
        <v>65</v>
      </c>
      <c r="E163">
        <v>1.0</v>
      </c>
      <c r="F163">
        <v>1320160.0</v>
      </c>
      <c r="G163">
        <v>1.0</v>
      </c>
      <c r="H163">
        <v>1.0</v>
      </c>
      <c r="I163" s="147">
        <v>1.0</v>
      </c>
      <c r="K163" t="str">
        <f t="shared" si="1"/>
        <v>#REF!</v>
      </c>
    </row>
    <row r="164" ht="15.75" customHeight="1">
      <c r="A164">
        <v>163.0</v>
      </c>
      <c r="B164" t="s">
        <v>501</v>
      </c>
      <c r="C164" t="s">
        <v>184</v>
      </c>
      <c r="D164" t="s">
        <v>65</v>
      </c>
      <c r="E164">
        <v>14.0</v>
      </c>
      <c r="F164">
        <v>16078.0</v>
      </c>
      <c r="G164">
        <v>4.0</v>
      </c>
      <c r="H164">
        <v>13.0</v>
      </c>
      <c r="I164" s="147">
        <v>7.4995</v>
      </c>
      <c r="K164" t="str">
        <f t="shared" si="1"/>
        <v>#REF!</v>
      </c>
    </row>
    <row r="165" ht="15.75" customHeight="1">
      <c r="A165">
        <v>164.0</v>
      </c>
      <c r="B165" t="s">
        <v>501</v>
      </c>
      <c r="C165" t="s">
        <v>505</v>
      </c>
      <c r="D165" t="s">
        <v>65</v>
      </c>
      <c r="E165">
        <v>4.0</v>
      </c>
      <c r="F165">
        <v>337.0</v>
      </c>
      <c r="G165">
        <v>1.0</v>
      </c>
      <c r="H165">
        <v>8.0</v>
      </c>
      <c r="I165" s="147">
        <v>1.6024</v>
      </c>
      <c r="K165" t="str">
        <f t="shared" si="1"/>
        <v>#REF!</v>
      </c>
    </row>
    <row r="166" ht="15.75" customHeight="1">
      <c r="A166">
        <v>165.0</v>
      </c>
      <c r="B166" t="s">
        <v>501</v>
      </c>
      <c r="C166" t="s">
        <v>478</v>
      </c>
      <c r="D166" t="s">
        <v>65</v>
      </c>
      <c r="E166">
        <v>2.0</v>
      </c>
      <c r="F166">
        <v>19208.0</v>
      </c>
      <c r="G166">
        <v>1.0</v>
      </c>
      <c r="H166">
        <v>1.0</v>
      </c>
      <c r="I166" s="147">
        <v>1.0</v>
      </c>
      <c r="K166" t="str">
        <f t="shared" si="1"/>
        <v>#REF!</v>
      </c>
    </row>
    <row r="167" ht="15.75" customHeight="1">
      <c r="A167">
        <v>166.0</v>
      </c>
      <c r="B167" t="s">
        <v>501</v>
      </c>
      <c r="C167" t="s">
        <v>507</v>
      </c>
      <c r="D167" t="s">
        <v>65</v>
      </c>
      <c r="E167">
        <v>2.0</v>
      </c>
      <c r="F167">
        <v>274823.0</v>
      </c>
      <c r="G167">
        <v>1.0</v>
      </c>
      <c r="H167">
        <v>3.0</v>
      </c>
      <c r="I167" s="147">
        <v>3.0</v>
      </c>
      <c r="K167" t="str">
        <f t="shared" si="1"/>
        <v>#REF!</v>
      </c>
    </row>
    <row r="168" ht="15.75" customHeight="1">
      <c r="A168">
        <v>167.0</v>
      </c>
      <c r="B168" t="s">
        <v>501</v>
      </c>
      <c r="C168" t="s">
        <v>510</v>
      </c>
      <c r="D168" t="s">
        <v>65</v>
      </c>
      <c r="E168">
        <v>2.0</v>
      </c>
      <c r="F168">
        <v>13016.0</v>
      </c>
      <c r="G168">
        <v>1.0</v>
      </c>
      <c r="H168">
        <v>1.0</v>
      </c>
      <c r="I168" s="147">
        <v>1.0</v>
      </c>
      <c r="K168" t="str">
        <f t="shared" si="1"/>
        <v>#REF!</v>
      </c>
    </row>
    <row r="169" ht="15.75" customHeight="1">
      <c r="A169">
        <v>168.0</v>
      </c>
      <c r="B169" t="s">
        <v>512</v>
      </c>
      <c r="C169" t="s">
        <v>513</v>
      </c>
      <c r="D169" t="s">
        <v>65</v>
      </c>
      <c r="E169">
        <v>24.0</v>
      </c>
      <c r="F169">
        <v>1752857.0</v>
      </c>
      <c r="G169">
        <v>3.0</v>
      </c>
      <c r="H169">
        <v>19.0</v>
      </c>
      <c r="I169" s="147">
        <v>13.8176</v>
      </c>
      <c r="K169" t="str">
        <f t="shared" si="1"/>
        <v>#REF!</v>
      </c>
    </row>
    <row r="170" ht="15.75" customHeight="1">
      <c r="A170">
        <v>169.0</v>
      </c>
      <c r="B170" t="s">
        <v>512</v>
      </c>
      <c r="C170" t="s">
        <v>515</v>
      </c>
      <c r="D170" t="s">
        <v>65</v>
      </c>
      <c r="E170">
        <v>7.0</v>
      </c>
      <c r="F170">
        <v>96426.0</v>
      </c>
      <c r="G170">
        <v>6.0</v>
      </c>
      <c r="H170">
        <v>13.0</v>
      </c>
      <c r="I170" s="147">
        <v>7.4534</v>
      </c>
      <c r="K170" t="str">
        <f t="shared" si="1"/>
        <v>#REF!</v>
      </c>
    </row>
    <row r="171" ht="15.75" customHeight="1">
      <c r="A171">
        <v>170.0</v>
      </c>
      <c r="B171" t="s">
        <v>512</v>
      </c>
      <c r="C171" t="s">
        <v>517</v>
      </c>
      <c r="D171" t="s">
        <v>33</v>
      </c>
      <c r="E171">
        <v>21.0</v>
      </c>
      <c r="F171">
        <v>1320.0</v>
      </c>
      <c r="G171">
        <v>1.0</v>
      </c>
      <c r="H171">
        <v>2.0</v>
      </c>
      <c r="I171" s="147">
        <v>1.9962</v>
      </c>
      <c r="K171" t="str">
        <f t="shared" si="1"/>
        <v>#REF!</v>
      </c>
    </row>
    <row r="172" ht="15.75" customHeight="1">
      <c r="A172">
        <v>171.0</v>
      </c>
      <c r="B172" t="s">
        <v>523</v>
      </c>
      <c r="C172" t="s">
        <v>524</v>
      </c>
      <c r="D172" t="s">
        <v>33</v>
      </c>
      <c r="E172">
        <v>144.0</v>
      </c>
      <c r="F172">
        <v>70844.0</v>
      </c>
      <c r="G172">
        <v>1.0</v>
      </c>
      <c r="H172">
        <v>3.0</v>
      </c>
      <c r="I172" s="147">
        <v>2.9308</v>
      </c>
      <c r="K172" t="str">
        <f t="shared" si="1"/>
        <v>#REF!</v>
      </c>
    </row>
    <row r="173" ht="15.75" customHeight="1">
      <c r="A173">
        <v>172.0</v>
      </c>
      <c r="B173" t="s">
        <v>159</v>
      </c>
      <c r="C173" t="s">
        <v>526</v>
      </c>
      <c r="D173" t="s">
        <v>33</v>
      </c>
      <c r="E173">
        <v>3724.0</v>
      </c>
      <c r="F173">
        <v>4865.0</v>
      </c>
      <c r="G173">
        <v>1.0</v>
      </c>
      <c r="H173">
        <v>4.0</v>
      </c>
      <c r="I173" s="147">
        <v>3.7897</v>
      </c>
      <c r="K173" t="str">
        <f t="shared" si="1"/>
        <v>#REF!</v>
      </c>
    </row>
    <row r="174" ht="15.75" customHeight="1">
      <c r="A174">
        <v>173.0</v>
      </c>
      <c r="B174" t="s">
        <v>159</v>
      </c>
      <c r="C174" t="s">
        <v>529</v>
      </c>
      <c r="D174" t="s">
        <v>33</v>
      </c>
      <c r="E174">
        <v>213.0</v>
      </c>
      <c r="F174">
        <v>3435.0</v>
      </c>
      <c r="G174">
        <v>1.0</v>
      </c>
      <c r="H174">
        <v>3.0</v>
      </c>
      <c r="I174" s="147">
        <v>2.1671</v>
      </c>
      <c r="K174" t="str">
        <f t="shared" si="1"/>
        <v>#REF!</v>
      </c>
    </row>
    <row r="175" ht="15.75" customHeight="1">
      <c r="A175">
        <v>174.0</v>
      </c>
      <c r="B175" t="s">
        <v>159</v>
      </c>
      <c r="C175" t="s">
        <v>279</v>
      </c>
      <c r="D175" t="s">
        <v>65</v>
      </c>
      <c r="E175">
        <v>408.0</v>
      </c>
      <c r="F175">
        <v>1568121.0</v>
      </c>
      <c r="G175">
        <v>1.0</v>
      </c>
      <c r="H175">
        <v>11.0</v>
      </c>
      <c r="I175" s="147">
        <v>5.3916</v>
      </c>
      <c r="K175" t="str">
        <f t="shared" si="1"/>
        <v>#REF!</v>
      </c>
    </row>
    <row r="176" ht="15.75" customHeight="1">
      <c r="A176">
        <v>175.0</v>
      </c>
      <c r="B176" t="s">
        <v>159</v>
      </c>
      <c r="C176" t="s">
        <v>286</v>
      </c>
      <c r="D176" t="s">
        <v>49</v>
      </c>
      <c r="E176">
        <v>55860.0</v>
      </c>
      <c r="F176">
        <v>1342249.0</v>
      </c>
      <c r="G176">
        <v>19.0</v>
      </c>
      <c r="H176">
        <v>19.0</v>
      </c>
      <c r="I176" s="147">
        <v>19.0</v>
      </c>
      <c r="K176" t="str">
        <f t="shared" si="1"/>
        <v>#REF!</v>
      </c>
    </row>
    <row r="177" ht="15.75" customHeight="1">
      <c r="A177">
        <v>176.0</v>
      </c>
      <c r="B177" t="s">
        <v>159</v>
      </c>
      <c r="C177" t="s">
        <v>157</v>
      </c>
      <c r="D177" t="s">
        <v>65</v>
      </c>
      <c r="E177">
        <v>281.0</v>
      </c>
      <c r="F177">
        <v>1568272.0</v>
      </c>
      <c r="G177">
        <v>2.0</v>
      </c>
      <c r="H177">
        <v>11.0</v>
      </c>
      <c r="I177" s="147">
        <v>5.2039</v>
      </c>
      <c r="K177" t="str">
        <f t="shared" si="1"/>
        <v>#REF!</v>
      </c>
    </row>
    <row r="178" ht="15.75" customHeight="1">
      <c r="A178">
        <v>177.0</v>
      </c>
      <c r="B178" t="s">
        <v>523</v>
      </c>
      <c r="C178" t="s">
        <v>539</v>
      </c>
      <c r="D178" t="s">
        <v>65</v>
      </c>
      <c r="E178">
        <v>18.0</v>
      </c>
      <c r="F178">
        <v>15019.0</v>
      </c>
      <c r="G178">
        <v>1.0</v>
      </c>
      <c r="H178">
        <v>7.0</v>
      </c>
      <c r="I178" s="147">
        <v>2.6486</v>
      </c>
      <c r="K178" t="str">
        <f t="shared" si="1"/>
        <v>#REF!</v>
      </c>
    </row>
    <row r="179" ht="15.75" customHeight="1">
      <c r="A179">
        <v>178.0</v>
      </c>
      <c r="B179" t="s">
        <v>523</v>
      </c>
      <c r="C179" t="s">
        <v>541</v>
      </c>
      <c r="D179" t="s">
        <v>65</v>
      </c>
      <c r="E179">
        <v>10.0</v>
      </c>
      <c r="F179">
        <v>4980.0</v>
      </c>
      <c r="G179">
        <v>1.0</v>
      </c>
      <c r="H179">
        <v>7.0</v>
      </c>
      <c r="I179" s="147">
        <v>4.0277</v>
      </c>
      <c r="K179" t="str">
        <f t="shared" si="1"/>
        <v>#REF!</v>
      </c>
    </row>
    <row r="180" ht="15.75" customHeight="1">
      <c r="A180">
        <v>179.0</v>
      </c>
      <c r="B180" t="s">
        <v>523</v>
      </c>
      <c r="C180" t="s">
        <v>279</v>
      </c>
      <c r="D180" t="s">
        <v>65</v>
      </c>
      <c r="E180">
        <v>50.0</v>
      </c>
      <c r="F180">
        <v>70844.0</v>
      </c>
      <c r="G180">
        <v>4.0</v>
      </c>
      <c r="H180">
        <v>11.0</v>
      </c>
      <c r="I180" s="147">
        <v>7.5113</v>
      </c>
      <c r="K180" t="str">
        <f t="shared" si="1"/>
        <v>#REF!</v>
      </c>
    </row>
    <row r="181" ht="15.75" customHeight="1">
      <c r="A181">
        <v>180.0</v>
      </c>
      <c r="B181" t="s">
        <v>523</v>
      </c>
      <c r="C181" t="s">
        <v>157</v>
      </c>
      <c r="D181" t="s">
        <v>65</v>
      </c>
      <c r="E181">
        <v>50.0</v>
      </c>
      <c r="F181">
        <v>70844.0</v>
      </c>
      <c r="G181">
        <v>4.0</v>
      </c>
      <c r="H181">
        <v>11.0</v>
      </c>
      <c r="I181" s="147">
        <v>7.505</v>
      </c>
      <c r="K181" t="str">
        <f t="shared" si="1"/>
        <v>#REF!</v>
      </c>
    </row>
    <row r="182" ht="15.75" customHeight="1">
      <c r="A182">
        <v>181.0</v>
      </c>
      <c r="B182" t="s">
        <v>546</v>
      </c>
      <c r="C182" t="s">
        <v>547</v>
      </c>
      <c r="D182" t="s">
        <v>65</v>
      </c>
      <c r="E182">
        <v>2.0</v>
      </c>
      <c r="F182">
        <v>325907.0</v>
      </c>
      <c r="G182">
        <v>7.0</v>
      </c>
      <c r="H182">
        <v>11.0</v>
      </c>
      <c r="I182" s="147">
        <v>7.3622</v>
      </c>
      <c r="K182" t="str">
        <f t="shared" si="1"/>
        <v>#REF!</v>
      </c>
    </row>
    <row r="183" ht="15.75" customHeight="1">
      <c r="A183">
        <v>182.0</v>
      </c>
      <c r="B183" t="s">
        <v>546</v>
      </c>
      <c r="C183" t="s">
        <v>549</v>
      </c>
      <c r="D183" t="s">
        <v>65</v>
      </c>
      <c r="E183">
        <v>5.0</v>
      </c>
      <c r="F183">
        <v>325906.0</v>
      </c>
      <c r="G183">
        <v>4.0</v>
      </c>
      <c r="H183">
        <v>17.0</v>
      </c>
      <c r="I183" s="147">
        <v>10.0792</v>
      </c>
      <c r="K183" t="str">
        <f t="shared" si="1"/>
        <v>#REF!</v>
      </c>
    </row>
    <row r="184" ht="15.75" customHeight="1">
      <c r="A184">
        <v>183.0</v>
      </c>
      <c r="B184" t="s">
        <v>546</v>
      </c>
      <c r="C184" t="s">
        <v>279</v>
      </c>
      <c r="D184" t="s">
        <v>65</v>
      </c>
      <c r="E184">
        <v>79.0</v>
      </c>
      <c r="F184">
        <v>325907.0</v>
      </c>
      <c r="G184">
        <v>2.0</v>
      </c>
      <c r="H184">
        <v>11.0</v>
      </c>
      <c r="I184" s="147">
        <v>6.2954</v>
      </c>
      <c r="K184" t="str">
        <f t="shared" si="1"/>
        <v>#REF!</v>
      </c>
    </row>
    <row r="185" ht="15.75" customHeight="1">
      <c r="A185">
        <v>184.0</v>
      </c>
      <c r="B185" t="s">
        <v>159</v>
      </c>
      <c r="C185" t="s">
        <v>290</v>
      </c>
      <c r="D185" t="s">
        <v>49</v>
      </c>
      <c r="E185">
        <v>140496.0</v>
      </c>
      <c r="F185">
        <v>1555385.0</v>
      </c>
      <c r="G185">
        <v>19.0</v>
      </c>
      <c r="H185">
        <v>19.0</v>
      </c>
      <c r="I185" s="147">
        <v>19.0</v>
      </c>
      <c r="K185" t="str">
        <f t="shared" si="1"/>
        <v>#REF!</v>
      </c>
    </row>
    <row r="186" ht="15.75" customHeight="1">
      <c r="A186">
        <v>185.0</v>
      </c>
      <c r="B186" t="s">
        <v>295</v>
      </c>
      <c r="C186" t="s">
        <v>32</v>
      </c>
      <c r="D186" t="s">
        <v>33</v>
      </c>
      <c r="E186">
        <v>888734.0</v>
      </c>
      <c r="F186">
        <v>1107396.0</v>
      </c>
      <c r="G186">
        <v>1.0</v>
      </c>
      <c r="H186">
        <v>6.0</v>
      </c>
      <c r="I186" s="147">
        <v>5.8558</v>
      </c>
    </row>
    <row r="187" ht="15.75" customHeight="1">
      <c r="A187">
        <v>186.0</v>
      </c>
      <c r="B187" t="s">
        <v>295</v>
      </c>
      <c r="C187" t="s">
        <v>395</v>
      </c>
      <c r="D187" t="s">
        <v>33</v>
      </c>
      <c r="E187">
        <v>1107396.0</v>
      </c>
      <c r="F187">
        <v>1107396.0</v>
      </c>
      <c r="G187">
        <v>1.0</v>
      </c>
      <c r="H187">
        <v>7.0</v>
      </c>
      <c r="I187" s="147">
        <v>5.9969</v>
      </c>
    </row>
    <row r="188" ht="15.75" customHeight="1">
      <c r="A188">
        <v>187.0</v>
      </c>
      <c r="B188" t="s">
        <v>295</v>
      </c>
      <c r="C188" t="s">
        <v>562</v>
      </c>
      <c r="D188" t="s">
        <v>65</v>
      </c>
      <c r="E188">
        <v>199792.0</v>
      </c>
      <c r="F188">
        <v>1106797.0</v>
      </c>
      <c r="G188">
        <v>1.0</v>
      </c>
      <c r="H188">
        <v>23.0</v>
      </c>
      <c r="I188" s="147">
        <v>4.3822</v>
      </c>
    </row>
    <row r="189" ht="15.75" customHeight="1">
      <c r="A189">
        <v>188.0</v>
      </c>
      <c r="B189" t="s">
        <v>295</v>
      </c>
      <c r="C189" t="s">
        <v>564</v>
      </c>
      <c r="D189" t="s">
        <v>65</v>
      </c>
      <c r="E189">
        <v>13578.0</v>
      </c>
      <c r="F189">
        <v>154350.0</v>
      </c>
      <c r="G189">
        <v>1.0</v>
      </c>
      <c r="H189">
        <v>113.0</v>
      </c>
      <c r="I189" s="147">
        <v>11.7731</v>
      </c>
    </row>
    <row r="190" ht="15.75" customHeight="1">
      <c r="A190">
        <v>189.0</v>
      </c>
      <c r="B190" t="s">
        <v>546</v>
      </c>
      <c r="C190" t="s">
        <v>157</v>
      </c>
      <c r="D190" t="s">
        <v>65</v>
      </c>
      <c r="E190">
        <v>97.0</v>
      </c>
      <c r="F190">
        <v>325907.0</v>
      </c>
      <c r="G190">
        <v>2.0</v>
      </c>
      <c r="H190">
        <v>11.0</v>
      </c>
      <c r="I190" s="147">
        <v>6.4295</v>
      </c>
    </row>
    <row r="191" ht="15.75" customHeight="1">
      <c r="A191">
        <v>190.0</v>
      </c>
      <c r="B191" t="s">
        <v>570</v>
      </c>
      <c r="C191" t="s">
        <v>571</v>
      </c>
      <c r="D191" t="s">
        <v>60</v>
      </c>
      <c r="E191">
        <v>2.0</v>
      </c>
      <c r="F191">
        <v>1408011.0</v>
      </c>
      <c r="G191">
        <v>1.0</v>
      </c>
      <c r="H191">
        <v>1.0</v>
      </c>
      <c r="I191" s="147">
        <v>1.0</v>
      </c>
    </row>
    <row r="192" ht="15.75" customHeight="1">
      <c r="A192">
        <v>191.0</v>
      </c>
      <c r="B192" t="s">
        <v>570</v>
      </c>
      <c r="C192" t="s">
        <v>573</v>
      </c>
      <c r="D192" t="s">
        <v>257</v>
      </c>
      <c r="E192">
        <v>2.0</v>
      </c>
      <c r="F192">
        <v>1335692.0</v>
      </c>
      <c r="G192">
        <v>1.0</v>
      </c>
      <c r="H192">
        <v>1.0</v>
      </c>
      <c r="I192" s="147">
        <v>1.0</v>
      </c>
    </row>
    <row r="193" ht="15.75" customHeight="1">
      <c r="A193">
        <v>192.0</v>
      </c>
      <c r="B193" t="s">
        <v>570</v>
      </c>
      <c r="C193" t="s">
        <v>575</v>
      </c>
      <c r="D193" t="s">
        <v>65</v>
      </c>
      <c r="E193">
        <v>3.0</v>
      </c>
      <c r="F193">
        <v>1616291.0</v>
      </c>
      <c r="G193">
        <v>2.0</v>
      </c>
      <c r="H193">
        <v>3.0</v>
      </c>
      <c r="I193" s="147">
        <v>2.0041</v>
      </c>
    </row>
    <row r="194" ht="15.75" customHeight="1">
      <c r="A194">
        <v>193.0</v>
      </c>
      <c r="B194" t="s">
        <v>570</v>
      </c>
      <c r="C194" t="s">
        <v>577</v>
      </c>
      <c r="D194" t="s">
        <v>65</v>
      </c>
      <c r="E194">
        <v>35.0</v>
      </c>
      <c r="F194">
        <v>47414.0</v>
      </c>
      <c r="G194">
        <v>2.0</v>
      </c>
      <c r="H194">
        <v>14.0</v>
      </c>
      <c r="I194" s="147">
        <v>3.6839</v>
      </c>
    </row>
    <row r="195" ht="15.75" customHeight="1">
      <c r="A195">
        <v>194.0</v>
      </c>
      <c r="B195" t="s">
        <v>579</v>
      </c>
      <c r="C195" t="s">
        <v>547</v>
      </c>
      <c r="D195" t="s">
        <v>65</v>
      </c>
      <c r="E195">
        <v>2.0</v>
      </c>
      <c r="F195">
        <v>5213.0</v>
      </c>
      <c r="G195">
        <v>7.0</v>
      </c>
      <c r="H195">
        <v>25.0</v>
      </c>
      <c r="I195" s="147">
        <v>7.0035</v>
      </c>
    </row>
    <row r="196" ht="15.75" customHeight="1">
      <c r="A196">
        <v>195.0</v>
      </c>
      <c r="B196" t="s">
        <v>579</v>
      </c>
      <c r="C196" t="s">
        <v>447</v>
      </c>
      <c r="D196" t="s">
        <v>49</v>
      </c>
      <c r="E196">
        <v>17.0</v>
      </c>
      <c r="F196">
        <v>27.0</v>
      </c>
      <c r="G196">
        <v>19.0</v>
      </c>
      <c r="H196">
        <v>19.0</v>
      </c>
      <c r="I196" s="147">
        <v>19.0</v>
      </c>
    </row>
    <row r="197" ht="15.75" customHeight="1">
      <c r="A197">
        <v>196.0</v>
      </c>
      <c r="B197" t="s">
        <v>295</v>
      </c>
      <c r="C197" t="s">
        <v>584</v>
      </c>
      <c r="D197" t="s">
        <v>65</v>
      </c>
      <c r="E197">
        <v>1452.0</v>
      </c>
      <c r="F197">
        <v>112135.0</v>
      </c>
      <c r="G197">
        <v>1.0</v>
      </c>
      <c r="H197">
        <v>538.0</v>
      </c>
      <c r="I197" s="147">
        <v>5.4268</v>
      </c>
    </row>
    <row r="198" ht="15.75" customHeight="1">
      <c r="A198">
        <v>197.0</v>
      </c>
      <c r="B198" t="s">
        <v>295</v>
      </c>
      <c r="C198" t="s">
        <v>587</v>
      </c>
      <c r="D198" t="s">
        <v>65</v>
      </c>
      <c r="E198">
        <v>329.0</v>
      </c>
      <c r="F198">
        <v>851757.0</v>
      </c>
      <c r="G198">
        <v>1.0</v>
      </c>
      <c r="H198">
        <v>8.0</v>
      </c>
      <c r="I198" s="147">
        <v>1.0492</v>
      </c>
    </row>
    <row r="199" ht="15.75" customHeight="1">
      <c r="A199">
        <v>198.0</v>
      </c>
      <c r="B199" t="s">
        <v>295</v>
      </c>
      <c r="C199" t="s">
        <v>590</v>
      </c>
      <c r="D199" t="s">
        <v>65</v>
      </c>
      <c r="E199">
        <v>44125.0</v>
      </c>
      <c r="F199">
        <v>338896.0</v>
      </c>
      <c r="G199">
        <v>1.0</v>
      </c>
      <c r="H199">
        <v>150.0</v>
      </c>
      <c r="I199" s="147">
        <v>10.1659</v>
      </c>
    </row>
    <row r="200" ht="15.75" customHeight="1">
      <c r="A200">
        <v>199.0</v>
      </c>
      <c r="B200" t="s">
        <v>295</v>
      </c>
      <c r="C200" t="s">
        <v>593</v>
      </c>
      <c r="D200" t="s">
        <v>33</v>
      </c>
      <c r="E200">
        <v>17605.0</v>
      </c>
      <c r="F200">
        <v>17668.0</v>
      </c>
      <c r="G200">
        <v>1.0</v>
      </c>
      <c r="H200">
        <v>5.0</v>
      </c>
      <c r="I200" s="147">
        <v>4.3939</v>
      </c>
    </row>
    <row r="201" ht="15.75" customHeight="1">
      <c r="A201">
        <v>200.0</v>
      </c>
      <c r="B201" t="s">
        <v>295</v>
      </c>
      <c r="C201" t="s">
        <v>598</v>
      </c>
      <c r="D201" t="s">
        <v>33</v>
      </c>
      <c r="E201">
        <v>32053.0</v>
      </c>
      <c r="F201">
        <v>33485.0</v>
      </c>
      <c r="G201">
        <v>1.0</v>
      </c>
      <c r="H201">
        <v>6.0</v>
      </c>
      <c r="I201" s="147">
        <v>5.1112</v>
      </c>
    </row>
    <row r="202" ht="15.75" customHeight="1">
      <c r="A202">
        <v>201.0</v>
      </c>
      <c r="B202" t="s">
        <v>579</v>
      </c>
      <c r="C202" t="s">
        <v>603</v>
      </c>
      <c r="D202" t="s">
        <v>65</v>
      </c>
      <c r="E202">
        <v>3.0</v>
      </c>
      <c r="F202">
        <v>5213.0</v>
      </c>
      <c r="G202">
        <v>10.0</v>
      </c>
      <c r="H202">
        <v>23.0</v>
      </c>
      <c r="I202" s="147">
        <v>10.6413</v>
      </c>
    </row>
    <row r="203" ht="15.75" customHeight="1">
      <c r="A203">
        <v>202.0</v>
      </c>
      <c r="B203" t="s">
        <v>579</v>
      </c>
      <c r="C203" t="s">
        <v>549</v>
      </c>
      <c r="D203" t="s">
        <v>65</v>
      </c>
      <c r="E203">
        <v>3.0</v>
      </c>
      <c r="F203">
        <v>5213.0</v>
      </c>
      <c r="G203">
        <v>18.0</v>
      </c>
      <c r="H203">
        <v>24.0</v>
      </c>
      <c r="I203" s="147">
        <v>21.553</v>
      </c>
    </row>
    <row r="204" ht="15.75" customHeight="1">
      <c r="A204">
        <v>203.0</v>
      </c>
      <c r="B204" t="s">
        <v>579</v>
      </c>
      <c r="C204" t="s">
        <v>279</v>
      </c>
      <c r="D204" t="s">
        <v>65</v>
      </c>
      <c r="E204">
        <v>3.0</v>
      </c>
      <c r="F204">
        <v>5213.0</v>
      </c>
      <c r="G204">
        <v>3.0</v>
      </c>
      <c r="H204">
        <v>5.0</v>
      </c>
      <c r="I204" s="147">
        <v>3.9766</v>
      </c>
    </row>
    <row r="205" ht="15.75" customHeight="1">
      <c r="A205">
        <v>204.0</v>
      </c>
      <c r="B205" t="s">
        <v>579</v>
      </c>
      <c r="C205" t="s">
        <v>157</v>
      </c>
      <c r="D205" t="s">
        <v>65</v>
      </c>
      <c r="E205">
        <v>3.0</v>
      </c>
      <c r="F205">
        <v>5213.0</v>
      </c>
      <c r="G205">
        <v>3.0</v>
      </c>
      <c r="H205">
        <v>5.0</v>
      </c>
      <c r="I205" s="147">
        <v>3.9766</v>
      </c>
    </row>
    <row r="206" ht="15.75" customHeight="1">
      <c r="A206">
        <v>205.0</v>
      </c>
      <c r="B206" t="s">
        <v>618</v>
      </c>
      <c r="C206" t="s">
        <v>619</v>
      </c>
      <c r="D206" t="s">
        <v>68</v>
      </c>
      <c r="E206">
        <v>35.0</v>
      </c>
      <c r="F206">
        <v>973.0</v>
      </c>
      <c r="G206">
        <v>4.0</v>
      </c>
      <c r="H206">
        <v>4.0</v>
      </c>
      <c r="I206" s="147">
        <v>4.0</v>
      </c>
    </row>
    <row r="207" ht="15.75" customHeight="1">
      <c r="A207">
        <v>206.0</v>
      </c>
      <c r="B207" t="s">
        <v>624</v>
      </c>
      <c r="C207" t="s">
        <v>625</v>
      </c>
      <c r="D207" t="s">
        <v>65</v>
      </c>
      <c r="E207">
        <v>12.0</v>
      </c>
      <c r="F207">
        <v>16.0</v>
      </c>
      <c r="G207">
        <v>11.0</v>
      </c>
      <c r="H207">
        <v>23.0</v>
      </c>
      <c r="I207" s="147">
        <v>15.625</v>
      </c>
    </row>
    <row r="208" ht="15.75" customHeight="1">
      <c r="A208">
        <v>207.0</v>
      </c>
      <c r="B208" t="s">
        <v>624</v>
      </c>
      <c r="C208" t="s">
        <v>629</v>
      </c>
      <c r="D208" t="s">
        <v>65</v>
      </c>
      <c r="E208">
        <v>1.0</v>
      </c>
      <c r="F208">
        <v>359.0</v>
      </c>
      <c r="G208">
        <v>5.0</v>
      </c>
      <c r="H208">
        <v>5.0</v>
      </c>
      <c r="I208" s="147">
        <v>5.0</v>
      </c>
    </row>
    <row r="209" ht="15.75" customHeight="1">
      <c r="A209">
        <v>208.0</v>
      </c>
      <c r="B209" t="s">
        <v>624</v>
      </c>
      <c r="C209" t="s">
        <v>633</v>
      </c>
      <c r="D209" t="s">
        <v>65</v>
      </c>
      <c r="E209">
        <v>25.0</v>
      </c>
      <c r="F209">
        <v>25.0</v>
      </c>
      <c r="G209">
        <v>5.0</v>
      </c>
      <c r="H209">
        <v>7.0</v>
      </c>
      <c r="I209" s="147">
        <v>6.28</v>
      </c>
    </row>
    <row r="210" ht="15.75" customHeight="1">
      <c r="A210">
        <v>209.0</v>
      </c>
      <c r="B210" t="s">
        <v>624</v>
      </c>
      <c r="C210" t="s">
        <v>286</v>
      </c>
      <c r="D210" t="s">
        <v>49</v>
      </c>
      <c r="E210">
        <v>1.0</v>
      </c>
      <c r="F210">
        <v>365.0</v>
      </c>
      <c r="G210">
        <v>19.0</v>
      </c>
      <c r="H210">
        <v>19.0</v>
      </c>
      <c r="I210" s="147">
        <v>19.0</v>
      </c>
    </row>
    <row r="211" ht="15.75" customHeight="1">
      <c r="A211">
        <v>210.0</v>
      </c>
      <c r="B211" t="s">
        <v>624</v>
      </c>
      <c r="C211" t="s">
        <v>279</v>
      </c>
      <c r="D211" t="s">
        <v>65</v>
      </c>
      <c r="E211">
        <v>1.0</v>
      </c>
      <c r="F211">
        <v>365.0</v>
      </c>
      <c r="G211">
        <v>6.0</v>
      </c>
      <c r="H211">
        <v>6.0</v>
      </c>
      <c r="I211" s="147">
        <v>6.0</v>
      </c>
    </row>
    <row r="212" ht="15.75" customHeight="1">
      <c r="A212">
        <v>211.0</v>
      </c>
      <c r="B212" t="s">
        <v>645</v>
      </c>
      <c r="C212" t="s">
        <v>162</v>
      </c>
      <c r="D212" t="s">
        <v>65</v>
      </c>
      <c r="E212">
        <v>2.0</v>
      </c>
      <c r="F212">
        <v>98705.0</v>
      </c>
      <c r="G212">
        <v>3.0</v>
      </c>
      <c r="H212">
        <v>4.0</v>
      </c>
      <c r="I212" s="147">
        <v>3.5882</v>
      </c>
    </row>
    <row r="213" ht="15.75" customHeight="1">
      <c r="A213">
        <v>212.0</v>
      </c>
      <c r="B213" t="s">
        <v>645</v>
      </c>
      <c r="C213" t="s">
        <v>649</v>
      </c>
      <c r="D213" t="s">
        <v>68</v>
      </c>
      <c r="E213">
        <v>19.0</v>
      </c>
      <c r="F213">
        <v>98705.0</v>
      </c>
      <c r="G213">
        <v>1.0</v>
      </c>
      <c r="H213">
        <v>2.0</v>
      </c>
      <c r="I213" s="147">
        <v>1.0002</v>
      </c>
    </row>
    <row r="214" ht="15.75" customHeight="1">
      <c r="A214">
        <v>213.0</v>
      </c>
      <c r="B214" t="s">
        <v>653</v>
      </c>
      <c r="C214" t="s">
        <v>655</v>
      </c>
      <c r="D214" t="s">
        <v>65</v>
      </c>
      <c r="E214">
        <v>2.0</v>
      </c>
      <c r="F214">
        <v>3428.0</v>
      </c>
      <c r="G214">
        <v>1.0</v>
      </c>
      <c r="H214">
        <v>1.0</v>
      </c>
      <c r="I214" s="147">
        <v>1.0</v>
      </c>
    </row>
    <row r="215" ht="15.75" customHeight="1">
      <c r="A215">
        <v>214.0</v>
      </c>
      <c r="B215" t="s">
        <v>295</v>
      </c>
      <c r="C215" t="s">
        <v>491</v>
      </c>
      <c r="D215" t="s">
        <v>65</v>
      </c>
      <c r="E215">
        <v>630601.0</v>
      </c>
      <c r="F215">
        <v>855522.0</v>
      </c>
      <c r="G215">
        <v>1.0</v>
      </c>
      <c r="H215">
        <v>1500.0</v>
      </c>
      <c r="I215" s="147">
        <v>75.2221</v>
      </c>
    </row>
    <row r="216" ht="15.75" customHeight="1">
      <c r="A216">
        <v>215.0</v>
      </c>
      <c r="B216" t="s">
        <v>295</v>
      </c>
      <c r="C216" t="s">
        <v>666</v>
      </c>
      <c r="D216" t="s">
        <v>65</v>
      </c>
      <c r="E216">
        <v>42471.0</v>
      </c>
      <c r="F216">
        <v>131064.0</v>
      </c>
      <c r="G216">
        <v>1.0</v>
      </c>
      <c r="H216">
        <v>999.0</v>
      </c>
      <c r="I216" s="147">
        <v>83.0311</v>
      </c>
    </row>
    <row r="217" ht="15.75" customHeight="1">
      <c r="A217">
        <v>216.0</v>
      </c>
      <c r="B217" t="s">
        <v>295</v>
      </c>
      <c r="C217" t="s">
        <v>672</v>
      </c>
      <c r="D217" t="s">
        <v>33</v>
      </c>
      <c r="E217">
        <v>1107396.0</v>
      </c>
      <c r="F217">
        <v>1107396.0</v>
      </c>
      <c r="G217">
        <v>1.0</v>
      </c>
      <c r="H217">
        <v>7.0</v>
      </c>
      <c r="I217" s="147">
        <v>6.0247</v>
      </c>
    </row>
    <row r="218" ht="15.75" customHeight="1">
      <c r="A218">
        <v>217.0</v>
      </c>
      <c r="B218" t="s">
        <v>295</v>
      </c>
      <c r="C218" t="s">
        <v>279</v>
      </c>
      <c r="D218" t="s">
        <v>65</v>
      </c>
      <c r="E218">
        <v>337.0</v>
      </c>
      <c r="F218">
        <v>1107129.0</v>
      </c>
      <c r="G218">
        <v>1.0</v>
      </c>
      <c r="H218">
        <v>11.0</v>
      </c>
      <c r="I218" s="147">
        <v>5.2945</v>
      </c>
    </row>
    <row r="219" ht="15.75" customHeight="1">
      <c r="A219">
        <v>218.0</v>
      </c>
      <c r="B219" t="s">
        <v>295</v>
      </c>
      <c r="C219" t="s">
        <v>286</v>
      </c>
      <c r="D219" t="s">
        <v>49</v>
      </c>
      <c r="E219">
        <v>29390.0</v>
      </c>
      <c r="F219">
        <v>894914.0</v>
      </c>
      <c r="G219">
        <v>19.0</v>
      </c>
      <c r="H219">
        <v>19.0</v>
      </c>
      <c r="I219" s="147">
        <v>19.0</v>
      </c>
    </row>
    <row r="220" ht="15.75" customHeight="1">
      <c r="A220">
        <v>219.0</v>
      </c>
      <c r="B220" t="s">
        <v>653</v>
      </c>
      <c r="C220" t="s">
        <v>684</v>
      </c>
      <c r="D220" t="s">
        <v>65</v>
      </c>
      <c r="E220">
        <v>10.0</v>
      </c>
      <c r="F220">
        <v>2235.0</v>
      </c>
      <c r="G220">
        <v>2.0</v>
      </c>
      <c r="H220">
        <v>23.0</v>
      </c>
      <c r="I220" s="147">
        <v>4.0698</v>
      </c>
    </row>
    <row r="221" ht="15.75" customHeight="1">
      <c r="A221">
        <v>220.0</v>
      </c>
      <c r="B221" t="s">
        <v>653</v>
      </c>
      <c r="C221" t="s">
        <v>687</v>
      </c>
      <c r="D221" t="s">
        <v>65</v>
      </c>
      <c r="E221">
        <v>33.0</v>
      </c>
      <c r="F221">
        <v>156.0</v>
      </c>
      <c r="G221">
        <v>1.0</v>
      </c>
      <c r="H221">
        <v>14.0</v>
      </c>
      <c r="I221" s="147">
        <v>2.8141</v>
      </c>
    </row>
    <row r="222" ht="15.75" customHeight="1">
      <c r="A222">
        <v>221.0</v>
      </c>
      <c r="B222" t="s">
        <v>653</v>
      </c>
      <c r="C222" t="s">
        <v>691</v>
      </c>
      <c r="D222" t="s">
        <v>65</v>
      </c>
      <c r="E222">
        <v>30.0</v>
      </c>
      <c r="F222">
        <v>128.0</v>
      </c>
      <c r="G222">
        <v>3.0</v>
      </c>
      <c r="H222">
        <v>11.0</v>
      </c>
      <c r="I222" s="147">
        <v>6.4609</v>
      </c>
    </row>
    <row r="223" ht="15.75" customHeight="1">
      <c r="A223">
        <v>222.0</v>
      </c>
      <c r="B223" t="s">
        <v>653</v>
      </c>
      <c r="C223" t="s">
        <v>693</v>
      </c>
      <c r="D223" t="s">
        <v>65</v>
      </c>
      <c r="E223">
        <v>23.0</v>
      </c>
      <c r="F223">
        <v>129.0</v>
      </c>
      <c r="G223">
        <v>1.0</v>
      </c>
      <c r="H223">
        <v>6.0</v>
      </c>
      <c r="I223" s="147">
        <v>2.814</v>
      </c>
    </row>
    <row r="224" ht="15.75" customHeight="1">
      <c r="A224">
        <v>223.0</v>
      </c>
      <c r="B224" t="s">
        <v>653</v>
      </c>
      <c r="C224" t="s">
        <v>279</v>
      </c>
      <c r="D224" t="s">
        <v>65</v>
      </c>
      <c r="E224">
        <v>7.0</v>
      </c>
      <c r="F224">
        <v>3430.0</v>
      </c>
      <c r="G224">
        <v>4.0</v>
      </c>
      <c r="H224">
        <v>8.0</v>
      </c>
      <c r="I224" s="147">
        <v>4.8367</v>
      </c>
    </row>
    <row r="225" ht="15.75" customHeight="1">
      <c r="A225">
        <v>224.0</v>
      </c>
      <c r="B225" t="s">
        <v>696</v>
      </c>
      <c r="C225" t="s">
        <v>524</v>
      </c>
      <c r="D225" t="s">
        <v>33</v>
      </c>
      <c r="E225">
        <v>188.0</v>
      </c>
      <c r="F225">
        <v>188.0</v>
      </c>
      <c r="G225">
        <v>1.0</v>
      </c>
      <c r="H225">
        <v>3.0</v>
      </c>
      <c r="I225" s="147">
        <v>2.7606</v>
      </c>
    </row>
    <row r="226" ht="15.75" customHeight="1">
      <c r="A226">
        <v>225.0</v>
      </c>
      <c r="B226" t="s">
        <v>696</v>
      </c>
      <c r="C226" t="s">
        <v>700</v>
      </c>
      <c r="D226" t="s">
        <v>65</v>
      </c>
      <c r="E226">
        <v>2.0</v>
      </c>
      <c r="F226">
        <v>188.0</v>
      </c>
      <c r="G226">
        <v>9.0</v>
      </c>
      <c r="H226">
        <v>11.0</v>
      </c>
      <c r="I226" s="147">
        <v>9.5851</v>
      </c>
    </row>
    <row r="227" ht="15.75" customHeight="1">
      <c r="A227">
        <v>226.0</v>
      </c>
      <c r="B227" t="s">
        <v>295</v>
      </c>
      <c r="C227" t="s">
        <v>157</v>
      </c>
      <c r="D227" t="s">
        <v>65</v>
      </c>
      <c r="E227">
        <v>185.0</v>
      </c>
      <c r="F227">
        <v>659208.0</v>
      </c>
      <c r="G227">
        <v>2.0</v>
      </c>
      <c r="H227">
        <v>10.0</v>
      </c>
      <c r="I227" s="147">
        <v>5.9666</v>
      </c>
    </row>
    <row r="228" ht="15.75" customHeight="1">
      <c r="A228">
        <v>227.0</v>
      </c>
      <c r="B228" t="s">
        <v>295</v>
      </c>
      <c r="C228" t="s">
        <v>290</v>
      </c>
      <c r="D228" t="s">
        <v>49</v>
      </c>
      <c r="E228">
        <v>63916.0</v>
      </c>
      <c r="F228">
        <v>646568.0</v>
      </c>
      <c r="G228">
        <v>19.0</v>
      </c>
      <c r="H228">
        <v>19.0</v>
      </c>
      <c r="I228" s="147">
        <v>19.0</v>
      </c>
    </row>
    <row r="229" ht="15.75" customHeight="1">
      <c r="A229">
        <v>228.0</v>
      </c>
      <c r="B229" t="s">
        <v>295</v>
      </c>
      <c r="C229" t="s">
        <v>710</v>
      </c>
      <c r="D229" t="s">
        <v>65</v>
      </c>
      <c r="E229">
        <v>53.0</v>
      </c>
      <c r="F229">
        <v>622.0</v>
      </c>
      <c r="G229">
        <v>5.0</v>
      </c>
      <c r="H229">
        <v>28.0</v>
      </c>
      <c r="I229" s="147">
        <v>13.3215</v>
      </c>
    </row>
    <row r="230" ht="15.75" customHeight="1">
      <c r="A230">
        <v>229.0</v>
      </c>
      <c r="B230" t="s">
        <v>94</v>
      </c>
      <c r="C230" t="s">
        <v>292</v>
      </c>
      <c r="D230" t="s">
        <v>33</v>
      </c>
      <c r="E230">
        <v>29562.0</v>
      </c>
      <c r="F230">
        <v>29562.0</v>
      </c>
      <c r="G230">
        <v>1.0</v>
      </c>
      <c r="H230">
        <v>5.0</v>
      </c>
      <c r="I230" s="147">
        <v>4.6243</v>
      </c>
    </row>
    <row r="231" ht="15.75" customHeight="1">
      <c r="A231">
        <v>230.0</v>
      </c>
      <c r="B231" t="s">
        <v>94</v>
      </c>
      <c r="C231" t="s">
        <v>720</v>
      </c>
      <c r="D231" t="s">
        <v>65</v>
      </c>
      <c r="E231">
        <v>29391.0</v>
      </c>
      <c r="F231">
        <v>29562.0</v>
      </c>
      <c r="G231">
        <v>1.0</v>
      </c>
      <c r="H231">
        <v>80.0</v>
      </c>
      <c r="I231" s="147">
        <v>11.7804</v>
      </c>
    </row>
    <row r="232" ht="15.75" customHeight="1">
      <c r="A232">
        <v>231.0</v>
      </c>
      <c r="B232" t="s">
        <v>696</v>
      </c>
      <c r="C232" t="s">
        <v>724</v>
      </c>
      <c r="D232" t="s">
        <v>65</v>
      </c>
      <c r="E232">
        <v>10.0</v>
      </c>
      <c r="F232">
        <v>188.0</v>
      </c>
      <c r="G232">
        <v>4.0</v>
      </c>
      <c r="H232">
        <v>15.0</v>
      </c>
      <c r="I232" s="147">
        <v>10.1277</v>
      </c>
    </row>
    <row r="233" ht="15.75" customHeight="1">
      <c r="A233">
        <v>232.0</v>
      </c>
      <c r="B233" t="s">
        <v>696</v>
      </c>
      <c r="C233" t="s">
        <v>727</v>
      </c>
      <c r="D233" t="s">
        <v>65</v>
      </c>
      <c r="E233">
        <v>43.0</v>
      </c>
      <c r="F233">
        <v>188.0</v>
      </c>
      <c r="G233">
        <v>2.0</v>
      </c>
      <c r="H233">
        <v>14.0</v>
      </c>
      <c r="I233" s="147">
        <v>7.3777</v>
      </c>
    </row>
    <row r="234" ht="15.75" customHeight="1">
      <c r="A234">
        <v>233.0</v>
      </c>
      <c r="B234" t="s">
        <v>696</v>
      </c>
      <c r="C234" t="s">
        <v>731</v>
      </c>
      <c r="D234" t="s">
        <v>132</v>
      </c>
      <c r="E234">
        <v>10.0</v>
      </c>
      <c r="F234">
        <v>14.0</v>
      </c>
      <c r="G234">
        <v>6.0</v>
      </c>
      <c r="H234">
        <v>8.0</v>
      </c>
      <c r="I234" s="147">
        <v>7.0</v>
      </c>
    </row>
    <row r="235" ht="15.75" customHeight="1">
      <c r="A235">
        <v>234.0</v>
      </c>
      <c r="B235" t="s">
        <v>696</v>
      </c>
      <c r="C235" t="s">
        <v>539</v>
      </c>
      <c r="D235" t="s">
        <v>65</v>
      </c>
      <c r="E235">
        <v>11.0</v>
      </c>
      <c r="F235">
        <v>56.0</v>
      </c>
      <c r="G235">
        <v>1.0</v>
      </c>
      <c r="H235">
        <v>7.0</v>
      </c>
      <c r="I235" s="147">
        <v>2.6429</v>
      </c>
    </row>
    <row r="236" ht="15.75" customHeight="1">
      <c r="A236">
        <v>235.0</v>
      </c>
      <c r="B236" t="s">
        <v>696</v>
      </c>
      <c r="C236" t="s">
        <v>739</v>
      </c>
      <c r="D236" t="s">
        <v>132</v>
      </c>
      <c r="E236">
        <v>4.0</v>
      </c>
      <c r="F236">
        <v>4.0</v>
      </c>
      <c r="G236">
        <v>7.0</v>
      </c>
      <c r="H236">
        <v>7.0</v>
      </c>
      <c r="I236" s="147">
        <v>7.0</v>
      </c>
    </row>
    <row r="237" ht="15.75" customHeight="1">
      <c r="A237">
        <v>236.0</v>
      </c>
      <c r="B237" t="s">
        <v>696</v>
      </c>
      <c r="C237" t="s">
        <v>541</v>
      </c>
      <c r="D237" t="s">
        <v>65</v>
      </c>
      <c r="E237">
        <v>8.0</v>
      </c>
      <c r="F237">
        <v>33.0</v>
      </c>
      <c r="G237">
        <v>1.0</v>
      </c>
      <c r="H237">
        <v>6.0</v>
      </c>
      <c r="I237" s="147">
        <v>4.1818</v>
      </c>
    </row>
    <row r="238" ht="15.75" customHeight="1">
      <c r="A238">
        <v>237.0</v>
      </c>
      <c r="B238" t="s">
        <v>696</v>
      </c>
      <c r="C238" t="s">
        <v>279</v>
      </c>
      <c r="D238" t="s">
        <v>65</v>
      </c>
      <c r="E238">
        <v>2.0</v>
      </c>
      <c r="F238">
        <v>188.0</v>
      </c>
      <c r="G238">
        <v>4.0</v>
      </c>
      <c r="H238">
        <v>8.0</v>
      </c>
      <c r="I238" s="147">
        <v>4.0426</v>
      </c>
    </row>
    <row r="239" ht="15.75" customHeight="1">
      <c r="A239">
        <v>238.0</v>
      </c>
      <c r="B239" t="s">
        <v>696</v>
      </c>
      <c r="C239" t="s">
        <v>157</v>
      </c>
      <c r="D239" t="s">
        <v>65</v>
      </c>
      <c r="E239">
        <v>1.0</v>
      </c>
      <c r="F239">
        <v>188.0</v>
      </c>
      <c r="G239">
        <v>4.0</v>
      </c>
      <c r="H239">
        <v>4.0</v>
      </c>
      <c r="I239" s="147">
        <v>4.0</v>
      </c>
    </row>
    <row r="240" ht="15.75" customHeight="1">
      <c r="A240">
        <v>239.0</v>
      </c>
      <c r="B240" t="s">
        <v>696</v>
      </c>
      <c r="C240" t="s">
        <v>756</v>
      </c>
      <c r="D240" t="s">
        <v>257</v>
      </c>
      <c r="E240">
        <v>2.0</v>
      </c>
      <c r="F240">
        <v>188.0</v>
      </c>
      <c r="G240">
        <v>1.0</v>
      </c>
      <c r="H240">
        <v>1.0</v>
      </c>
      <c r="I240" s="147">
        <v>1.0</v>
      </c>
    </row>
    <row r="241" ht="15.75" customHeight="1">
      <c r="A241">
        <v>240.0</v>
      </c>
      <c r="B241" t="s">
        <v>760</v>
      </c>
      <c r="C241" t="s">
        <v>761</v>
      </c>
      <c r="D241" t="s">
        <v>68</v>
      </c>
      <c r="E241">
        <v>46.0</v>
      </c>
      <c r="F241">
        <v>207093.0</v>
      </c>
      <c r="G241">
        <v>1.0</v>
      </c>
      <c r="H241">
        <v>3.0</v>
      </c>
      <c r="I241" s="147">
        <v>2.0002</v>
      </c>
    </row>
    <row r="242" ht="15.75" customHeight="1">
      <c r="A242">
        <v>241.0</v>
      </c>
      <c r="B242" t="s">
        <v>760</v>
      </c>
      <c r="C242" t="s">
        <v>763</v>
      </c>
      <c r="D242" t="s">
        <v>65</v>
      </c>
      <c r="E242">
        <v>6.0</v>
      </c>
      <c r="F242">
        <v>6212.0</v>
      </c>
      <c r="G242">
        <v>1.0</v>
      </c>
      <c r="H242">
        <v>1.0</v>
      </c>
      <c r="I242" s="147">
        <v>1.0</v>
      </c>
    </row>
    <row r="243" ht="15.75" customHeight="1">
      <c r="A243">
        <v>242.0</v>
      </c>
      <c r="B243" t="s">
        <v>760</v>
      </c>
      <c r="C243" t="s">
        <v>767</v>
      </c>
      <c r="D243" t="s">
        <v>65</v>
      </c>
      <c r="E243">
        <v>2.0</v>
      </c>
      <c r="F243">
        <v>68850.0</v>
      </c>
      <c r="G243">
        <v>1.0</v>
      </c>
      <c r="H243">
        <v>1.0</v>
      </c>
      <c r="I243" s="147">
        <v>1.0</v>
      </c>
    </row>
    <row r="244" ht="15.75" customHeight="1">
      <c r="A244">
        <v>243.0</v>
      </c>
      <c r="B244" t="s">
        <v>760</v>
      </c>
      <c r="C244" t="s">
        <v>768</v>
      </c>
      <c r="D244" t="s">
        <v>65</v>
      </c>
      <c r="E244">
        <v>2.0</v>
      </c>
      <c r="F244">
        <v>927.0</v>
      </c>
      <c r="G244">
        <v>1.0</v>
      </c>
      <c r="H244">
        <v>1.0</v>
      </c>
      <c r="I244" s="147">
        <v>1.0</v>
      </c>
    </row>
    <row r="245" ht="15.75" customHeight="1">
      <c r="A245">
        <v>244.0</v>
      </c>
      <c r="B245" t="s">
        <v>760</v>
      </c>
      <c r="C245" t="s">
        <v>774</v>
      </c>
      <c r="D245" t="s">
        <v>65</v>
      </c>
      <c r="E245">
        <v>4.0</v>
      </c>
      <c r="F245">
        <v>109410.0</v>
      </c>
      <c r="G245">
        <v>1.0</v>
      </c>
      <c r="H245">
        <v>1.0</v>
      </c>
      <c r="I245" s="147">
        <v>1.0</v>
      </c>
    </row>
    <row r="246" ht="15.75" customHeight="1">
      <c r="A246">
        <v>245.0</v>
      </c>
      <c r="B246" t="s">
        <v>760</v>
      </c>
      <c r="C246" t="s">
        <v>777</v>
      </c>
      <c r="D246" t="s">
        <v>65</v>
      </c>
      <c r="E246">
        <v>2.0</v>
      </c>
      <c r="F246">
        <v>103866.0</v>
      </c>
      <c r="G246">
        <v>1.0</v>
      </c>
      <c r="H246">
        <v>1.0</v>
      </c>
      <c r="I246" s="147">
        <v>1.0</v>
      </c>
    </row>
    <row r="247" ht="15.75" customHeight="1">
      <c r="A247">
        <v>246.0</v>
      </c>
      <c r="B247" t="s">
        <v>107</v>
      </c>
      <c r="C247" t="s">
        <v>783</v>
      </c>
      <c r="D247" t="s">
        <v>33</v>
      </c>
      <c r="E247">
        <v>364.0</v>
      </c>
      <c r="F247">
        <v>364.0</v>
      </c>
      <c r="G247">
        <v>1.0</v>
      </c>
      <c r="H247">
        <v>3.0</v>
      </c>
      <c r="I247" s="147">
        <v>2.6978</v>
      </c>
    </row>
    <row r="248" ht="15.75" customHeight="1">
      <c r="A248">
        <v>247.0</v>
      </c>
      <c r="B248" t="s">
        <v>107</v>
      </c>
      <c r="C248" t="s">
        <v>787</v>
      </c>
      <c r="D248" t="s">
        <v>65</v>
      </c>
      <c r="E248">
        <v>364.0</v>
      </c>
      <c r="F248">
        <v>364.0</v>
      </c>
      <c r="G248">
        <v>2.0</v>
      </c>
      <c r="H248">
        <v>44.0</v>
      </c>
      <c r="I248" s="147">
        <v>11.7308</v>
      </c>
    </row>
    <row r="249" ht="15.75" customHeight="1">
      <c r="A249">
        <v>248.0</v>
      </c>
      <c r="B249" t="s">
        <v>377</v>
      </c>
      <c r="C249" t="s">
        <v>793</v>
      </c>
      <c r="D249" t="s">
        <v>795</v>
      </c>
      <c r="E249">
        <v>17216.0</v>
      </c>
      <c r="F249">
        <v>17216.0</v>
      </c>
      <c r="G249">
        <v>1.0</v>
      </c>
      <c r="H249">
        <v>5.0</v>
      </c>
      <c r="I249" s="147">
        <v>4.4046</v>
      </c>
    </row>
    <row r="250" ht="15.75" customHeight="1">
      <c r="A250">
        <v>249.0</v>
      </c>
      <c r="B250" t="s">
        <v>377</v>
      </c>
      <c r="C250" t="s">
        <v>802</v>
      </c>
      <c r="D250" t="s">
        <v>65</v>
      </c>
      <c r="E250">
        <v>160.0</v>
      </c>
      <c r="F250">
        <v>16707.0</v>
      </c>
      <c r="G250">
        <v>1.0</v>
      </c>
      <c r="H250">
        <v>15.0</v>
      </c>
      <c r="I250" s="147">
        <v>9.5867</v>
      </c>
    </row>
    <row r="251" ht="15.75" customHeight="1">
      <c r="A251">
        <v>250.0</v>
      </c>
      <c r="B251" t="s">
        <v>377</v>
      </c>
      <c r="C251" t="s">
        <v>807</v>
      </c>
      <c r="D251" t="s">
        <v>65</v>
      </c>
      <c r="E251">
        <v>481.0</v>
      </c>
      <c r="F251">
        <v>14438.0</v>
      </c>
      <c r="G251">
        <v>1.0</v>
      </c>
      <c r="H251">
        <v>4.0</v>
      </c>
      <c r="I251" s="147">
        <v>2.9058</v>
      </c>
    </row>
    <row r="252" ht="15.75" customHeight="1">
      <c r="A252">
        <v>251.0</v>
      </c>
      <c r="B252" t="s">
        <v>760</v>
      </c>
      <c r="C252" t="s">
        <v>812</v>
      </c>
      <c r="D252" t="s">
        <v>65</v>
      </c>
      <c r="E252">
        <v>1.0</v>
      </c>
      <c r="F252">
        <v>25.0</v>
      </c>
      <c r="G252">
        <v>1.0</v>
      </c>
      <c r="H252">
        <v>1.0</v>
      </c>
      <c r="I252" s="147">
        <v>1.0</v>
      </c>
    </row>
    <row r="253" ht="15.75" customHeight="1">
      <c r="A253">
        <v>252.0</v>
      </c>
      <c r="B253" t="s">
        <v>760</v>
      </c>
      <c r="C253" t="s">
        <v>815</v>
      </c>
      <c r="D253" t="s">
        <v>65</v>
      </c>
      <c r="E253">
        <v>16.0</v>
      </c>
      <c r="F253">
        <v>78254.0</v>
      </c>
      <c r="G253">
        <v>1.0</v>
      </c>
      <c r="H253">
        <v>10.0</v>
      </c>
      <c r="I253" s="147">
        <v>6.6335</v>
      </c>
    </row>
    <row r="254" ht="15.75" customHeight="1">
      <c r="A254">
        <v>253.0</v>
      </c>
      <c r="B254" t="s">
        <v>760</v>
      </c>
      <c r="C254" t="s">
        <v>819</v>
      </c>
      <c r="D254" t="s">
        <v>65</v>
      </c>
      <c r="E254">
        <v>1.0</v>
      </c>
      <c r="F254">
        <v>956.0</v>
      </c>
      <c r="G254">
        <v>1.0</v>
      </c>
      <c r="H254">
        <v>1.0</v>
      </c>
      <c r="I254" s="147">
        <v>1.0</v>
      </c>
    </row>
    <row r="255" ht="15.75" customHeight="1">
      <c r="A255">
        <v>254.0</v>
      </c>
      <c r="B255" t="s">
        <v>760</v>
      </c>
      <c r="C255" t="s">
        <v>820</v>
      </c>
      <c r="D255" t="s">
        <v>65</v>
      </c>
      <c r="E255">
        <v>1.0</v>
      </c>
      <c r="F255">
        <v>967.0</v>
      </c>
      <c r="G255">
        <v>1.0</v>
      </c>
      <c r="H255">
        <v>1.0</v>
      </c>
      <c r="I255" s="147">
        <v>1.0</v>
      </c>
    </row>
    <row r="256" ht="15.75" customHeight="1">
      <c r="A256">
        <v>255.0</v>
      </c>
      <c r="B256" t="s">
        <v>760</v>
      </c>
      <c r="C256" t="s">
        <v>823</v>
      </c>
      <c r="D256" t="s">
        <v>65</v>
      </c>
      <c r="E256">
        <v>7.0</v>
      </c>
      <c r="F256">
        <v>4329.0</v>
      </c>
      <c r="G256">
        <v>3.0</v>
      </c>
      <c r="H256">
        <v>15.0</v>
      </c>
      <c r="I256" s="147">
        <v>5.2372</v>
      </c>
    </row>
    <row r="257" ht="15.75" customHeight="1">
      <c r="A257">
        <v>256.0</v>
      </c>
      <c r="B257" t="s">
        <v>760</v>
      </c>
      <c r="C257" t="s">
        <v>476</v>
      </c>
      <c r="D257" t="s">
        <v>65</v>
      </c>
      <c r="E257">
        <v>3.0</v>
      </c>
      <c r="F257">
        <v>3.0</v>
      </c>
      <c r="G257">
        <v>12.0</v>
      </c>
      <c r="H257">
        <v>20.0</v>
      </c>
      <c r="I257" s="147">
        <v>16.6667</v>
      </c>
    </row>
    <row r="258" ht="15.75" customHeight="1">
      <c r="A258">
        <v>257.0</v>
      </c>
      <c r="B258" t="s">
        <v>760</v>
      </c>
      <c r="C258" t="s">
        <v>830</v>
      </c>
      <c r="D258" t="s">
        <v>65</v>
      </c>
      <c r="E258">
        <v>17.0</v>
      </c>
      <c r="F258">
        <v>23466.0</v>
      </c>
      <c r="G258">
        <v>2.0</v>
      </c>
      <c r="H258">
        <v>13.0</v>
      </c>
      <c r="I258" s="147">
        <v>9.6295</v>
      </c>
    </row>
    <row r="259" ht="15.75" customHeight="1">
      <c r="A259">
        <v>258.0</v>
      </c>
      <c r="B259" t="s">
        <v>760</v>
      </c>
      <c r="C259" t="s">
        <v>833</v>
      </c>
      <c r="D259" t="s">
        <v>65</v>
      </c>
      <c r="E259">
        <v>2.0</v>
      </c>
      <c r="F259">
        <v>4323.0</v>
      </c>
      <c r="G259">
        <v>1.0</v>
      </c>
      <c r="H259">
        <v>1.0</v>
      </c>
      <c r="I259" s="147">
        <v>1.0</v>
      </c>
    </row>
    <row r="260" ht="15.75" customHeight="1">
      <c r="A260">
        <v>259.0</v>
      </c>
      <c r="B260" t="s">
        <v>760</v>
      </c>
      <c r="C260" t="s">
        <v>839</v>
      </c>
      <c r="D260" t="s">
        <v>65</v>
      </c>
      <c r="E260">
        <v>2.0</v>
      </c>
      <c r="F260">
        <v>5557.0</v>
      </c>
      <c r="G260">
        <v>1.0</v>
      </c>
      <c r="H260">
        <v>1.0</v>
      </c>
      <c r="I260" s="147">
        <v>1.0</v>
      </c>
    </row>
    <row r="261" ht="15.75" customHeight="1">
      <c r="A261">
        <v>260.0</v>
      </c>
      <c r="B261" t="s">
        <v>760</v>
      </c>
      <c r="C261" t="s">
        <v>843</v>
      </c>
      <c r="D261" t="s">
        <v>65</v>
      </c>
      <c r="E261">
        <v>4.0</v>
      </c>
      <c r="F261">
        <v>108117.0</v>
      </c>
      <c r="G261">
        <v>1.0</v>
      </c>
      <c r="H261">
        <v>1.0</v>
      </c>
      <c r="I261" s="147">
        <v>1.0</v>
      </c>
    </row>
    <row r="262" ht="15.75" customHeight="1">
      <c r="A262">
        <v>261.0</v>
      </c>
      <c r="B262" t="s">
        <v>760</v>
      </c>
      <c r="C262" t="s">
        <v>846</v>
      </c>
      <c r="D262" t="s">
        <v>65</v>
      </c>
      <c r="E262">
        <v>1.0</v>
      </c>
      <c r="F262">
        <v>521.0</v>
      </c>
      <c r="G262">
        <v>1.0</v>
      </c>
      <c r="H262">
        <v>1.0</v>
      </c>
      <c r="I262" s="147">
        <v>1.0</v>
      </c>
    </row>
    <row r="263" ht="15.75" customHeight="1">
      <c r="A263">
        <v>262.0</v>
      </c>
      <c r="B263" t="s">
        <v>760</v>
      </c>
      <c r="C263" t="s">
        <v>848</v>
      </c>
      <c r="D263" t="s">
        <v>257</v>
      </c>
      <c r="E263">
        <v>2.0</v>
      </c>
      <c r="F263">
        <v>207093.0</v>
      </c>
      <c r="G263">
        <v>1.0</v>
      </c>
      <c r="H263">
        <v>1.0</v>
      </c>
      <c r="I263" s="147">
        <v>1.0</v>
      </c>
    </row>
    <row r="264" ht="15.75" customHeight="1">
      <c r="A264">
        <v>263.0</v>
      </c>
      <c r="B264" t="s">
        <v>760</v>
      </c>
      <c r="C264" t="s">
        <v>851</v>
      </c>
      <c r="D264" t="s">
        <v>257</v>
      </c>
      <c r="E264">
        <v>1.0</v>
      </c>
      <c r="F264">
        <v>5056.0</v>
      </c>
      <c r="G264">
        <v>1.0</v>
      </c>
      <c r="H264">
        <v>1.0</v>
      </c>
      <c r="I264" s="147">
        <v>1.0</v>
      </c>
    </row>
    <row r="265" ht="15.75" customHeight="1">
      <c r="A265">
        <v>264.0</v>
      </c>
      <c r="B265" t="s">
        <v>760</v>
      </c>
      <c r="C265" t="s">
        <v>853</v>
      </c>
      <c r="D265" t="s">
        <v>65</v>
      </c>
      <c r="E265">
        <v>2.0</v>
      </c>
      <c r="F265">
        <v>16272.0</v>
      </c>
      <c r="G265">
        <v>1.0</v>
      </c>
      <c r="H265">
        <v>1.0</v>
      </c>
      <c r="I265" s="147">
        <v>1.0</v>
      </c>
    </row>
    <row r="266" ht="15.75" customHeight="1">
      <c r="A266">
        <v>265.0</v>
      </c>
      <c r="B266" t="s">
        <v>760</v>
      </c>
      <c r="C266" t="s">
        <v>855</v>
      </c>
      <c r="D266" t="s">
        <v>257</v>
      </c>
      <c r="E266">
        <v>2.0</v>
      </c>
      <c r="F266">
        <v>40326.0</v>
      </c>
      <c r="G266">
        <v>1.0</v>
      </c>
      <c r="H266">
        <v>1.0</v>
      </c>
      <c r="I266" s="147">
        <v>1.0</v>
      </c>
    </row>
    <row r="267" ht="15.75" customHeight="1">
      <c r="A267">
        <v>266.0</v>
      </c>
      <c r="B267" t="s">
        <v>760</v>
      </c>
      <c r="C267" t="s">
        <v>247</v>
      </c>
      <c r="D267" t="s">
        <v>65</v>
      </c>
      <c r="E267">
        <v>12.0</v>
      </c>
      <c r="F267">
        <v>14700.0</v>
      </c>
      <c r="G267">
        <v>3.0</v>
      </c>
      <c r="H267">
        <v>43.0</v>
      </c>
      <c r="I267" s="147">
        <v>9.9618</v>
      </c>
    </row>
    <row r="268" ht="15.75" customHeight="1">
      <c r="A268">
        <v>267.0</v>
      </c>
      <c r="B268" t="s">
        <v>377</v>
      </c>
      <c r="C268" t="s">
        <v>859</v>
      </c>
      <c r="D268" t="s">
        <v>65</v>
      </c>
      <c r="E268">
        <v>932.0</v>
      </c>
      <c r="F268">
        <v>17216.0</v>
      </c>
      <c r="G268">
        <v>1.0</v>
      </c>
      <c r="H268">
        <v>21.0</v>
      </c>
      <c r="I268" s="147">
        <v>11.0403</v>
      </c>
    </row>
    <row r="269" ht="15.75" customHeight="1">
      <c r="A269">
        <v>268.0</v>
      </c>
      <c r="B269" t="s">
        <v>377</v>
      </c>
      <c r="C269" t="s">
        <v>862</v>
      </c>
      <c r="D269" t="s">
        <v>65</v>
      </c>
      <c r="E269">
        <v>106.0</v>
      </c>
      <c r="F269">
        <v>3578.0</v>
      </c>
      <c r="G269">
        <v>1.0</v>
      </c>
      <c r="H269">
        <v>25.0</v>
      </c>
      <c r="I269" s="147">
        <v>8.5841</v>
      </c>
    </row>
    <row r="270" ht="15.75" customHeight="1">
      <c r="A270">
        <v>269.0</v>
      </c>
      <c r="B270" t="s">
        <v>377</v>
      </c>
      <c r="C270" t="s">
        <v>865</v>
      </c>
      <c r="D270" t="s">
        <v>65</v>
      </c>
      <c r="E270">
        <v>14999.0</v>
      </c>
      <c r="F270">
        <v>17216.0</v>
      </c>
      <c r="G270">
        <v>1.0</v>
      </c>
      <c r="H270">
        <v>22.0</v>
      </c>
      <c r="I270" s="147">
        <v>9.5598</v>
      </c>
    </row>
    <row r="271" ht="15.75" customHeight="1">
      <c r="A271">
        <v>270.0</v>
      </c>
      <c r="B271" t="s">
        <v>377</v>
      </c>
      <c r="C271" t="s">
        <v>869</v>
      </c>
      <c r="D271" t="s">
        <v>65</v>
      </c>
      <c r="E271">
        <v>626.0</v>
      </c>
      <c r="F271">
        <v>2636.0</v>
      </c>
      <c r="G271">
        <v>4.0</v>
      </c>
      <c r="H271">
        <v>25.0</v>
      </c>
      <c r="I271" s="147">
        <v>11.1616</v>
      </c>
    </row>
    <row r="272" ht="15.75" customHeight="1">
      <c r="A272">
        <v>271.0</v>
      </c>
      <c r="B272" t="s">
        <v>377</v>
      </c>
      <c r="C272" t="s">
        <v>871</v>
      </c>
      <c r="D272" t="s">
        <v>49</v>
      </c>
      <c r="E272">
        <v>107.0</v>
      </c>
      <c r="F272">
        <v>2466.0</v>
      </c>
      <c r="G272">
        <v>19.0</v>
      </c>
      <c r="H272">
        <v>19.0</v>
      </c>
      <c r="I272" s="147">
        <v>19.0</v>
      </c>
    </row>
    <row r="273" ht="15.75" customHeight="1">
      <c r="A273">
        <v>272.0</v>
      </c>
      <c r="B273" t="s">
        <v>760</v>
      </c>
      <c r="C273" t="s">
        <v>874</v>
      </c>
      <c r="D273" t="s">
        <v>65</v>
      </c>
      <c r="E273">
        <v>2.0</v>
      </c>
      <c r="F273">
        <v>9009.0</v>
      </c>
      <c r="G273">
        <v>1.0</v>
      </c>
      <c r="H273">
        <v>1.0</v>
      </c>
      <c r="I273" s="147">
        <v>1.0</v>
      </c>
    </row>
    <row r="274" ht="15.75" customHeight="1">
      <c r="A274">
        <v>273.0</v>
      </c>
      <c r="B274" t="s">
        <v>760</v>
      </c>
      <c r="C274" t="s">
        <v>876</v>
      </c>
      <c r="D274" t="s">
        <v>33</v>
      </c>
      <c r="E274">
        <v>18.0</v>
      </c>
      <c r="F274">
        <v>195810.0</v>
      </c>
      <c r="G274">
        <v>6.0</v>
      </c>
      <c r="H274">
        <v>6.0</v>
      </c>
      <c r="I274" s="147">
        <v>6.0</v>
      </c>
    </row>
    <row r="275" ht="15.75" customHeight="1">
      <c r="A275">
        <v>274.0</v>
      </c>
      <c r="B275" t="s">
        <v>760</v>
      </c>
      <c r="C275" t="s">
        <v>881</v>
      </c>
      <c r="D275" t="s">
        <v>257</v>
      </c>
      <c r="E275">
        <v>2.0</v>
      </c>
      <c r="F275">
        <v>14053.0</v>
      </c>
      <c r="G275">
        <v>1.0</v>
      </c>
      <c r="H275">
        <v>1.0</v>
      </c>
      <c r="I275" s="147">
        <v>1.0</v>
      </c>
    </row>
    <row r="276" ht="15.75" customHeight="1">
      <c r="A276">
        <v>275.0</v>
      </c>
      <c r="B276" t="s">
        <v>760</v>
      </c>
      <c r="C276" t="s">
        <v>882</v>
      </c>
      <c r="D276" t="s">
        <v>65</v>
      </c>
      <c r="E276">
        <v>1.0</v>
      </c>
      <c r="F276">
        <v>4109.0</v>
      </c>
      <c r="G276">
        <v>38.0</v>
      </c>
      <c r="H276">
        <v>38.0</v>
      </c>
      <c r="I276" s="147">
        <v>38.0</v>
      </c>
    </row>
    <row r="277" ht="15.75" customHeight="1">
      <c r="A277">
        <v>276.0</v>
      </c>
      <c r="B277" t="s">
        <v>760</v>
      </c>
      <c r="C277" t="s">
        <v>884</v>
      </c>
      <c r="D277" t="s">
        <v>257</v>
      </c>
      <c r="E277">
        <v>2.0</v>
      </c>
      <c r="F277">
        <v>1394.0</v>
      </c>
      <c r="G277">
        <v>1.0</v>
      </c>
      <c r="H277">
        <v>1.0</v>
      </c>
      <c r="I277" s="147">
        <v>1.0</v>
      </c>
    </row>
    <row r="278" ht="15.75" customHeight="1">
      <c r="A278">
        <v>277.0</v>
      </c>
      <c r="B278" t="s">
        <v>760</v>
      </c>
      <c r="C278" t="s">
        <v>886</v>
      </c>
      <c r="D278" t="s">
        <v>33</v>
      </c>
      <c r="E278">
        <v>8.0</v>
      </c>
      <c r="F278">
        <v>8.0</v>
      </c>
      <c r="G278">
        <v>5.0</v>
      </c>
      <c r="H278">
        <v>5.0</v>
      </c>
      <c r="I278" s="147">
        <v>5.0</v>
      </c>
    </row>
    <row r="279" ht="15.75" customHeight="1">
      <c r="A279">
        <v>278.0</v>
      </c>
      <c r="B279" t="s">
        <v>760</v>
      </c>
      <c r="C279" t="s">
        <v>890</v>
      </c>
      <c r="D279" t="s">
        <v>257</v>
      </c>
      <c r="E279">
        <v>1.0</v>
      </c>
      <c r="F279">
        <v>14943.0</v>
      </c>
      <c r="G279">
        <v>1.0</v>
      </c>
      <c r="H279">
        <v>1.0</v>
      </c>
      <c r="I279" s="147">
        <v>1.0</v>
      </c>
    </row>
    <row r="280" ht="15.75" customHeight="1">
      <c r="A280">
        <v>279.0</v>
      </c>
      <c r="B280" t="s">
        <v>760</v>
      </c>
      <c r="C280" t="s">
        <v>893</v>
      </c>
      <c r="D280" t="s">
        <v>257</v>
      </c>
      <c r="E280">
        <v>1.0</v>
      </c>
      <c r="F280">
        <v>11679.0</v>
      </c>
      <c r="G280">
        <v>1.0</v>
      </c>
      <c r="H280">
        <v>1.0</v>
      </c>
      <c r="I280" s="147">
        <v>1.0</v>
      </c>
    </row>
    <row r="281" ht="15.75" customHeight="1">
      <c r="A281">
        <v>280.0</v>
      </c>
      <c r="B281" t="s">
        <v>760</v>
      </c>
      <c r="C281" t="s">
        <v>895</v>
      </c>
      <c r="D281" t="s">
        <v>257</v>
      </c>
      <c r="E281">
        <v>2.0</v>
      </c>
      <c r="F281">
        <v>1060.0</v>
      </c>
      <c r="G281">
        <v>1.0</v>
      </c>
      <c r="H281">
        <v>1.0</v>
      </c>
      <c r="I281" s="147">
        <v>1.0</v>
      </c>
    </row>
    <row r="282" ht="15.75" customHeight="1">
      <c r="A282">
        <v>281.0</v>
      </c>
      <c r="B282" t="s">
        <v>760</v>
      </c>
      <c r="C282" t="s">
        <v>899</v>
      </c>
      <c r="D282" t="s">
        <v>257</v>
      </c>
      <c r="E282">
        <v>2.0</v>
      </c>
      <c r="F282">
        <v>1126.0</v>
      </c>
      <c r="G282">
        <v>1.0</v>
      </c>
      <c r="H282">
        <v>1.0</v>
      </c>
      <c r="I282" s="147">
        <v>1.0</v>
      </c>
    </row>
    <row r="283" ht="15.75" customHeight="1">
      <c r="A283">
        <v>282.0</v>
      </c>
      <c r="B283" t="s">
        <v>760</v>
      </c>
      <c r="C283" t="s">
        <v>900</v>
      </c>
      <c r="D283" t="s">
        <v>257</v>
      </c>
      <c r="E283">
        <v>1.0</v>
      </c>
      <c r="F283">
        <v>1177.0</v>
      </c>
      <c r="G283">
        <v>1.0</v>
      </c>
      <c r="H283">
        <v>1.0</v>
      </c>
      <c r="I283" s="147">
        <v>1.0</v>
      </c>
    </row>
    <row r="284" ht="15.75" customHeight="1">
      <c r="A284">
        <v>283.0</v>
      </c>
      <c r="B284" t="s">
        <v>901</v>
      </c>
      <c r="C284" t="s">
        <v>267</v>
      </c>
      <c r="D284" t="s">
        <v>68</v>
      </c>
      <c r="E284">
        <v>115.0</v>
      </c>
      <c r="F284">
        <v>2518.0</v>
      </c>
      <c r="G284">
        <v>1.0</v>
      </c>
      <c r="H284">
        <v>3.0</v>
      </c>
      <c r="I284" s="147">
        <v>1.506</v>
      </c>
    </row>
    <row r="285" ht="15.75" customHeight="1">
      <c r="A285">
        <v>284.0</v>
      </c>
      <c r="B285" t="s">
        <v>901</v>
      </c>
      <c r="C285" t="s">
        <v>273</v>
      </c>
      <c r="D285" t="s">
        <v>68</v>
      </c>
      <c r="E285">
        <v>101.0</v>
      </c>
      <c r="F285">
        <v>3175.0</v>
      </c>
      <c r="G285">
        <v>1.0</v>
      </c>
      <c r="H285">
        <v>3.0</v>
      </c>
      <c r="I285" s="147">
        <v>1.7285</v>
      </c>
    </row>
    <row r="286" ht="15.75" customHeight="1">
      <c r="A286">
        <v>285.0</v>
      </c>
      <c r="B286" t="s">
        <v>377</v>
      </c>
      <c r="C286" t="s">
        <v>908</v>
      </c>
      <c r="D286" t="s">
        <v>49</v>
      </c>
      <c r="E286">
        <v>89.0</v>
      </c>
      <c r="F286">
        <v>2290.0</v>
      </c>
      <c r="G286">
        <v>19.0</v>
      </c>
      <c r="H286">
        <v>19.0</v>
      </c>
      <c r="I286" s="147">
        <v>19.0</v>
      </c>
    </row>
    <row r="287" ht="15.75" customHeight="1">
      <c r="A287">
        <v>286.0</v>
      </c>
      <c r="B287" t="s">
        <v>377</v>
      </c>
      <c r="C287" t="s">
        <v>911</v>
      </c>
      <c r="D287" t="s">
        <v>49</v>
      </c>
      <c r="E287">
        <v>322.0</v>
      </c>
      <c r="F287">
        <v>982.0</v>
      </c>
      <c r="G287">
        <v>19.0</v>
      </c>
      <c r="H287">
        <v>19.0</v>
      </c>
      <c r="I287" s="147">
        <v>19.0</v>
      </c>
    </row>
    <row r="288" ht="15.75" customHeight="1">
      <c r="A288">
        <v>287.0</v>
      </c>
      <c r="B288" t="s">
        <v>377</v>
      </c>
      <c r="C288" t="s">
        <v>913</v>
      </c>
      <c r="D288" t="s">
        <v>49</v>
      </c>
      <c r="E288">
        <v>113.0</v>
      </c>
      <c r="F288">
        <v>3623.0</v>
      </c>
      <c r="G288">
        <v>19.0</v>
      </c>
      <c r="H288">
        <v>19.0</v>
      </c>
      <c r="I288" s="147">
        <v>19.0</v>
      </c>
    </row>
    <row r="289" ht="15.75" customHeight="1">
      <c r="A289">
        <v>288.0</v>
      </c>
      <c r="B289" t="s">
        <v>377</v>
      </c>
      <c r="C289" t="s">
        <v>915</v>
      </c>
      <c r="D289" t="s">
        <v>49</v>
      </c>
      <c r="E289">
        <v>187.0</v>
      </c>
      <c r="F289">
        <v>5790.0</v>
      </c>
      <c r="G289">
        <v>19.0</v>
      </c>
      <c r="H289">
        <v>19.0</v>
      </c>
      <c r="I289" s="147">
        <v>19.0</v>
      </c>
    </row>
    <row r="290" ht="15.75" customHeight="1">
      <c r="A290">
        <v>289.0</v>
      </c>
      <c r="B290" t="s">
        <v>377</v>
      </c>
      <c r="C290" t="s">
        <v>917</v>
      </c>
      <c r="D290" t="s">
        <v>65</v>
      </c>
      <c r="E290">
        <v>581.0</v>
      </c>
      <c r="F290">
        <v>2281.0</v>
      </c>
      <c r="G290">
        <v>3.0</v>
      </c>
      <c r="H290">
        <v>120.0</v>
      </c>
      <c r="I290" s="147">
        <v>41.7278</v>
      </c>
    </row>
    <row r="291" ht="15.75" customHeight="1">
      <c r="A291">
        <v>290.0</v>
      </c>
      <c r="B291" t="s">
        <v>901</v>
      </c>
      <c r="C291" t="s">
        <v>279</v>
      </c>
      <c r="D291" t="s">
        <v>65</v>
      </c>
      <c r="E291">
        <v>11.0</v>
      </c>
      <c r="F291">
        <v>3745.0</v>
      </c>
      <c r="G291">
        <v>4.0</v>
      </c>
      <c r="H291">
        <v>11.0</v>
      </c>
      <c r="I291" s="147">
        <v>4.4628</v>
      </c>
    </row>
    <row r="292" ht="15.75" customHeight="1">
      <c r="A292">
        <v>291.0</v>
      </c>
      <c r="B292" t="s">
        <v>901</v>
      </c>
      <c r="C292" t="s">
        <v>157</v>
      </c>
      <c r="D292" t="s">
        <v>65</v>
      </c>
      <c r="E292">
        <v>6.0</v>
      </c>
      <c r="F292">
        <v>3745.0</v>
      </c>
      <c r="G292">
        <v>4.0</v>
      </c>
      <c r="H292">
        <v>11.0</v>
      </c>
      <c r="I292" s="147">
        <v>4.3583</v>
      </c>
    </row>
    <row r="293" ht="15.75" customHeight="1">
      <c r="A293">
        <v>292.0</v>
      </c>
      <c r="B293" t="s">
        <v>901</v>
      </c>
      <c r="C293" t="s">
        <v>923</v>
      </c>
      <c r="D293" t="s">
        <v>257</v>
      </c>
      <c r="E293">
        <v>2.0</v>
      </c>
      <c r="F293">
        <v>3745.0</v>
      </c>
      <c r="G293">
        <v>1.0</v>
      </c>
      <c r="H293">
        <v>1.0</v>
      </c>
      <c r="I293" s="147">
        <v>1.0</v>
      </c>
    </row>
    <row r="294" ht="15.75" customHeight="1">
      <c r="A294">
        <v>293.0</v>
      </c>
      <c r="B294" t="s">
        <v>901</v>
      </c>
      <c r="C294" t="s">
        <v>924</v>
      </c>
      <c r="D294" t="s">
        <v>257</v>
      </c>
      <c r="E294">
        <v>2.0</v>
      </c>
      <c r="F294">
        <v>3236.0</v>
      </c>
      <c r="G294">
        <v>1.0</v>
      </c>
      <c r="H294">
        <v>1.0</v>
      </c>
      <c r="I294" s="147">
        <v>1.0</v>
      </c>
    </row>
    <row r="295" ht="15.75" customHeight="1">
      <c r="A295">
        <v>294.0</v>
      </c>
      <c r="B295" t="s">
        <v>925</v>
      </c>
      <c r="C295" t="s">
        <v>107</v>
      </c>
      <c r="D295" t="s">
        <v>65</v>
      </c>
      <c r="E295">
        <v>4.0</v>
      </c>
      <c r="F295">
        <v>210.0</v>
      </c>
      <c r="G295">
        <v>7.0</v>
      </c>
      <c r="H295">
        <v>16.0</v>
      </c>
      <c r="I295" s="147">
        <v>9.8571</v>
      </c>
    </row>
    <row r="296" ht="15.75" customHeight="1">
      <c r="A296">
        <v>295.0</v>
      </c>
      <c r="B296" t="s">
        <v>925</v>
      </c>
      <c r="C296" t="s">
        <v>80</v>
      </c>
      <c r="D296" t="s">
        <v>65</v>
      </c>
      <c r="E296">
        <v>1.0</v>
      </c>
      <c r="F296">
        <v>179.0</v>
      </c>
      <c r="G296">
        <v>9.0</v>
      </c>
      <c r="H296">
        <v>9.0</v>
      </c>
      <c r="I296" s="147">
        <v>9.0</v>
      </c>
    </row>
    <row r="297" ht="15.75" customHeight="1">
      <c r="A297">
        <v>296.0</v>
      </c>
      <c r="B297" t="s">
        <v>925</v>
      </c>
      <c r="C297" t="s">
        <v>929</v>
      </c>
      <c r="D297" t="s">
        <v>65</v>
      </c>
      <c r="E297">
        <v>12.0</v>
      </c>
      <c r="F297">
        <v>149.0</v>
      </c>
      <c r="G297">
        <v>5.0</v>
      </c>
      <c r="H297">
        <v>33.0</v>
      </c>
      <c r="I297" s="147">
        <v>12.8322</v>
      </c>
    </row>
    <row r="298" ht="15.75" customHeight="1">
      <c r="A298">
        <v>297.0</v>
      </c>
      <c r="B298" t="s">
        <v>925</v>
      </c>
      <c r="C298" t="s">
        <v>931</v>
      </c>
      <c r="D298" t="s">
        <v>65</v>
      </c>
      <c r="E298">
        <v>5.0</v>
      </c>
      <c r="F298">
        <v>190.0</v>
      </c>
      <c r="G298">
        <v>6.0</v>
      </c>
      <c r="H298">
        <v>8.0</v>
      </c>
      <c r="I298" s="147">
        <v>6.8895</v>
      </c>
    </row>
    <row r="299" ht="15.75" customHeight="1">
      <c r="A299">
        <v>298.0</v>
      </c>
      <c r="B299" t="s">
        <v>925</v>
      </c>
      <c r="C299" t="s">
        <v>934</v>
      </c>
      <c r="D299" t="s">
        <v>65</v>
      </c>
      <c r="E299">
        <v>111.0</v>
      </c>
      <c r="F299">
        <v>113.0</v>
      </c>
      <c r="G299">
        <v>1.0</v>
      </c>
      <c r="H299">
        <v>3.0</v>
      </c>
      <c r="I299" s="147">
        <v>1.9027</v>
      </c>
    </row>
    <row r="300" ht="15.75" customHeight="1">
      <c r="A300">
        <v>299.0</v>
      </c>
      <c r="B300" t="s">
        <v>925</v>
      </c>
      <c r="C300" t="s">
        <v>458</v>
      </c>
      <c r="D300" t="s">
        <v>65</v>
      </c>
      <c r="E300">
        <v>3.0</v>
      </c>
      <c r="F300">
        <v>183.0</v>
      </c>
      <c r="G300">
        <v>3.0</v>
      </c>
      <c r="H300">
        <v>7.0</v>
      </c>
      <c r="I300" s="147">
        <v>3.4153</v>
      </c>
    </row>
    <row r="301" ht="15.75" customHeight="1">
      <c r="A301">
        <v>300.0</v>
      </c>
      <c r="B301" t="s">
        <v>925</v>
      </c>
      <c r="C301" t="s">
        <v>461</v>
      </c>
      <c r="D301" t="s">
        <v>65</v>
      </c>
      <c r="E301">
        <v>5.0</v>
      </c>
      <c r="F301">
        <v>183.0</v>
      </c>
      <c r="G301">
        <v>3.0</v>
      </c>
      <c r="H301">
        <v>7.0</v>
      </c>
      <c r="I301" s="147">
        <v>3.4208</v>
      </c>
    </row>
    <row r="302" ht="15.75" customHeight="1">
      <c r="A302">
        <v>301.0</v>
      </c>
      <c r="B302" t="s">
        <v>925</v>
      </c>
      <c r="C302" t="s">
        <v>939</v>
      </c>
      <c r="D302" t="s">
        <v>65</v>
      </c>
      <c r="E302">
        <v>8.0</v>
      </c>
      <c r="F302">
        <v>140.0</v>
      </c>
      <c r="G302">
        <v>2.0</v>
      </c>
      <c r="H302">
        <v>3.0</v>
      </c>
      <c r="I302" s="147">
        <v>2.6714</v>
      </c>
    </row>
    <row r="303" ht="15.75" customHeight="1">
      <c r="A303">
        <v>302.0</v>
      </c>
      <c r="B303" t="s">
        <v>925</v>
      </c>
      <c r="C303" t="s">
        <v>292</v>
      </c>
      <c r="D303" t="s">
        <v>33</v>
      </c>
      <c r="E303">
        <v>210.0</v>
      </c>
      <c r="F303">
        <v>210.0</v>
      </c>
      <c r="G303">
        <v>1.0</v>
      </c>
      <c r="H303">
        <v>3.0</v>
      </c>
      <c r="I303" s="147">
        <v>2.5</v>
      </c>
    </row>
    <row r="304" ht="15.75" customHeight="1">
      <c r="A304">
        <v>303.0</v>
      </c>
      <c r="B304" t="s">
        <v>377</v>
      </c>
      <c r="C304" t="s">
        <v>666</v>
      </c>
      <c r="D304" t="s">
        <v>65</v>
      </c>
      <c r="E304">
        <v>384.0</v>
      </c>
      <c r="F304">
        <v>2755.0</v>
      </c>
      <c r="G304">
        <v>6.0</v>
      </c>
      <c r="H304">
        <v>249.0</v>
      </c>
      <c r="I304" s="147">
        <v>26.5985</v>
      </c>
    </row>
    <row r="305" ht="15.75" customHeight="1">
      <c r="A305">
        <v>304.0</v>
      </c>
      <c r="B305" t="s">
        <v>377</v>
      </c>
      <c r="C305" t="s">
        <v>286</v>
      </c>
      <c r="D305" t="s">
        <v>49</v>
      </c>
      <c r="E305">
        <v>549.0</v>
      </c>
      <c r="F305">
        <v>14388.0</v>
      </c>
      <c r="G305">
        <v>19.0</v>
      </c>
      <c r="H305">
        <v>19.0</v>
      </c>
      <c r="I305" s="147">
        <v>19.0</v>
      </c>
    </row>
    <row r="306" ht="15.75" customHeight="1">
      <c r="A306">
        <v>305.0</v>
      </c>
      <c r="B306" t="s">
        <v>377</v>
      </c>
      <c r="C306" t="s">
        <v>290</v>
      </c>
      <c r="D306" t="s">
        <v>49</v>
      </c>
      <c r="E306">
        <v>216.0</v>
      </c>
      <c r="F306">
        <v>15564.0</v>
      </c>
      <c r="G306">
        <v>19.0</v>
      </c>
      <c r="H306">
        <v>19.0</v>
      </c>
      <c r="I306" s="147">
        <v>19.0</v>
      </c>
    </row>
    <row r="307" ht="15.75" customHeight="1">
      <c r="A307">
        <v>306.0</v>
      </c>
      <c r="B307" t="s">
        <v>463</v>
      </c>
      <c r="C307" t="s">
        <v>955</v>
      </c>
      <c r="D307" t="s">
        <v>33</v>
      </c>
      <c r="E307">
        <v>1727318.0</v>
      </c>
      <c r="F307">
        <v>1727318.0</v>
      </c>
      <c r="G307">
        <v>1.0</v>
      </c>
      <c r="H307">
        <v>7.0</v>
      </c>
      <c r="I307" s="147">
        <v>6.3654</v>
      </c>
    </row>
    <row r="308" ht="15.75" customHeight="1">
      <c r="A308">
        <v>307.0</v>
      </c>
      <c r="B308" t="s">
        <v>463</v>
      </c>
      <c r="C308" t="s">
        <v>395</v>
      </c>
      <c r="D308" t="s">
        <v>33</v>
      </c>
      <c r="E308">
        <v>1103680.0</v>
      </c>
      <c r="F308">
        <v>1727318.0</v>
      </c>
      <c r="G308">
        <v>1.0</v>
      </c>
      <c r="H308">
        <v>7.0</v>
      </c>
      <c r="I308" s="147">
        <v>5.9648</v>
      </c>
    </row>
    <row r="309" ht="15.75" customHeight="1">
      <c r="A309">
        <v>308.0</v>
      </c>
      <c r="B309" t="s">
        <v>958</v>
      </c>
      <c r="C309" t="s">
        <v>848</v>
      </c>
      <c r="D309" t="s">
        <v>257</v>
      </c>
      <c r="E309">
        <v>2.0</v>
      </c>
      <c r="F309">
        <v>198014.0</v>
      </c>
      <c r="G309">
        <v>1.0</v>
      </c>
      <c r="H309">
        <v>1.0</v>
      </c>
      <c r="I309" s="147">
        <v>1.0</v>
      </c>
    </row>
    <row r="310" ht="15.75" customHeight="1">
      <c r="A310">
        <v>309.0</v>
      </c>
      <c r="B310" t="s">
        <v>958</v>
      </c>
      <c r="C310" t="s">
        <v>959</v>
      </c>
      <c r="D310" t="s">
        <v>65</v>
      </c>
      <c r="E310">
        <v>48.0</v>
      </c>
      <c r="F310">
        <v>207063.0</v>
      </c>
      <c r="G310">
        <v>1.0</v>
      </c>
      <c r="H310">
        <v>11.0</v>
      </c>
      <c r="I310" s="147">
        <v>3.3917</v>
      </c>
    </row>
    <row r="311" ht="15.75" customHeight="1">
      <c r="A311">
        <v>310.0</v>
      </c>
      <c r="B311" t="s">
        <v>958</v>
      </c>
      <c r="C311" t="s">
        <v>961</v>
      </c>
      <c r="D311" t="s">
        <v>257</v>
      </c>
      <c r="E311">
        <v>2.0</v>
      </c>
      <c r="F311">
        <v>207064.0</v>
      </c>
      <c r="G311">
        <v>1.0</v>
      </c>
      <c r="H311">
        <v>1.0</v>
      </c>
      <c r="I311" s="147">
        <v>1.0</v>
      </c>
    </row>
    <row r="312" ht="15.75" customHeight="1">
      <c r="A312">
        <v>311.0</v>
      </c>
      <c r="B312" t="s">
        <v>958</v>
      </c>
      <c r="C312" t="s">
        <v>962</v>
      </c>
      <c r="D312" t="s">
        <v>65</v>
      </c>
      <c r="E312">
        <v>29.0</v>
      </c>
      <c r="F312">
        <v>206750.0</v>
      </c>
      <c r="G312">
        <v>2.0</v>
      </c>
      <c r="H312">
        <v>17.0</v>
      </c>
      <c r="I312" s="147">
        <v>10.6135</v>
      </c>
    </row>
    <row r="313" ht="15.75" customHeight="1">
      <c r="A313">
        <v>312.0</v>
      </c>
      <c r="B313" t="s">
        <v>958</v>
      </c>
      <c r="C313" t="s">
        <v>964</v>
      </c>
      <c r="D313" t="s">
        <v>65</v>
      </c>
      <c r="E313">
        <v>13.0</v>
      </c>
      <c r="F313">
        <v>9813.0</v>
      </c>
      <c r="G313">
        <v>6.0</v>
      </c>
      <c r="H313">
        <v>24.0</v>
      </c>
      <c r="I313" s="147">
        <v>11.4853</v>
      </c>
    </row>
    <row r="314" ht="15.75" customHeight="1">
      <c r="A314">
        <v>313.0</v>
      </c>
      <c r="B314" t="s">
        <v>958</v>
      </c>
      <c r="C314" t="s">
        <v>761</v>
      </c>
      <c r="D314" t="s">
        <v>68</v>
      </c>
      <c r="E314">
        <v>48.0</v>
      </c>
      <c r="F314">
        <v>207063.0</v>
      </c>
      <c r="G314">
        <v>1.0</v>
      </c>
      <c r="H314">
        <v>3.0</v>
      </c>
      <c r="I314" s="147">
        <v>2.0002</v>
      </c>
    </row>
    <row r="315" ht="15.75" customHeight="1">
      <c r="A315">
        <v>314.0</v>
      </c>
      <c r="B315" t="s">
        <v>958</v>
      </c>
      <c r="C315" t="s">
        <v>967</v>
      </c>
      <c r="D315" t="s">
        <v>65</v>
      </c>
      <c r="E315">
        <v>31.0</v>
      </c>
      <c r="F315">
        <v>166762.0</v>
      </c>
      <c r="G315">
        <v>9.0</v>
      </c>
      <c r="H315">
        <v>20.0</v>
      </c>
      <c r="I315" s="147">
        <v>12.735</v>
      </c>
    </row>
    <row r="316" ht="15.75" customHeight="1">
      <c r="A316">
        <v>315.0</v>
      </c>
      <c r="B316" t="s">
        <v>463</v>
      </c>
      <c r="C316" t="s">
        <v>969</v>
      </c>
      <c r="D316" t="s">
        <v>33</v>
      </c>
      <c r="E316">
        <v>108597.0</v>
      </c>
      <c r="F316">
        <v>1727318.0</v>
      </c>
      <c r="G316">
        <v>1.0</v>
      </c>
      <c r="H316">
        <v>6.0</v>
      </c>
      <c r="I316" s="147">
        <v>5.2459</v>
      </c>
    </row>
    <row r="317" ht="15.75" customHeight="1">
      <c r="A317">
        <v>316.0</v>
      </c>
      <c r="B317" t="s">
        <v>463</v>
      </c>
      <c r="C317" t="s">
        <v>971</v>
      </c>
      <c r="D317" t="s">
        <v>68</v>
      </c>
      <c r="E317">
        <v>314.0</v>
      </c>
      <c r="F317">
        <v>791618.0</v>
      </c>
      <c r="G317">
        <v>1.0</v>
      </c>
      <c r="H317">
        <v>4.0</v>
      </c>
      <c r="I317" s="147">
        <v>3.9994</v>
      </c>
    </row>
    <row r="318" ht="15.75" customHeight="1">
      <c r="A318">
        <v>317.0</v>
      </c>
      <c r="B318" t="s">
        <v>463</v>
      </c>
      <c r="C318" t="s">
        <v>973</v>
      </c>
      <c r="D318" t="s">
        <v>49</v>
      </c>
      <c r="E318">
        <v>18844.0</v>
      </c>
      <c r="F318">
        <v>697688.0</v>
      </c>
      <c r="G318">
        <v>19.0</v>
      </c>
      <c r="H318">
        <v>19.0</v>
      </c>
      <c r="I318" s="147">
        <v>19.0</v>
      </c>
    </row>
    <row r="319" ht="15.75" customHeight="1">
      <c r="A319">
        <v>318.0</v>
      </c>
      <c r="B319" t="s">
        <v>463</v>
      </c>
      <c r="C319" t="s">
        <v>975</v>
      </c>
      <c r="D319" t="s">
        <v>65</v>
      </c>
      <c r="E319">
        <v>22680.0</v>
      </c>
      <c r="F319">
        <v>970092.0</v>
      </c>
      <c r="G319">
        <v>1.0</v>
      </c>
      <c r="H319">
        <v>60.0</v>
      </c>
      <c r="I319" s="147">
        <v>12.7853</v>
      </c>
    </row>
    <row r="320" ht="15.75" customHeight="1">
      <c r="A320">
        <v>319.0</v>
      </c>
      <c r="B320" t="s">
        <v>463</v>
      </c>
      <c r="C320" t="s">
        <v>977</v>
      </c>
      <c r="D320" t="s">
        <v>65</v>
      </c>
      <c r="E320">
        <v>70741.0</v>
      </c>
      <c r="F320">
        <v>171770.0</v>
      </c>
      <c r="G320">
        <v>1.0</v>
      </c>
      <c r="H320">
        <v>240.0</v>
      </c>
      <c r="I320" s="147">
        <v>39.7223</v>
      </c>
    </row>
    <row r="321" ht="15.75" customHeight="1">
      <c r="A321">
        <v>320.0</v>
      </c>
      <c r="B321" t="s">
        <v>958</v>
      </c>
      <c r="C321" t="s">
        <v>979</v>
      </c>
      <c r="D321" t="s">
        <v>65</v>
      </c>
      <c r="E321">
        <v>60.0</v>
      </c>
      <c r="F321">
        <v>164717.0</v>
      </c>
      <c r="G321">
        <v>6.0</v>
      </c>
      <c r="H321">
        <v>15.0</v>
      </c>
      <c r="I321" s="147">
        <v>10.0635</v>
      </c>
    </row>
    <row r="322" ht="15.75" customHeight="1">
      <c r="A322">
        <v>321.0</v>
      </c>
      <c r="B322" t="s">
        <v>958</v>
      </c>
      <c r="C322" t="s">
        <v>476</v>
      </c>
      <c r="D322" t="s">
        <v>65</v>
      </c>
      <c r="E322">
        <v>3.0</v>
      </c>
      <c r="F322">
        <v>3.0</v>
      </c>
      <c r="G322">
        <v>12.0</v>
      </c>
      <c r="H322">
        <v>20.0</v>
      </c>
      <c r="I322" s="147">
        <v>16.6667</v>
      </c>
    </row>
    <row r="323" ht="15.75" customHeight="1">
      <c r="A323">
        <v>322.0</v>
      </c>
      <c r="B323" t="s">
        <v>982</v>
      </c>
      <c r="C323" t="s">
        <v>983</v>
      </c>
      <c r="D323" t="s">
        <v>65</v>
      </c>
      <c r="E323">
        <v>6.0</v>
      </c>
      <c r="F323">
        <v>900.0</v>
      </c>
      <c r="G323">
        <v>6.0</v>
      </c>
      <c r="H323">
        <v>19.0</v>
      </c>
      <c r="I323" s="147">
        <v>6.84</v>
      </c>
    </row>
    <row r="324" ht="15.75" customHeight="1">
      <c r="A324">
        <v>323.0</v>
      </c>
      <c r="B324" t="s">
        <v>982</v>
      </c>
      <c r="C324" t="s">
        <v>985</v>
      </c>
      <c r="D324" t="s">
        <v>65</v>
      </c>
      <c r="E324">
        <v>1.0</v>
      </c>
      <c r="F324">
        <v>655.0</v>
      </c>
      <c r="G324">
        <v>1.0</v>
      </c>
      <c r="H324">
        <v>1.0</v>
      </c>
      <c r="I324" s="147">
        <v>1.0</v>
      </c>
    </row>
    <row r="325" ht="15.75" customHeight="1">
      <c r="A325">
        <v>324.0</v>
      </c>
      <c r="B325" t="s">
        <v>982</v>
      </c>
      <c r="C325" t="s">
        <v>279</v>
      </c>
      <c r="D325" t="s">
        <v>65</v>
      </c>
      <c r="E325">
        <v>1.0</v>
      </c>
      <c r="F325">
        <v>900.0</v>
      </c>
      <c r="G325">
        <v>4.0</v>
      </c>
      <c r="H325">
        <v>4.0</v>
      </c>
      <c r="I325" s="147">
        <v>4.0</v>
      </c>
    </row>
    <row r="326" ht="15.75" customHeight="1">
      <c r="A326">
        <v>325.0</v>
      </c>
      <c r="B326" t="s">
        <v>982</v>
      </c>
      <c r="C326" t="s">
        <v>157</v>
      </c>
      <c r="D326" t="s">
        <v>65</v>
      </c>
      <c r="E326">
        <v>1.0</v>
      </c>
      <c r="F326">
        <v>900.0</v>
      </c>
      <c r="G326">
        <v>4.0</v>
      </c>
      <c r="H326">
        <v>4.0</v>
      </c>
      <c r="I326" s="147">
        <v>4.0</v>
      </c>
    </row>
    <row r="327" ht="15.75" customHeight="1">
      <c r="A327">
        <v>326.0</v>
      </c>
      <c r="B327" t="s">
        <v>982</v>
      </c>
      <c r="C327" t="s">
        <v>986</v>
      </c>
      <c r="D327" t="s">
        <v>65</v>
      </c>
      <c r="E327">
        <v>15.0</v>
      </c>
      <c r="F327">
        <v>900.0</v>
      </c>
      <c r="G327">
        <v>6.0</v>
      </c>
      <c r="H327">
        <v>19.0</v>
      </c>
      <c r="I327" s="147">
        <v>7.49</v>
      </c>
    </row>
    <row r="328" ht="15.75" customHeight="1">
      <c r="A328">
        <v>327.0</v>
      </c>
      <c r="B328" t="s">
        <v>982</v>
      </c>
      <c r="C328" t="s">
        <v>988</v>
      </c>
      <c r="D328" t="s">
        <v>33</v>
      </c>
      <c r="E328">
        <v>5.0</v>
      </c>
      <c r="F328">
        <v>887.0</v>
      </c>
      <c r="G328">
        <v>3.0</v>
      </c>
      <c r="H328">
        <v>3.0</v>
      </c>
      <c r="I328" s="147">
        <v>3.0</v>
      </c>
    </row>
    <row r="329" ht="15.75" customHeight="1">
      <c r="A329">
        <v>328.0</v>
      </c>
      <c r="B329" t="s">
        <v>982</v>
      </c>
      <c r="C329" t="s">
        <v>990</v>
      </c>
      <c r="D329" t="s">
        <v>65</v>
      </c>
      <c r="E329">
        <v>4.0</v>
      </c>
      <c r="F329">
        <v>900.0</v>
      </c>
      <c r="G329">
        <v>3.0</v>
      </c>
      <c r="H329">
        <v>4.0</v>
      </c>
      <c r="I329" s="147">
        <v>3.8411</v>
      </c>
    </row>
    <row r="330" ht="15.75" customHeight="1">
      <c r="A330">
        <v>329.0</v>
      </c>
      <c r="B330" t="s">
        <v>982</v>
      </c>
      <c r="C330" t="s">
        <v>992</v>
      </c>
      <c r="D330" t="s">
        <v>257</v>
      </c>
      <c r="E330">
        <v>1.0</v>
      </c>
      <c r="F330">
        <v>900.0</v>
      </c>
      <c r="G330">
        <v>1.0</v>
      </c>
      <c r="H330">
        <v>1.0</v>
      </c>
      <c r="I330" s="147">
        <v>1.0</v>
      </c>
    </row>
    <row r="331" ht="15.75" customHeight="1">
      <c r="A331">
        <v>330.0</v>
      </c>
      <c r="B331" t="s">
        <v>463</v>
      </c>
      <c r="C331" t="s">
        <v>666</v>
      </c>
      <c r="D331" t="s">
        <v>65</v>
      </c>
      <c r="E331">
        <v>1080.0</v>
      </c>
      <c r="F331">
        <v>1418.0</v>
      </c>
      <c r="G331">
        <v>1.0</v>
      </c>
      <c r="H331">
        <v>240.0</v>
      </c>
      <c r="I331" s="147">
        <v>46.7391</v>
      </c>
    </row>
    <row r="332" ht="15.75" customHeight="1">
      <c r="A332">
        <v>331.0</v>
      </c>
      <c r="B332" t="s">
        <v>463</v>
      </c>
      <c r="C332" t="s">
        <v>247</v>
      </c>
      <c r="D332" t="s">
        <v>65</v>
      </c>
      <c r="E332">
        <v>56.0</v>
      </c>
      <c r="F332">
        <v>700733.0</v>
      </c>
      <c r="G332">
        <v>3.0</v>
      </c>
      <c r="H332">
        <v>65.0</v>
      </c>
      <c r="I332" s="147">
        <v>8.876</v>
      </c>
    </row>
    <row r="333" ht="15.75" customHeight="1">
      <c r="A333">
        <v>332.0</v>
      </c>
      <c r="B333" t="s">
        <v>463</v>
      </c>
      <c r="C333" t="s">
        <v>279</v>
      </c>
      <c r="D333" t="s">
        <v>65</v>
      </c>
      <c r="E333">
        <v>338.0</v>
      </c>
      <c r="F333">
        <v>1727318.0</v>
      </c>
      <c r="G333">
        <v>1.0</v>
      </c>
      <c r="H333">
        <v>11.0</v>
      </c>
      <c r="I333" s="147">
        <v>5.8034</v>
      </c>
    </row>
    <row r="334" ht="15.75" customHeight="1">
      <c r="A334">
        <v>333.0</v>
      </c>
      <c r="B334" t="s">
        <v>463</v>
      </c>
      <c r="C334" t="s">
        <v>286</v>
      </c>
      <c r="D334" t="s">
        <v>49</v>
      </c>
      <c r="E334">
        <v>30750.0</v>
      </c>
      <c r="F334">
        <v>1498053.0</v>
      </c>
      <c r="G334">
        <v>19.0</v>
      </c>
      <c r="H334">
        <v>19.0</v>
      </c>
      <c r="I334" s="147">
        <v>19.0</v>
      </c>
    </row>
    <row r="335" ht="15.75" customHeight="1">
      <c r="A335">
        <v>334.0</v>
      </c>
      <c r="B335" t="s">
        <v>463</v>
      </c>
      <c r="C335" t="s">
        <v>290</v>
      </c>
      <c r="D335" t="s">
        <v>49</v>
      </c>
      <c r="E335">
        <v>439413.0</v>
      </c>
      <c r="F335">
        <v>1397546.0</v>
      </c>
      <c r="G335">
        <v>19.0</v>
      </c>
      <c r="H335">
        <v>19.0</v>
      </c>
      <c r="I335" s="147">
        <v>19.0</v>
      </c>
    </row>
    <row r="336" ht="15.75" customHeight="1">
      <c r="A336">
        <v>335.0</v>
      </c>
      <c r="B336" t="s">
        <v>233</v>
      </c>
      <c r="C336" t="s">
        <v>998</v>
      </c>
      <c r="D336" t="s">
        <v>65</v>
      </c>
      <c r="E336">
        <v>2.0</v>
      </c>
      <c r="F336">
        <v>67129.0</v>
      </c>
      <c r="G336">
        <v>1.0</v>
      </c>
      <c r="H336">
        <v>1.0</v>
      </c>
      <c r="I336" s="147">
        <v>1.0</v>
      </c>
    </row>
    <row r="337" ht="15.75" customHeight="1">
      <c r="A337">
        <v>336.0</v>
      </c>
      <c r="B337" t="s">
        <v>233</v>
      </c>
      <c r="C337" t="s">
        <v>1000</v>
      </c>
      <c r="D337" t="s">
        <v>68</v>
      </c>
      <c r="E337">
        <v>11.0</v>
      </c>
      <c r="F337">
        <v>67129.0</v>
      </c>
      <c r="G337">
        <v>1.0</v>
      </c>
      <c r="H337">
        <v>2.0</v>
      </c>
      <c r="I337" s="147">
        <v>1.0</v>
      </c>
    </row>
    <row r="338" ht="15.75" customHeight="1">
      <c r="A338">
        <v>337.0</v>
      </c>
      <c r="B338" t="s">
        <v>463</v>
      </c>
      <c r="C338" t="s">
        <v>157</v>
      </c>
      <c r="D338" t="s">
        <v>65</v>
      </c>
      <c r="E338">
        <v>129.0</v>
      </c>
      <c r="F338">
        <v>1274424.0</v>
      </c>
      <c r="G338">
        <v>3.0</v>
      </c>
      <c r="H338">
        <v>10.0</v>
      </c>
      <c r="I338" s="147">
        <v>5.4378</v>
      </c>
    </row>
    <row r="339" ht="15.75" customHeight="1">
      <c r="A339">
        <v>338.0</v>
      </c>
      <c r="B339" t="s">
        <v>501</v>
      </c>
      <c r="C339" t="s">
        <v>1003</v>
      </c>
      <c r="D339" t="s">
        <v>33</v>
      </c>
      <c r="E339">
        <v>1861191.0</v>
      </c>
      <c r="F339">
        <v>1861191.0</v>
      </c>
      <c r="G339">
        <v>1.0</v>
      </c>
      <c r="H339">
        <v>7.0</v>
      </c>
      <c r="I339" s="147">
        <v>6.4044</v>
      </c>
    </row>
    <row r="340" ht="15.75" customHeight="1">
      <c r="A340">
        <v>339.0</v>
      </c>
      <c r="B340" t="s">
        <v>501</v>
      </c>
      <c r="C340" t="s">
        <v>391</v>
      </c>
      <c r="D340" t="s">
        <v>33</v>
      </c>
      <c r="E340">
        <v>1324133.0</v>
      </c>
      <c r="F340">
        <v>1861191.0</v>
      </c>
      <c r="G340">
        <v>1.0</v>
      </c>
      <c r="H340">
        <v>7.0</v>
      </c>
      <c r="I340" s="147">
        <v>6.1432</v>
      </c>
    </row>
    <row r="341" ht="15.75" customHeight="1">
      <c r="A341">
        <v>340.0</v>
      </c>
      <c r="B341" t="s">
        <v>501</v>
      </c>
      <c r="C341" t="s">
        <v>955</v>
      </c>
      <c r="D341" t="s">
        <v>33</v>
      </c>
      <c r="E341">
        <v>1557158.0</v>
      </c>
      <c r="F341">
        <v>1861191.0</v>
      </c>
      <c r="G341">
        <v>1.0</v>
      </c>
      <c r="H341">
        <v>7.0</v>
      </c>
      <c r="I341" s="147">
        <v>6.2887</v>
      </c>
    </row>
    <row r="342" ht="15.75" customHeight="1">
      <c r="A342">
        <v>341.0</v>
      </c>
      <c r="B342" t="s">
        <v>501</v>
      </c>
      <c r="C342" t="s">
        <v>1007</v>
      </c>
      <c r="D342" t="s">
        <v>65</v>
      </c>
      <c r="E342">
        <v>19712.0</v>
      </c>
      <c r="F342">
        <v>311714.0</v>
      </c>
      <c r="G342">
        <v>2.0</v>
      </c>
      <c r="H342">
        <v>240.0</v>
      </c>
      <c r="I342" s="147">
        <v>21.3243</v>
      </c>
    </row>
    <row r="343" ht="15.75" customHeight="1">
      <c r="A343">
        <v>342.0</v>
      </c>
      <c r="B343" t="s">
        <v>501</v>
      </c>
      <c r="C343" t="s">
        <v>447</v>
      </c>
      <c r="D343" t="s">
        <v>49</v>
      </c>
      <c r="E343">
        <v>2874.0</v>
      </c>
      <c r="F343">
        <v>311637.0</v>
      </c>
      <c r="G343">
        <v>19.0</v>
      </c>
      <c r="H343">
        <v>19.0</v>
      </c>
      <c r="I343" s="147">
        <v>19.0</v>
      </c>
    </row>
    <row r="344" ht="15.75" customHeight="1">
      <c r="A344">
        <v>343.0</v>
      </c>
      <c r="B344" t="s">
        <v>501</v>
      </c>
      <c r="C344" t="s">
        <v>279</v>
      </c>
      <c r="D344" t="s">
        <v>65</v>
      </c>
      <c r="E344">
        <v>403.0</v>
      </c>
      <c r="F344">
        <v>1861185.0</v>
      </c>
      <c r="G344">
        <v>1.0</v>
      </c>
      <c r="H344">
        <v>11.0</v>
      </c>
      <c r="I344" s="147">
        <v>5.8128</v>
      </c>
    </row>
    <row r="345" ht="15.75" customHeight="1">
      <c r="A345">
        <v>344.0</v>
      </c>
      <c r="B345" t="s">
        <v>501</v>
      </c>
      <c r="C345" t="s">
        <v>286</v>
      </c>
      <c r="D345" t="s">
        <v>49</v>
      </c>
      <c r="E345">
        <v>57744.0</v>
      </c>
      <c r="F345">
        <v>1639701.0</v>
      </c>
      <c r="G345">
        <v>19.0</v>
      </c>
      <c r="H345">
        <v>19.0</v>
      </c>
      <c r="I345" s="147">
        <v>19.0</v>
      </c>
    </row>
    <row r="346" ht="15.75" customHeight="1">
      <c r="A346">
        <v>345.0</v>
      </c>
      <c r="B346" t="s">
        <v>501</v>
      </c>
      <c r="C346" t="s">
        <v>157</v>
      </c>
      <c r="D346" t="s">
        <v>65</v>
      </c>
      <c r="E346">
        <v>158.0</v>
      </c>
      <c r="F346">
        <v>1016872.0</v>
      </c>
      <c r="G346">
        <v>3.0</v>
      </c>
      <c r="H346">
        <v>11.0</v>
      </c>
      <c r="I346" s="147">
        <v>5.4451</v>
      </c>
    </row>
    <row r="347" ht="15.75" customHeight="1">
      <c r="A347">
        <v>346.0</v>
      </c>
      <c r="B347" t="s">
        <v>501</v>
      </c>
      <c r="C347" t="s">
        <v>290</v>
      </c>
      <c r="D347" t="s">
        <v>49</v>
      </c>
      <c r="E347">
        <v>356162.0</v>
      </c>
      <c r="F347">
        <v>1155877.0</v>
      </c>
      <c r="G347">
        <v>19.0</v>
      </c>
      <c r="H347">
        <v>19.0</v>
      </c>
      <c r="I347" s="147">
        <v>19.0</v>
      </c>
    </row>
    <row r="348" ht="15.75" customHeight="1">
      <c r="A348">
        <v>347.0</v>
      </c>
      <c r="B348" t="s">
        <v>512</v>
      </c>
      <c r="C348" t="s">
        <v>1014</v>
      </c>
      <c r="D348" t="s">
        <v>33</v>
      </c>
      <c r="E348">
        <v>1752857.0</v>
      </c>
      <c r="F348">
        <v>1752857.0</v>
      </c>
      <c r="G348">
        <v>1.0</v>
      </c>
      <c r="H348">
        <v>7.0</v>
      </c>
      <c r="I348" s="147">
        <v>6.3663</v>
      </c>
    </row>
    <row r="349" ht="15.75" customHeight="1">
      <c r="A349">
        <v>348.0</v>
      </c>
      <c r="B349" t="s">
        <v>512</v>
      </c>
      <c r="C349" t="s">
        <v>1015</v>
      </c>
      <c r="D349" t="s">
        <v>33</v>
      </c>
      <c r="E349">
        <v>1494533.0</v>
      </c>
      <c r="F349">
        <v>1752857.0</v>
      </c>
      <c r="G349">
        <v>1.0</v>
      </c>
      <c r="H349">
        <v>7.0</v>
      </c>
      <c r="I349" s="147">
        <v>6.3663</v>
      </c>
    </row>
    <row r="350" ht="15.75" customHeight="1">
      <c r="A350">
        <v>349.0</v>
      </c>
      <c r="B350" t="s">
        <v>512</v>
      </c>
      <c r="C350" t="s">
        <v>1016</v>
      </c>
      <c r="D350" t="s">
        <v>49</v>
      </c>
      <c r="E350">
        <v>15736.0</v>
      </c>
      <c r="F350">
        <v>1752857.0</v>
      </c>
      <c r="G350">
        <v>19.0</v>
      </c>
      <c r="H350">
        <v>19.0</v>
      </c>
      <c r="I350" s="147">
        <v>19.0</v>
      </c>
    </row>
    <row r="351" ht="15.75" customHeight="1">
      <c r="A351">
        <v>350.0</v>
      </c>
      <c r="B351" t="s">
        <v>512</v>
      </c>
      <c r="C351" t="s">
        <v>1018</v>
      </c>
      <c r="D351" t="s">
        <v>132</v>
      </c>
      <c r="E351">
        <v>4786.0</v>
      </c>
      <c r="F351">
        <v>1752857.0</v>
      </c>
      <c r="G351">
        <v>6.0</v>
      </c>
      <c r="H351">
        <v>9.0</v>
      </c>
      <c r="I351" s="147">
        <v>6.0285</v>
      </c>
    </row>
    <row r="352" ht="15.75" customHeight="1">
      <c r="A352">
        <v>351.0</v>
      </c>
      <c r="B352" t="s">
        <v>512</v>
      </c>
      <c r="C352" t="s">
        <v>1020</v>
      </c>
      <c r="D352" t="s">
        <v>132</v>
      </c>
      <c r="E352">
        <v>5635.0</v>
      </c>
      <c r="F352">
        <v>1752857.0</v>
      </c>
      <c r="G352">
        <v>6.0</v>
      </c>
      <c r="H352">
        <v>10.0</v>
      </c>
      <c r="I352" s="147">
        <v>6.0914</v>
      </c>
    </row>
    <row r="353" ht="15.75" customHeight="1">
      <c r="A353">
        <v>352.0</v>
      </c>
      <c r="B353" t="s">
        <v>512</v>
      </c>
      <c r="C353" t="s">
        <v>491</v>
      </c>
      <c r="D353" t="s">
        <v>65</v>
      </c>
      <c r="E353">
        <v>11839.0</v>
      </c>
      <c r="F353">
        <v>1579399.0</v>
      </c>
      <c r="G353">
        <v>1.0</v>
      </c>
      <c r="H353">
        <v>1167.0</v>
      </c>
      <c r="I353" s="147">
        <v>24.8837</v>
      </c>
    </row>
    <row r="354" ht="15.75" customHeight="1">
      <c r="A354">
        <v>353.0</v>
      </c>
      <c r="B354" t="s">
        <v>512</v>
      </c>
      <c r="C354" t="s">
        <v>279</v>
      </c>
      <c r="D354" t="s">
        <v>65</v>
      </c>
      <c r="E354">
        <v>125.0</v>
      </c>
      <c r="F354">
        <v>1752857.0</v>
      </c>
      <c r="G354">
        <v>2.0</v>
      </c>
      <c r="H354">
        <v>11.0</v>
      </c>
      <c r="I354" s="147">
        <v>4.917</v>
      </c>
    </row>
    <row r="355" ht="15.75" customHeight="1">
      <c r="A355">
        <v>354.0</v>
      </c>
      <c r="B355" t="s">
        <v>512</v>
      </c>
      <c r="C355" t="s">
        <v>286</v>
      </c>
      <c r="D355" t="s">
        <v>49</v>
      </c>
      <c r="E355">
        <v>212301.0</v>
      </c>
      <c r="F355">
        <v>1752857.0</v>
      </c>
      <c r="G355">
        <v>19.0</v>
      </c>
      <c r="H355">
        <v>19.0</v>
      </c>
      <c r="I355" s="147">
        <v>19.0</v>
      </c>
    </row>
    <row r="356" ht="15.75" customHeight="1">
      <c r="A356">
        <v>355.0</v>
      </c>
      <c r="B356" t="s">
        <v>512</v>
      </c>
      <c r="C356" t="s">
        <v>157</v>
      </c>
      <c r="D356" t="s">
        <v>65</v>
      </c>
      <c r="E356">
        <v>134.0</v>
      </c>
      <c r="F356">
        <v>1752857.0</v>
      </c>
      <c r="G356">
        <v>2.0</v>
      </c>
      <c r="H356">
        <v>11.0</v>
      </c>
      <c r="I356" s="147">
        <v>4.9148</v>
      </c>
    </row>
    <row r="357" ht="15.75" customHeight="1">
      <c r="A357">
        <v>356.0</v>
      </c>
      <c r="B357" t="s">
        <v>512</v>
      </c>
      <c r="C357" t="s">
        <v>290</v>
      </c>
      <c r="D357" t="s">
        <v>49</v>
      </c>
      <c r="E357">
        <v>195652.0</v>
      </c>
      <c r="F357">
        <v>1751184.0</v>
      </c>
      <c r="G357">
        <v>19.0</v>
      </c>
      <c r="H357">
        <v>19.0</v>
      </c>
      <c r="I357" s="147">
        <v>19.0</v>
      </c>
    </row>
    <row r="358" ht="15.75" customHeight="1">
      <c r="A358">
        <v>357.0</v>
      </c>
      <c r="B358" t="s">
        <v>523</v>
      </c>
      <c r="C358" t="s">
        <v>1027</v>
      </c>
      <c r="D358" t="s">
        <v>33</v>
      </c>
      <c r="E358">
        <v>70844.0</v>
      </c>
      <c r="F358">
        <v>70844.0</v>
      </c>
      <c r="G358">
        <v>1.0</v>
      </c>
      <c r="H358">
        <v>5.0</v>
      </c>
      <c r="I358" s="147">
        <v>4.9167</v>
      </c>
    </row>
    <row r="359" ht="15.75" customHeight="1">
      <c r="A359">
        <v>358.0</v>
      </c>
      <c r="B359" t="s">
        <v>523</v>
      </c>
      <c r="C359" t="s">
        <v>1014</v>
      </c>
      <c r="D359" t="s">
        <v>33</v>
      </c>
      <c r="E359">
        <v>68831.0</v>
      </c>
      <c r="F359">
        <v>70844.0</v>
      </c>
      <c r="G359">
        <v>7.0</v>
      </c>
      <c r="H359">
        <v>7.0</v>
      </c>
      <c r="I359" s="147">
        <v>7.0</v>
      </c>
    </row>
    <row r="360" ht="15.75" customHeight="1">
      <c r="A360">
        <v>359.0</v>
      </c>
      <c r="B360" t="s">
        <v>523</v>
      </c>
      <c r="C360" t="s">
        <v>731</v>
      </c>
      <c r="D360" t="s">
        <v>132</v>
      </c>
      <c r="E360">
        <v>4573.0</v>
      </c>
      <c r="F360">
        <v>15059.0</v>
      </c>
      <c r="G360">
        <v>6.0</v>
      </c>
      <c r="H360">
        <v>10.0</v>
      </c>
      <c r="I360" s="147">
        <v>6.4405</v>
      </c>
    </row>
    <row r="361" ht="15.75" customHeight="1">
      <c r="A361">
        <v>360.0</v>
      </c>
      <c r="B361" t="s">
        <v>523</v>
      </c>
      <c r="C361" t="s">
        <v>739</v>
      </c>
      <c r="D361" t="s">
        <v>132</v>
      </c>
      <c r="E361">
        <v>139.0</v>
      </c>
      <c r="F361">
        <v>4978.0</v>
      </c>
      <c r="G361">
        <v>6.0</v>
      </c>
      <c r="H361">
        <v>9.0</v>
      </c>
      <c r="I361" s="147">
        <v>6.991</v>
      </c>
    </row>
    <row r="362" ht="15.75" customHeight="1">
      <c r="A362">
        <v>361.0</v>
      </c>
      <c r="B362" t="s">
        <v>523</v>
      </c>
      <c r="C362" t="s">
        <v>491</v>
      </c>
      <c r="D362" t="s">
        <v>65</v>
      </c>
      <c r="E362">
        <v>3417.0</v>
      </c>
      <c r="F362">
        <v>8436.0</v>
      </c>
      <c r="G362">
        <v>1.0</v>
      </c>
      <c r="H362">
        <v>211.0</v>
      </c>
      <c r="I362" s="147">
        <v>36.9932</v>
      </c>
    </row>
    <row r="363" ht="15.75" customHeight="1">
      <c r="A363">
        <v>362.0</v>
      </c>
      <c r="B363" t="s">
        <v>523</v>
      </c>
      <c r="C363" t="s">
        <v>286</v>
      </c>
      <c r="D363" t="s">
        <v>49</v>
      </c>
      <c r="E363">
        <v>53507.0</v>
      </c>
      <c r="F363">
        <v>70844.0</v>
      </c>
      <c r="G363">
        <v>19.0</v>
      </c>
      <c r="H363">
        <v>19.0</v>
      </c>
      <c r="I363" s="147">
        <v>19.0</v>
      </c>
    </row>
    <row r="364" ht="15.75" customHeight="1">
      <c r="A364">
        <v>363.0</v>
      </c>
      <c r="B364" t="s">
        <v>523</v>
      </c>
      <c r="C364" t="s">
        <v>290</v>
      </c>
      <c r="D364" t="s">
        <v>49</v>
      </c>
      <c r="E364">
        <v>53084.0</v>
      </c>
      <c r="F364">
        <v>70844.0</v>
      </c>
      <c r="G364">
        <v>19.0</v>
      </c>
      <c r="H364">
        <v>19.0</v>
      </c>
      <c r="I364" s="147">
        <v>19.0</v>
      </c>
    </row>
    <row r="365" ht="15.75" customHeight="1">
      <c r="A365">
        <v>364.0</v>
      </c>
      <c r="B365" t="s">
        <v>546</v>
      </c>
      <c r="C365" t="s">
        <v>1039</v>
      </c>
      <c r="D365" t="s">
        <v>33</v>
      </c>
      <c r="E365">
        <v>325907.0</v>
      </c>
      <c r="F365">
        <v>325907.0</v>
      </c>
      <c r="G365">
        <v>1.0</v>
      </c>
      <c r="H365">
        <v>6.0</v>
      </c>
      <c r="I365" s="147">
        <v>5.6602</v>
      </c>
    </row>
    <row r="366" ht="15.75" customHeight="1">
      <c r="A366">
        <v>365.0</v>
      </c>
      <c r="B366" t="s">
        <v>546</v>
      </c>
      <c r="C366" t="s">
        <v>1040</v>
      </c>
      <c r="D366" t="s">
        <v>33</v>
      </c>
      <c r="E366">
        <v>172801.0</v>
      </c>
      <c r="F366">
        <v>325907.0</v>
      </c>
      <c r="G366">
        <v>7.0</v>
      </c>
      <c r="H366">
        <v>7.0</v>
      </c>
      <c r="I366" s="147">
        <v>7.0</v>
      </c>
    </row>
    <row r="367" ht="15.75" customHeight="1">
      <c r="A367">
        <v>366.0</v>
      </c>
      <c r="B367" t="s">
        <v>546</v>
      </c>
      <c r="C367" t="s">
        <v>1042</v>
      </c>
      <c r="D367" t="s">
        <v>33</v>
      </c>
      <c r="E367">
        <v>45129.0</v>
      </c>
      <c r="F367">
        <v>325907.0</v>
      </c>
      <c r="G367">
        <v>6.0</v>
      </c>
      <c r="H367">
        <v>7.0</v>
      </c>
      <c r="I367" s="147">
        <v>7.0</v>
      </c>
    </row>
    <row r="368" ht="15.75" customHeight="1">
      <c r="A368">
        <v>367.0</v>
      </c>
      <c r="B368" t="s">
        <v>546</v>
      </c>
      <c r="C368" t="s">
        <v>447</v>
      </c>
      <c r="D368" t="s">
        <v>49</v>
      </c>
      <c r="E368">
        <v>4951.0</v>
      </c>
      <c r="F368">
        <v>168723.0</v>
      </c>
      <c r="G368">
        <v>19.0</v>
      </c>
      <c r="H368">
        <v>19.0</v>
      </c>
      <c r="I368" s="147">
        <v>19.0</v>
      </c>
    </row>
    <row r="369" ht="15.75" customHeight="1">
      <c r="A369">
        <v>368.0</v>
      </c>
      <c r="B369" t="s">
        <v>546</v>
      </c>
      <c r="C369" t="s">
        <v>603</v>
      </c>
      <c r="D369" t="s">
        <v>65</v>
      </c>
      <c r="E369">
        <v>26.0</v>
      </c>
      <c r="F369">
        <v>325907.0</v>
      </c>
      <c r="G369">
        <v>5.0</v>
      </c>
      <c r="H369">
        <v>63.0</v>
      </c>
      <c r="I369" s="147">
        <v>36.3907</v>
      </c>
    </row>
    <row r="370" ht="15.75" customHeight="1">
      <c r="A370">
        <v>369.0</v>
      </c>
      <c r="B370" t="s">
        <v>546</v>
      </c>
      <c r="C370" t="s">
        <v>286</v>
      </c>
      <c r="D370" t="s">
        <v>49</v>
      </c>
      <c r="E370">
        <v>27784.0</v>
      </c>
      <c r="F370">
        <v>325907.0</v>
      </c>
      <c r="G370">
        <v>19.0</v>
      </c>
      <c r="H370">
        <v>19.0</v>
      </c>
      <c r="I370" s="147">
        <v>19.0</v>
      </c>
    </row>
    <row r="371" ht="15.75" customHeight="1">
      <c r="A371">
        <v>370.0</v>
      </c>
      <c r="B371" t="s">
        <v>546</v>
      </c>
      <c r="C371" t="s">
        <v>290</v>
      </c>
      <c r="D371" t="s">
        <v>49</v>
      </c>
      <c r="E371">
        <v>22613.0</v>
      </c>
      <c r="F371">
        <v>325847.0</v>
      </c>
      <c r="G371">
        <v>19.0</v>
      </c>
      <c r="H371">
        <v>19.0</v>
      </c>
      <c r="I371" s="147">
        <v>19.0</v>
      </c>
    </row>
    <row r="372" ht="15.75" customHeight="1">
      <c r="A372">
        <v>371.0</v>
      </c>
      <c r="B372" t="s">
        <v>570</v>
      </c>
      <c r="C372" t="s">
        <v>1015</v>
      </c>
      <c r="D372" t="s">
        <v>33</v>
      </c>
      <c r="E372">
        <v>1616866.0</v>
      </c>
      <c r="F372">
        <v>1616866.0</v>
      </c>
      <c r="G372">
        <v>1.0</v>
      </c>
      <c r="H372">
        <v>7.0</v>
      </c>
      <c r="I372" s="147">
        <v>6.313</v>
      </c>
    </row>
    <row r="373" ht="15.75" customHeight="1">
      <c r="A373">
        <v>372.0</v>
      </c>
      <c r="B373" t="s">
        <v>570</v>
      </c>
      <c r="C373" t="s">
        <v>391</v>
      </c>
      <c r="D373" t="s">
        <v>33</v>
      </c>
      <c r="E373">
        <v>1568286.0</v>
      </c>
      <c r="F373">
        <v>1616866.0</v>
      </c>
      <c r="G373">
        <v>1.0</v>
      </c>
      <c r="H373">
        <v>7.0</v>
      </c>
      <c r="I373" s="147">
        <v>6.313</v>
      </c>
    </row>
    <row r="374" ht="15.75" customHeight="1">
      <c r="A374">
        <v>373.0</v>
      </c>
      <c r="B374" t="s">
        <v>570</v>
      </c>
      <c r="C374" t="s">
        <v>1048</v>
      </c>
      <c r="D374" t="s">
        <v>33</v>
      </c>
      <c r="E374">
        <v>825.0</v>
      </c>
      <c r="F374">
        <v>1616866.0</v>
      </c>
      <c r="G374">
        <v>1.0</v>
      </c>
      <c r="H374">
        <v>3.0</v>
      </c>
      <c r="I374" s="147">
        <v>2.9092</v>
      </c>
    </row>
    <row r="375" ht="15.75" customHeight="1">
      <c r="A375">
        <v>374.0</v>
      </c>
      <c r="B375" t="s">
        <v>570</v>
      </c>
      <c r="C375" t="s">
        <v>1018</v>
      </c>
      <c r="D375" t="s">
        <v>132</v>
      </c>
      <c r="E375">
        <v>3971.0</v>
      </c>
      <c r="F375">
        <v>1616463.0</v>
      </c>
      <c r="G375">
        <v>6.0</v>
      </c>
      <c r="H375">
        <v>9.0</v>
      </c>
      <c r="I375" s="147">
        <v>6.0031</v>
      </c>
    </row>
    <row r="376" ht="15.75" customHeight="1">
      <c r="A376">
        <v>375.0</v>
      </c>
      <c r="B376" t="s">
        <v>570</v>
      </c>
      <c r="C376" t="s">
        <v>447</v>
      </c>
      <c r="D376" t="s">
        <v>49</v>
      </c>
      <c r="E376">
        <v>6686.0</v>
      </c>
      <c r="F376">
        <v>241695.0</v>
      </c>
      <c r="G376">
        <v>19.0</v>
      </c>
      <c r="H376">
        <v>19.0</v>
      </c>
      <c r="I376" s="147">
        <v>19.0</v>
      </c>
    </row>
    <row r="377" ht="15.75" customHeight="1">
      <c r="A377">
        <v>376.0</v>
      </c>
      <c r="B377" t="s">
        <v>570</v>
      </c>
      <c r="C377" t="s">
        <v>449</v>
      </c>
      <c r="D377" t="s">
        <v>49</v>
      </c>
      <c r="E377">
        <v>5960.0</v>
      </c>
      <c r="F377">
        <v>181627.0</v>
      </c>
      <c r="G377">
        <v>19.0</v>
      </c>
      <c r="H377">
        <v>19.0</v>
      </c>
      <c r="I377" s="147">
        <v>19.0</v>
      </c>
    </row>
    <row r="378" ht="15.75" customHeight="1">
      <c r="A378">
        <v>377.0</v>
      </c>
      <c r="B378" t="s">
        <v>570</v>
      </c>
      <c r="C378" t="s">
        <v>491</v>
      </c>
      <c r="D378" t="s">
        <v>65</v>
      </c>
      <c r="E378">
        <v>1872.0</v>
      </c>
      <c r="F378">
        <v>1433098.0</v>
      </c>
      <c r="G378">
        <v>1.0</v>
      </c>
      <c r="H378">
        <v>183.0</v>
      </c>
      <c r="I378" s="147">
        <v>24.1772</v>
      </c>
    </row>
    <row r="379" ht="15.75" customHeight="1">
      <c r="A379">
        <v>378.0</v>
      </c>
      <c r="B379" t="s">
        <v>570</v>
      </c>
      <c r="C379" t="s">
        <v>279</v>
      </c>
      <c r="D379" t="s">
        <v>65</v>
      </c>
      <c r="E379">
        <v>180.0</v>
      </c>
      <c r="F379">
        <v>1616866.0</v>
      </c>
      <c r="G379">
        <v>2.0</v>
      </c>
      <c r="H379">
        <v>11.0</v>
      </c>
      <c r="I379" s="147">
        <v>4.6742</v>
      </c>
    </row>
    <row r="380" ht="15.75" customHeight="1">
      <c r="A380">
        <v>379.0</v>
      </c>
      <c r="B380" t="s">
        <v>570</v>
      </c>
      <c r="C380" t="s">
        <v>286</v>
      </c>
      <c r="D380" t="s">
        <v>49</v>
      </c>
      <c r="E380">
        <v>63277.0</v>
      </c>
      <c r="F380">
        <v>1616866.0</v>
      </c>
      <c r="G380">
        <v>19.0</v>
      </c>
      <c r="H380">
        <v>19.0</v>
      </c>
      <c r="I380" s="147">
        <v>19.0</v>
      </c>
    </row>
    <row r="381" ht="15.75" customHeight="1">
      <c r="A381">
        <v>380.0</v>
      </c>
      <c r="B381" t="s">
        <v>570</v>
      </c>
      <c r="C381" t="s">
        <v>157</v>
      </c>
      <c r="D381" t="s">
        <v>65</v>
      </c>
      <c r="E381">
        <v>157.0</v>
      </c>
      <c r="F381">
        <v>1616866.0</v>
      </c>
      <c r="G381">
        <v>2.0</v>
      </c>
      <c r="H381">
        <v>11.0</v>
      </c>
      <c r="I381" s="147">
        <v>4.704</v>
      </c>
    </row>
    <row r="382" ht="15.75" customHeight="1">
      <c r="A382">
        <v>381.0</v>
      </c>
      <c r="B382" t="s">
        <v>570</v>
      </c>
      <c r="C382" t="s">
        <v>290</v>
      </c>
      <c r="D382" t="s">
        <v>49</v>
      </c>
      <c r="E382">
        <v>190565.0</v>
      </c>
      <c r="F382">
        <v>1615195.0</v>
      </c>
      <c r="G382">
        <v>19.0</v>
      </c>
      <c r="H382">
        <v>19.0</v>
      </c>
      <c r="I382" s="147">
        <v>19.0</v>
      </c>
    </row>
    <row r="383" ht="15.75" customHeight="1">
      <c r="A383">
        <v>382.0</v>
      </c>
      <c r="B383" t="s">
        <v>570</v>
      </c>
      <c r="C383" t="s">
        <v>1058</v>
      </c>
      <c r="D383" t="s">
        <v>65</v>
      </c>
      <c r="E383">
        <v>26614.0</v>
      </c>
      <c r="F383">
        <v>27018.0</v>
      </c>
      <c r="G383">
        <v>13.0</v>
      </c>
      <c r="H383">
        <v>16.0</v>
      </c>
      <c r="I383" s="147">
        <v>15.8749</v>
      </c>
    </row>
    <row r="384" ht="15.75" customHeight="1">
      <c r="A384">
        <v>383.0</v>
      </c>
      <c r="B384" t="s">
        <v>570</v>
      </c>
      <c r="C384" t="s">
        <v>1061</v>
      </c>
      <c r="D384" t="s">
        <v>65</v>
      </c>
      <c r="E384">
        <v>26589.0</v>
      </c>
      <c r="F384">
        <v>27018.0</v>
      </c>
      <c r="G384">
        <v>12.0</v>
      </c>
      <c r="H384">
        <v>15.0</v>
      </c>
      <c r="I384" s="147">
        <v>14.9073</v>
      </c>
    </row>
    <row r="385" ht="15.75" customHeight="1">
      <c r="A385">
        <v>384.0</v>
      </c>
      <c r="B385" t="s">
        <v>570</v>
      </c>
      <c r="C385" t="s">
        <v>1063</v>
      </c>
      <c r="D385" t="s">
        <v>132</v>
      </c>
      <c r="E385">
        <v>20962.0</v>
      </c>
      <c r="F385">
        <v>26459.0</v>
      </c>
      <c r="G385">
        <v>11.0</v>
      </c>
      <c r="H385">
        <v>11.0</v>
      </c>
      <c r="I385" s="147">
        <v>11.0</v>
      </c>
    </row>
    <row r="386" ht="15.75" customHeight="1">
      <c r="A386">
        <v>385.0</v>
      </c>
      <c r="B386" t="s">
        <v>570</v>
      </c>
      <c r="C386" t="s">
        <v>1065</v>
      </c>
      <c r="D386" t="s">
        <v>132</v>
      </c>
      <c r="E386">
        <v>19018.0</v>
      </c>
      <c r="F386">
        <v>26459.0</v>
      </c>
      <c r="G386">
        <v>11.0</v>
      </c>
      <c r="H386">
        <v>11.0</v>
      </c>
      <c r="I386" s="147">
        <v>11.0</v>
      </c>
    </row>
    <row r="387" ht="15.75" customHeight="1">
      <c r="A387">
        <v>386.0</v>
      </c>
      <c r="B387" t="s">
        <v>579</v>
      </c>
      <c r="C387" t="s">
        <v>1067</v>
      </c>
      <c r="D387" t="s">
        <v>33</v>
      </c>
      <c r="E387">
        <v>5213.0</v>
      </c>
      <c r="F387">
        <v>5213.0</v>
      </c>
      <c r="G387">
        <v>1.0</v>
      </c>
      <c r="H387">
        <v>4.0</v>
      </c>
      <c r="I387" s="147">
        <v>3.789</v>
      </c>
    </row>
    <row r="388" ht="15.75" customHeight="1">
      <c r="A388">
        <v>387.0</v>
      </c>
      <c r="B388" t="s">
        <v>579</v>
      </c>
      <c r="C388" t="s">
        <v>391</v>
      </c>
      <c r="D388" t="s">
        <v>33</v>
      </c>
      <c r="E388">
        <v>4896.0</v>
      </c>
      <c r="F388">
        <v>5213.0</v>
      </c>
      <c r="G388">
        <v>6.0</v>
      </c>
      <c r="H388">
        <v>7.0</v>
      </c>
      <c r="I388" s="147">
        <v>6.9998</v>
      </c>
    </row>
    <row r="389" ht="15.75" customHeight="1">
      <c r="A389">
        <v>388.0</v>
      </c>
      <c r="B389" t="s">
        <v>579</v>
      </c>
      <c r="C389" t="s">
        <v>395</v>
      </c>
      <c r="D389" t="s">
        <v>33</v>
      </c>
      <c r="E389">
        <v>4840.0</v>
      </c>
      <c r="F389">
        <v>5213.0</v>
      </c>
      <c r="G389">
        <v>2.0</v>
      </c>
      <c r="H389">
        <v>7.0</v>
      </c>
      <c r="I389" s="147">
        <v>5.8408</v>
      </c>
    </row>
    <row r="390" ht="15.75" customHeight="1">
      <c r="A390">
        <v>389.0</v>
      </c>
      <c r="B390" t="s">
        <v>579</v>
      </c>
      <c r="C390" t="s">
        <v>286</v>
      </c>
      <c r="D390" t="s">
        <v>49</v>
      </c>
      <c r="E390">
        <v>276.0</v>
      </c>
      <c r="F390">
        <v>5212.0</v>
      </c>
      <c r="G390">
        <v>19.0</v>
      </c>
      <c r="H390">
        <v>19.0</v>
      </c>
      <c r="I390" s="147">
        <v>19.0</v>
      </c>
    </row>
    <row r="391" ht="15.75" customHeight="1">
      <c r="A391">
        <v>390.0</v>
      </c>
      <c r="B391" t="s">
        <v>579</v>
      </c>
      <c r="C391" t="s">
        <v>290</v>
      </c>
      <c r="D391" t="s">
        <v>49</v>
      </c>
      <c r="E391">
        <v>276.0</v>
      </c>
      <c r="F391">
        <v>5212.0</v>
      </c>
      <c r="G391">
        <v>19.0</v>
      </c>
      <c r="H391">
        <v>19.0</v>
      </c>
      <c r="I391" s="147">
        <v>19.0</v>
      </c>
    </row>
    <row r="392" ht="15.75" customHeight="1">
      <c r="A392">
        <v>391.0</v>
      </c>
      <c r="B392" t="s">
        <v>618</v>
      </c>
      <c r="C392" t="s">
        <v>453</v>
      </c>
      <c r="D392" t="s">
        <v>33</v>
      </c>
      <c r="E392">
        <v>973.0</v>
      </c>
      <c r="F392">
        <v>973.0</v>
      </c>
      <c r="G392">
        <v>3.0</v>
      </c>
      <c r="H392">
        <v>7.0</v>
      </c>
      <c r="I392" s="147">
        <v>6.3083</v>
      </c>
    </row>
    <row r="393" ht="15.75" customHeight="1">
      <c r="A393">
        <v>392.0</v>
      </c>
      <c r="B393" t="s">
        <v>618</v>
      </c>
      <c r="C393" t="s">
        <v>1077</v>
      </c>
      <c r="D393" t="s">
        <v>65</v>
      </c>
      <c r="E393">
        <v>207.0</v>
      </c>
      <c r="F393">
        <v>973.0</v>
      </c>
      <c r="G393">
        <v>1.0</v>
      </c>
      <c r="H393">
        <v>46.0</v>
      </c>
      <c r="I393" s="147">
        <v>3.1891</v>
      </c>
    </row>
    <row r="394" ht="15.75" customHeight="1">
      <c r="A394">
        <v>393.0</v>
      </c>
      <c r="B394" t="s">
        <v>618</v>
      </c>
      <c r="C394" t="s">
        <v>1079</v>
      </c>
      <c r="D394" t="s">
        <v>65</v>
      </c>
      <c r="E394">
        <v>700.0</v>
      </c>
      <c r="F394">
        <v>973.0</v>
      </c>
      <c r="G394">
        <v>3.0</v>
      </c>
      <c r="H394">
        <v>39.0</v>
      </c>
      <c r="I394" s="147">
        <v>11.8314</v>
      </c>
    </row>
    <row r="395" ht="15.75" customHeight="1">
      <c r="A395">
        <v>394.0</v>
      </c>
      <c r="B395" t="s">
        <v>618</v>
      </c>
      <c r="C395" t="s">
        <v>1081</v>
      </c>
      <c r="D395" t="s">
        <v>49</v>
      </c>
      <c r="E395">
        <v>86.0</v>
      </c>
      <c r="F395">
        <v>95.0</v>
      </c>
      <c r="G395">
        <v>19.0</v>
      </c>
      <c r="H395">
        <v>19.0</v>
      </c>
      <c r="I395" s="147">
        <v>19.0</v>
      </c>
    </row>
    <row r="396" ht="15.75" customHeight="1">
      <c r="A396">
        <v>395.0</v>
      </c>
      <c r="B396" t="s">
        <v>618</v>
      </c>
      <c r="C396" t="s">
        <v>1083</v>
      </c>
      <c r="D396" t="s">
        <v>49</v>
      </c>
      <c r="E396">
        <v>383.0</v>
      </c>
      <c r="F396">
        <v>509.0</v>
      </c>
      <c r="G396">
        <v>19.0</v>
      </c>
      <c r="H396">
        <v>19.0</v>
      </c>
      <c r="I396" s="147">
        <v>19.0</v>
      </c>
    </row>
    <row r="397" ht="15.75" customHeight="1">
      <c r="A397">
        <v>396.0</v>
      </c>
      <c r="B397" t="s">
        <v>624</v>
      </c>
      <c r="C397" t="s">
        <v>990</v>
      </c>
      <c r="D397" t="s">
        <v>65</v>
      </c>
      <c r="E397">
        <v>380.0</v>
      </c>
      <c r="F397">
        <v>380.0</v>
      </c>
      <c r="G397">
        <v>1.0</v>
      </c>
      <c r="H397">
        <v>15.0</v>
      </c>
      <c r="I397" s="147">
        <v>3.6105</v>
      </c>
    </row>
    <row r="398" ht="15.75" customHeight="1">
      <c r="A398">
        <v>397.0</v>
      </c>
      <c r="B398" t="s">
        <v>624</v>
      </c>
      <c r="C398" t="s">
        <v>1086</v>
      </c>
      <c r="D398" t="s">
        <v>65</v>
      </c>
      <c r="E398">
        <v>116.0</v>
      </c>
      <c r="F398">
        <v>379.0</v>
      </c>
      <c r="G398">
        <v>5.0</v>
      </c>
      <c r="H398">
        <v>42.0</v>
      </c>
      <c r="I398" s="147">
        <v>14.9842</v>
      </c>
    </row>
    <row r="399" ht="15.75" customHeight="1">
      <c r="A399">
        <v>398.0</v>
      </c>
      <c r="B399" t="s">
        <v>624</v>
      </c>
      <c r="C399" t="s">
        <v>1088</v>
      </c>
      <c r="D399" t="s">
        <v>65</v>
      </c>
      <c r="E399">
        <v>244.0</v>
      </c>
      <c r="F399">
        <v>379.0</v>
      </c>
      <c r="G399">
        <v>5.0</v>
      </c>
      <c r="H399">
        <v>46.0</v>
      </c>
      <c r="I399" s="147">
        <v>21.7599</v>
      </c>
    </row>
    <row r="400" ht="15.75" customHeight="1">
      <c r="I400" s="147"/>
      <c r="K400" t="str">
        <f t="shared" ref="K400:K1501" si="2">vlookup(C400,#REF!,2,false)</f>
        <v>#REF!</v>
      </c>
    </row>
    <row r="401" ht="15.75" customHeight="1">
      <c r="I401" s="147"/>
      <c r="K401" t="str">
        <f t="shared" si="2"/>
        <v>#REF!</v>
      </c>
    </row>
    <row r="402" ht="15.75" customHeight="1">
      <c r="I402" s="147"/>
      <c r="K402" t="str">
        <f t="shared" si="2"/>
        <v>#REF!</v>
      </c>
    </row>
    <row r="403" ht="15.75" customHeight="1">
      <c r="I403" s="147"/>
      <c r="K403" t="str">
        <f t="shared" si="2"/>
        <v>#REF!</v>
      </c>
    </row>
    <row r="404" ht="15.75" customHeight="1">
      <c r="I404" s="147"/>
      <c r="K404" t="str">
        <f t="shared" si="2"/>
        <v>#REF!</v>
      </c>
    </row>
    <row r="405" ht="15.75" customHeight="1">
      <c r="I405" s="147"/>
      <c r="K405" t="str">
        <f t="shared" si="2"/>
        <v>#REF!</v>
      </c>
    </row>
    <row r="406" ht="15.75" customHeight="1">
      <c r="I406" s="147"/>
      <c r="K406" t="str">
        <f t="shared" si="2"/>
        <v>#REF!</v>
      </c>
    </row>
    <row r="407" ht="15.75" customHeight="1">
      <c r="I407" s="147"/>
      <c r="K407" t="str">
        <f t="shared" si="2"/>
        <v>#REF!</v>
      </c>
    </row>
    <row r="408" ht="15.75" customHeight="1">
      <c r="I408" s="147"/>
      <c r="K408" t="str">
        <f t="shared" si="2"/>
        <v>#REF!</v>
      </c>
    </row>
    <row r="409" ht="15.75" customHeight="1">
      <c r="I409" s="147"/>
      <c r="K409" t="str">
        <f t="shared" si="2"/>
        <v>#REF!</v>
      </c>
    </row>
    <row r="410" ht="15.75" customHeight="1">
      <c r="I410" s="147"/>
      <c r="K410" t="str">
        <f t="shared" si="2"/>
        <v>#REF!</v>
      </c>
    </row>
    <row r="411" ht="15.75" customHeight="1">
      <c r="I411" s="147"/>
      <c r="K411" t="str">
        <f t="shared" si="2"/>
        <v>#REF!</v>
      </c>
    </row>
    <row r="412" ht="15.75" customHeight="1">
      <c r="I412" s="147"/>
      <c r="K412" t="str">
        <f t="shared" si="2"/>
        <v>#REF!</v>
      </c>
    </row>
    <row r="413" ht="15.75" customHeight="1">
      <c r="I413" s="147"/>
      <c r="K413" t="str">
        <f t="shared" si="2"/>
        <v>#REF!</v>
      </c>
    </row>
    <row r="414" ht="15.75" customHeight="1">
      <c r="I414" s="147"/>
      <c r="K414" t="str">
        <f t="shared" si="2"/>
        <v>#REF!</v>
      </c>
    </row>
    <row r="415" ht="15.75" customHeight="1">
      <c r="I415" s="147"/>
      <c r="K415" t="str">
        <f t="shared" si="2"/>
        <v>#REF!</v>
      </c>
    </row>
    <row r="416" ht="15.75" customHeight="1">
      <c r="I416" s="147"/>
      <c r="K416" t="str">
        <f t="shared" si="2"/>
        <v>#REF!</v>
      </c>
    </row>
    <row r="417" ht="15.75" customHeight="1">
      <c r="I417" s="147"/>
      <c r="K417" t="str">
        <f t="shared" si="2"/>
        <v>#REF!</v>
      </c>
    </row>
    <row r="418" ht="15.75" customHeight="1">
      <c r="I418" s="147"/>
      <c r="K418" t="str">
        <f t="shared" si="2"/>
        <v>#REF!</v>
      </c>
    </row>
    <row r="419" ht="15.75" customHeight="1">
      <c r="I419" s="147"/>
      <c r="K419" t="str">
        <f t="shared" si="2"/>
        <v>#REF!</v>
      </c>
    </row>
    <row r="420" ht="15.75" customHeight="1">
      <c r="I420" s="147"/>
      <c r="K420" t="str">
        <f t="shared" si="2"/>
        <v>#REF!</v>
      </c>
    </row>
    <row r="421" ht="15.75" customHeight="1">
      <c r="I421" s="147"/>
      <c r="K421" t="str">
        <f t="shared" si="2"/>
        <v>#REF!</v>
      </c>
    </row>
    <row r="422" ht="15.75" customHeight="1">
      <c r="I422" s="147"/>
      <c r="K422" t="str">
        <f t="shared" si="2"/>
        <v>#REF!</v>
      </c>
    </row>
    <row r="423" ht="15.75" customHeight="1">
      <c r="I423" s="147"/>
      <c r="K423" t="str">
        <f t="shared" si="2"/>
        <v>#REF!</v>
      </c>
    </row>
    <row r="424" ht="15.75" customHeight="1">
      <c r="I424" s="147"/>
      <c r="K424" t="str">
        <f t="shared" si="2"/>
        <v>#REF!</v>
      </c>
    </row>
    <row r="425" ht="15.75" customHeight="1">
      <c r="I425" s="147"/>
      <c r="K425" t="str">
        <f t="shared" si="2"/>
        <v>#REF!</v>
      </c>
    </row>
    <row r="426" ht="15.75" customHeight="1">
      <c r="I426" s="147"/>
      <c r="K426" t="str">
        <f t="shared" si="2"/>
        <v>#REF!</v>
      </c>
    </row>
    <row r="427" ht="15.75" customHeight="1">
      <c r="I427" s="147"/>
      <c r="K427" t="str">
        <f t="shared" si="2"/>
        <v>#REF!</v>
      </c>
    </row>
    <row r="428" ht="15.75" customHeight="1">
      <c r="I428" s="147"/>
      <c r="K428" t="str">
        <f t="shared" si="2"/>
        <v>#REF!</v>
      </c>
    </row>
    <row r="429" ht="15.75" customHeight="1">
      <c r="I429" s="147"/>
      <c r="K429" t="str">
        <f t="shared" si="2"/>
        <v>#REF!</v>
      </c>
    </row>
    <row r="430" ht="15.75" customHeight="1">
      <c r="I430" s="147"/>
      <c r="K430" t="str">
        <f t="shared" si="2"/>
        <v>#REF!</v>
      </c>
    </row>
    <row r="431" ht="15.75" customHeight="1">
      <c r="I431" s="147"/>
      <c r="K431" t="str">
        <f t="shared" si="2"/>
        <v>#REF!</v>
      </c>
    </row>
    <row r="432" ht="15.75" customHeight="1">
      <c r="I432" s="147"/>
      <c r="K432" t="str">
        <f t="shared" si="2"/>
        <v>#REF!</v>
      </c>
    </row>
    <row r="433" ht="15.75" customHeight="1">
      <c r="I433" s="147"/>
      <c r="K433" t="str">
        <f t="shared" si="2"/>
        <v>#REF!</v>
      </c>
    </row>
    <row r="434" ht="15.75" customHeight="1">
      <c r="I434" s="147"/>
      <c r="K434" t="str">
        <f t="shared" si="2"/>
        <v>#REF!</v>
      </c>
    </row>
    <row r="435" ht="15.75" customHeight="1">
      <c r="I435" s="147"/>
      <c r="K435" t="str">
        <f t="shared" si="2"/>
        <v>#REF!</v>
      </c>
    </row>
    <row r="436" ht="15.75" customHeight="1">
      <c r="I436" s="147"/>
      <c r="K436" t="str">
        <f t="shared" si="2"/>
        <v>#REF!</v>
      </c>
    </row>
    <row r="437" ht="15.75" customHeight="1">
      <c r="I437" s="147"/>
      <c r="K437" t="str">
        <f t="shared" si="2"/>
        <v>#REF!</v>
      </c>
    </row>
    <row r="438" ht="15.75" customHeight="1">
      <c r="I438" s="147"/>
      <c r="K438" t="str">
        <f t="shared" si="2"/>
        <v>#REF!</v>
      </c>
    </row>
    <row r="439" ht="15.75" customHeight="1">
      <c r="I439" s="147"/>
      <c r="K439" t="str">
        <f t="shared" si="2"/>
        <v>#REF!</v>
      </c>
    </row>
    <row r="440" ht="15.75" customHeight="1">
      <c r="I440" s="147"/>
      <c r="K440" t="str">
        <f t="shared" si="2"/>
        <v>#REF!</v>
      </c>
    </row>
    <row r="441" ht="15.75" customHeight="1">
      <c r="I441" s="147"/>
      <c r="K441" t="str">
        <f t="shared" si="2"/>
        <v>#REF!</v>
      </c>
    </row>
    <row r="442" ht="15.75" customHeight="1">
      <c r="I442" s="147"/>
      <c r="K442" t="str">
        <f t="shared" si="2"/>
        <v>#REF!</v>
      </c>
    </row>
    <row r="443" ht="15.75" customHeight="1">
      <c r="I443" s="147"/>
      <c r="K443" t="str">
        <f t="shared" si="2"/>
        <v>#REF!</v>
      </c>
    </row>
    <row r="444" ht="15.75" customHeight="1">
      <c r="I444" s="147"/>
      <c r="K444" t="str">
        <f t="shared" si="2"/>
        <v>#REF!</v>
      </c>
    </row>
    <row r="445" ht="15.75" customHeight="1">
      <c r="I445" s="147"/>
      <c r="K445" t="str">
        <f t="shared" si="2"/>
        <v>#REF!</v>
      </c>
    </row>
    <row r="446" ht="15.75" customHeight="1">
      <c r="I446" s="147"/>
      <c r="K446" t="str">
        <f t="shared" si="2"/>
        <v>#REF!</v>
      </c>
    </row>
    <row r="447" ht="15.75" customHeight="1">
      <c r="I447" s="147"/>
      <c r="K447" t="str">
        <f t="shared" si="2"/>
        <v>#REF!</v>
      </c>
    </row>
    <row r="448" ht="15.75" customHeight="1">
      <c r="I448" s="147"/>
      <c r="K448" t="str">
        <f t="shared" si="2"/>
        <v>#REF!</v>
      </c>
    </row>
    <row r="449" ht="15.75" customHeight="1">
      <c r="I449" s="147"/>
      <c r="K449" t="str">
        <f t="shared" si="2"/>
        <v>#REF!</v>
      </c>
    </row>
    <row r="450" ht="15.75" customHeight="1">
      <c r="I450" s="147"/>
      <c r="K450" t="str">
        <f t="shared" si="2"/>
        <v>#REF!</v>
      </c>
    </row>
    <row r="451" ht="15.75" customHeight="1">
      <c r="I451" s="147"/>
      <c r="K451" t="str">
        <f t="shared" si="2"/>
        <v>#REF!</v>
      </c>
    </row>
    <row r="452" ht="15.75" customHeight="1">
      <c r="I452" s="147"/>
      <c r="K452" t="str">
        <f t="shared" si="2"/>
        <v>#REF!</v>
      </c>
    </row>
    <row r="453" ht="15.75" customHeight="1">
      <c r="I453" s="147"/>
      <c r="K453" t="str">
        <f t="shared" si="2"/>
        <v>#REF!</v>
      </c>
    </row>
    <row r="454" ht="15.75" customHeight="1">
      <c r="I454" s="147"/>
      <c r="K454" t="str">
        <f t="shared" si="2"/>
        <v>#REF!</v>
      </c>
    </row>
    <row r="455" ht="15.75" customHeight="1">
      <c r="I455" s="147"/>
      <c r="K455" t="str">
        <f t="shared" si="2"/>
        <v>#REF!</v>
      </c>
    </row>
    <row r="456" ht="15.75" customHeight="1">
      <c r="I456" s="147"/>
      <c r="K456" t="str">
        <f t="shared" si="2"/>
        <v>#REF!</v>
      </c>
    </row>
    <row r="457" ht="15.75" customHeight="1">
      <c r="I457" s="147"/>
      <c r="K457" t="str">
        <f t="shared" si="2"/>
        <v>#REF!</v>
      </c>
    </row>
    <row r="458" ht="15.75" customHeight="1">
      <c r="I458" s="147"/>
      <c r="K458" t="str">
        <f t="shared" si="2"/>
        <v>#REF!</v>
      </c>
    </row>
    <row r="459" ht="15.75" customHeight="1">
      <c r="I459" s="147"/>
      <c r="K459" t="str">
        <f t="shared" si="2"/>
        <v>#REF!</v>
      </c>
    </row>
    <row r="460" ht="15.75" customHeight="1">
      <c r="I460" s="147"/>
      <c r="K460" t="str">
        <f t="shared" si="2"/>
        <v>#REF!</v>
      </c>
    </row>
    <row r="461" ht="15.75" customHeight="1">
      <c r="I461" s="147"/>
      <c r="K461" t="str">
        <f t="shared" si="2"/>
        <v>#REF!</v>
      </c>
    </row>
    <row r="462" ht="15.75" customHeight="1">
      <c r="I462" s="147"/>
      <c r="K462" t="str">
        <f t="shared" si="2"/>
        <v>#REF!</v>
      </c>
    </row>
    <row r="463" ht="15.75" customHeight="1">
      <c r="I463" s="147"/>
      <c r="K463" t="str">
        <f t="shared" si="2"/>
        <v>#REF!</v>
      </c>
    </row>
    <row r="464" ht="15.75" customHeight="1">
      <c r="I464" s="147"/>
      <c r="K464" t="str">
        <f t="shared" si="2"/>
        <v>#REF!</v>
      </c>
    </row>
    <row r="465" ht="15.75" customHeight="1">
      <c r="I465" s="147"/>
      <c r="K465" t="str">
        <f t="shared" si="2"/>
        <v>#REF!</v>
      </c>
    </row>
    <row r="466" ht="15.75" customHeight="1">
      <c r="I466" s="147"/>
      <c r="K466" t="str">
        <f t="shared" si="2"/>
        <v>#REF!</v>
      </c>
    </row>
    <row r="467" ht="15.75" customHeight="1">
      <c r="I467" s="147"/>
      <c r="K467" t="str">
        <f t="shared" si="2"/>
        <v>#REF!</v>
      </c>
    </row>
    <row r="468" ht="15.75" customHeight="1">
      <c r="I468" s="147"/>
      <c r="K468" t="str">
        <f t="shared" si="2"/>
        <v>#REF!</v>
      </c>
    </row>
    <row r="469" ht="15.75" customHeight="1">
      <c r="I469" s="147"/>
      <c r="K469" t="str">
        <f t="shared" si="2"/>
        <v>#REF!</v>
      </c>
    </row>
    <row r="470" ht="15.75" customHeight="1">
      <c r="I470" s="147"/>
      <c r="K470" t="str">
        <f t="shared" si="2"/>
        <v>#REF!</v>
      </c>
    </row>
    <row r="471" ht="15.75" customHeight="1">
      <c r="I471" s="147"/>
      <c r="K471" t="str">
        <f t="shared" si="2"/>
        <v>#REF!</v>
      </c>
    </row>
    <row r="472" ht="15.75" customHeight="1">
      <c r="I472" s="147"/>
      <c r="K472" t="str">
        <f t="shared" si="2"/>
        <v>#REF!</v>
      </c>
    </row>
    <row r="473" ht="15.75" customHeight="1">
      <c r="I473" s="147"/>
      <c r="K473" t="str">
        <f t="shared" si="2"/>
        <v>#REF!</v>
      </c>
    </row>
    <row r="474" ht="15.75" customHeight="1">
      <c r="I474" s="147"/>
      <c r="K474" t="str">
        <f t="shared" si="2"/>
        <v>#REF!</v>
      </c>
    </row>
    <row r="475" ht="15.75" customHeight="1">
      <c r="I475" s="147"/>
      <c r="K475" t="str">
        <f t="shared" si="2"/>
        <v>#REF!</v>
      </c>
    </row>
    <row r="476" ht="15.75" customHeight="1">
      <c r="I476" s="147"/>
      <c r="K476" t="str">
        <f t="shared" si="2"/>
        <v>#REF!</v>
      </c>
    </row>
    <row r="477" ht="15.75" customHeight="1">
      <c r="I477" s="147"/>
      <c r="K477" t="str">
        <f t="shared" si="2"/>
        <v>#REF!</v>
      </c>
    </row>
    <row r="478" ht="15.75" customHeight="1">
      <c r="I478" s="147"/>
      <c r="K478" t="str">
        <f t="shared" si="2"/>
        <v>#REF!</v>
      </c>
    </row>
    <row r="479" ht="15.75" customHeight="1">
      <c r="I479" s="147"/>
      <c r="K479" t="str">
        <f t="shared" si="2"/>
        <v>#REF!</v>
      </c>
    </row>
    <row r="480" ht="15.75" customHeight="1">
      <c r="I480" s="147"/>
      <c r="K480" t="str">
        <f t="shared" si="2"/>
        <v>#REF!</v>
      </c>
    </row>
    <row r="481" ht="15.75" customHeight="1">
      <c r="I481" s="147"/>
      <c r="K481" t="str">
        <f t="shared" si="2"/>
        <v>#REF!</v>
      </c>
    </row>
    <row r="482" ht="15.75" customHeight="1">
      <c r="I482" s="147"/>
      <c r="K482" t="str">
        <f t="shared" si="2"/>
        <v>#REF!</v>
      </c>
    </row>
    <row r="483" ht="15.75" customHeight="1">
      <c r="I483" s="147"/>
      <c r="K483" t="str">
        <f t="shared" si="2"/>
        <v>#REF!</v>
      </c>
    </row>
    <row r="484" ht="15.75" customHeight="1">
      <c r="I484" s="147"/>
      <c r="K484" t="str">
        <f t="shared" si="2"/>
        <v>#REF!</v>
      </c>
    </row>
    <row r="485" ht="15.75" customHeight="1">
      <c r="I485" s="147"/>
      <c r="K485" t="str">
        <f t="shared" si="2"/>
        <v>#REF!</v>
      </c>
    </row>
    <row r="486" ht="15.75" customHeight="1">
      <c r="I486" s="147"/>
      <c r="K486" t="str">
        <f t="shared" si="2"/>
        <v>#REF!</v>
      </c>
    </row>
    <row r="487" ht="15.75" customHeight="1">
      <c r="I487" s="147"/>
      <c r="K487" t="str">
        <f t="shared" si="2"/>
        <v>#REF!</v>
      </c>
    </row>
    <row r="488" ht="15.75" customHeight="1">
      <c r="I488" s="147"/>
      <c r="K488" t="str">
        <f t="shared" si="2"/>
        <v>#REF!</v>
      </c>
    </row>
    <row r="489" ht="15.75" customHeight="1">
      <c r="I489" s="147"/>
      <c r="K489" t="str">
        <f t="shared" si="2"/>
        <v>#REF!</v>
      </c>
    </row>
    <row r="490" ht="15.75" customHeight="1">
      <c r="I490" s="147"/>
      <c r="K490" t="str">
        <f t="shared" si="2"/>
        <v>#REF!</v>
      </c>
    </row>
    <row r="491" ht="15.75" customHeight="1">
      <c r="I491" s="147"/>
      <c r="K491" t="str">
        <f t="shared" si="2"/>
        <v>#REF!</v>
      </c>
    </row>
    <row r="492" ht="15.75" customHeight="1">
      <c r="I492" s="147"/>
      <c r="K492" t="str">
        <f t="shared" si="2"/>
        <v>#REF!</v>
      </c>
    </row>
    <row r="493" ht="15.75" customHeight="1">
      <c r="I493" s="147"/>
      <c r="K493" t="str">
        <f t="shared" si="2"/>
        <v>#REF!</v>
      </c>
    </row>
    <row r="494" ht="15.75" customHeight="1">
      <c r="I494" s="147"/>
      <c r="K494" t="str">
        <f t="shared" si="2"/>
        <v>#REF!</v>
      </c>
    </row>
    <row r="495" ht="15.75" customHeight="1">
      <c r="I495" s="147"/>
      <c r="K495" t="str">
        <f t="shared" si="2"/>
        <v>#REF!</v>
      </c>
    </row>
    <row r="496" ht="15.75" customHeight="1">
      <c r="I496" s="147"/>
      <c r="K496" t="str">
        <f t="shared" si="2"/>
        <v>#REF!</v>
      </c>
    </row>
    <row r="497" ht="15.75" customHeight="1">
      <c r="I497" s="147"/>
      <c r="K497" t="str">
        <f t="shared" si="2"/>
        <v>#REF!</v>
      </c>
    </row>
    <row r="498" ht="15.75" customHeight="1">
      <c r="I498" s="147"/>
      <c r="K498" t="str">
        <f t="shared" si="2"/>
        <v>#REF!</v>
      </c>
    </row>
    <row r="499" ht="15.75" customHeight="1">
      <c r="I499" s="147"/>
      <c r="K499" t="str">
        <f t="shared" si="2"/>
        <v>#REF!</v>
      </c>
    </row>
    <row r="500" ht="15.75" customHeight="1">
      <c r="I500" s="147"/>
      <c r="K500" t="str">
        <f t="shared" si="2"/>
        <v>#REF!</v>
      </c>
    </row>
    <row r="501" ht="15.75" customHeight="1">
      <c r="I501" s="147"/>
      <c r="K501" t="str">
        <f t="shared" si="2"/>
        <v>#REF!</v>
      </c>
    </row>
    <row r="502" ht="15.75" customHeight="1">
      <c r="I502" s="147"/>
      <c r="K502" t="str">
        <f t="shared" si="2"/>
        <v>#REF!</v>
      </c>
    </row>
    <row r="503" ht="15.75" customHeight="1">
      <c r="I503" s="147"/>
      <c r="K503" t="str">
        <f t="shared" si="2"/>
        <v>#REF!</v>
      </c>
    </row>
    <row r="504" ht="15.75" customHeight="1">
      <c r="I504" s="147"/>
      <c r="K504" t="str">
        <f t="shared" si="2"/>
        <v>#REF!</v>
      </c>
    </row>
    <row r="505" ht="15.75" customHeight="1">
      <c r="I505" s="147"/>
      <c r="K505" t="str">
        <f t="shared" si="2"/>
        <v>#REF!</v>
      </c>
    </row>
    <row r="506" ht="15.75" customHeight="1">
      <c r="I506" s="147"/>
      <c r="K506" t="str">
        <f t="shared" si="2"/>
        <v>#REF!</v>
      </c>
    </row>
    <row r="507" ht="15.75" customHeight="1">
      <c r="I507" s="147"/>
      <c r="K507" t="str">
        <f t="shared" si="2"/>
        <v>#REF!</v>
      </c>
    </row>
    <row r="508" ht="15.75" customHeight="1">
      <c r="I508" s="147"/>
      <c r="K508" t="str">
        <f t="shared" si="2"/>
        <v>#REF!</v>
      </c>
    </row>
    <row r="509" ht="15.75" customHeight="1">
      <c r="I509" s="147"/>
      <c r="K509" t="str">
        <f t="shared" si="2"/>
        <v>#REF!</v>
      </c>
    </row>
    <row r="510" ht="15.75" customHeight="1">
      <c r="I510" s="147"/>
      <c r="K510" t="str">
        <f t="shared" si="2"/>
        <v>#REF!</v>
      </c>
    </row>
    <row r="511" ht="15.75" customHeight="1">
      <c r="I511" s="147"/>
      <c r="K511" t="str">
        <f t="shared" si="2"/>
        <v>#REF!</v>
      </c>
    </row>
    <row r="512" ht="15.75" customHeight="1">
      <c r="I512" s="147"/>
      <c r="K512" t="str">
        <f t="shared" si="2"/>
        <v>#REF!</v>
      </c>
    </row>
    <row r="513" ht="15.75" customHeight="1">
      <c r="I513" s="147"/>
      <c r="K513" t="str">
        <f t="shared" si="2"/>
        <v>#REF!</v>
      </c>
    </row>
    <row r="514" ht="15.75" customHeight="1">
      <c r="I514" s="147"/>
      <c r="K514" t="str">
        <f t="shared" si="2"/>
        <v>#REF!</v>
      </c>
    </row>
    <row r="515" ht="15.75" customHeight="1">
      <c r="I515" s="147"/>
      <c r="K515" t="str">
        <f t="shared" si="2"/>
        <v>#REF!</v>
      </c>
    </row>
    <row r="516" ht="15.75" customHeight="1">
      <c r="I516" s="147"/>
      <c r="K516" t="str">
        <f t="shared" si="2"/>
        <v>#REF!</v>
      </c>
    </row>
    <row r="517" ht="15.75" customHeight="1">
      <c r="I517" s="147"/>
      <c r="K517" t="str">
        <f t="shared" si="2"/>
        <v>#REF!</v>
      </c>
    </row>
    <row r="518" ht="15.75" customHeight="1">
      <c r="I518" s="147"/>
      <c r="K518" t="str">
        <f t="shared" si="2"/>
        <v>#REF!</v>
      </c>
    </row>
    <row r="519" ht="15.75" customHeight="1">
      <c r="I519" s="147"/>
      <c r="K519" t="str">
        <f t="shared" si="2"/>
        <v>#REF!</v>
      </c>
    </row>
    <row r="520" ht="15.75" customHeight="1">
      <c r="I520" s="147"/>
      <c r="K520" t="str">
        <f t="shared" si="2"/>
        <v>#REF!</v>
      </c>
    </row>
    <row r="521" ht="15.75" customHeight="1">
      <c r="I521" s="147"/>
      <c r="K521" t="str">
        <f t="shared" si="2"/>
        <v>#REF!</v>
      </c>
    </row>
    <row r="522" ht="15.75" customHeight="1">
      <c r="I522" s="147"/>
      <c r="K522" t="str">
        <f t="shared" si="2"/>
        <v>#REF!</v>
      </c>
    </row>
    <row r="523" ht="15.75" customHeight="1">
      <c r="I523" s="147"/>
      <c r="K523" t="str">
        <f t="shared" si="2"/>
        <v>#REF!</v>
      </c>
    </row>
    <row r="524" ht="15.75" customHeight="1">
      <c r="I524" s="147"/>
      <c r="K524" t="str">
        <f t="shared" si="2"/>
        <v>#REF!</v>
      </c>
    </row>
    <row r="525" ht="15.75" customHeight="1">
      <c r="I525" s="147"/>
      <c r="K525" t="str">
        <f t="shared" si="2"/>
        <v>#REF!</v>
      </c>
    </row>
    <row r="526" ht="15.75" customHeight="1">
      <c r="I526" s="147"/>
      <c r="K526" t="str">
        <f t="shared" si="2"/>
        <v>#REF!</v>
      </c>
    </row>
    <row r="527" ht="15.75" customHeight="1">
      <c r="I527" s="147"/>
      <c r="K527" t="str">
        <f t="shared" si="2"/>
        <v>#REF!</v>
      </c>
    </row>
    <row r="528" ht="15.75" customHeight="1">
      <c r="I528" s="147"/>
      <c r="K528" t="str">
        <f t="shared" si="2"/>
        <v>#REF!</v>
      </c>
    </row>
    <row r="529" ht="15.75" customHeight="1">
      <c r="I529" s="147"/>
      <c r="K529" t="str">
        <f t="shared" si="2"/>
        <v>#REF!</v>
      </c>
    </row>
    <row r="530" ht="15.75" customHeight="1">
      <c r="I530" s="147"/>
      <c r="K530" t="str">
        <f t="shared" si="2"/>
        <v>#REF!</v>
      </c>
    </row>
    <row r="531" ht="15.75" customHeight="1">
      <c r="I531" s="147"/>
      <c r="K531" t="str">
        <f t="shared" si="2"/>
        <v>#REF!</v>
      </c>
    </row>
    <row r="532" ht="15.75" customHeight="1">
      <c r="I532" s="147"/>
      <c r="K532" t="str">
        <f t="shared" si="2"/>
        <v>#REF!</v>
      </c>
    </row>
    <row r="533" ht="15.75" customHeight="1">
      <c r="I533" s="147"/>
      <c r="K533" t="str">
        <f t="shared" si="2"/>
        <v>#REF!</v>
      </c>
    </row>
    <row r="534" ht="15.75" customHeight="1">
      <c r="I534" s="147"/>
      <c r="K534" t="str">
        <f t="shared" si="2"/>
        <v>#REF!</v>
      </c>
    </row>
    <row r="535" ht="15.75" customHeight="1">
      <c r="I535" s="147"/>
      <c r="K535" t="str">
        <f t="shared" si="2"/>
        <v>#REF!</v>
      </c>
    </row>
    <row r="536" ht="15.75" customHeight="1">
      <c r="I536" s="147"/>
      <c r="K536" t="str">
        <f t="shared" si="2"/>
        <v>#REF!</v>
      </c>
    </row>
    <row r="537" ht="15.75" customHeight="1">
      <c r="I537" s="147"/>
      <c r="K537" t="str">
        <f t="shared" si="2"/>
        <v>#REF!</v>
      </c>
    </row>
    <row r="538" ht="15.75" customHeight="1">
      <c r="I538" s="147"/>
      <c r="K538" t="str">
        <f t="shared" si="2"/>
        <v>#REF!</v>
      </c>
    </row>
    <row r="539" ht="15.75" customHeight="1">
      <c r="I539" s="147"/>
      <c r="K539" t="str">
        <f t="shared" si="2"/>
        <v>#REF!</v>
      </c>
    </row>
    <row r="540" ht="15.75" customHeight="1">
      <c r="I540" s="147"/>
      <c r="K540" t="str">
        <f t="shared" si="2"/>
        <v>#REF!</v>
      </c>
    </row>
    <row r="541" ht="15.75" customHeight="1">
      <c r="I541" s="147"/>
      <c r="K541" t="str">
        <f t="shared" si="2"/>
        <v>#REF!</v>
      </c>
    </row>
    <row r="542" ht="15.75" customHeight="1">
      <c r="I542" s="147"/>
      <c r="K542" t="str">
        <f t="shared" si="2"/>
        <v>#REF!</v>
      </c>
    </row>
    <row r="543" ht="15.75" customHeight="1">
      <c r="I543" s="147"/>
      <c r="K543" t="str">
        <f t="shared" si="2"/>
        <v>#REF!</v>
      </c>
    </row>
    <row r="544" ht="15.75" customHeight="1">
      <c r="I544" s="147"/>
      <c r="K544" t="str">
        <f t="shared" si="2"/>
        <v>#REF!</v>
      </c>
    </row>
    <row r="545" ht="15.75" customHeight="1">
      <c r="I545" s="147"/>
      <c r="K545" t="str">
        <f t="shared" si="2"/>
        <v>#REF!</v>
      </c>
    </row>
    <row r="546" ht="15.75" customHeight="1">
      <c r="I546" s="147"/>
      <c r="K546" t="str">
        <f t="shared" si="2"/>
        <v>#REF!</v>
      </c>
    </row>
    <row r="547" ht="15.75" customHeight="1">
      <c r="I547" s="147"/>
      <c r="K547" t="str">
        <f t="shared" si="2"/>
        <v>#REF!</v>
      </c>
    </row>
    <row r="548" ht="15.75" customHeight="1">
      <c r="I548" s="147"/>
      <c r="K548" t="str">
        <f t="shared" si="2"/>
        <v>#REF!</v>
      </c>
    </row>
    <row r="549" ht="15.75" customHeight="1">
      <c r="I549" s="147"/>
      <c r="K549" t="str">
        <f t="shared" si="2"/>
        <v>#REF!</v>
      </c>
    </row>
    <row r="550" ht="15.75" customHeight="1">
      <c r="I550" s="147"/>
      <c r="K550" t="str">
        <f t="shared" si="2"/>
        <v>#REF!</v>
      </c>
    </row>
    <row r="551" ht="15.75" customHeight="1">
      <c r="I551" s="147"/>
      <c r="K551" t="str">
        <f t="shared" si="2"/>
        <v>#REF!</v>
      </c>
    </row>
    <row r="552" ht="15.75" customHeight="1">
      <c r="I552" s="147"/>
      <c r="K552" t="str">
        <f t="shared" si="2"/>
        <v>#REF!</v>
      </c>
    </row>
    <row r="553" ht="15.75" customHeight="1">
      <c r="I553" s="147"/>
      <c r="K553" t="str">
        <f t="shared" si="2"/>
        <v>#REF!</v>
      </c>
    </row>
    <row r="554" ht="15.75" customHeight="1">
      <c r="I554" s="147"/>
      <c r="K554" t="str">
        <f t="shared" si="2"/>
        <v>#REF!</v>
      </c>
    </row>
    <row r="555" ht="15.75" customHeight="1">
      <c r="I555" s="147"/>
      <c r="K555" t="str">
        <f t="shared" si="2"/>
        <v>#REF!</v>
      </c>
    </row>
    <row r="556" ht="15.75" customHeight="1">
      <c r="I556" s="147"/>
      <c r="K556" t="str">
        <f t="shared" si="2"/>
        <v>#REF!</v>
      </c>
    </row>
    <row r="557" ht="15.75" customHeight="1">
      <c r="I557" s="147"/>
      <c r="K557" t="str">
        <f t="shared" si="2"/>
        <v>#REF!</v>
      </c>
    </row>
    <row r="558" ht="15.75" customHeight="1">
      <c r="I558" s="147"/>
      <c r="K558" t="str">
        <f t="shared" si="2"/>
        <v>#REF!</v>
      </c>
    </row>
    <row r="559" ht="15.75" customHeight="1">
      <c r="I559" s="147"/>
      <c r="K559" t="str">
        <f t="shared" si="2"/>
        <v>#REF!</v>
      </c>
    </row>
    <row r="560" ht="15.75" customHeight="1">
      <c r="I560" s="147"/>
      <c r="K560" t="str">
        <f t="shared" si="2"/>
        <v>#REF!</v>
      </c>
    </row>
    <row r="561" ht="15.75" customHeight="1">
      <c r="I561" s="147"/>
      <c r="K561" t="str">
        <f t="shared" si="2"/>
        <v>#REF!</v>
      </c>
    </row>
    <row r="562" ht="15.75" customHeight="1">
      <c r="I562" s="147"/>
      <c r="K562" t="str">
        <f t="shared" si="2"/>
        <v>#REF!</v>
      </c>
    </row>
    <row r="563" ht="15.75" customHeight="1">
      <c r="I563" s="147"/>
      <c r="K563" t="str">
        <f t="shared" si="2"/>
        <v>#REF!</v>
      </c>
    </row>
    <row r="564" ht="15.75" customHeight="1">
      <c r="I564" s="147"/>
      <c r="K564" t="str">
        <f t="shared" si="2"/>
        <v>#REF!</v>
      </c>
    </row>
    <row r="565" ht="15.75" customHeight="1">
      <c r="I565" s="147"/>
      <c r="K565" t="str">
        <f t="shared" si="2"/>
        <v>#REF!</v>
      </c>
    </row>
    <row r="566" ht="15.75" customHeight="1">
      <c r="I566" s="147"/>
      <c r="K566" t="str">
        <f t="shared" si="2"/>
        <v>#REF!</v>
      </c>
    </row>
    <row r="567" ht="15.75" customHeight="1">
      <c r="I567" s="147"/>
      <c r="K567" t="str">
        <f t="shared" si="2"/>
        <v>#REF!</v>
      </c>
    </row>
    <row r="568" ht="15.75" customHeight="1">
      <c r="I568" s="147"/>
      <c r="K568" t="str">
        <f t="shared" si="2"/>
        <v>#REF!</v>
      </c>
    </row>
    <row r="569" ht="15.75" customHeight="1">
      <c r="I569" s="147"/>
      <c r="K569" t="str">
        <f t="shared" si="2"/>
        <v>#REF!</v>
      </c>
    </row>
    <row r="570" ht="15.75" customHeight="1">
      <c r="I570" s="147"/>
      <c r="K570" t="str">
        <f t="shared" si="2"/>
        <v>#REF!</v>
      </c>
    </row>
    <row r="571" ht="15.75" customHeight="1">
      <c r="I571" s="147"/>
      <c r="K571" t="str">
        <f t="shared" si="2"/>
        <v>#REF!</v>
      </c>
    </row>
    <row r="572" ht="15.75" customHeight="1">
      <c r="I572" s="147"/>
      <c r="K572" t="str">
        <f t="shared" si="2"/>
        <v>#REF!</v>
      </c>
    </row>
    <row r="573" ht="15.75" customHeight="1">
      <c r="I573" s="147"/>
      <c r="K573" t="str">
        <f t="shared" si="2"/>
        <v>#REF!</v>
      </c>
    </row>
    <row r="574" ht="15.75" customHeight="1">
      <c r="I574" s="147"/>
      <c r="K574" t="str">
        <f t="shared" si="2"/>
        <v>#REF!</v>
      </c>
    </row>
    <row r="575" ht="15.75" customHeight="1">
      <c r="I575" s="147"/>
      <c r="K575" t="str">
        <f t="shared" si="2"/>
        <v>#REF!</v>
      </c>
    </row>
    <row r="576" ht="15.75" customHeight="1">
      <c r="I576" s="147"/>
      <c r="K576" t="str">
        <f t="shared" si="2"/>
        <v>#REF!</v>
      </c>
    </row>
    <row r="577" ht="15.75" customHeight="1">
      <c r="I577" s="147"/>
      <c r="K577" t="str">
        <f t="shared" si="2"/>
        <v>#REF!</v>
      </c>
    </row>
    <row r="578" ht="15.75" customHeight="1">
      <c r="I578" s="147"/>
      <c r="K578" t="str">
        <f t="shared" si="2"/>
        <v>#REF!</v>
      </c>
    </row>
    <row r="579" ht="15.75" customHeight="1">
      <c r="I579" s="147"/>
      <c r="K579" t="str">
        <f t="shared" si="2"/>
        <v>#REF!</v>
      </c>
    </row>
    <row r="580" ht="15.75" customHeight="1">
      <c r="I580" s="147"/>
      <c r="K580" t="str">
        <f t="shared" si="2"/>
        <v>#REF!</v>
      </c>
    </row>
    <row r="581" ht="15.75" customHeight="1">
      <c r="I581" s="147"/>
      <c r="K581" t="str">
        <f t="shared" si="2"/>
        <v>#REF!</v>
      </c>
    </row>
    <row r="582" ht="15.75" customHeight="1">
      <c r="I582" s="147"/>
      <c r="K582" t="str">
        <f t="shared" si="2"/>
        <v>#REF!</v>
      </c>
    </row>
    <row r="583" ht="15.75" customHeight="1">
      <c r="I583" s="147"/>
      <c r="K583" t="str">
        <f t="shared" si="2"/>
        <v>#REF!</v>
      </c>
    </row>
    <row r="584" ht="15.75" customHeight="1">
      <c r="I584" s="147"/>
      <c r="K584" t="str">
        <f t="shared" si="2"/>
        <v>#REF!</v>
      </c>
    </row>
    <row r="585" ht="15.75" customHeight="1">
      <c r="I585" s="147"/>
      <c r="K585" t="str">
        <f t="shared" si="2"/>
        <v>#REF!</v>
      </c>
    </row>
    <row r="586" ht="15.75" customHeight="1">
      <c r="I586" s="147"/>
      <c r="K586" t="str">
        <f t="shared" si="2"/>
        <v>#REF!</v>
      </c>
    </row>
    <row r="587" ht="15.75" customHeight="1">
      <c r="I587" s="147"/>
      <c r="K587" t="str">
        <f t="shared" si="2"/>
        <v>#REF!</v>
      </c>
    </row>
    <row r="588" ht="15.75" customHeight="1">
      <c r="I588" s="147"/>
      <c r="K588" t="str">
        <f t="shared" si="2"/>
        <v>#REF!</v>
      </c>
    </row>
    <row r="589" ht="15.75" customHeight="1">
      <c r="I589" s="147"/>
      <c r="K589" t="str">
        <f t="shared" si="2"/>
        <v>#REF!</v>
      </c>
    </row>
    <row r="590" ht="15.75" customHeight="1">
      <c r="I590" s="147"/>
      <c r="K590" t="str">
        <f t="shared" si="2"/>
        <v>#REF!</v>
      </c>
    </row>
    <row r="591" ht="15.75" customHeight="1">
      <c r="I591" s="147"/>
      <c r="K591" t="str">
        <f t="shared" si="2"/>
        <v>#REF!</v>
      </c>
    </row>
    <row r="592" ht="15.75" customHeight="1">
      <c r="I592" s="147"/>
      <c r="K592" t="str">
        <f t="shared" si="2"/>
        <v>#REF!</v>
      </c>
    </row>
    <row r="593" ht="15.75" customHeight="1">
      <c r="I593" s="147"/>
      <c r="K593" t="str">
        <f t="shared" si="2"/>
        <v>#REF!</v>
      </c>
    </row>
    <row r="594" ht="15.75" customHeight="1">
      <c r="I594" s="147"/>
      <c r="K594" t="str">
        <f t="shared" si="2"/>
        <v>#REF!</v>
      </c>
    </row>
    <row r="595" ht="15.75" customHeight="1">
      <c r="I595" s="147"/>
      <c r="K595" t="str">
        <f t="shared" si="2"/>
        <v>#REF!</v>
      </c>
    </row>
    <row r="596" ht="15.75" customHeight="1">
      <c r="I596" s="147"/>
      <c r="K596" t="str">
        <f t="shared" si="2"/>
        <v>#REF!</v>
      </c>
    </row>
    <row r="597" ht="15.75" customHeight="1">
      <c r="I597" s="147"/>
      <c r="K597" t="str">
        <f t="shared" si="2"/>
        <v>#REF!</v>
      </c>
    </row>
    <row r="598" ht="15.75" customHeight="1">
      <c r="I598" s="147"/>
      <c r="K598" t="str">
        <f t="shared" si="2"/>
        <v>#REF!</v>
      </c>
    </row>
    <row r="599" ht="15.75" customHeight="1">
      <c r="I599" s="147"/>
      <c r="K599" t="str">
        <f t="shared" si="2"/>
        <v>#REF!</v>
      </c>
    </row>
    <row r="600" ht="15.75" customHeight="1">
      <c r="I600" s="147"/>
      <c r="K600" t="str">
        <f t="shared" si="2"/>
        <v>#REF!</v>
      </c>
    </row>
    <row r="601" ht="15.75" customHeight="1">
      <c r="I601" s="147"/>
      <c r="K601" t="str">
        <f t="shared" si="2"/>
        <v>#REF!</v>
      </c>
    </row>
    <row r="602" ht="15.75" customHeight="1">
      <c r="I602" s="147"/>
      <c r="K602" t="str">
        <f t="shared" si="2"/>
        <v>#REF!</v>
      </c>
    </row>
    <row r="603" ht="15.75" customHeight="1">
      <c r="I603" s="147"/>
      <c r="K603" t="str">
        <f t="shared" si="2"/>
        <v>#REF!</v>
      </c>
    </row>
    <row r="604" ht="15.75" customHeight="1">
      <c r="I604" s="147"/>
      <c r="K604" t="str">
        <f t="shared" si="2"/>
        <v>#REF!</v>
      </c>
    </row>
    <row r="605" ht="15.75" customHeight="1">
      <c r="I605" s="147"/>
      <c r="K605" t="str">
        <f t="shared" si="2"/>
        <v>#REF!</v>
      </c>
    </row>
    <row r="606" ht="15.75" customHeight="1">
      <c r="I606" s="147"/>
      <c r="K606" t="str">
        <f t="shared" si="2"/>
        <v>#REF!</v>
      </c>
    </row>
    <row r="607" ht="15.75" customHeight="1">
      <c r="I607" s="147"/>
      <c r="K607" t="str">
        <f t="shared" si="2"/>
        <v>#REF!</v>
      </c>
    </row>
    <row r="608" ht="15.75" customHeight="1">
      <c r="I608" s="147"/>
      <c r="K608" t="str">
        <f t="shared" si="2"/>
        <v>#REF!</v>
      </c>
    </row>
    <row r="609" ht="15.75" customHeight="1">
      <c r="I609" s="147"/>
      <c r="K609" t="str">
        <f t="shared" si="2"/>
        <v>#REF!</v>
      </c>
    </row>
    <row r="610" ht="15.75" customHeight="1">
      <c r="I610" s="147"/>
      <c r="K610" t="str">
        <f t="shared" si="2"/>
        <v>#REF!</v>
      </c>
    </row>
    <row r="611" ht="15.75" customHeight="1">
      <c r="I611" s="147"/>
      <c r="K611" t="str">
        <f t="shared" si="2"/>
        <v>#REF!</v>
      </c>
    </row>
    <row r="612" ht="15.75" customHeight="1">
      <c r="I612" s="147"/>
      <c r="K612" t="str">
        <f t="shared" si="2"/>
        <v>#REF!</v>
      </c>
    </row>
    <row r="613" ht="15.75" customHeight="1">
      <c r="I613" s="147"/>
      <c r="K613" t="str">
        <f t="shared" si="2"/>
        <v>#REF!</v>
      </c>
    </row>
    <row r="614" ht="15.75" customHeight="1">
      <c r="I614" s="147"/>
      <c r="K614" t="str">
        <f t="shared" si="2"/>
        <v>#REF!</v>
      </c>
    </row>
    <row r="615" ht="15.75" customHeight="1">
      <c r="I615" s="147"/>
      <c r="K615" t="str">
        <f t="shared" si="2"/>
        <v>#REF!</v>
      </c>
    </row>
    <row r="616" ht="15.75" customHeight="1">
      <c r="I616" s="147"/>
      <c r="K616" t="str">
        <f t="shared" si="2"/>
        <v>#REF!</v>
      </c>
    </row>
    <row r="617" ht="15.75" customHeight="1">
      <c r="I617" s="147"/>
      <c r="K617" t="str">
        <f t="shared" si="2"/>
        <v>#REF!</v>
      </c>
    </row>
    <row r="618" ht="15.75" customHeight="1">
      <c r="I618" s="147"/>
      <c r="K618" t="str">
        <f t="shared" si="2"/>
        <v>#REF!</v>
      </c>
    </row>
    <row r="619" ht="15.75" customHeight="1">
      <c r="I619" s="147"/>
      <c r="K619" t="str">
        <f t="shared" si="2"/>
        <v>#REF!</v>
      </c>
    </row>
    <row r="620" ht="15.75" customHeight="1">
      <c r="I620" s="147"/>
      <c r="K620" t="str">
        <f t="shared" si="2"/>
        <v>#REF!</v>
      </c>
    </row>
    <row r="621" ht="15.75" customHeight="1">
      <c r="I621" s="147"/>
      <c r="K621" t="str">
        <f t="shared" si="2"/>
        <v>#REF!</v>
      </c>
    </row>
    <row r="622" ht="15.75" customHeight="1">
      <c r="I622" s="147"/>
      <c r="K622" t="str">
        <f t="shared" si="2"/>
        <v>#REF!</v>
      </c>
    </row>
    <row r="623" ht="15.75" customHeight="1">
      <c r="I623" s="147"/>
      <c r="K623" t="str">
        <f t="shared" si="2"/>
        <v>#REF!</v>
      </c>
    </row>
    <row r="624" ht="15.75" customHeight="1">
      <c r="I624" s="147"/>
      <c r="K624" t="str">
        <f t="shared" si="2"/>
        <v>#REF!</v>
      </c>
    </row>
    <row r="625" ht="15.75" customHeight="1">
      <c r="I625" s="147"/>
      <c r="K625" t="str">
        <f t="shared" si="2"/>
        <v>#REF!</v>
      </c>
    </row>
    <row r="626" ht="15.75" customHeight="1">
      <c r="I626" s="147"/>
      <c r="K626" t="str">
        <f t="shared" si="2"/>
        <v>#REF!</v>
      </c>
    </row>
    <row r="627" ht="15.75" customHeight="1">
      <c r="I627" s="147"/>
      <c r="K627" t="str">
        <f t="shared" si="2"/>
        <v>#REF!</v>
      </c>
    </row>
    <row r="628" ht="15.75" customHeight="1">
      <c r="I628" s="147"/>
      <c r="K628" t="str">
        <f t="shared" si="2"/>
        <v>#REF!</v>
      </c>
    </row>
    <row r="629" ht="15.75" customHeight="1">
      <c r="I629" s="147"/>
      <c r="K629" t="str">
        <f t="shared" si="2"/>
        <v>#REF!</v>
      </c>
    </row>
    <row r="630" ht="15.75" customHeight="1">
      <c r="I630" s="147"/>
      <c r="K630" t="str">
        <f t="shared" si="2"/>
        <v>#REF!</v>
      </c>
    </row>
    <row r="631" ht="15.75" customHeight="1">
      <c r="I631" s="147"/>
      <c r="K631" t="str">
        <f t="shared" si="2"/>
        <v>#REF!</v>
      </c>
    </row>
    <row r="632" ht="15.75" customHeight="1">
      <c r="I632" s="147"/>
      <c r="K632" t="str">
        <f t="shared" si="2"/>
        <v>#REF!</v>
      </c>
    </row>
    <row r="633" ht="15.75" customHeight="1">
      <c r="I633" s="147"/>
      <c r="K633" t="str">
        <f t="shared" si="2"/>
        <v>#REF!</v>
      </c>
    </row>
    <row r="634" ht="15.75" customHeight="1">
      <c r="I634" s="147"/>
      <c r="K634" t="str">
        <f t="shared" si="2"/>
        <v>#REF!</v>
      </c>
    </row>
    <row r="635" ht="15.75" customHeight="1">
      <c r="I635" s="147"/>
      <c r="K635" t="str">
        <f t="shared" si="2"/>
        <v>#REF!</v>
      </c>
    </row>
    <row r="636" ht="15.75" customHeight="1">
      <c r="I636" s="147"/>
      <c r="K636" t="str">
        <f t="shared" si="2"/>
        <v>#REF!</v>
      </c>
    </row>
    <row r="637" ht="15.75" customHeight="1">
      <c r="I637" s="147"/>
      <c r="K637" t="str">
        <f t="shared" si="2"/>
        <v>#REF!</v>
      </c>
    </row>
    <row r="638" ht="15.75" customHeight="1">
      <c r="I638" s="147"/>
      <c r="K638" t="str">
        <f t="shared" si="2"/>
        <v>#REF!</v>
      </c>
    </row>
    <row r="639" ht="15.75" customHeight="1">
      <c r="I639" s="147"/>
      <c r="K639" t="str">
        <f t="shared" si="2"/>
        <v>#REF!</v>
      </c>
    </row>
    <row r="640" ht="15.75" customHeight="1">
      <c r="I640" s="147"/>
      <c r="K640" t="str">
        <f t="shared" si="2"/>
        <v>#REF!</v>
      </c>
    </row>
    <row r="641" ht="15.75" customHeight="1">
      <c r="I641" s="147"/>
      <c r="K641" t="str">
        <f t="shared" si="2"/>
        <v>#REF!</v>
      </c>
    </row>
    <row r="642" ht="15.75" customHeight="1">
      <c r="I642" s="147"/>
      <c r="K642" t="str">
        <f t="shared" si="2"/>
        <v>#REF!</v>
      </c>
    </row>
    <row r="643" ht="15.75" customHeight="1">
      <c r="I643" s="147"/>
      <c r="K643" t="str">
        <f t="shared" si="2"/>
        <v>#REF!</v>
      </c>
    </row>
    <row r="644" ht="15.75" customHeight="1">
      <c r="I644" s="147"/>
      <c r="K644" t="str">
        <f t="shared" si="2"/>
        <v>#REF!</v>
      </c>
    </row>
    <row r="645" ht="15.75" customHeight="1">
      <c r="I645" s="147"/>
      <c r="K645" t="str">
        <f t="shared" si="2"/>
        <v>#REF!</v>
      </c>
    </row>
    <row r="646" ht="15.75" customHeight="1">
      <c r="I646" s="147"/>
      <c r="K646" t="str">
        <f t="shared" si="2"/>
        <v>#REF!</v>
      </c>
    </row>
    <row r="647" ht="15.75" customHeight="1">
      <c r="I647" s="147"/>
      <c r="K647" t="str">
        <f t="shared" si="2"/>
        <v>#REF!</v>
      </c>
    </row>
    <row r="648" ht="15.75" customHeight="1">
      <c r="I648" s="147"/>
      <c r="K648" t="str">
        <f t="shared" si="2"/>
        <v>#REF!</v>
      </c>
    </row>
    <row r="649" ht="15.75" customHeight="1">
      <c r="I649" s="147"/>
      <c r="K649" t="str">
        <f t="shared" si="2"/>
        <v>#REF!</v>
      </c>
    </row>
    <row r="650" ht="15.75" customHeight="1">
      <c r="I650" s="147"/>
      <c r="K650" t="str">
        <f t="shared" si="2"/>
        <v>#REF!</v>
      </c>
    </row>
    <row r="651" ht="15.75" customHeight="1">
      <c r="I651" s="147"/>
      <c r="K651" t="str">
        <f t="shared" si="2"/>
        <v>#REF!</v>
      </c>
    </row>
    <row r="652" ht="15.75" customHeight="1">
      <c r="I652" s="147"/>
      <c r="K652" t="str">
        <f t="shared" si="2"/>
        <v>#REF!</v>
      </c>
    </row>
    <row r="653" ht="15.75" customHeight="1">
      <c r="I653" s="147"/>
      <c r="K653" t="str">
        <f t="shared" si="2"/>
        <v>#REF!</v>
      </c>
    </row>
    <row r="654" ht="15.75" customHeight="1">
      <c r="I654" s="147"/>
      <c r="K654" t="str">
        <f t="shared" si="2"/>
        <v>#REF!</v>
      </c>
    </row>
    <row r="655" ht="15.75" customHeight="1">
      <c r="I655" s="147"/>
      <c r="K655" t="str">
        <f t="shared" si="2"/>
        <v>#REF!</v>
      </c>
    </row>
    <row r="656" ht="15.75" customHeight="1">
      <c r="I656" s="147"/>
      <c r="K656" t="str">
        <f t="shared" si="2"/>
        <v>#REF!</v>
      </c>
    </row>
    <row r="657" ht="15.75" customHeight="1">
      <c r="I657" s="147"/>
      <c r="K657" t="str">
        <f t="shared" si="2"/>
        <v>#REF!</v>
      </c>
    </row>
    <row r="658" ht="15.75" customHeight="1">
      <c r="I658" s="147"/>
      <c r="K658" t="str">
        <f t="shared" si="2"/>
        <v>#REF!</v>
      </c>
    </row>
    <row r="659" ht="15.75" customHeight="1">
      <c r="I659" s="147"/>
      <c r="K659" t="str">
        <f t="shared" si="2"/>
        <v>#REF!</v>
      </c>
    </row>
    <row r="660" ht="15.75" customHeight="1">
      <c r="I660" s="147"/>
      <c r="K660" t="str">
        <f t="shared" si="2"/>
        <v>#REF!</v>
      </c>
    </row>
    <row r="661" ht="15.75" customHeight="1">
      <c r="I661" s="147"/>
      <c r="K661" t="str">
        <f t="shared" si="2"/>
        <v>#REF!</v>
      </c>
    </row>
    <row r="662" ht="15.75" customHeight="1">
      <c r="I662" s="147"/>
      <c r="K662" t="str">
        <f t="shared" si="2"/>
        <v>#REF!</v>
      </c>
    </row>
    <row r="663" ht="15.75" customHeight="1">
      <c r="I663" s="147"/>
      <c r="K663" t="str">
        <f t="shared" si="2"/>
        <v>#REF!</v>
      </c>
    </row>
    <row r="664" ht="15.75" customHeight="1">
      <c r="I664" s="147"/>
      <c r="K664" t="str">
        <f t="shared" si="2"/>
        <v>#REF!</v>
      </c>
    </row>
    <row r="665" ht="15.75" customHeight="1">
      <c r="I665" s="147"/>
      <c r="K665" t="str">
        <f t="shared" si="2"/>
        <v>#REF!</v>
      </c>
    </row>
    <row r="666" ht="15.75" customHeight="1">
      <c r="I666" s="147"/>
      <c r="K666" t="str">
        <f t="shared" si="2"/>
        <v>#REF!</v>
      </c>
    </row>
    <row r="667" ht="15.75" customHeight="1">
      <c r="I667" s="147"/>
      <c r="K667" t="str">
        <f t="shared" si="2"/>
        <v>#REF!</v>
      </c>
    </row>
    <row r="668" ht="15.75" customHeight="1">
      <c r="I668" s="147"/>
      <c r="K668" t="str">
        <f t="shared" si="2"/>
        <v>#REF!</v>
      </c>
    </row>
    <row r="669" ht="15.75" customHeight="1">
      <c r="I669" s="147"/>
      <c r="K669" t="str">
        <f t="shared" si="2"/>
        <v>#REF!</v>
      </c>
    </row>
    <row r="670" ht="15.75" customHeight="1">
      <c r="I670" s="147"/>
      <c r="K670" t="str">
        <f t="shared" si="2"/>
        <v>#REF!</v>
      </c>
    </row>
    <row r="671" ht="15.75" customHeight="1">
      <c r="I671" s="147"/>
      <c r="K671" t="str">
        <f t="shared" si="2"/>
        <v>#REF!</v>
      </c>
    </row>
    <row r="672" ht="15.75" customHeight="1">
      <c r="I672" s="147"/>
      <c r="K672" t="str">
        <f t="shared" si="2"/>
        <v>#REF!</v>
      </c>
    </row>
    <row r="673" ht="15.75" customHeight="1">
      <c r="I673" s="147"/>
      <c r="K673" t="str">
        <f t="shared" si="2"/>
        <v>#REF!</v>
      </c>
    </row>
    <row r="674" ht="15.75" customHeight="1">
      <c r="I674" s="147"/>
      <c r="K674" t="str">
        <f t="shared" si="2"/>
        <v>#REF!</v>
      </c>
    </row>
    <row r="675" ht="15.75" customHeight="1">
      <c r="I675" s="147"/>
      <c r="K675" t="str">
        <f t="shared" si="2"/>
        <v>#REF!</v>
      </c>
    </row>
    <row r="676" ht="15.75" customHeight="1">
      <c r="I676" s="147"/>
      <c r="K676" t="str">
        <f t="shared" si="2"/>
        <v>#REF!</v>
      </c>
    </row>
    <row r="677" ht="15.75" customHeight="1">
      <c r="I677" s="147"/>
      <c r="K677" t="str">
        <f t="shared" si="2"/>
        <v>#REF!</v>
      </c>
    </row>
    <row r="678" ht="15.75" customHeight="1">
      <c r="I678" s="147"/>
      <c r="K678" t="str">
        <f t="shared" si="2"/>
        <v>#REF!</v>
      </c>
    </row>
    <row r="679" ht="15.75" customHeight="1">
      <c r="I679" s="147"/>
      <c r="K679" t="str">
        <f t="shared" si="2"/>
        <v>#REF!</v>
      </c>
    </row>
    <row r="680" ht="15.75" customHeight="1">
      <c r="I680" s="147"/>
      <c r="K680" t="str">
        <f t="shared" si="2"/>
        <v>#REF!</v>
      </c>
    </row>
    <row r="681" ht="15.75" customHeight="1">
      <c r="I681" s="147"/>
      <c r="K681" t="str">
        <f t="shared" si="2"/>
        <v>#REF!</v>
      </c>
    </row>
    <row r="682" ht="15.75" customHeight="1">
      <c r="I682" s="147"/>
      <c r="K682" t="str">
        <f t="shared" si="2"/>
        <v>#REF!</v>
      </c>
    </row>
    <row r="683" ht="15.75" customHeight="1">
      <c r="I683" s="147"/>
      <c r="K683" t="str">
        <f t="shared" si="2"/>
        <v>#REF!</v>
      </c>
    </row>
    <row r="684" ht="15.75" customHeight="1">
      <c r="I684" s="147"/>
      <c r="K684" t="str">
        <f t="shared" si="2"/>
        <v>#REF!</v>
      </c>
    </row>
    <row r="685" ht="15.75" customHeight="1">
      <c r="I685" s="147"/>
      <c r="K685" t="str">
        <f t="shared" si="2"/>
        <v>#REF!</v>
      </c>
    </row>
    <row r="686" ht="15.75" customHeight="1">
      <c r="I686" s="147"/>
      <c r="K686" t="str">
        <f t="shared" si="2"/>
        <v>#REF!</v>
      </c>
    </row>
    <row r="687" ht="15.75" customHeight="1">
      <c r="I687" s="147"/>
      <c r="K687" t="str">
        <f t="shared" si="2"/>
        <v>#REF!</v>
      </c>
    </row>
    <row r="688" ht="15.75" customHeight="1">
      <c r="I688" s="147"/>
      <c r="K688" t="str">
        <f t="shared" si="2"/>
        <v>#REF!</v>
      </c>
    </row>
    <row r="689" ht="15.75" customHeight="1">
      <c r="I689" s="147"/>
      <c r="K689" t="str">
        <f t="shared" si="2"/>
        <v>#REF!</v>
      </c>
    </row>
    <row r="690" ht="15.75" customHeight="1">
      <c r="I690" s="147"/>
      <c r="K690" t="str">
        <f t="shared" si="2"/>
        <v>#REF!</v>
      </c>
    </row>
    <row r="691" ht="15.75" customHeight="1">
      <c r="I691" s="147"/>
      <c r="K691" t="str">
        <f t="shared" si="2"/>
        <v>#REF!</v>
      </c>
    </row>
    <row r="692" ht="15.75" customHeight="1">
      <c r="I692" s="147"/>
      <c r="K692" t="str">
        <f t="shared" si="2"/>
        <v>#REF!</v>
      </c>
    </row>
    <row r="693" ht="15.75" customHeight="1">
      <c r="I693" s="147"/>
      <c r="K693" t="str">
        <f t="shared" si="2"/>
        <v>#REF!</v>
      </c>
    </row>
    <row r="694" ht="15.75" customHeight="1">
      <c r="I694" s="147"/>
      <c r="K694" t="str">
        <f t="shared" si="2"/>
        <v>#REF!</v>
      </c>
    </row>
    <row r="695" ht="15.75" customHeight="1">
      <c r="I695" s="147"/>
      <c r="K695" t="str">
        <f t="shared" si="2"/>
        <v>#REF!</v>
      </c>
    </row>
    <row r="696" ht="15.75" customHeight="1">
      <c r="I696" s="147"/>
      <c r="K696" t="str">
        <f t="shared" si="2"/>
        <v>#REF!</v>
      </c>
    </row>
    <row r="697" ht="15.75" customHeight="1">
      <c r="I697" s="147"/>
      <c r="K697" t="str">
        <f t="shared" si="2"/>
        <v>#REF!</v>
      </c>
    </row>
    <row r="698" ht="15.75" customHeight="1">
      <c r="I698" s="147"/>
      <c r="K698" t="str">
        <f t="shared" si="2"/>
        <v>#REF!</v>
      </c>
    </row>
    <row r="699" ht="15.75" customHeight="1">
      <c r="I699" s="147"/>
      <c r="K699" t="str">
        <f t="shared" si="2"/>
        <v>#REF!</v>
      </c>
    </row>
    <row r="700" ht="15.75" customHeight="1">
      <c r="I700" s="147"/>
      <c r="K700" t="str">
        <f t="shared" si="2"/>
        <v>#REF!</v>
      </c>
    </row>
    <row r="701" ht="15.75" customHeight="1">
      <c r="I701" s="147"/>
      <c r="K701" t="str">
        <f t="shared" si="2"/>
        <v>#REF!</v>
      </c>
    </row>
    <row r="702" ht="15.75" customHeight="1">
      <c r="I702" s="147"/>
      <c r="K702" t="str">
        <f t="shared" si="2"/>
        <v>#REF!</v>
      </c>
    </row>
    <row r="703" ht="15.75" customHeight="1">
      <c r="I703" s="147"/>
      <c r="K703" t="str">
        <f t="shared" si="2"/>
        <v>#REF!</v>
      </c>
    </row>
    <row r="704" ht="15.75" customHeight="1">
      <c r="I704" s="147"/>
      <c r="K704" t="str">
        <f t="shared" si="2"/>
        <v>#REF!</v>
      </c>
    </row>
    <row r="705" ht="15.75" customHeight="1">
      <c r="I705" s="147"/>
      <c r="K705" t="str">
        <f t="shared" si="2"/>
        <v>#REF!</v>
      </c>
    </row>
    <row r="706" ht="15.75" customHeight="1">
      <c r="I706" s="147"/>
      <c r="K706" t="str">
        <f t="shared" si="2"/>
        <v>#REF!</v>
      </c>
    </row>
    <row r="707" ht="15.75" customHeight="1">
      <c r="I707" s="147"/>
      <c r="K707" t="str">
        <f t="shared" si="2"/>
        <v>#REF!</v>
      </c>
    </row>
    <row r="708" ht="15.75" customHeight="1">
      <c r="I708" s="147"/>
      <c r="K708" t="str">
        <f t="shared" si="2"/>
        <v>#REF!</v>
      </c>
    </row>
    <row r="709" ht="15.75" customHeight="1">
      <c r="I709" s="147"/>
      <c r="K709" t="str">
        <f t="shared" si="2"/>
        <v>#REF!</v>
      </c>
    </row>
    <row r="710" ht="15.75" customHeight="1">
      <c r="I710" s="147"/>
      <c r="K710" t="str">
        <f t="shared" si="2"/>
        <v>#REF!</v>
      </c>
    </row>
    <row r="711" ht="15.75" customHeight="1">
      <c r="I711" s="147"/>
      <c r="K711" t="str">
        <f t="shared" si="2"/>
        <v>#REF!</v>
      </c>
    </row>
    <row r="712" ht="15.75" customHeight="1">
      <c r="I712" s="147"/>
      <c r="K712" t="str">
        <f t="shared" si="2"/>
        <v>#REF!</v>
      </c>
    </row>
    <row r="713" ht="15.75" customHeight="1">
      <c r="I713" s="147"/>
      <c r="K713" t="str">
        <f t="shared" si="2"/>
        <v>#REF!</v>
      </c>
    </row>
    <row r="714" ht="15.75" customHeight="1">
      <c r="I714" s="147"/>
      <c r="K714" t="str">
        <f t="shared" si="2"/>
        <v>#REF!</v>
      </c>
    </row>
    <row r="715" ht="15.75" customHeight="1">
      <c r="I715" s="147"/>
      <c r="K715" t="str">
        <f t="shared" si="2"/>
        <v>#REF!</v>
      </c>
    </row>
    <row r="716" ht="15.75" customHeight="1">
      <c r="I716" s="147"/>
      <c r="K716" t="str">
        <f t="shared" si="2"/>
        <v>#REF!</v>
      </c>
    </row>
    <row r="717" ht="15.75" customHeight="1">
      <c r="I717" s="147"/>
      <c r="K717" t="str">
        <f t="shared" si="2"/>
        <v>#REF!</v>
      </c>
    </row>
    <row r="718" ht="15.75" customHeight="1">
      <c r="I718" s="147"/>
      <c r="K718" t="str">
        <f t="shared" si="2"/>
        <v>#REF!</v>
      </c>
    </row>
    <row r="719" ht="15.75" customHeight="1">
      <c r="I719" s="147"/>
      <c r="K719" t="str">
        <f t="shared" si="2"/>
        <v>#REF!</v>
      </c>
    </row>
    <row r="720" ht="15.75" customHeight="1">
      <c r="I720" s="147"/>
      <c r="K720" t="str">
        <f t="shared" si="2"/>
        <v>#REF!</v>
      </c>
    </row>
    <row r="721" ht="15.75" customHeight="1">
      <c r="I721" s="147"/>
      <c r="K721" t="str">
        <f t="shared" si="2"/>
        <v>#REF!</v>
      </c>
    </row>
    <row r="722" ht="15.75" customHeight="1">
      <c r="I722" s="147"/>
      <c r="K722" t="str">
        <f t="shared" si="2"/>
        <v>#REF!</v>
      </c>
    </row>
    <row r="723" ht="15.75" customHeight="1">
      <c r="I723" s="147"/>
      <c r="K723" t="str">
        <f t="shared" si="2"/>
        <v>#REF!</v>
      </c>
    </row>
    <row r="724" ht="15.75" customHeight="1">
      <c r="I724" s="147"/>
      <c r="K724" t="str">
        <f t="shared" si="2"/>
        <v>#REF!</v>
      </c>
    </row>
    <row r="725" ht="15.75" customHeight="1">
      <c r="I725" s="147"/>
      <c r="K725" t="str">
        <f t="shared" si="2"/>
        <v>#REF!</v>
      </c>
    </row>
    <row r="726" ht="15.75" customHeight="1">
      <c r="I726" s="147"/>
      <c r="K726" t="str">
        <f t="shared" si="2"/>
        <v>#REF!</v>
      </c>
    </row>
    <row r="727" ht="15.75" customHeight="1">
      <c r="I727" s="147"/>
      <c r="K727" t="str">
        <f t="shared" si="2"/>
        <v>#REF!</v>
      </c>
    </row>
    <row r="728" ht="15.75" customHeight="1">
      <c r="I728" s="147"/>
      <c r="K728" t="str">
        <f t="shared" si="2"/>
        <v>#REF!</v>
      </c>
    </row>
    <row r="729" ht="15.75" customHeight="1">
      <c r="I729" s="147"/>
      <c r="K729" t="str">
        <f t="shared" si="2"/>
        <v>#REF!</v>
      </c>
    </row>
    <row r="730" ht="15.75" customHeight="1">
      <c r="I730" s="147"/>
      <c r="K730" t="str">
        <f t="shared" si="2"/>
        <v>#REF!</v>
      </c>
    </row>
    <row r="731" ht="15.75" customHeight="1">
      <c r="I731" s="147"/>
      <c r="K731" t="str">
        <f t="shared" si="2"/>
        <v>#REF!</v>
      </c>
    </row>
    <row r="732" ht="15.75" customHeight="1">
      <c r="I732" s="147"/>
      <c r="K732" t="str">
        <f t="shared" si="2"/>
        <v>#REF!</v>
      </c>
    </row>
    <row r="733" ht="15.75" customHeight="1">
      <c r="I733" s="147"/>
      <c r="K733" t="str">
        <f t="shared" si="2"/>
        <v>#REF!</v>
      </c>
    </row>
    <row r="734" ht="15.75" customHeight="1">
      <c r="I734" s="147"/>
      <c r="K734" t="str">
        <f t="shared" si="2"/>
        <v>#REF!</v>
      </c>
    </row>
    <row r="735" ht="15.75" customHeight="1">
      <c r="I735" s="147"/>
      <c r="K735" t="str">
        <f t="shared" si="2"/>
        <v>#REF!</v>
      </c>
    </row>
    <row r="736" ht="15.75" customHeight="1">
      <c r="I736" s="147"/>
      <c r="K736" t="str">
        <f t="shared" si="2"/>
        <v>#REF!</v>
      </c>
    </row>
    <row r="737" ht="15.75" customHeight="1">
      <c r="I737" s="147"/>
      <c r="K737" t="str">
        <f t="shared" si="2"/>
        <v>#REF!</v>
      </c>
    </row>
    <row r="738" ht="15.75" customHeight="1">
      <c r="I738" s="147"/>
      <c r="K738" t="str">
        <f t="shared" si="2"/>
        <v>#REF!</v>
      </c>
    </row>
    <row r="739" ht="15.75" customHeight="1">
      <c r="I739" s="147"/>
      <c r="K739" t="str">
        <f t="shared" si="2"/>
        <v>#REF!</v>
      </c>
    </row>
    <row r="740" ht="15.75" customHeight="1">
      <c r="I740" s="147"/>
      <c r="K740" t="str">
        <f t="shared" si="2"/>
        <v>#REF!</v>
      </c>
    </row>
    <row r="741" ht="15.75" customHeight="1">
      <c r="I741" s="147"/>
      <c r="K741" t="str">
        <f t="shared" si="2"/>
        <v>#REF!</v>
      </c>
    </row>
    <row r="742" ht="15.75" customHeight="1">
      <c r="I742" s="147"/>
      <c r="K742" t="str">
        <f t="shared" si="2"/>
        <v>#REF!</v>
      </c>
    </row>
    <row r="743" ht="15.75" customHeight="1">
      <c r="I743" s="147"/>
      <c r="K743" t="str">
        <f t="shared" si="2"/>
        <v>#REF!</v>
      </c>
    </row>
    <row r="744" ht="15.75" customHeight="1">
      <c r="I744" s="147"/>
      <c r="K744" t="str">
        <f t="shared" si="2"/>
        <v>#REF!</v>
      </c>
    </row>
    <row r="745" ht="15.75" customHeight="1">
      <c r="I745" s="147"/>
      <c r="K745" t="str">
        <f t="shared" si="2"/>
        <v>#REF!</v>
      </c>
    </row>
    <row r="746" ht="15.75" customHeight="1">
      <c r="I746" s="147"/>
      <c r="K746" t="str">
        <f t="shared" si="2"/>
        <v>#REF!</v>
      </c>
    </row>
    <row r="747" ht="15.75" customHeight="1">
      <c r="I747" s="147"/>
      <c r="K747" t="str">
        <f t="shared" si="2"/>
        <v>#REF!</v>
      </c>
    </row>
    <row r="748" ht="15.75" customHeight="1">
      <c r="I748" s="147"/>
      <c r="K748" t="str">
        <f t="shared" si="2"/>
        <v>#REF!</v>
      </c>
    </row>
    <row r="749" ht="15.75" customHeight="1">
      <c r="I749" s="147"/>
      <c r="K749" t="str">
        <f t="shared" si="2"/>
        <v>#REF!</v>
      </c>
    </row>
    <row r="750" ht="15.75" customHeight="1">
      <c r="I750" s="147"/>
      <c r="K750" t="str">
        <f t="shared" si="2"/>
        <v>#REF!</v>
      </c>
    </row>
    <row r="751" ht="15.75" customHeight="1">
      <c r="I751" s="147"/>
      <c r="K751" t="str">
        <f t="shared" si="2"/>
        <v>#REF!</v>
      </c>
    </row>
    <row r="752" ht="15.75" customHeight="1">
      <c r="I752" s="147"/>
      <c r="K752" t="str">
        <f t="shared" si="2"/>
        <v>#REF!</v>
      </c>
    </row>
    <row r="753" ht="15.75" customHeight="1">
      <c r="I753" s="147"/>
      <c r="K753" t="str">
        <f t="shared" si="2"/>
        <v>#REF!</v>
      </c>
    </row>
    <row r="754" ht="15.75" customHeight="1">
      <c r="I754" s="147"/>
      <c r="K754" t="str">
        <f t="shared" si="2"/>
        <v>#REF!</v>
      </c>
    </row>
    <row r="755" ht="15.75" customHeight="1">
      <c r="I755" s="147"/>
      <c r="K755" t="str">
        <f t="shared" si="2"/>
        <v>#REF!</v>
      </c>
    </row>
    <row r="756" ht="15.75" customHeight="1">
      <c r="I756" s="147"/>
      <c r="K756" t="str">
        <f t="shared" si="2"/>
        <v>#REF!</v>
      </c>
    </row>
    <row r="757" ht="15.75" customHeight="1">
      <c r="I757" s="147"/>
      <c r="K757" t="str">
        <f t="shared" si="2"/>
        <v>#REF!</v>
      </c>
    </row>
    <row r="758" ht="15.75" customHeight="1">
      <c r="I758" s="147"/>
      <c r="K758" t="str">
        <f t="shared" si="2"/>
        <v>#REF!</v>
      </c>
    </row>
    <row r="759" ht="15.75" customHeight="1">
      <c r="I759" s="147"/>
      <c r="K759" t="str">
        <f t="shared" si="2"/>
        <v>#REF!</v>
      </c>
    </row>
    <row r="760" ht="15.75" customHeight="1">
      <c r="I760" s="147"/>
      <c r="K760" t="str">
        <f t="shared" si="2"/>
        <v>#REF!</v>
      </c>
    </row>
    <row r="761" ht="15.75" customHeight="1">
      <c r="I761" s="147"/>
      <c r="K761" t="str">
        <f t="shared" si="2"/>
        <v>#REF!</v>
      </c>
    </row>
    <row r="762" ht="15.75" customHeight="1">
      <c r="I762" s="147"/>
      <c r="K762" t="str">
        <f t="shared" si="2"/>
        <v>#REF!</v>
      </c>
    </row>
    <row r="763" ht="15.75" customHeight="1">
      <c r="I763" s="147"/>
      <c r="K763" t="str">
        <f t="shared" si="2"/>
        <v>#REF!</v>
      </c>
    </row>
    <row r="764" ht="15.75" customHeight="1">
      <c r="I764" s="147"/>
      <c r="K764" t="str">
        <f t="shared" si="2"/>
        <v>#REF!</v>
      </c>
    </row>
    <row r="765" ht="15.75" customHeight="1">
      <c r="I765" s="147"/>
      <c r="K765" t="str">
        <f t="shared" si="2"/>
        <v>#REF!</v>
      </c>
    </row>
    <row r="766" ht="15.75" customHeight="1">
      <c r="I766" s="147"/>
      <c r="K766" t="str">
        <f t="shared" si="2"/>
        <v>#REF!</v>
      </c>
    </row>
    <row r="767" ht="15.75" customHeight="1">
      <c r="I767" s="147"/>
      <c r="K767" t="str">
        <f t="shared" si="2"/>
        <v>#REF!</v>
      </c>
    </row>
    <row r="768" ht="15.75" customHeight="1">
      <c r="I768" s="147"/>
      <c r="K768" t="str">
        <f t="shared" si="2"/>
        <v>#REF!</v>
      </c>
    </row>
    <row r="769" ht="15.75" customHeight="1">
      <c r="I769" s="147"/>
      <c r="K769" t="str">
        <f t="shared" si="2"/>
        <v>#REF!</v>
      </c>
    </row>
    <row r="770" ht="15.75" customHeight="1">
      <c r="I770" s="147"/>
      <c r="K770" t="str">
        <f t="shared" si="2"/>
        <v>#REF!</v>
      </c>
    </row>
    <row r="771" ht="15.75" customHeight="1">
      <c r="I771" s="147"/>
      <c r="K771" t="str">
        <f t="shared" si="2"/>
        <v>#REF!</v>
      </c>
    </row>
    <row r="772" ht="15.75" customHeight="1">
      <c r="I772" s="147"/>
      <c r="K772" t="str">
        <f t="shared" si="2"/>
        <v>#REF!</v>
      </c>
    </row>
    <row r="773" ht="15.75" customHeight="1">
      <c r="I773" s="147"/>
      <c r="K773" t="str">
        <f t="shared" si="2"/>
        <v>#REF!</v>
      </c>
    </row>
    <row r="774" ht="15.75" customHeight="1">
      <c r="I774" s="147"/>
      <c r="K774" t="str">
        <f t="shared" si="2"/>
        <v>#REF!</v>
      </c>
    </row>
    <row r="775" ht="15.75" customHeight="1">
      <c r="I775" s="147"/>
      <c r="K775" t="str">
        <f t="shared" si="2"/>
        <v>#REF!</v>
      </c>
    </row>
    <row r="776" ht="15.75" customHeight="1">
      <c r="I776" s="147"/>
      <c r="K776" t="str">
        <f t="shared" si="2"/>
        <v>#REF!</v>
      </c>
    </row>
    <row r="777" ht="15.75" customHeight="1">
      <c r="I777" s="147"/>
      <c r="K777" t="str">
        <f t="shared" si="2"/>
        <v>#REF!</v>
      </c>
    </row>
    <row r="778" ht="15.75" customHeight="1">
      <c r="I778" s="147"/>
      <c r="K778" t="str">
        <f t="shared" si="2"/>
        <v>#REF!</v>
      </c>
    </row>
    <row r="779" ht="15.75" customHeight="1">
      <c r="I779" s="147"/>
      <c r="K779" t="str">
        <f t="shared" si="2"/>
        <v>#REF!</v>
      </c>
    </row>
    <row r="780" ht="15.75" customHeight="1">
      <c r="I780" s="147"/>
      <c r="K780" t="str">
        <f t="shared" si="2"/>
        <v>#REF!</v>
      </c>
    </row>
    <row r="781" ht="15.75" customHeight="1">
      <c r="I781" s="147"/>
      <c r="K781" t="str">
        <f t="shared" si="2"/>
        <v>#REF!</v>
      </c>
    </row>
    <row r="782" ht="15.75" customHeight="1">
      <c r="I782" s="147"/>
      <c r="K782" t="str">
        <f t="shared" si="2"/>
        <v>#REF!</v>
      </c>
    </row>
    <row r="783" ht="15.75" customHeight="1">
      <c r="I783" s="147"/>
      <c r="K783" t="str">
        <f t="shared" si="2"/>
        <v>#REF!</v>
      </c>
    </row>
    <row r="784" ht="15.75" customHeight="1">
      <c r="I784" s="147"/>
      <c r="K784" t="str">
        <f t="shared" si="2"/>
        <v>#REF!</v>
      </c>
    </row>
    <row r="785" ht="15.75" customHeight="1">
      <c r="I785" s="147"/>
      <c r="K785" t="str">
        <f t="shared" si="2"/>
        <v>#REF!</v>
      </c>
    </row>
    <row r="786" ht="15.75" customHeight="1">
      <c r="I786" s="147"/>
      <c r="K786" t="str">
        <f t="shared" si="2"/>
        <v>#REF!</v>
      </c>
    </row>
    <row r="787" ht="15.75" customHeight="1">
      <c r="I787" s="147"/>
      <c r="K787" t="str">
        <f t="shared" si="2"/>
        <v>#REF!</v>
      </c>
    </row>
    <row r="788" ht="15.75" customHeight="1">
      <c r="I788" s="147"/>
      <c r="K788" t="str">
        <f t="shared" si="2"/>
        <v>#REF!</v>
      </c>
    </row>
    <row r="789" ht="15.75" customHeight="1">
      <c r="I789" s="147"/>
      <c r="K789" t="str">
        <f t="shared" si="2"/>
        <v>#REF!</v>
      </c>
    </row>
    <row r="790" ht="15.75" customHeight="1">
      <c r="I790" s="147"/>
      <c r="K790" t="str">
        <f t="shared" si="2"/>
        <v>#REF!</v>
      </c>
    </row>
    <row r="791" ht="15.75" customHeight="1">
      <c r="I791" s="147"/>
      <c r="K791" t="str">
        <f t="shared" si="2"/>
        <v>#REF!</v>
      </c>
    </row>
    <row r="792" ht="15.75" customHeight="1">
      <c r="I792" s="147"/>
      <c r="K792" t="str">
        <f t="shared" si="2"/>
        <v>#REF!</v>
      </c>
    </row>
    <row r="793" ht="15.75" customHeight="1">
      <c r="I793" s="147"/>
      <c r="K793" t="str">
        <f t="shared" si="2"/>
        <v>#REF!</v>
      </c>
    </row>
    <row r="794" ht="15.75" customHeight="1">
      <c r="I794" s="147"/>
      <c r="K794" t="str">
        <f t="shared" si="2"/>
        <v>#REF!</v>
      </c>
    </row>
    <row r="795" ht="15.75" customHeight="1">
      <c r="I795" s="147"/>
      <c r="K795" t="str">
        <f t="shared" si="2"/>
        <v>#REF!</v>
      </c>
    </row>
    <row r="796" ht="15.75" customHeight="1">
      <c r="I796" s="147"/>
      <c r="K796" t="str">
        <f t="shared" si="2"/>
        <v>#REF!</v>
      </c>
    </row>
    <row r="797" ht="15.75" customHeight="1">
      <c r="I797" s="147"/>
      <c r="K797" t="str">
        <f t="shared" si="2"/>
        <v>#REF!</v>
      </c>
    </row>
    <row r="798" ht="15.75" customHeight="1">
      <c r="I798" s="147"/>
      <c r="K798" t="str">
        <f t="shared" si="2"/>
        <v>#REF!</v>
      </c>
    </row>
    <row r="799" ht="15.75" customHeight="1">
      <c r="I799" s="147"/>
      <c r="K799" t="str">
        <f t="shared" si="2"/>
        <v>#REF!</v>
      </c>
    </row>
    <row r="800" ht="15.75" customHeight="1">
      <c r="I800" s="147"/>
      <c r="K800" t="str">
        <f t="shared" si="2"/>
        <v>#REF!</v>
      </c>
    </row>
    <row r="801" ht="15.75" customHeight="1">
      <c r="I801" s="147"/>
      <c r="K801" t="str">
        <f t="shared" si="2"/>
        <v>#REF!</v>
      </c>
    </row>
    <row r="802" ht="15.75" customHeight="1">
      <c r="I802" s="147"/>
      <c r="K802" t="str">
        <f t="shared" si="2"/>
        <v>#REF!</v>
      </c>
    </row>
    <row r="803" ht="15.75" customHeight="1">
      <c r="I803" s="147"/>
      <c r="K803" t="str">
        <f t="shared" si="2"/>
        <v>#REF!</v>
      </c>
    </row>
    <row r="804" ht="15.75" customHeight="1">
      <c r="I804" s="147"/>
      <c r="K804" t="str">
        <f t="shared" si="2"/>
        <v>#REF!</v>
      </c>
    </row>
    <row r="805" ht="15.75" customHeight="1">
      <c r="I805" s="147"/>
      <c r="K805" t="str">
        <f t="shared" si="2"/>
        <v>#REF!</v>
      </c>
    </row>
    <row r="806" ht="15.75" customHeight="1">
      <c r="I806" s="147"/>
      <c r="K806" t="str">
        <f t="shared" si="2"/>
        <v>#REF!</v>
      </c>
    </row>
    <row r="807" ht="15.75" customHeight="1">
      <c r="I807" s="147"/>
      <c r="K807" t="str">
        <f t="shared" si="2"/>
        <v>#REF!</v>
      </c>
    </row>
    <row r="808" ht="15.75" customHeight="1">
      <c r="I808" s="147"/>
      <c r="K808" t="str">
        <f t="shared" si="2"/>
        <v>#REF!</v>
      </c>
    </row>
    <row r="809" ht="15.75" customHeight="1">
      <c r="I809" s="147"/>
      <c r="K809" t="str">
        <f t="shared" si="2"/>
        <v>#REF!</v>
      </c>
    </row>
    <row r="810" ht="15.75" customHeight="1">
      <c r="I810" s="147"/>
      <c r="K810" t="str">
        <f t="shared" si="2"/>
        <v>#REF!</v>
      </c>
    </row>
    <row r="811" ht="15.75" customHeight="1">
      <c r="I811" s="147"/>
      <c r="K811" t="str">
        <f t="shared" si="2"/>
        <v>#REF!</v>
      </c>
    </row>
    <row r="812" ht="15.75" customHeight="1">
      <c r="I812" s="147"/>
      <c r="K812" t="str">
        <f t="shared" si="2"/>
        <v>#REF!</v>
      </c>
    </row>
    <row r="813" ht="15.75" customHeight="1">
      <c r="I813" s="147"/>
      <c r="K813" t="str">
        <f t="shared" si="2"/>
        <v>#REF!</v>
      </c>
    </row>
    <row r="814" ht="15.75" customHeight="1">
      <c r="I814" s="147"/>
      <c r="K814" t="str">
        <f t="shared" si="2"/>
        <v>#REF!</v>
      </c>
    </row>
    <row r="815" ht="15.75" customHeight="1">
      <c r="I815" s="147"/>
      <c r="K815" t="str">
        <f t="shared" si="2"/>
        <v>#REF!</v>
      </c>
    </row>
    <row r="816" ht="15.75" customHeight="1">
      <c r="I816" s="147"/>
      <c r="K816" t="str">
        <f t="shared" si="2"/>
        <v>#REF!</v>
      </c>
    </row>
    <row r="817" ht="15.75" customHeight="1">
      <c r="I817" s="147"/>
      <c r="K817" t="str">
        <f t="shared" si="2"/>
        <v>#REF!</v>
      </c>
    </row>
    <row r="818" ht="15.75" customHeight="1">
      <c r="I818" s="147"/>
      <c r="K818" t="str">
        <f t="shared" si="2"/>
        <v>#REF!</v>
      </c>
    </row>
    <row r="819" ht="15.75" customHeight="1">
      <c r="I819" s="147"/>
      <c r="K819" t="str">
        <f t="shared" si="2"/>
        <v>#REF!</v>
      </c>
    </row>
    <row r="820" ht="15.75" customHeight="1">
      <c r="I820" s="147"/>
      <c r="K820" t="str">
        <f t="shared" si="2"/>
        <v>#REF!</v>
      </c>
    </row>
    <row r="821" ht="15.75" customHeight="1">
      <c r="I821" s="147"/>
      <c r="K821" t="str">
        <f t="shared" si="2"/>
        <v>#REF!</v>
      </c>
    </row>
    <row r="822" ht="15.75" customHeight="1">
      <c r="I822" s="147"/>
      <c r="K822" t="str">
        <f t="shared" si="2"/>
        <v>#REF!</v>
      </c>
    </row>
    <row r="823" ht="15.75" customHeight="1">
      <c r="I823" s="147"/>
      <c r="K823" t="str">
        <f t="shared" si="2"/>
        <v>#REF!</v>
      </c>
    </row>
    <row r="824" ht="15.75" customHeight="1">
      <c r="I824" s="147"/>
      <c r="K824" t="str">
        <f t="shared" si="2"/>
        <v>#REF!</v>
      </c>
    </row>
    <row r="825" ht="15.75" customHeight="1">
      <c r="I825" s="147"/>
      <c r="K825" t="str">
        <f t="shared" si="2"/>
        <v>#REF!</v>
      </c>
    </row>
    <row r="826" ht="15.75" customHeight="1">
      <c r="I826" s="147"/>
      <c r="K826" t="str">
        <f t="shared" si="2"/>
        <v>#REF!</v>
      </c>
    </row>
    <row r="827" ht="15.75" customHeight="1">
      <c r="I827" s="147"/>
      <c r="K827" t="str">
        <f t="shared" si="2"/>
        <v>#REF!</v>
      </c>
    </row>
    <row r="828" ht="15.75" customHeight="1">
      <c r="I828" s="147"/>
      <c r="K828" t="str">
        <f t="shared" si="2"/>
        <v>#REF!</v>
      </c>
    </row>
    <row r="829" ht="15.75" customHeight="1">
      <c r="I829" s="147"/>
      <c r="K829" t="str">
        <f t="shared" si="2"/>
        <v>#REF!</v>
      </c>
    </row>
    <row r="830" ht="15.75" customHeight="1">
      <c r="I830" s="147"/>
      <c r="K830" t="str">
        <f t="shared" si="2"/>
        <v>#REF!</v>
      </c>
    </row>
    <row r="831" ht="15.75" customHeight="1">
      <c r="I831" s="147"/>
      <c r="K831" t="str">
        <f t="shared" si="2"/>
        <v>#REF!</v>
      </c>
    </row>
    <row r="832" ht="15.75" customHeight="1">
      <c r="I832" s="147"/>
      <c r="K832" t="str">
        <f t="shared" si="2"/>
        <v>#REF!</v>
      </c>
    </row>
    <row r="833" ht="15.75" customHeight="1">
      <c r="I833" s="147"/>
      <c r="K833" t="str">
        <f t="shared" si="2"/>
        <v>#REF!</v>
      </c>
    </row>
    <row r="834" ht="15.75" customHeight="1">
      <c r="I834" s="147"/>
      <c r="K834" t="str">
        <f t="shared" si="2"/>
        <v>#REF!</v>
      </c>
    </row>
    <row r="835" ht="15.75" customHeight="1">
      <c r="I835" s="147"/>
      <c r="K835" t="str">
        <f t="shared" si="2"/>
        <v>#REF!</v>
      </c>
    </row>
    <row r="836" ht="15.75" customHeight="1">
      <c r="I836" s="147"/>
      <c r="K836" t="str">
        <f t="shared" si="2"/>
        <v>#REF!</v>
      </c>
    </row>
    <row r="837" ht="15.75" customHeight="1">
      <c r="I837" s="147"/>
      <c r="K837" t="str">
        <f t="shared" si="2"/>
        <v>#REF!</v>
      </c>
    </row>
    <row r="838" ht="15.75" customHeight="1">
      <c r="I838" s="147"/>
      <c r="K838" t="str">
        <f t="shared" si="2"/>
        <v>#REF!</v>
      </c>
    </row>
    <row r="839" ht="15.75" customHeight="1">
      <c r="I839" s="147"/>
      <c r="K839" t="str">
        <f t="shared" si="2"/>
        <v>#REF!</v>
      </c>
    </row>
    <row r="840" ht="15.75" customHeight="1">
      <c r="I840" s="147"/>
      <c r="K840" t="str">
        <f t="shared" si="2"/>
        <v>#REF!</v>
      </c>
    </row>
    <row r="841" ht="15.75" customHeight="1">
      <c r="I841" s="147"/>
      <c r="K841" t="str">
        <f t="shared" si="2"/>
        <v>#REF!</v>
      </c>
    </row>
    <row r="842" ht="15.75" customHeight="1">
      <c r="I842" s="147"/>
      <c r="K842" t="str">
        <f t="shared" si="2"/>
        <v>#REF!</v>
      </c>
    </row>
    <row r="843" ht="15.75" customHeight="1">
      <c r="I843" s="147"/>
      <c r="K843" t="str">
        <f t="shared" si="2"/>
        <v>#REF!</v>
      </c>
    </row>
    <row r="844" ht="15.75" customHeight="1">
      <c r="I844" s="147"/>
      <c r="K844" t="str">
        <f t="shared" si="2"/>
        <v>#REF!</v>
      </c>
    </row>
    <row r="845" ht="15.75" customHeight="1">
      <c r="I845" s="147"/>
      <c r="K845" t="str">
        <f t="shared" si="2"/>
        <v>#REF!</v>
      </c>
    </row>
    <row r="846" ht="15.75" customHeight="1">
      <c r="I846" s="147"/>
      <c r="K846" t="str">
        <f t="shared" si="2"/>
        <v>#REF!</v>
      </c>
    </row>
    <row r="847" ht="15.75" customHeight="1">
      <c r="I847" s="147"/>
      <c r="K847" t="str">
        <f t="shared" si="2"/>
        <v>#REF!</v>
      </c>
    </row>
    <row r="848" ht="15.75" customHeight="1">
      <c r="I848" s="147"/>
      <c r="K848" t="str">
        <f t="shared" si="2"/>
        <v>#REF!</v>
      </c>
    </row>
    <row r="849" ht="15.75" customHeight="1">
      <c r="I849" s="147"/>
      <c r="K849" t="str">
        <f t="shared" si="2"/>
        <v>#REF!</v>
      </c>
    </row>
    <row r="850" ht="15.75" customHeight="1">
      <c r="I850" s="147"/>
      <c r="K850" t="str">
        <f t="shared" si="2"/>
        <v>#REF!</v>
      </c>
    </row>
    <row r="851" ht="15.75" customHeight="1">
      <c r="I851" s="147"/>
      <c r="K851" t="str">
        <f t="shared" si="2"/>
        <v>#REF!</v>
      </c>
    </row>
    <row r="852" ht="15.75" customHeight="1">
      <c r="I852" s="147"/>
      <c r="K852" t="str">
        <f t="shared" si="2"/>
        <v>#REF!</v>
      </c>
    </row>
    <row r="853" ht="15.75" customHeight="1">
      <c r="I853" s="147"/>
      <c r="K853" t="str">
        <f t="shared" si="2"/>
        <v>#REF!</v>
      </c>
    </row>
    <row r="854" ht="15.75" customHeight="1">
      <c r="I854" s="147"/>
      <c r="K854" t="str">
        <f t="shared" si="2"/>
        <v>#REF!</v>
      </c>
    </row>
    <row r="855" ht="15.75" customHeight="1">
      <c r="I855" s="147"/>
      <c r="K855" t="str">
        <f t="shared" si="2"/>
        <v>#REF!</v>
      </c>
    </row>
    <row r="856" ht="15.75" customHeight="1">
      <c r="I856" s="147"/>
      <c r="K856" t="str">
        <f t="shared" si="2"/>
        <v>#REF!</v>
      </c>
    </row>
    <row r="857" ht="15.75" customHeight="1">
      <c r="I857" s="147"/>
      <c r="K857" t="str">
        <f t="shared" si="2"/>
        <v>#REF!</v>
      </c>
    </row>
    <row r="858" ht="15.75" customHeight="1">
      <c r="I858" s="147"/>
      <c r="K858" t="str">
        <f t="shared" si="2"/>
        <v>#REF!</v>
      </c>
    </row>
    <row r="859" ht="15.75" customHeight="1">
      <c r="I859" s="147"/>
      <c r="K859" t="str">
        <f t="shared" si="2"/>
        <v>#REF!</v>
      </c>
    </row>
    <row r="860" ht="15.75" customHeight="1">
      <c r="I860" s="147"/>
      <c r="K860" t="str">
        <f t="shared" si="2"/>
        <v>#REF!</v>
      </c>
    </row>
    <row r="861" ht="15.75" customHeight="1">
      <c r="I861" s="147"/>
      <c r="K861" t="str">
        <f t="shared" si="2"/>
        <v>#REF!</v>
      </c>
    </row>
    <row r="862" ht="15.75" customHeight="1">
      <c r="I862" s="147"/>
      <c r="K862" t="str">
        <f t="shared" si="2"/>
        <v>#REF!</v>
      </c>
    </row>
    <row r="863" ht="15.75" customHeight="1">
      <c r="I863" s="147"/>
      <c r="K863" t="str">
        <f t="shared" si="2"/>
        <v>#REF!</v>
      </c>
    </row>
    <row r="864" ht="15.75" customHeight="1">
      <c r="I864" s="147"/>
      <c r="K864" t="str">
        <f t="shared" si="2"/>
        <v>#REF!</v>
      </c>
    </row>
    <row r="865" ht="15.75" customHeight="1">
      <c r="I865" s="147"/>
      <c r="K865" t="str">
        <f t="shared" si="2"/>
        <v>#REF!</v>
      </c>
    </row>
    <row r="866" ht="15.75" customHeight="1">
      <c r="I866" s="147"/>
      <c r="K866" t="str">
        <f t="shared" si="2"/>
        <v>#REF!</v>
      </c>
    </row>
    <row r="867" ht="15.75" customHeight="1">
      <c r="I867" s="147"/>
      <c r="K867" t="str">
        <f t="shared" si="2"/>
        <v>#REF!</v>
      </c>
    </row>
    <row r="868" ht="15.75" customHeight="1">
      <c r="I868" s="147"/>
      <c r="K868" t="str">
        <f t="shared" si="2"/>
        <v>#REF!</v>
      </c>
    </row>
    <row r="869" ht="15.75" customHeight="1">
      <c r="I869" s="147"/>
      <c r="K869" t="str">
        <f t="shared" si="2"/>
        <v>#REF!</v>
      </c>
    </row>
    <row r="870" ht="15.75" customHeight="1">
      <c r="I870" s="147"/>
      <c r="K870" t="str">
        <f t="shared" si="2"/>
        <v>#REF!</v>
      </c>
    </row>
    <row r="871" ht="15.75" customHeight="1">
      <c r="I871" s="147"/>
      <c r="K871" t="str">
        <f t="shared" si="2"/>
        <v>#REF!</v>
      </c>
    </row>
    <row r="872" ht="15.75" customHeight="1">
      <c r="I872" s="147"/>
      <c r="K872" t="str">
        <f t="shared" si="2"/>
        <v>#REF!</v>
      </c>
    </row>
    <row r="873" ht="15.75" customHeight="1">
      <c r="I873" s="147"/>
      <c r="K873" t="str">
        <f t="shared" si="2"/>
        <v>#REF!</v>
      </c>
    </row>
    <row r="874" ht="15.75" customHeight="1">
      <c r="I874" s="147"/>
      <c r="K874" t="str">
        <f t="shared" si="2"/>
        <v>#REF!</v>
      </c>
    </row>
    <row r="875" ht="15.75" customHeight="1">
      <c r="I875" s="147"/>
      <c r="K875" t="str">
        <f t="shared" si="2"/>
        <v>#REF!</v>
      </c>
    </row>
    <row r="876" ht="15.75" customHeight="1">
      <c r="I876" s="147"/>
      <c r="K876" t="str">
        <f t="shared" si="2"/>
        <v>#REF!</v>
      </c>
    </row>
    <row r="877" ht="15.75" customHeight="1">
      <c r="I877" s="147"/>
      <c r="K877" t="str">
        <f t="shared" si="2"/>
        <v>#REF!</v>
      </c>
    </row>
    <row r="878" ht="15.75" customHeight="1">
      <c r="I878" s="147"/>
      <c r="K878" t="str">
        <f t="shared" si="2"/>
        <v>#REF!</v>
      </c>
    </row>
    <row r="879" ht="15.75" customHeight="1">
      <c r="I879" s="147"/>
      <c r="K879" t="str">
        <f t="shared" si="2"/>
        <v>#REF!</v>
      </c>
    </row>
    <row r="880" ht="15.75" customHeight="1">
      <c r="I880" s="147"/>
      <c r="K880" t="str">
        <f t="shared" si="2"/>
        <v>#REF!</v>
      </c>
    </row>
    <row r="881" ht="15.75" customHeight="1">
      <c r="I881" s="147"/>
      <c r="K881" t="str">
        <f t="shared" si="2"/>
        <v>#REF!</v>
      </c>
    </row>
    <row r="882" ht="15.75" customHeight="1">
      <c r="I882" s="147"/>
      <c r="K882" t="str">
        <f t="shared" si="2"/>
        <v>#REF!</v>
      </c>
    </row>
    <row r="883" ht="15.75" customHeight="1">
      <c r="I883" s="147"/>
      <c r="K883" t="str">
        <f t="shared" si="2"/>
        <v>#REF!</v>
      </c>
    </row>
    <row r="884" ht="15.75" customHeight="1">
      <c r="I884" s="147"/>
      <c r="K884" t="str">
        <f t="shared" si="2"/>
        <v>#REF!</v>
      </c>
    </row>
    <row r="885" ht="15.75" customHeight="1">
      <c r="I885" s="147"/>
      <c r="K885" t="str">
        <f t="shared" si="2"/>
        <v>#REF!</v>
      </c>
    </row>
    <row r="886" ht="15.75" customHeight="1">
      <c r="I886" s="147"/>
      <c r="K886" t="str">
        <f t="shared" si="2"/>
        <v>#REF!</v>
      </c>
    </row>
    <row r="887" ht="15.75" customHeight="1">
      <c r="I887" s="147"/>
      <c r="K887" t="str">
        <f t="shared" si="2"/>
        <v>#REF!</v>
      </c>
    </row>
    <row r="888" ht="15.75" customHeight="1">
      <c r="I888" s="147"/>
      <c r="K888" t="str">
        <f t="shared" si="2"/>
        <v>#REF!</v>
      </c>
    </row>
    <row r="889" ht="15.75" customHeight="1">
      <c r="I889" s="147"/>
      <c r="K889" t="str">
        <f t="shared" si="2"/>
        <v>#REF!</v>
      </c>
    </row>
    <row r="890" ht="15.75" customHeight="1">
      <c r="I890" s="147"/>
      <c r="K890" t="str">
        <f t="shared" si="2"/>
        <v>#REF!</v>
      </c>
    </row>
    <row r="891" ht="15.75" customHeight="1">
      <c r="I891" s="147"/>
      <c r="K891" t="str">
        <f t="shared" si="2"/>
        <v>#REF!</v>
      </c>
    </row>
    <row r="892" ht="15.75" customHeight="1">
      <c r="I892" s="147"/>
      <c r="K892" t="str">
        <f t="shared" si="2"/>
        <v>#REF!</v>
      </c>
    </row>
    <row r="893" ht="15.75" customHeight="1">
      <c r="I893" s="147"/>
      <c r="K893" t="str">
        <f t="shared" si="2"/>
        <v>#REF!</v>
      </c>
    </row>
    <row r="894" ht="15.75" customHeight="1">
      <c r="I894" s="147"/>
      <c r="K894" t="str">
        <f t="shared" si="2"/>
        <v>#REF!</v>
      </c>
    </row>
    <row r="895" ht="15.75" customHeight="1">
      <c r="I895" s="147"/>
      <c r="K895" t="str">
        <f t="shared" si="2"/>
        <v>#REF!</v>
      </c>
    </row>
    <row r="896" ht="15.75" customHeight="1">
      <c r="I896" s="147"/>
      <c r="K896" t="str">
        <f t="shared" si="2"/>
        <v>#REF!</v>
      </c>
    </row>
    <row r="897" ht="15.75" customHeight="1">
      <c r="I897" s="147"/>
      <c r="K897" t="str">
        <f t="shared" si="2"/>
        <v>#REF!</v>
      </c>
    </row>
    <row r="898" ht="15.75" customHeight="1">
      <c r="I898" s="147"/>
      <c r="K898" t="str">
        <f t="shared" si="2"/>
        <v>#REF!</v>
      </c>
    </row>
    <row r="899" ht="15.75" customHeight="1">
      <c r="I899" s="147"/>
      <c r="K899" t="str">
        <f t="shared" si="2"/>
        <v>#REF!</v>
      </c>
    </row>
    <row r="900" ht="15.75" customHeight="1">
      <c r="I900" s="147"/>
      <c r="K900" t="str">
        <f t="shared" si="2"/>
        <v>#REF!</v>
      </c>
    </row>
    <row r="901" ht="15.75" customHeight="1">
      <c r="I901" s="147"/>
      <c r="K901" t="str">
        <f t="shared" si="2"/>
        <v>#REF!</v>
      </c>
    </row>
    <row r="902" ht="15.75" customHeight="1">
      <c r="I902" s="147"/>
      <c r="K902" t="str">
        <f t="shared" si="2"/>
        <v>#REF!</v>
      </c>
    </row>
    <row r="903" ht="15.75" customHeight="1">
      <c r="I903" s="147"/>
      <c r="K903" t="str">
        <f t="shared" si="2"/>
        <v>#REF!</v>
      </c>
    </row>
    <row r="904" ht="15.75" customHeight="1">
      <c r="I904" s="147"/>
      <c r="K904" t="str">
        <f t="shared" si="2"/>
        <v>#REF!</v>
      </c>
    </row>
    <row r="905" ht="15.75" customHeight="1">
      <c r="I905" s="147"/>
      <c r="K905" t="str">
        <f t="shared" si="2"/>
        <v>#REF!</v>
      </c>
    </row>
    <row r="906" ht="15.75" customHeight="1">
      <c r="I906" s="147"/>
      <c r="K906" t="str">
        <f t="shared" si="2"/>
        <v>#REF!</v>
      </c>
    </row>
    <row r="907" ht="15.75" customHeight="1">
      <c r="I907" s="147"/>
      <c r="K907" t="str">
        <f t="shared" si="2"/>
        <v>#REF!</v>
      </c>
    </row>
    <row r="908" ht="15.75" customHeight="1">
      <c r="I908" s="147"/>
      <c r="K908" t="str">
        <f t="shared" si="2"/>
        <v>#REF!</v>
      </c>
    </row>
    <row r="909" ht="15.75" customHeight="1">
      <c r="I909" s="147"/>
      <c r="K909" t="str">
        <f t="shared" si="2"/>
        <v>#REF!</v>
      </c>
    </row>
    <row r="910" ht="15.75" customHeight="1">
      <c r="I910" s="147"/>
      <c r="K910" t="str">
        <f t="shared" si="2"/>
        <v>#REF!</v>
      </c>
    </row>
    <row r="911" ht="15.75" customHeight="1">
      <c r="I911" s="147"/>
      <c r="K911" t="str">
        <f t="shared" si="2"/>
        <v>#REF!</v>
      </c>
    </row>
    <row r="912" ht="15.75" customHeight="1">
      <c r="I912" s="147"/>
      <c r="K912" t="str">
        <f t="shared" si="2"/>
        <v>#REF!</v>
      </c>
    </row>
    <row r="913" ht="15.75" customHeight="1">
      <c r="I913" s="147"/>
      <c r="K913" t="str">
        <f t="shared" si="2"/>
        <v>#REF!</v>
      </c>
    </row>
    <row r="914" ht="15.75" customHeight="1">
      <c r="I914" s="147"/>
      <c r="K914" t="str">
        <f t="shared" si="2"/>
        <v>#REF!</v>
      </c>
    </row>
    <row r="915" ht="15.75" customHeight="1">
      <c r="I915" s="147"/>
      <c r="K915" t="str">
        <f t="shared" si="2"/>
        <v>#REF!</v>
      </c>
    </row>
    <row r="916" ht="15.75" customHeight="1">
      <c r="I916" s="147"/>
      <c r="K916" t="str">
        <f t="shared" si="2"/>
        <v>#REF!</v>
      </c>
    </row>
    <row r="917" ht="15.75" customHeight="1">
      <c r="I917" s="147"/>
      <c r="K917" t="str">
        <f t="shared" si="2"/>
        <v>#REF!</v>
      </c>
    </row>
    <row r="918" ht="15.75" customHeight="1">
      <c r="I918" s="147"/>
      <c r="K918" t="str">
        <f t="shared" si="2"/>
        <v>#REF!</v>
      </c>
    </row>
    <row r="919" ht="15.75" customHeight="1">
      <c r="I919" s="147"/>
      <c r="K919" t="str">
        <f t="shared" si="2"/>
        <v>#REF!</v>
      </c>
    </row>
    <row r="920" ht="15.75" customHeight="1">
      <c r="I920" s="147"/>
      <c r="K920" t="str">
        <f t="shared" si="2"/>
        <v>#REF!</v>
      </c>
    </row>
    <row r="921" ht="15.75" customHeight="1">
      <c r="I921" s="147"/>
      <c r="K921" t="str">
        <f t="shared" si="2"/>
        <v>#REF!</v>
      </c>
    </row>
    <row r="922" ht="15.75" customHeight="1">
      <c r="I922" s="147"/>
      <c r="K922" t="str">
        <f t="shared" si="2"/>
        <v>#REF!</v>
      </c>
    </row>
    <row r="923" ht="15.75" customHeight="1">
      <c r="I923" s="147"/>
      <c r="K923" t="str">
        <f t="shared" si="2"/>
        <v>#REF!</v>
      </c>
    </row>
    <row r="924" ht="15.75" customHeight="1">
      <c r="I924" s="147"/>
      <c r="K924" t="str">
        <f t="shared" si="2"/>
        <v>#REF!</v>
      </c>
    </row>
    <row r="925" ht="15.75" customHeight="1">
      <c r="I925" s="147"/>
      <c r="K925" t="str">
        <f t="shared" si="2"/>
        <v>#REF!</v>
      </c>
    </row>
    <row r="926" ht="15.75" customHeight="1">
      <c r="I926" s="147"/>
      <c r="K926" t="str">
        <f t="shared" si="2"/>
        <v>#REF!</v>
      </c>
    </row>
    <row r="927" ht="15.75" customHeight="1">
      <c r="I927" s="147"/>
      <c r="K927" t="str">
        <f t="shared" si="2"/>
        <v>#REF!</v>
      </c>
    </row>
    <row r="928" ht="15.75" customHeight="1">
      <c r="I928" s="147"/>
      <c r="K928" t="str">
        <f t="shared" si="2"/>
        <v>#REF!</v>
      </c>
    </row>
    <row r="929" ht="15.75" customHeight="1">
      <c r="I929" s="147"/>
      <c r="K929" t="str">
        <f t="shared" si="2"/>
        <v>#REF!</v>
      </c>
    </row>
    <row r="930" ht="15.75" customHeight="1">
      <c r="I930" s="147"/>
      <c r="K930" t="str">
        <f t="shared" si="2"/>
        <v>#REF!</v>
      </c>
    </row>
    <row r="931" ht="15.75" customHeight="1">
      <c r="I931" s="147"/>
      <c r="K931" t="str">
        <f t="shared" si="2"/>
        <v>#REF!</v>
      </c>
    </row>
    <row r="932" ht="15.75" customHeight="1">
      <c r="I932" s="147"/>
      <c r="K932" t="str">
        <f t="shared" si="2"/>
        <v>#REF!</v>
      </c>
    </row>
    <row r="933" ht="15.75" customHeight="1">
      <c r="I933" s="147"/>
      <c r="K933" t="str">
        <f t="shared" si="2"/>
        <v>#REF!</v>
      </c>
    </row>
    <row r="934" ht="15.75" customHeight="1">
      <c r="I934" s="147"/>
      <c r="K934" t="str">
        <f t="shared" si="2"/>
        <v>#REF!</v>
      </c>
    </row>
    <row r="935" ht="15.75" customHeight="1">
      <c r="I935" s="147"/>
      <c r="K935" t="str">
        <f t="shared" si="2"/>
        <v>#REF!</v>
      </c>
    </row>
    <row r="936" ht="15.75" customHeight="1">
      <c r="I936" s="147"/>
      <c r="K936" t="str">
        <f t="shared" si="2"/>
        <v>#REF!</v>
      </c>
    </row>
    <row r="937" ht="15.75" customHeight="1">
      <c r="I937" s="147"/>
      <c r="K937" t="str">
        <f t="shared" si="2"/>
        <v>#REF!</v>
      </c>
    </row>
    <row r="938" ht="15.75" customHeight="1">
      <c r="I938" s="147"/>
      <c r="K938" t="str">
        <f t="shared" si="2"/>
        <v>#REF!</v>
      </c>
    </row>
    <row r="939" ht="15.75" customHeight="1">
      <c r="I939" s="147"/>
      <c r="K939" t="str">
        <f t="shared" si="2"/>
        <v>#REF!</v>
      </c>
    </row>
    <row r="940" ht="15.75" customHeight="1">
      <c r="I940" s="147"/>
      <c r="K940" t="str">
        <f t="shared" si="2"/>
        <v>#REF!</v>
      </c>
    </row>
    <row r="941" ht="15.75" customHeight="1">
      <c r="I941" s="147"/>
      <c r="K941" t="str">
        <f t="shared" si="2"/>
        <v>#REF!</v>
      </c>
    </row>
    <row r="942" ht="15.75" customHeight="1">
      <c r="I942" s="147"/>
      <c r="K942" t="str">
        <f t="shared" si="2"/>
        <v>#REF!</v>
      </c>
    </row>
    <row r="943" ht="15.75" customHeight="1">
      <c r="I943" s="147"/>
      <c r="K943" t="str">
        <f t="shared" si="2"/>
        <v>#REF!</v>
      </c>
    </row>
    <row r="944" ht="15.75" customHeight="1">
      <c r="I944" s="147"/>
      <c r="K944" t="str">
        <f t="shared" si="2"/>
        <v>#REF!</v>
      </c>
    </row>
    <row r="945" ht="15.75" customHeight="1">
      <c r="I945" s="147"/>
      <c r="K945" t="str">
        <f t="shared" si="2"/>
        <v>#REF!</v>
      </c>
    </row>
    <row r="946" ht="15.75" customHeight="1">
      <c r="I946" s="147"/>
      <c r="K946" t="str">
        <f t="shared" si="2"/>
        <v>#REF!</v>
      </c>
    </row>
    <row r="947" ht="15.75" customHeight="1">
      <c r="I947" s="147"/>
      <c r="K947" t="str">
        <f t="shared" si="2"/>
        <v>#REF!</v>
      </c>
    </row>
    <row r="948" ht="15.75" customHeight="1">
      <c r="I948" s="147"/>
      <c r="K948" t="str">
        <f t="shared" si="2"/>
        <v>#REF!</v>
      </c>
    </row>
    <row r="949" ht="15.75" customHeight="1">
      <c r="I949" s="147"/>
      <c r="K949" t="str">
        <f t="shared" si="2"/>
        <v>#REF!</v>
      </c>
    </row>
    <row r="950" ht="15.75" customHeight="1">
      <c r="I950" s="147"/>
      <c r="K950" t="str">
        <f t="shared" si="2"/>
        <v>#REF!</v>
      </c>
    </row>
    <row r="951" ht="15.75" customHeight="1">
      <c r="I951" s="147"/>
      <c r="K951" t="str">
        <f t="shared" si="2"/>
        <v>#REF!</v>
      </c>
    </row>
    <row r="952" ht="15.75" customHeight="1">
      <c r="I952" s="147"/>
      <c r="K952" t="str">
        <f t="shared" si="2"/>
        <v>#REF!</v>
      </c>
    </row>
    <row r="953" ht="15.75" customHeight="1">
      <c r="I953" s="147"/>
      <c r="K953" t="str">
        <f t="shared" si="2"/>
        <v>#REF!</v>
      </c>
    </row>
    <row r="954" ht="15.75" customHeight="1">
      <c r="I954" s="147"/>
      <c r="K954" t="str">
        <f t="shared" si="2"/>
        <v>#REF!</v>
      </c>
    </row>
    <row r="955" ht="15.75" customHeight="1">
      <c r="I955" s="147"/>
      <c r="K955" t="str">
        <f t="shared" si="2"/>
        <v>#REF!</v>
      </c>
    </row>
    <row r="956" ht="15.75" customHeight="1">
      <c r="I956" s="147"/>
      <c r="K956" t="str">
        <f t="shared" si="2"/>
        <v>#REF!</v>
      </c>
    </row>
    <row r="957" ht="15.75" customHeight="1">
      <c r="I957" s="147"/>
      <c r="K957" t="str">
        <f t="shared" si="2"/>
        <v>#REF!</v>
      </c>
    </row>
    <row r="958" ht="15.75" customHeight="1">
      <c r="I958" s="147"/>
      <c r="K958" t="str">
        <f t="shared" si="2"/>
        <v>#REF!</v>
      </c>
    </row>
    <row r="959" ht="15.75" customHeight="1">
      <c r="I959" s="147"/>
      <c r="K959" t="str">
        <f t="shared" si="2"/>
        <v>#REF!</v>
      </c>
    </row>
    <row r="960" ht="15.75" customHeight="1">
      <c r="I960" s="147"/>
      <c r="K960" t="str">
        <f t="shared" si="2"/>
        <v>#REF!</v>
      </c>
    </row>
    <row r="961" ht="15.75" customHeight="1">
      <c r="I961" s="147"/>
      <c r="K961" t="str">
        <f t="shared" si="2"/>
        <v>#REF!</v>
      </c>
    </row>
    <row r="962" ht="15.75" customHeight="1">
      <c r="I962" s="147"/>
      <c r="K962" t="str">
        <f t="shared" si="2"/>
        <v>#REF!</v>
      </c>
    </row>
    <row r="963" ht="15.75" customHeight="1">
      <c r="I963" s="147"/>
      <c r="K963" t="str">
        <f t="shared" si="2"/>
        <v>#REF!</v>
      </c>
    </row>
    <row r="964" ht="15.75" customHeight="1">
      <c r="I964" s="147"/>
      <c r="K964" t="str">
        <f t="shared" si="2"/>
        <v>#REF!</v>
      </c>
    </row>
    <row r="965" ht="15.75" customHeight="1">
      <c r="I965" s="147"/>
      <c r="K965" t="str">
        <f t="shared" si="2"/>
        <v>#REF!</v>
      </c>
    </row>
    <row r="966" ht="15.75" customHeight="1">
      <c r="I966" s="147"/>
      <c r="K966" t="str">
        <f t="shared" si="2"/>
        <v>#REF!</v>
      </c>
    </row>
    <row r="967" ht="15.75" customHeight="1">
      <c r="I967" s="147"/>
      <c r="K967" t="str">
        <f t="shared" si="2"/>
        <v>#REF!</v>
      </c>
    </row>
    <row r="968" ht="15.75" customHeight="1">
      <c r="I968" s="147"/>
      <c r="K968" t="str">
        <f t="shared" si="2"/>
        <v>#REF!</v>
      </c>
    </row>
    <row r="969" ht="15.75" customHeight="1">
      <c r="I969" s="147"/>
      <c r="K969" t="str">
        <f t="shared" si="2"/>
        <v>#REF!</v>
      </c>
    </row>
    <row r="970" ht="15.75" customHeight="1">
      <c r="I970" s="147"/>
      <c r="K970" t="str">
        <f t="shared" si="2"/>
        <v>#REF!</v>
      </c>
    </row>
    <row r="971" ht="15.75" customHeight="1">
      <c r="I971" s="147"/>
      <c r="K971" t="str">
        <f t="shared" si="2"/>
        <v>#REF!</v>
      </c>
    </row>
    <row r="972" ht="15.75" customHeight="1">
      <c r="I972" s="147"/>
      <c r="K972" t="str">
        <f t="shared" si="2"/>
        <v>#REF!</v>
      </c>
    </row>
    <row r="973" ht="15.75" customHeight="1">
      <c r="I973" s="147"/>
      <c r="K973" t="str">
        <f t="shared" si="2"/>
        <v>#REF!</v>
      </c>
    </row>
    <row r="974" ht="15.75" customHeight="1">
      <c r="I974" s="147"/>
      <c r="K974" t="str">
        <f t="shared" si="2"/>
        <v>#REF!</v>
      </c>
    </row>
    <row r="975" ht="15.75" customHeight="1">
      <c r="I975" s="147"/>
      <c r="K975" t="str">
        <f t="shared" si="2"/>
        <v>#REF!</v>
      </c>
    </row>
    <row r="976" ht="15.75" customHeight="1">
      <c r="I976" s="147"/>
      <c r="K976" t="str">
        <f t="shared" si="2"/>
        <v>#REF!</v>
      </c>
    </row>
    <row r="977" ht="15.75" customHeight="1">
      <c r="I977" s="147"/>
      <c r="K977" t="str">
        <f t="shared" si="2"/>
        <v>#REF!</v>
      </c>
    </row>
    <row r="978" ht="15.75" customHeight="1">
      <c r="I978" s="147"/>
      <c r="K978" t="str">
        <f t="shared" si="2"/>
        <v>#REF!</v>
      </c>
    </row>
    <row r="979" ht="15.75" customHeight="1">
      <c r="I979" s="147"/>
      <c r="K979" t="str">
        <f t="shared" si="2"/>
        <v>#REF!</v>
      </c>
    </row>
    <row r="980" ht="15.75" customHeight="1">
      <c r="I980" s="147"/>
      <c r="K980" t="str">
        <f t="shared" si="2"/>
        <v>#REF!</v>
      </c>
    </row>
    <row r="981" ht="15.75" customHeight="1">
      <c r="I981" s="147"/>
      <c r="K981" t="str">
        <f t="shared" si="2"/>
        <v>#REF!</v>
      </c>
    </row>
    <row r="982" ht="15.75" customHeight="1">
      <c r="I982" s="147"/>
      <c r="K982" t="str">
        <f t="shared" si="2"/>
        <v>#REF!</v>
      </c>
    </row>
    <row r="983" ht="15.75" customHeight="1">
      <c r="I983" s="147"/>
      <c r="K983" t="str">
        <f t="shared" si="2"/>
        <v>#REF!</v>
      </c>
    </row>
    <row r="984" ht="15.75" customHeight="1">
      <c r="I984" s="147"/>
      <c r="K984" t="str">
        <f t="shared" si="2"/>
        <v>#REF!</v>
      </c>
    </row>
    <row r="985" ht="15.75" customHeight="1">
      <c r="I985" s="147"/>
      <c r="K985" t="str">
        <f t="shared" si="2"/>
        <v>#REF!</v>
      </c>
    </row>
    <row r="986" ht="15.75" customHeight="1">
      <c r="I986" s="147"/>
      <c r="K986" t="str">
        <f t="shared" si="2"/>
        <v>#REF!</v>
      </c>
    </row>
    <row r="987" ht="15.75" customHeight="1">
      <c r="I987" s="147"/>
      <c r="K987" t="str">
        <f t="shared" si="2"/>
        <v>#REF!</v>
      </c>
    </row>
    <row r="988" ht="15.75" customHeight="1">
      <c r="I988" s="147"/>
      <c r="K988" t="str">
        <f t="shared" si="2"/>
        <v>#REF!</v>
      </c>
    </row>
    <row r="989" ht="15.75" customHeight="1">
      <c r="I989" s="147"/>
      <c r="K989" t="str">
        <f t="shared" si="2"/>
        <v>#REF!</v>
      </c>
    </row>
    <row r="990" ht="15.75" customHeight="1">
      <c r="I990" s="147"/>
      <c r="K990" t="str">
        <f t="shared" si="2"/>
        <v>#REF!</v>
      </c>
    </row>
    <row r="991" ht="15.75" customHeight="1">
      <c r="I991" s="147"/>
      <c r="K991" t="str">
        <f t="shared" si="2"/>
        <v>#REF!</v>
      </c>
    </row>
    <row r="992" ht="15.75" customHeight="1">
      <c r="I992" s="147"/>
      <c r="K992" t="str">
        <f t="shared" si="2"/>
        <v>#REF!</v>
      </c>
    </row>
    <row r="993" ht="15.75" customHeight="1">
      <c r="I993" s="147"/>
      <c r="K993" t="str">
        <f t="shared" si="2"/>
        <v>#REF!</v>
      </c>
    </row>
    <row r="994" ht="15.75" customHeight="1">
      <c r="I994" s="147"/>
      <c r="K994" t="str">
        <f t="shared" si="2"/>
        <v>#REF!</v>
      </c>
    </row>
    <row r="995" ht="15.75" customHeight="1">
      <c r="I995" s="147"/>
      <c r="K995" t="str">
        <f t="shared" si="2"/>
        <v>#REF!</v>
      </c>
    </row>
    <row r="996" ht="15.75" customHeight="1">
      <c r="I996" s="147"/>
      <c r="K996" t="str">
        <f t="shared" si="2"/>
        <v>#REF!</v>
      </c>
    </row>
    <row r="997" ht="15.75" customHeight="1">
      <c r="I997" s="147"/>
      <c r="K997" t="str">
        <f t="shared" si="2"/>
        <v>#REF!</v>
      </c>
    </row>
    <row r="998" ht="15.75" customHeight="1">
      <c r="I998" s="147"/>
      <c r="K998" t="str">
        <f t="shared" si="2"/>
        <v>#REF!</v>
      </c>
    </row>
    <row r="999" ht="15.75" customHeight="1">
      <c r="I999" s="147"/>
      <c r="K999" t="str">
        <f t="shared" si="2"/>
        <v>#REF!</v>
      </c>
    </row>
    <row r="1000" ht="15.75" customHeight="1">
      <c r="I1000" s="147"/>
      <c r="K1000" t="str">
        <f t="shared" si="2"/>
        <v>#REF!</v>
      </c>
    </row>
    <row r="1001" ht="15.75" customHeight="1">
      <c r="I1001" s="147"/>
      <c r="K1001" t="str">
        <f t="shared" si="2"/>
        <v>#REF!</v>
      </c>
    </row>
    <row r="1002" ht="15.75" customHeight="1">
      <c r="I1002" s="147"/>
      <c r="K1002" t="str">
        <f t="shared" si="2"/>
        <v>#REF!</v>
      </c>
    </row>
    <row r="1003" ht="15.75" customHeight="1">
      <c r="I1003" s="147"/>
      <c r="K1003" t="str">
        <f t="shared" si="2"/>
        <v>#REF!</v>
      </c>
    </row>
    <row r="1004" ht="15.75" customHeight="1">
      <c r="I1004" s="147"/>
      <c r="K1004" t="str">
        <f t="shared" si="2"/>
        <v>#REF!</v>
      </c>
    </row>
    <row r="1005" ht="15.75" customHeight="1">
      <c r="I1005" s="147"/>
      <c r="K1005" t="str">
        <f t="shared" si="2"/>
        <v>#REF!</v>
      </c>
    </row>
    <row r="1006" ht="15.75" customHeight="1">
      <c r="I1006" s="147"/>
      <c r="K1006" t="str">
        <f t="shared" si="2"/>
        <v>#REF!</v>
      </c>
    </row>
    <row r="1007" ht="15.75" customHeight="1">
      <c r="I1007" s="147"/>
      <c r="K1007" t="str">
        <f t="shared" si="2"/>
        <v>#REF!</v>
      </c>
    </row>
    <row r="1008" ht="15.75" customHeight="1">
      <c r="I1008" s="147"/>
      <c r="K1008" t="str">
        <f t="shared" si="2"/>
        <v>#REF!</v>
      </c>
    </row>
    <row r="1009" ht="15.75" customHeight="1">
      <c r="I1009" s="147"/>
      <c r="K1009" t="str">
        <f t="shared" si="2"/>
        <v>#REF!</v>
      </c>
    </row>
    <row r="1010" ht="15.75" customHeight="1">
      <c r="I1010" s="147"/>
      <c r="K1010" t="str">
        <f t="shared" si="2"/>
        <v>#REF!</v>
      </c>
    </row>
    <row r="1011" ht="15.75" customHeight="1">
      <c r="I1011" s="147"/>
      <c r="K1011" t="str">
        <f t="shared" si="2"/>
        <v>#REF!</v>
      </c>
    </row>
    <row r="1012" ht="15.75" customHeight="1">
      <c r="I1012" s="147"/>
      <c r="K1012" t="str">
        <f t="shared" si="2"/>
        <v>#REF!</v>
      </c>
    </row>
    <row r="1013" ht="15.75" customHeight="1">
      <c r="I1013" s="147"/>
      <c r="K1013" t="str">
        <f t="shared" si="2"/>
        <v>#REF!</v>
      </c>
    </row>
    <row r="1014" ht="15.75" customHeight="1">
      <c r="I1014" s="147"/>
      <c r="K1014" t="str">
        <f t="shared" si="2"/>
        <v>#REF!</v>
      </c>
    </row>
    <row r="1015" ht="15.75" customHeight="1">
      <c r="I1015" s="147"/>
      <c r="K1015" t="str">
        <f t="shared" si="2"/>
        <v>#REF!</v>
      </c>
    </row>
    <row r="1016" ht="15.75" customHeight="1">
      <c r="I1016" s="147"/>
      <c r="K1016" t="str">
        <f t="shared" si="2"/>
        <v>#REF!</v>
      </c>
    </row>
    <row r="1017" ht="15.75" customHeight="1">
      <c r="I1017" s="147"/>
      <c r="K1017" t="str">
        <f t="shared" si="2"/>
        <v>#REF!</v>
      </c>
    </row>
    <row r="1018" ht="15.75" customHeight="1">
      <c r="I1018" s="147"/>
      <c r="K1018" t="str">
        <f t="shared" si="2"/>
        <v>#REF!</v>
      </c>
    </row>
    <row r="1019" ht="15.75" customHeight="1">
      <c r="I1019" s="147"/>
      <c r="K1019" t="str">
        <f t="shared" si="2"/>
        <v>#REF!</v>
      </c>
    </row>
    <row r="1020" ht="15.75" customHeight="1">
      <c r="I1020" s="147"/>
      <c r="K1020" t="str">
        <f t="shared" si="2"/>
        <v>#REF!</v>
      </c>
    </row>
    <row r="1021" ht="15.75" customHeight="1">
      <c r="I1021" s="147"/>
      <c r="K1021" t="str">
        <f t="shared" si="2"/>
        <v>#REF!</v>
      </c>
    </row>
    <row r="1022" ht="15.75" customHeight="1">
      <c r="I1022" s="147"/>
      <c r="K1022" t="str">
        <f t="shared" si="2"/>
        <v>#REF!</v>
      </c>
    </row>
    <row r="1023" ht="15.75" customHeight="1">
      <c r="I1023" s="147"/>
      <c r="K1023" t="str">
        <f t="shared" si="2"/>
        <v>#REF!</v>
      </c>
    </row>
    <row r="1024" ht="15.75" customHeight="1">
      <c r="I1024" s="147"/>
      <c r="K1024" t="str">
        <f t="shared" si="2"/>
        <v>#REF!</v>
      </c>
    </row>
    <row r="1025" ht="15.75" customHeight="1">
      <c r="I1025" s="147"/>
      <c r="K1025" t="str">
        <f t="shared" si="2"/>
        <v>#REF!</v>
      </c>
    </row>
    <row r="1026" ht="15.75" customHeight="1">
      <c r="I1026" s="147"/>
      <c r="K1026" t="str">
        <f t="shared" si="2"/>
        <v>#REF!</v>
      </c>
    </row>
    <row r="1027" ht="15.75" customHeight="1">
      <c r="I1027" s="147"/>
      <c r="K1027" t="str">
        <f t="shared" si="2"/>
        <v>#REF!</v>
      </c>
    </row>
    <row r="1028" ht="15.75" customHeight="1">
      <c r="I1028" s="147"/>
      <c r="K1028" t="str">
        <f t="shared" si="2"/>
        <v>#REF!</v>
      </c>
    </row>
    <row r="1029" ht="15.75" customHeight="1">
      <c r="I1029" s="147"/>
      <c r="K1029" t="str">
        <f t="shared" si="2"/>
        <v>#REF!</v>
      </c>
    </row>
    <row r="1030" ht="15.75" customHeight="1">
      <c r="I1030" s="147"/>
      <c r="K1030" t="str">
        <f t="shared" si="2"/>
        <v>#REF!</v>
      </c>
    </row>
    <row r="1031" ht="15.75" customHeight="1">
      <c r="I1031" s="147"/>
      <c r="K1031" t="str">
        <f t="shared" si="2"/>
        <v>#REF!</v>
      </c>
    </row>
    <row r="1032" ht="15.75" customHeight="1">
      <c r="I1032" s="147"/>
      <c r="K1032" t="str">
        <f t="shared" si="2"/>
        <v>#REF!</v>
      </c>
    </row>
    <row r="1033" ht="15.75" customHeight="1">
      <c r="I1033" s="147"/>
      <c r="K1033" t="str">
        <f t="shared" si="2"/>
        <v>#REF!</v>
      </c>
    </row>
    <row r="1034" ht="15.75" customHeight="1">
      <c r="I1034" s="147"/>
      <c r="K1034" t="str">
        <f t="shared" si="2"/>
        <v>#REF!</v>
      </c>
    </row>
    <row r="1035" ht="15.75" customHeight="1">
      <c r="I1035" s="147"/>
      <c r="K1035" t="str">
        <f t="shared" si="2"/>
        <v>#REF!</v>
      </c>
    </row>
    <row r="1036" ht="15.75" customHeight="1">
      <c r="I1036" s="147"/>
      <c r="K1036" t="str">
        <f t="shared" si="2"/>
        <v>#REF!</v>
      </c>
    </row>
    <row r="1037" ht="15.75" customHeight="1">
      <c r="I1037" s="147"/>
      <c r="K1037" t="str">
        <f t="shared" si="2"/>
        <v>#REF!</v>
      </c>
    </row>
    <row r="1038" ht="15.75" customHeight="1">
      <c r="I1038" s="147"/>
      <c r="K1038" t="str">
        <f t="shared" si="2"/>
        <v>#REF!</v>
      </c>
    </row>
    <row r="1039" ht="15.75" customHeight="1">
      <c r="I1039" s="147"/>
      <c r="K1039" t="str">
        <f t="shared" si="2"/>
        <v>#REF!</v>
      </c>
    </row>
    <row r="1040" ht="15.75" customHeight="1">
      <c r="I1040" s="147"/>
      <c r="K1040" t="str">
        <f t="shared" si="2"/>
        <v>#REF!</v>
      </c>
    </row>
    <row r="1041" ht="15.75" customHeight="1">
      <c r="I1041" s="147"/>
      <c r="K1041" t="str">
        <f t="shared" si="2"/>
        <v>#REF!</v>
      </c>
    </row>
    <row r="1042" ht="15.75" customHeight="1">
      <c r="I1042" s="147"/>
      <c r="K1042" t="str">
        <f t="shared" si="2"/>
        <v>#REF!</v>
      </c>
    </row>
    <row r="1043" ht="15.75" customHeight="1">
      <c r="I1043" s="147"/>
      <c r="K1043" t="str">
        <f t="shared" si="2"/>
        <v>#REF!</v>
      </c>
    </row>
    <row r="1044" ht="15.75" customHeight="1">
      <c r="I1044" s="147"/>
      <c r="K1044" t="str">
        <f t="shared" si="2"/>
        <v>#REF!</v>
      </c>
    </row>
    <row r="1045" ht="15.75" customHeight="1">
      <c r="I1045" s="147"/>
      <c r="K1045" t="str">
        <f t="shared" si="2"/>
        <v>#REF!</v>
      </c>
    </row>
    <row r="1046" ht="15.75" customHeight="1">
      <c r="I1046" s="147"/>
      <c r="K1046" t="str">
        <f t="shared" si="2"/>
        <v>#REF!</v>
      </c>
    </row>
    <row r="1047" ht="15.75" customHeight="1">
      <c r="I1047" s="147"/>
      <c r="K1047" t="str">
        <f t="shared" si="2"/>
        <v>#REF!</v>
      </c>
    </row>
    <row r="1048" ht="15.75" customHeight="1">
      <c r="I1048" s="147"/>
      <c r="K1048" t="str">
        <f t="shared" si="2"/>
        <v>#REF!</v>
      </c>
    </row>
    <row r="1049" ht="15.75" customHeight="1">
      <c r="I1049" s="147"/>
      <c r="K1049" t="str">
        <f t="shared" si="2"/>
        <v>#REF!</v>
      </c>
    </row>
    <row r="1050" ht="15.75" customHeight="1">
      <c r="I1050" s="147"/>
      <c r="K1050" t="str">
        <f t="shared" si="2"/>
        <v>#REF!</v>
      </c>
    </row>
    <row r="1051" ht="15.75" customHeight="1">
      <c r="I1051" s="147"/>
      <c r="K1051" t="str">
        <f t="shared" si="2"/>
        <v>#REF!</v>
      </c>
    </row>
    <row r="1052" ht="15.75" customHeight="1">
      <c r="I1052" s="147"/>
      <c r="K1052" t="str">
        <f t="shared" si="2"/>
        <v>#REF!</v>
      </c>
    </row>
    <row r="1053" ht="15.75" customHeight="1">
      <c r="I1053" s="147"/>
      <c r="K1053" t="str">
        <f t="shared" si="2"/>
        <v>#REF!</v>
      </c>
    </row>
    <row r="1054" ht="15.75" customHeight="1">
      <c r="I1054" s="147"/>
      <c r="K1054" t="str">
        <f t="shared" si="2"/>
        <v>#REF!</v>
      </c>
    </row>
    <row r="1055" ht="15.75" customHeight="1">
      <c r="I1055" s="147"/>
      <c r="K1055" t="str">
        <f t="shared" si="2"/>
        <v>#REF!</v>
      </c>
    </row>
    <row r="1056" ht="15.75" customHeight="1">
      <c r="I1056" s="147"/>
      <c r="K1056" t="str">
        <f t="shared" si="2"/>
        <v>#REF!</v>
      </c>
    </row>
    <row r="1057" ht="15.75" customHeight="1">
      <c r="I1057" s="147"/>
      <c r="K1057" t="str">
        <f t="shared" si="2"/>
        <v>#REF!</v>
      </c>
    </row>
    <row r="1058" ht="15.75" customHeight="1">
      <c r="I1058" s="147"/>
      <c r="K1058" t="str">
        <f t="shared" si="2"/>
        <v>#REF!</v>
      </c>
    </row>
    <row r="1059" ht="15.75" customHeight="1">
      <c r="I1059" s="147"/>
      <c r="K1059" t="str">
        <f t="shared" si="2"/>
        <v>#REF!</v>
      </c>
    </row>
    <row r="1060" ht="15.75" customHeight="1">
      <c r="I1060" s="147"/>
      <c r="K1060" t="str">
        <f t="shared" si="2"/>
        <v>#REF!</v>
      </c>
    </row>
    <row r="1061" ht="15.75" customHeight="1">
      <c r="I1061" s="147"/>
      <c r="K1061" t="str">
        <f t="shared" si="2"/>
        <v>#REF!</v>
      </c>
    </row>
    <row r="1062" ht="15.75" customHeight="1">
      <c r="I1062" s="147"/>
      <c r="K1062" t="str">
        <f t="shared" si="2"/>
        <v>#REF!</v>
      </c>
    </row>
    <row r="1063" ht="15.75" customHeight="1">
      <c r="I1063" s="147"/>
      <c r="K1063" t="str">
        <f t="shared" si="2"/>
        <v>#REF!</v>
      </c>
    </row>
    <row r="1064" ht="15.75" customHeight="1">
      <c r="I1064" s="147"/>
      <c r="K1064" t="str">
        <f t="shared" si="2"/>
        <v>#REF!</v>
      </c>
    </row>
    <row r="1065" ht="15.75" customHeight="1">
      <c r="I1065" s="147"/>
      <c r="K1065" t="str">
        <f t="shared" si="2"/>
        <v>#REF!</v>
      </c>
    </row>
    <row r="1066" ht="15.75" customHeight="1">
      <c r="I1066" s="147"/>
      <c r="K1066" t="str">
        <f t="shared" si="2"/>
        <v>#REF!</v>
      </c>
    </row>
    <row r="1067" ht="15.75" customHeight="1">
      <c r="I1067" s="147"/>
      <c r="K1067" t="str">
        <f t="shared" si="2"/>
        <v>#REF!</v>
      </c>
    </row>
    <row r="1068" ht="15.75" customHeight="1">
      <c r="I1068" s="147"/>
      <c r="K1068" t="str">
        <f t="shared" si="2"/>
        <v>#REF!</v>
      </c>
    </row>
    <row r="1069" ht="15.75" customHeight="1">
      <c r="I1069" s="147"/>
      <c r="K1069" t="str">
        <f t="shared" si="2"/>
        <v>#REF!</v>
      </c>
    </row>
    <row r="1070" ht="15.75" customHeight="1">
      <c r="I1070" s="147"/>
      <c r="K1070" t="str">
        <f t="shared" si="2"/>
        <v>#REF!</v>
      </c>
    </row>
    <row r="1071" ht="15.75" customHeight="1">
      <c r="I1071" s="147"/>
      <c r="K1071" t="str">
        <f t="shared" si="2"/>
        <v>#REF!</v>
      </c>
    </row>
    <row r="1072" ht="15.75" customHeight="1">
      <c r="I1072" s="147"/>
      <c r="K1072" t="str">
        <f t="shared" si="2"/>
        <v>#REF!</v>
      </c>
    </row>
    <row r="1073" ht="15.75" customHeight="1">
      <c r="I1073" s="147"/>
      <c r="K1073" t="str">
        <f t="shared" si="2"/>
        <v>#REF!</v>
      </c>
    </row>
    <row r="1074" ht="15.75" customHeight="1">
      <c r="I1074" s="147"/>
      <c r="K1074" t="str">
        <f t="shared" si="2"/>
        <v>#REF!</v>
      </c>
    </row>
    <row r="1075" ht="15.75" customHeight="1">
      <c r="I1075" s="147"/>
      <c r="K1075" t="str">
        <f t="shared" si="2"/>
        <v>#REF!</v>
      </c>
    </row>
    <row r="1076" ht="15.75" customHeight="1">
      <c r="I1076" s="147"/>
      <c r="K1076" t="str">
        <f t="shared" si="2"/>
        <v>#REF!</v>
      </c>
    </row>
    <row r="1077" ht="15.75" customHeight="1">
      <c r="I1077" s="147"/>
      <c r="K1077" t="str">
        <f t="shared" si="2"/>
        <v>#REF!</v>
      </c>
    </row>
    <row r="1078" ht="15.75" customHeight="1">
      <c r="I1078" s="147"/>
      <c r="K1078" t="str">
        <f t="shared" si="2"/>
        <v>#REF!</v>
      </c>
    </row>
    <row r="1079" ht="15.75" customHeight="1">
      <c r="I1079" s="147"/>
      <c r="K1079" t="str">
        <f t="shared" si="2"/>
        <v>#REF!</v>
      </c>
    </row>
    <row r="1080" ht="15.75" customHeight="1">
      <c r="I1080" s="147"/>
      <c r="K1080" t="str">
        <f t="shared" si="2"/>
        <v>#REF!</v>
      </c>
    </row>
    <row r="1081" ht="15.75" customHeight="1">
      <c r="I1081" s="147"/>
      <c r="K1081" t="str">
        <f t="shared" si="2"/>
        <v>#REF!</v>
      </c>
    </row>
    <row r="1082" ht="15.75" customHeight="1">
      <c r="I1082" s="147"/>
      <c r="K1082" t="str">
        <f t="shared" si="2"/>
        <v>#REF!</v>
      </c>
    </row>
    <row r="1083" ht="15.75" customHeight="1">
      <c r="I1083" s="147"/>
      <c r="K1083" t="str">
        <f t="shared" si="2"/>
        <v>#REF!</v>
      </c>
    </row>
    <row r="1084" ht="15.75" customHeight="1">
      <c r="I1084" s="147"/>
      <c r="K1084" t="str">
        <f t="shared" si="2"/>
        <v>#REF!</v>
      </c>
    </row>
    <row r="1085" ht="15.75" customHeight="1">
      <c r="I1085" s="147"/>
      <c r="K1085" t="str">
        <f t="shared" si="2"/>
        <v>#REF!</v>
      </c>
    </row>
    <row r="1086" ht="15.75" customHeight="1">
      <c r="I1086" s="147"/>
      <c r="K1086" t="str">
        <f t="shared" si="2"/>
        <v>#REF!</v>
      </c>
    </row>
    <row r="1087" ht="15.75" customHeight="1">
      <c r="I1087" s="147"/>
      <c r="K1087" t="str">
        <f t="shared" si="2"/>
        <v>#REF!</v>
      </c>
    </row>
    <row r="1088" ht="15.75" customHeight="1">
      <c r="I1088" s="147"/>
      <c r="K1088" t="str">
        <f t="shared" si="2"/>
        <v>#REF!</v>
      </c>
    </row>
    <row r="1089" ht="15.75" customHeight="1">
      <c r="I1089" s="147"/>
      <c r="K1089" t="str">
        <f t="shared" si="2"/>
        <v>#REF!</v>
      </c>
    </row>
    <row r="1090" ht="15.75" customHeight="1">
      <c r="I1090" s="147"/>
      <c r="K1090" t="str">
        <f t="shared" si="2"/>
        <v>#REF!</v>
      </c>
    </row>
    <row r="1091" ht="15.75" customHeight="1">
      <c r="I1091" s="147"/>
      <c r="K1091" t="str">
        <f t="shared" si="2"/>
        <v>#REF!</v>
      </c>
    </row>
    <row r="1092" ht="15.75" customHeight="1">
      <c r="I1092" s="147"/>
      <c r="K1092" t="str">
        <f t="shared" si="2"/>
        <v>#REF!</v>
      </c>
    </row>
    <row r="1093" ht="15.75" customHeight="1">
      <c r="I1093" s="147"/>
      <c r="K1093" t="str">
        <f t="shared" si="2"/>
        <v>#REF!</v>
      </c>
    </row>
    <row r="1094" ht="15.75" customHeight="1">
      <c r="I1094" s="147"/>
      <c r="K1094" t="str">
        <f t="shared" si="2"/>
        <v>#REF!</v>
      </c>
    </row>
    <row r="1095" ht="15.75" customHeight="1">
      <c r="I1095" s="147"/>
      <c r="K1095" t="str">
        <f t="shared" si="2"/>
        <v>#REF!</v>
      </c>
    </row>
    <row r="1096" ht="15.75" customHeight="1">
      <c r="I1096" s="147"/>
      <c r="K1096" t="str">
        <f t="shared" si="2"/>
        <v>#REF!</v>
      </c>
    </row>
    <row r="1097" ht="15.75" customHeight="1">
      <c r="I1097" s="147"/>
      <c r="K1097" t="str">
        <f t="shared" si="2"/>
        <v>#REF!</v>
      </c>
    </row>
    <row r="1098" ht="15.75" customHeight="1">
      <c r="I1098" s="147"/>
      <c r="K1098" t="str">
        <f t="shared" si="2"/>
        <v>#REF!</v>
      </c>
    </row>
    <row r="1099" ht="15.75" customHeight="1">
      <c r="I1099" s="147"/>
      <c r="K1099" t="str">
        <f t="shared" si="2"/>
        <v>#REF!</v>
      </c>
    </row>
    <row r="1100" ht="15.75" customHeight="1">
      <c r="I1100" s="147"/>
      <c r="K1100" t="str">
        <f t="shared" si="2"/>
        <v>#REF!</v>
      </c>
    </row>
    <row r="1101" ht="15.75" customHeight="1">
      <c r="I1101" s="147"/>
      <c r="K1101" t="str">
        <f t="shared" si="2"/>
        <v>#REF!</v>
      </c>
    </row>
    <row r="1102" ht="15.75" customHeight="1">
      <c r="I1102" s="147"/>
      <c r="K1102" t="str">
        <f t="shared" si="2"/>
        <v>#REF!</v>
      </c>
    </row>
    <row r="1103" ht="15.75" customHeight="1">
      <c r="I1103" s="147"/>
      <c r="K1103" t="str">
        <f t="shared" si="2"/>
        <v>#REF!</v>
      </c>
    </row>
    <row r="1104" ht="15.75" customHeight="1">
      <c r="I1104" s="147"/>
      <c r="K1104" t="str">
        <f t="shared" si="2"/>
        <v>#REF!</v>
      </c>
    </row>
    <row r="1105" ht="15.75" customHeight="1">
      <c r="I1105" s="147"/>
      <c r="K1105" t="str">
        <f t="shared" si="2"/>
        <v>#REF!</v>
      </c>
    </row>
    <row r="1106" ht="15.75" customHeight="1">
      <c r="I1106" s="147"/>
      <c r="K1106" t="str">
        <f t="shared" si="2"/>
        <v>#REF!</v>
      </c>
    </row>
    <row r="1107" ht="15.75" customHeight="1">
      <c r="I1107" s="147"/>
      <c r="K1107" t="str">
        <f t="shared" si="2"/>
        <v>#REF!</v>
      </c>
    </row>
    <row r="1108" ht="15.75" customHeight="1">
      <c r="I1108" s="147"/>
      <c r="K1108" t="str">
        <f t="shared" si="2"/>
        <v>#REF!</v>
      </c>
    </row>
    <row r="1109" ht="15.75" customHeight="1">
      <c r="I1109" s="147"/>
      <c r="K1109" t="str">
        <f t="shared" si="2"/>
        <v>#REF!</v>
      </c>
    </row>
    <row r="1110" ht="15.75" customHeight="1">
      <c r="I1110" s="147"/>
      <c r="K1110" t="str">
        <f t="shared" si="2"/>
        <v>#REF!</v>
      </c>
    </row>
    <row r="1111" ht="15.75" customHeight="1">
      <c r="I1111" s="147"/>
      <c r="K1111" t="str">
        <f t="shared" si="2"/>
        <v>#REF!</v>
      </c>
    </row>
    <row r="1112" ht="15.75" customHeight="1">
      <c r="I1112" s="147"/>
      <c r="K1112" t="str">
        <f t="shared" si="2"/>
        <v>#REF!</v>
      </c>
    </row>
    <row r="1113" ht="15.75" customHeight="1">
      <c r="I1113" s="147"/>
      <c r="K1113" t="str">
        <f t="shared" si="2"/>
        <v>#REF!</v>
      </c>
    </row>
    <row r="1114" ht="15.75" customHeight="1">
      <c r="I1114" s="147"/>
      <c r="K1114" t="str">
        <f t="shared" si="2"/>
        <v>#REF!</v>
      </c>
    </row>
    <row r="1115" ht="15.75" customHeight="1">
      <c r="I1115" s="147"/>
      <c r="K1115" t="str">
        <f t="shared" si="2"/>
        <v>#REF!</v>
      </c>
    </row>
    <row r="1116" ht="15.75" customHeight="1">
      <c r="I1116" s="147"/>
      <c r="K1116" t="str">
        <f t="shared" si="2"/>
        <v>#REF!</v>
      </c>
    </row>
    <row r="1117" ht="15.75" customHeight="1">
      <c r="I1117" s="147"/>
      <c r="K1117" t="str">
        <f t="shared" si="2"/>
        <v>#REF!</v>
      </c>
    </row>
    <row r="1118" ht="15.75" customHeight="1">
      <c r="I1118" s="147"/>
      <c r="K1118" t="str">
        <f t="shared" si="2"/>
        <v>#REF!</v>
      </c>
    </row>
    <row r="1119" ht="15.75" customHeight="1">
      <c r="I1119" s="147"/>
      <c r="K1119" t="str">
        <f t="shared" si="2"/>
        <v>#REF!</v>
      </c>
    </row>
    <row r="1120" ht="15.75" customHeight="1">
      <c r="I1120" s="147"/>
      <c r="K1120" t="str">
        <f t="shared" si="2"/>
        <v>#REF!</v>
      </c>
    </row>
    <row r="1121" ht="15.75" customHeight="1">
      <c r="I1121" s="147"/>
      <c r="K1121" t="str">
        <f t="shared" si="2"/>
        <v>#REF!</v>
      </c>
    </row>
    <row r="1122" ht="15.75" customHeight="1">
      <c r="I1122" s="147"/>
      <c r="K1122" t="str">
        <f t="shared" si="2"/>
        <v>#REF!</v>
      </c>
    </row>
    <row r="1123" ht="15.75" customHeight="1">
      <c r="I1123" s="147"/>
      <c r="K1123" t="str">
        <f t="shared" si="2"/>
        <v>#REF!</v>
      </c>
    </row>
    <row r="1124" ht="15.75" customHeight="1">
      <c r="I1124" s="147"/>
      <c r="K1124" t="str">
        <f t="shared" si="2"/>
        <v>#REF!</v>
      </c>
    </row>
    <row r="1125" ht="15.75" customHeight="1">
      <c r="I1125" s="147"/>
      <c r="K1125" t="str">
        <f t="shared" si="2"/>
        <v>#REF!</v>
      </c>
    </row>
    <row r="1126" ht="15.75" customHeight="1">
      <c r="I1126" s="147"/>
      <c r="K1126" t="str">
        <f t="shared" si="2"/>
        <v>#REF!</v>
      </c>
    </row>
    <row r="1127" ht="15.75" customHeight="1">
      <c r="I1127" s="147"/>
      <c r="K1127" t="str">
        <f t="shared" si="2"/>
        <v>#REF!</v>
      </c>
    </row>
    <row r="1128" ht="15.75" customHeight="1">
      <c r="I1128" s="147"/>
      <c r="K1128" t="str">
        <f t="shared" si="2"/>
        <v>#REF!</v>
      </c>
    </row>
    <row r="1129" ht="15.75" customHeight="1">
      <c r="I1129" s="147"/>
      <c r="K1129" t="str">
        <f t="shared" si="2"/>
        <v>#REF!</v>
      </c>
    </row>
    <row r="1130" ht="15.75" customHeight="1">
      <c r="I1130" s="147"/>
      <c r="K1130" t="str">
        <f t="shared" si="2"/>
        <v>#REF!</v>
      </c>
    </row>
    <row r="1131" ht="15.75" customHeight="1">
      <c r="I1131" s="147"/>
      <c r="K1131" t="str">
        <f t="shared" si="2"/>
        <v>#REF!</v>
      </c>
    </row>
    <row r="1132" ht="15.75" customHeight="1">
      <c r="I1132" s="147"/>
      <c r="K1132" t="str">
        <f t="shared" si="2"/>
        <v>#REF!</v>
      </c>
    </row>
    <row r="1133" ht="15.75" customHeight="1">
      <c r="I1133" s="147"/>
      <c r="K1133" t="str">
        <f t="shared" si="2"/>
        <v>#REF!</v>
      </c>
    </row>
    <row r="1134" ht="15.75" customHeight="1">
      <c r="I1134" s="147"/>
      <c r="K1134" t="str">
        <f t="shared" si="2"/>
        <v>#REF!</v>
      </c>
    </row>
    <row r="1135" ht="15.75" customHeight="1">
      <c r="I1135" s="147"/>
      <c r="K1135" t="str">
        <f t="shared" si="2"/>
        <v>#REF!</v>
      </c>
    </row>
    <row r="1136" ht="15.75" customHeight="1">
      <c r="I1136" s="147"/>
      <c r="K1136" t="str">
        <f t="shared" si="2"/>
        <v>#REF!</v>
      </c>
    </row>
    <row r="1137" ht="15.75" customHeight="1">
      <c r="I1137" s="147"/>
      <c r="K1137" t="str">
        <f t="shared" si="2"/>
        <v>#REF!</v>
      </c>
    </row>
    <row r="1138" ht="15.75" customHeight="1">
      <c r="I1138" s="147"/>
      <c r="K1138" t="str">
        <f t="shared" si="2"/>
        <v>#REF!</v>
      </c>
    </row>
    <row r="1139" ht="15.75" customHeight="1">
      <c r="I1139" s="147"/>
      <c r="K1139" t="str">
        <f t="shared" si="2"/>
        <v>#REF!</v>
      </c>
    </row>
    <row r="1140" ht="15.75" customHeight="1">
      <c r="I1140" s="147"/>
      <c r="K1140" t="str">
        <f t="shared" si="2"/>
        <v>#REF!</v>
      </c>
    </row>
    <row r="1141" ht="15.75" customHeight="1">
      <c r="I1141" s="147"/>
      <c r="K1141" t="str">
        <f t="shared" si="2"/>
        <v>#REF!</v>
      </c>
    </row>
    <row r="1142" ht="15.75" customHeight="1">
      <c r="I1142" s="147"/>
      <c r="K1142" t="str">
        <f t="shared" si="2"/>
        <v>#REF!</v>
      </c>
    </row>
    <row r="1143" ht="15.75" customHeight="1">
      <c r="I1143" s="147"/>
      <c r="K1143" t="str">
        <f t="shared" si="2"/>
        <v>#REF!</v>
      </c>
    </row>
    <row r="1144" ht="15.75" customHeight="1">
      <c r="I1144" s="147"/>
      <c r="K1144" t="str">
        <f t="shared" si="2"/>
        <v>#REF!</v>
      </c>
    </row>
    <row r="1145" ht="15.75" customHeight="1">
      <c r="I1145" s="147"/>
      <c r="K1145" t="str">
        <f t="shared" si="2"/>
        <v>#REF!</v>
      </c>
    </row>
    <row r="1146" ht="15.75" customHeight="1">
      <c r="I1146" s="147"/>
      <c r="K1146" t="str">
        <f t="shared" si="2"/>
        <v>#REF!</v>
      </c>
    </row>
    <row r="1147" ht="15.75" customHeight="1">
      <c r="I1147" s="147"/>
      <c r="K1147" t="str">
        <f t="shared" si="2"/>
        <v>#REF!</v>
      </c>
    </row>
    <row r="1148" ht="15.75" customHeight="1">
      <c r="I1148" s="147"/>
      <c r="K1148" t="str">
        <f t="shared" si="2"/>
        <v>#REF!</v>
      </c>
    </row>
    <row r="1149" ht="15.75" customHeight="1">
      <c r="I1149" s="147"/>
      <c r="K1149" t="str">
        <f t="shared" si="2"/>
        <v>#REF!</v>
      </c>
    </row>
    <row r="1150" ht="15.75" customHeight="1">
      <c r="I1150" s="147"/>
      <c r="K1150" t="str">
        <f t="shared" si="2"/>
        <v>#REF!</v>
      </c>
    </row>
    <row r="1151" ht="15.75" customHeight="1">
      <c r="I1151" s="147"/>
      <c r="K1151" t="str">
        <f t="shared" si="2"/>
        <v>#REF!</v>
      </c>
    </row>
    <row r="1152" ht="15.75" customHeight="1">
      <c r="I1152" s="147"/>
      <c r="K1152" t="str">
        <f t="shared" si="2"/>
        <v>#REF!</v>
      </c>
    </row>
    <row r="1153" ht="15.75" customHeight="1">
      <c r="I1153" s="147"/>
      <c r="K1153" t="str">
        <f t="shared" si="2"/>
        <v>#REF!</v>
      </c>
    </row>
    <row r="1154" ht="15.75" customHeight="1">
      <c r="I1154" s="147"/>
      <c r="K1154" t="str">
        <f t="shared" si="2"/>
        <v>#REF!</v>
      </c>
    </row>
    <row r="1155" ht="15.75" customHeight="1">
      <c r="I1155" s="147"/>
      <c r="K1155" t="str">
        <f t="shared" si="2"/>
        <v>#REF!</v>
      </c>
    </row>
    <row r="1156" ht="15.75" customHeight="1">
      <c r="I1156" s="147"/>
      <c r="K1156" t="str">
        <f t="shared" si="2"/>
        <v>#REF!</v>
      </c>
    </row>
    <row r="1157" ht="15.75" customHeight="1">
      <c r="I1157" s="147"/>
      <c r="K1157" t="str">
        <f t="shared" si="2"/>
        <v>#REF!</v>
      </c>
    </row>
    <row r="1158" ht="15.75" customHeight="1">
      <c r="I1158" s="147"/>
      <c r="K1158" t="str">
        <f t="shared" si="2"/>
        <v>#REF!</v>
      </c>
    </row>
    <row r="1159" ht="15.75" customHeight="1">
      <c r="I1159" s="147"/>
      <c r="K1159" t="str">
        <f t="shared" si="2"/>
        <v>#REF!</v>
      </c>
    </row>
    <row r="1160" ht="15.75" customHeight="1">
      <c r="I1160" s="147"/>
      <c r="K1160" t="str">
        <f t="shared" si="2"/>
        <v>#REF!</v>
      </c>
    </row>
    <row r="1161" ht="15.75" customHeight="1">
      <c r="I1161" s="147"/>
      <c r="K1161" t="str">
        <f t="shared" si="2"/>
        <v>#REF!</v>
      </c>
    </row>
    <row r="1162" ht="15.75" customHeight="1">
      <c r="I1162" s="147"/>
      <c r="K1162" t="str">
        <f t="shared" si="2"/>
        <v>#REF!</v>
      </c>
    </row>
    <row r="1163" ht="15.75" customHeight="1">
      <c r="I1163" s="147"/>
      <c r="K1163" t="str">
        <f t="shared" si="2"/>
        <v>#REF!</v>
      </c>
    </row>
    <row r="1164" ht="15.75" customHeight="1">
      <c r="I1164" s="147"/>
      <c r="K1164" t="str">
        <f t="shared" si="2"/>
        <v>#REF!</v>
      </c>
    </row>
    <row r="1165" ht="15.75" customHeight="1">
      <c r="I1165" s="147"/>
      <c r="K1165" t="str">
        <f t="shared" si="2"/>
        <v>#REF!</v>
      </c>
    </row>
    <row r="1166" ht="15.75" customHeight="1">
      <c r="I1166" s="147"/>
      <c r="K1166" t="str">
        <f t="shared" si="2"/>
        <v>#REF!</v>
      </c>
    </row>
    <row r="1167" ht="15.75" customHeight="1">
      <c r="I1167" s="147"/>
      <c r="K1167" t="str">
        <f t="shared" si="2"/>
        <v>#REF!</v>
      </c>
    </row>
    <row r="1168" ht="15.75" customHeight="1">
      <c r="I1168" s="147"/>
      <c r="K1168" t="str">
        <f t="shared" si="2"/>
        <v>#REF!</v>
      </c>
    </row>
    <row r="1169" ht="15.75" customHeight="1">
      <c r="I1169" s="147"/>
      <c r="K1169" t="str">
        <f t="shared" si="2"/>
        <v>#REF!</v>
      </c>
    </row>
    <row r="1170" ht="15.75" customHeight="1">
      <c r="I1170" s="147"/>
      <c r="K1170" t="str">
        <f t="shared" si="2"/>
        <v>#REF!</v>
      </c>
    </row>
    <row r="1171" ht="15.75" customHeight="1">
      <c r="I1171" s="147"/>
      <c r="K1171" t="str">
        <f t="shared" si="2"/>
        <v>#REF!</v>
      </c>
    </row>
    <row r="1172" ht="15.75" customHeight="1">
      <c r="I1172" s="147"/>
      <c r="K1172" t="str">
        <f t="shared" si="2"/>
        <v>#REF!</v>
      </c>
    </row>
    <row r="1173" ht="15.75" customHeight="1">
      <c r="I1173" s="147"/>
      <c r="K1173" t="str">
        <f t="shared" si="2"/>
        <v>#REF!</v>
      </c>
    </row>
    <row r="1174" ht="15.75" customHeight="1">
      <c r="I1174" s="147"/>
      <c r="K1174" t="str">
        <f t="shared" si="2"/>
        <v>#REF!</v>
      </c>
    </row>
    <row r="1175" ht="15.75" customHeight="1">
      <c r="I1175" s="147"/>
      <c r="K1175" t="str">
        <f t="shared" si="2"/>
        <v>#REF!</v>
      </c>
    </row>
    <row r="1176" ht="15.75" customHeight="1">
      <c r="I1176" s="147"/>
      <c r="K1176" t="str">
        <f t="shared" si="2"/>
        <v>#REF!</v>
      </c>
    </row>
    <row r="1177" ht="15.75" customHeight="1">
      <c r="I1177" s="147"/>
      <c r="K1177" t="str">
        <f t="shared" si="2"/>
        <v>#REF!</v>
      </c>
    </row>
    <row r="1178" ht="15.75" customHeight="1">
      <c r="I1178" s="147"/>
      <c r="K1178" t="str">
        <f t="shared" si="2"/>
        <v>#REF!</v>
      </c>
    </row>
    <row r="1179" ht="15.75" customHeight="1">
      <c r="I1179" s="147"/>
      <c r="K1179" t="str">
        <f t="shared" si="2"/>
        <v>#REF!</v>
      </c>
    </row>
    <row r="1180" ht="15.75" customHeight="1">
      <c r="I1180" s="147"/>
      <c r="K1180" t="str">
        <f t="shared" si="2"/>
        <v>#REF!</v>
      </c>
    </row>
    <row r="1181" ht="15.75" customHeight="1">
      <c r="I1181" s="147"/>
      <c r="K1181" t="str">
        <f t="shared" si="2"/>
        <v>#REF!</v>
      </c>
    </row>
    <row r="1182" ht="15.75" customHeight="1">
      <c r="I1182" s="147"/>
      <c r="K1182" t="str">
        <f t="shared" si="2"/>
        <v>#REF!</v>
      </c>
    </row>
    <row r="1183" ht="15.75" customHeight="1">
      <c r="I1183" s="147"/>
      <c r="K1183" t="str">
        <f t="shared" si="2"/>
        <v>#REF!</v>
      </c>
    </row>
    <row r="1184" ht="15.75" customHeight="1">
      <c r="I1184" s="147"/>
      <c r="K1184" t="str">
        <f t="shared" si="2"/>
        <v>#REF!</v>
      </c>
    </row>
    <row r="1185" ht="15.75" customHeight="1">
      <c r="I1185" s="147"/>
      <c r="K1185" t="str">
        <f t="shared" si="2"/>
        <v>#REF!</v>
      </c>
    </row>
    <row r="1186" ht="15.75" customHeight="1">
      <c r="I1186" s="147"/>
      <c r="K1186" t="str">
        <f t="shared" si="2"/>
        <v>#REF!</v>
      </c>
    </row>
    <row r="1187" ht="15.75" customHeight="1">
      <c r="I1187" s="147"/>
      <c r="K1187" t="str">
        <f t="shared" si="2"/>
        <v>#REF!</v>
      </c>
    </row>
    <row r="1188" ht="15.75" customHeight="1">
      <c r="I1188" s="147"/>
      <c r="K1188" t="str">
        <f t="shared" si="2"/>
        <v>#REF!</v>
      </c>
    </row>
    <row r="1189" ht="15.75" customHeight="1">
      <c r="I1189" s="147"/>
      <c r="K1189" t="str">
        <f t="shared" si="2"/>
        <v>#REF!</v>
      </c>
    </row>
    <row r="1190" ht="15.75" customHeight="1">
      <c r="I1190" s="147"/>
      <c r="K1190" t="str">
        <f t="shared" si="2"/>
        <v>#REF!</v>
      </c>
    </row>
    <row r="1191" ht="15.75" customHeight="1">
      <c r="I1191" s="147"/>
      <c r="K1191" t="str">
        <f t="shared" si="2"/>
        <v>#REF!</v>
      </c>
    </row>
    <row r="1192" ht="15.75" customHeight="1">
      <c r="I1192" s="147"/>
      <c r="K1192" t="str">
        <f t="shared" si="2"/>
        <v>#REF!</v>
      </c>
    </row>
    <row r="1193" ht="15.75" customHeight="1">
      <c r="I1193" s="147"/>
      <c r="K1193" t="str">
        <f t="shared" si="2"/>
        <v>#REF!</v>
      </c>
    </row>
    <row r="1194" ht="15.75" customHeight="1">
      <c r="I1194" s="147"/>
      <c r="K1194" t="str">
        <f t="shared" si="2"/>
        <v>#REF!</v>
      </c>
    </row>
    <row r="1195" ht="15.75" customHeight="1">
      <c r="I1195" s="147"/>
      <c r="K1195" t="str">
        <f t="shared" si="2"/>
        <v>#REF!</v>
      </c>
    </row>
    <row r="1196" ht="15.75" customHeight="1">
      <c r="I1196" s="147"/>
      <c r="K1196" t="str">
        <f t="shared" si="2"/>
        <v>#REF!</v>
      </c>
    </row>
    <row r="1197" ht="15.75" customHeight="1">
      <c r="I1197" s="147"/>
      <c r="K1197" t="str">
        <f t="shared" si="2"/>
        <v>#REF!</v>
      </c>
    </row>
    <row r="1198" ht="15.75" customHeight="1">
      <c r="I1198" s="147"/>
      <c r="K1198" t="str">
        <f t="shared" si="2"/>
        <v>#REF!</v>
      </c>
    </row>
    <row r="1199" ht="15.75" customHeight="1">
      <c r="I1199" s="147"/>
      <c r="K1199" t="str">
        <f t="shared" si="2"/>
        <v>#REF!</v>
      </c>
    </row>
    <row r="1200" ht="15.75" customHeight="1">
      <c r="I1200" s="147"/>
      <c r="K1200" t="str">
        <f t="shared" si="2"/>
        <v>#REF!</v>
      </c>
    </row>
    <row r="1201" ht="15.75" customHeight="1">
      <c r="I1201" s="147"/>
      <c r="K1201" t="str">
        <f t="shared" si="2"/>
        <v>#REF!</v>
      </c>
    </row>
    <row r="1202" ht="15.75" customHeight="1">
      <c r="I1202" s="147"/>
      <c r="K1202" t="str">
        <f t="shared" si="2"/>
        <v>#REF!</v>
      </c>
    </row>
    <row r="1203" ht="15.75" customHeight="1">
      <c r="I1203" s="147"/>
      <c r="K1203" t="str">
        <f t="shared" si="2"/>
        <v>#REF!</v>
      </c>
    </row>
    <row r="1204" ht="15.75" customHeight="1">
      <c r="I1204" s="147"/>
      <c r="K1204" t="str">
        <f t="shared" si="2"/>
        <v>#REF!</v>
      </c>
    </row>
    <row r="1205" ht="15.75" customHeight="1">
      <c r="I1205" s="147"/>
      <c r="K1205" t="str">
        <f t="shared" si="2"/>
        <v>#REF!</v>
      </c>
    </row>
    <row r="1206" ht="15.75" customHeight="1">
      <c r="I1206" s="147"/>
      <c r="K1206" t="str">
        <f t="shared" si="2"/>
        <v>#REF!</v>
      </c>
    </row>
    <row r="1207" ht="15.75" customHeight="1">
      <c r="I1207" s="147"/>
      <c r="K1207" t="str">
        <f t="shared" si="2"/>
        <v>#REF!</v>
      </c>
    </row>
    <row r="1208" ht="15.75" customHeight="1">
      <c r="I1208" s="147"/>
      <c r="K1208" t="str">
        <f t="shared" si="2"/>
        <v>#REF!</v>
      </c>
    </row>
    <row r="1209" ht="15.75" customHeight="1">
      <c r="I1209" s="147"/>
      <c r="K1209" t="str">
        <f t="shared" si="2"/>
        <v>#REF!</v>
      </c>
    </row>
    <row r="1210" ht="15.75" customHeight="1">
      <c r="I1210" s="147"/>
      <c r="K1210" t="str">
        <f t="shared" si="2"/>
        <v>#REF!</v>
      </c>
    </row>
    <row r="1211" ht="15.75" customHeight="1">
      <c r="I1211" s="147"/>
      <c r="K1211" t="str">
        <f t="shared" si="2"/>
        <v>#REF!</v>
      </c>
    </row>
    <row r="1212" ht="15.75" customHeight="1">
      <c r="I1212" s="147"/>
      <c r="K1212" t="str">
        <f t="shared" si="2"/>
        <v>#REF!</v>
      </c>
    </row>
    <row r="1213" ht="15.75" customHeight="1">
      <c r="I1213" s="147"/>
      <c r="K1213" t="str">
        <f t="shared" si="2"/>
        <v>#REF!</v>
      </c>
    </row>
    <row r="1214" ht="15.75" customHeight="1">
      <c r="I1214" s="147"/>
      <c r="K1214" t="str">
        <f t="shared" si="2"/>
        <v>#REF!</v>
      </c>
    </row>
    <row r="1215" ht="15.75" customHeight="1">
      <c r="I1215" s="147"/>
      <c r="K1215" t="str">
        <f t="shared" si="2"/>
        <v>#REF!</v>
      </c>
    </row>
    <row r="1216" ht="15.75" customHeight="1">
      <c r="I1216" s="147"/>
      <c r="K1216" t="str">
        <f t="shared" si="2"/>
        <v>#REF!</v>
      </c>
    </row>
    <row r="1217" ht="15.75" customHeight="1">
      <c r="I1217" s="147"/>
      <c r="K1217" t="str">
        <f t="shared" si="2"/>
        <v>#REF!</v>
      </c>
    </row>
    <row r="1218" ht="15.75" customHeight="1">
      <c r="I1218" s="147"/>
      <c r="K1218" t="str">
        <f t="shared" si="2"/>
        <v>#REF!</v>
      </c>
    </row>
    <row r="1219" ht="15.75" customHeight="1">
      <c r="I1219" s="147"/>
      <c r="K1219" t="str">
        <f t="shared" si="2"/>
        <v>#REF!</v>
      </c>
    </row>
    <row r="1220" ht="15.75" customHeight="1">
      <c r="I1220" s="147"/>
      <c r="K1220" t="str">
        <f t="shared" si="2"/>
        <v>#REF!</v>
      </c>
    </row>
    <row r="1221" ht="15.75" customHeight="1">
      <c r="I1221" s="147"/>
      <c r="K1221" t="str">
        <f t="shared" si="2"/>
        <v>#REF!</v>
      </c>
    </row>
    <row r="1222" ht="15.75" customHeight="1">
      <c r="I1222" s="147"/>
      <c r="K1222" t="str">
        <f t="shared" si="2"/>
        <v>#REF!</v>
      </c>
    </row>
    <row r="1223" ht="15.75" customHeight="1">
      <c r="I1223" s="147"/>
      <c r="K1223" t="str">
        <f t="shared" si="2"/>
        <v>#REF!</v>
      </c>
    </row>
    <row r="1224" ht="15.75" customHeight="1">
      <c r="I1224" s="147"/>
      <c r="K1224" t="str">
        <f t="shared" si="2"/>
        <v>#REF!</v>
      </c>
    </row>
    <row r="1225" ht="15.75" customHeight="1">
      <c r="I1225" s="147"/>
      <c r="K1225" t="str">
        <f t="shared" si="2"/>
        <v>#REF!</v>
      </c>
    </row>
    <row r="1226" ht="15.75" customHeight="1">
      <c r="I1226" s="147"/>
      <c r="K1226" t="str">
        <f t="shared" si="2"/>
        <v>#REF!</v>
      </c>
    </row>
    <row r="1227" ht="15.75" customHeight="1">
      <c r="I1227" s="147"/>
      <c r="K1227" t="str">
        <f t="shared" si="2"/>
        <v>#REF!</v>
      </c>
    </row>
    <row r="1228" ht="15.75" customHeight="1">
      <c r="I1228" s="147"/>
      <c r="K1228" t="str">
        <f t="shared" si="2"/>
        <v>#REF!</v>
      </c>
    </row>
    <row r="1229" ht="15.75" customHeight="1">
      <c r="I1229" s="147"/>
      <c r="K1229" t="str">
        <f t="shared" si="2"/>
        <v>#REF!</v>
      </c>
    </row>
    <row r="1230" ht="15.75" customHeight="1">
      <c r="I1230" s="147"/>
      <c r="K1230" t="str">
        <f t="shared" si="2"/>
        <v>#REF!</v>
      </c>
    </row>
    <row r="1231" ht="15.75" customHeight="1">
      <c r="I1231" s="147"/>
      <c r="K1231" t="str">
        <f t="shared" si="2"/>
        <v>#REF!</v>
      </c>
    </row>
    <row r="1232" ht="15.75" customHeight="1">
      <c r="I1232" s="147"/>
      <c r="K1232" t="str">
        <f t="shared" si="2"/>
        <v>#REF!</v>
      </c>
    </row>
    <row r="1233" ht="15.75" customHeight="1">
      <c r="I1233" s="147"/>
      <c r="K1233" t="str">
        <f t="shared" si="2"/>
        <v>#REF!</v>
      </c>
    </row>
    <row r="1234" ht="15.75" customHeight="1">
      <c r="I1234" s="147"/>
      <c r="K1234" t="str">
        <f t="shared" si="2"/>
        <v>#REF!</v>
      </c>
    </row>
    <row r="1235" ht="15.75" customHeight="1">
      <c r="I1235" s="147"/>
      <c r="K1235" t="str">
        <f t="shared" si="2"/>
        <v>#REF!</v>
      </c>
    </row>
    <row r="1236" ht="15.75" customHeight="1">
      <c r="I1236" s="147"/>
      <c r="K1236" t="str">
        <f t="shared" si="2"/>
        <v>#REF!</v>
      </c>
    </row>
    <row r="1237" ht="15.75" customHeight="1">
      <c r="I1237" s="147"/>
      <c r="K1237" t="str">
        <f t="shared" si="2"/>
        <v>#REF!</v>
      </c>
    </row>
    <row r="1238" ht="15.75" customHeight="1">
      <c r="I1238" s="147"/>
      <c r="K1238" t="str">
        <f t="shared" si="2"/>
        <v>#REF!</v>
      </c>
    </row>
    <row r="1239" ht="15.75" customHeight="1">
      <c r="I1239" s="147"/>
      <c r="K1239" t="str">
        <f t="shared" si="2"/>
        <v>#REF!</v>
      </c>
    </row>
    <row r="1240" ht="15.75" customHeight="1">
      <c r="I1240" s="147"/>
      <c r="K1240" t="str">
        <f t="shared" si="2"/>
        <v>#REF!</v>
      </c>
    </row>
    <row r="1241" ht="15.75" customHeight="1">
      <c r="I1241" s="147"/>
      <c r="K1241" t="str">
        <f t="shared" si="2"/>
        <v>#REF!</v>
      </c>
    </row>
    <row r="1242" ht="15.75" customHeight="1">
      <c r="I1242" s="147"/>
      <c r="K1242" t="str">
        <f t="shared" si="2"/>
        <v>#REF!</v>
      </c>
    </row>
    <row r="1243" ht="15.75" customHeight="1">
      <c r="I1243" s="147"/>
      <c r="K1243" t="str">
        <f t="shared" si="2"/>
        <v>#REF!</v>
      </c>
    </row>
    <row r="1244" ht="15.75" customHeight="1">
      <c r="I1244" s="147"/>
      <c r="K1244" t="str">
        <f t="shared" si="2"/>
        <v>#REF!</v>
      </c>
    </row>
    <row r="1245" ht="15.75" customHeight="1">
      <c r="I1245" s="147"/>
      <c r="K1245" t="str">
        <f t="shared" si="2"/>
        <v>#REF!</v>
      </c>
    </row>
    <row r="1246" ht="15.75" customHeight="1">
      <c r="I1246" s="147"/>
      <c r="K1246" t="str">
        <f t="shared" si="2"/>
        <v>#REF!</v>
      </c>
    </row>
    <row r="1247" ht="15.75" customHeight="1">
      <c r="I1247" s="147"/>
      <c r="K1247" t="str">
        <f t="shared" si="2"/>
        <v>#REF!</v>
      </c>
    </row>
    <row r="1248" ht="15.75" customHeight="1">
      <c r="I1248" s="147"/>
      <c r="K1248" t="str">
        <f t="shared" si="2"/>
        <v>#REF!</v>
      </c>
    </row>
    <row r="1249" ht="15.75" customHeight="1">
      <c r="I1249" s="147"/>
      <c r="K1249" t="str">
        <f t="shared" si="2"/>
        <v>#REF!</v>
      </c>
    </row>
    <row r="1250" ht="15.75" customHeight="1">
      <c r="I1250" s="147"/>
      <c r="K1250" t="str">
        <f t="shared" si="2"/>
        <v>#REF!</v>
      </c>
    </row>
    <row r="1251" ht="15.75" customHeight="1">
      <c r="I1251" s="147"/>
      <c r="K1251" t="str">
        <f t="shared" si="2"/>
        <v>#REF!</v>
      </c>
    </row>
    <row r="1252" ht="15.75" customHeight="1">
      <c r="I1252" s="147"/>
      <c r="K1252" t="str">
        <f t="shared" si="2"/>
        <v>#REF!</v>
      </c>
    </row>
    <row r="1253" ht="15.75" customHeight="1">
      <c r="I1253" s="147"/>
      <c r="K1253" t="str">
        <f t="shared" si="2"/>
        <v>#REF!</v>
      </c>
    </row>
    <row r="1254" ht="15.75" customHeight="1">
      <c r="I1254" s="147"/>
      <c r="K1254" t="str">
        <f t="shared" si="2"/>
        <v>#REF!</v>
      </c>
    </row>
    <row r="1255" ht="15.75" customHeight="1">
      <c r="I1255" s="147"/>
      <c r="K1255" t="str">
        <f t="shared" si="2"/>
        <v>#REF!</v>
      </c>
    </row>
    <row r="1256" ht="15.75" customHeight="1">
      <c r="I1256" s="147"/>
      <c r="K1256" t="str">
        <f t="shared" si="2"/>
        <v>#REF!</v>
      </c>
    </row>
    <row r="1257" ht="15.75" customHeight="1">
      <c r="I1257" s="147"/>
      <c r="K1257" t="str">
        <f t="shared" si="2"/>
        <v>#REF!</v>
      </c>
    </row>
    <row r="1258" ht="15.75" customHeight="1">
      <c r="I1258" s="147"/>
      <c r="K1258" t="str">
        <f t="shared" si="2"/>
        <v>#REF!</v>
      </c>
    </row>
    <row r="1259" ht="15.75" customHeight="1">
      <c r="I1259" s="147"/>
      <c r="K1259" t="str">
        <f t="shared" si="2"/>
        <v>#REF!</v>
      </c>
    </row>
    <row r="1260" ht="15.75" customHeight="1">
      <c r="I1260" s="147"/>
      <c r="K1260" t="str">
        <f t="shared" si="2"/>
        <v>#REF!</v>
      </c>
    </row>
    <row r="1261" ht="15.75" customHeight="1">
      <c r="I1261" s="147"/>
      <c r="K1261" t="str">
        <f t="shared" si="2"/>
        <v>#REF!</v>
      </c>
    </row>
    <row r="1262" ht="15.75" customHeight="1">
      <c r="I1262" s="147"/>
      <c r="K1262" t="str">
        <f t="shared" si="2"/>
        <v>#REF!</v>
      </c>
    </row>
    <row r="1263" ht="15.75" customHeight="1">
      <c r="I1263" s="147"/>
      <c r="K1263" t="str">
        <f t="shared" si="2"/>
        <v>#REF!</v>
      </c>
    </row>
    <row r="1264" ht="15.75" customHeight="1">
      <c r="I1264" s="147"/>
      <c r="K1264" t="str">
        <f t="shared" si="2"/>
        <v>#REF!</v>
      </c>
    </row>
    <row r="1265" ht="15.75" customHeight="1">
      <c r="I1265" s="147"/>
      <c r="K1265" t="str">
        <f t="shared" si="2"/>
        <v>#REF!</v>
      </c>
    </row>
    <row r="1266" ht="15.75" customHeight="1">
      <c r="I1266" s="147"/>
      <c r="K1266" t="str">
        <f t="shared" si="2"/>
        <v>#REF!</v>
      </c>
    </row>
    <row r="1267" ht="15.75" customHeight="1">
      <c r="I1267" s="147"/>
      <c r="K1267" t="str">
        <f t="shared" si="2"/>
        <v>#REF!</v>
      </c>
    </row>
    <row r="1268" ht="15.75" customHeight="1">
      <c r="I1268" s="147"/>
      <c r="K1268" t="str">
        <f t="shared" si="2"/>
        <v>#REF!</v>
      </c>
    </row>
    <row r="1269" ht="15.75" customHeight="1">
      <c r="I1269" s="147"/>
      <c r="K1269" t="str">
        <f t="shared" si="2"/>
        <v>#REF!</v>
      </c>
    </row>
    <row r="1270" ht="15.75" customHeight="1">
      <c r="I1270" s="147"/>
      <c r="K1270" t="str">
        <f t="shared" si="2"/>
        <v>#REF!</v>
      </c>
    </row>
    <row r="1271" ht="15.75" customHeight="1">
      <c r="I1271" s="147"/>
      <c r="K1271" t="str">
        <f t="shared" si="2"/>
        <v>#REF!</v>
      </c>
    </row>
    <row r="1272" ht="15.75" customHeight="1">
      <c r="I1272" s="147"/>
      <c r="K1272" t="str">
        <f t="shared" si="2"/>
        <v>#REF!</v>
      </c>
    </row>
    <row r="1273" ht="15.75" customHeight="1">
      <c r="I1273" s="147"/>
      <c r="K1273" t="str">
        <f t="shared" si="2"/>
        <v>#REF!</v>
      </c>
    </row>
    <row r="1274" ht="15.75" customHeight="1">
      <c r="I1274" s="147"/>
      <c r="K1274" t="str">
        <f t="shared" si="2"/>
        <v>#REF!</v>
      </c>
    </row>
    <row r="1275" ht="15.75" customHeight="1">
      <c r="I1275" s="147"/>
      <c r="K1275" t="str">
        <f t="shared" si="2"/>
        <v>#REF!</v>
      </c>
    </row>
    <row r="1276" ht="15.75" customHeight="1">
      <c r="I1276" s="147"/>
      <c r="K1276" t="str">
        <f t="shared" si="2"/>
        <v>#REF!</v>
      </c>
    </row>
    <row r="1277" ht="15.75" customHeight="1">
      <c r="I1277" s="147"/>
      <c r="K1277" t="str">
        <f t="shared" si="2"/>
        <v>#REF!</v>
      </c>
    </row>
    <row r="1278" ht="15.75" customHeight="1">
      <c r="I1278" s="147"/>
      <c r="K1278" t="str">
        <f t="shared" si="2"/>
        <v>#REF!</v>
      </c>
    </row>
    <row r="1279" ht="15.75" customHeight="1">
      <c r="I1279" s="147"/>
      <c r="K1279" t="str">
        <f t="shared" si="2"/>
        <v>#REF!</v>
      </c>
    </row>
    <row r="1280" ht="15.75" customHeight="1">
      <c r="I1280" s="147"/>
      <c r="K1280" t="str">
        <f t="shared" si="2"/>
        <v>#REF!</v>
      </c>
    </row>
    <row r="1281" ht="15.75" customHeight="1">
      <c r="I1281" s="147"/>
      <c r="K1281" t="str">
        <f t="shared" si="2"/>
        <v>#REF!</v>
      </c>
    </row>
    <row r="1282" ht="15.75" customHeight="1">
      <c r="I1282" s="147"/>
      <c r="K1282" t="str">
        <f t="shared" si="2"/>
        <v>#REF!</v>
      </c>
    </row>
    <row r="1283" ht="15.75" customHeight="1">
      <c r="I1283" s="147"/>
      <c r="K1283" t="str">
        <f t="shared" si="2"/>
        <v>#REF!</v>
      </c>
    </row>
    <row r="1284" ht="15.75" customHeight="1">
      <c r="I1284" s="147"/>
      <c r="K1284" t="str">
        <f t="shared" si="2"/>
        <v>#REF!</v>
      </c>
    </row>
    <row r="1285" ht="15.75" customHeight="1">
      <c r="I1285" s="147"/>
      <c r="K1285" t="str">
        <f t="shared" si="2"/>
        <v>#REF!</v>
      </c>
    </row>
    <row r="1286" ht="15.75" customHeight="1">
      <c r="I1286" s="147"/>
      <c r="K1286" t="str">
        <f t="shared" si="2"/>
        <v>#REF!</v>
      </c>
    </row>
    <row r="1287" ht="15.75" customHeight="1">
      <c r="I1287" s="147"/>
      <c r="K1287" t="str">
        <f t="shared" si="2"/>
        <v>#REF!</v>
      </c>
    </row>
    <row r="1288" ht="15.75" customHeight="1">
      <c r="I1288" s="147"/>
      <c r="K1288" t="str">
        <f t="shared" si="2"/>
        <v>#REF!</v>
      </c>
    </row>
    <row r="1289" ht="15.75" customHeight="1">
      <c r="I1289" s="147"/>
      <c r="K1289" t="str">
        <f t="shared" si="2"/>
        <v>#REF!</v>
      </c>
    </row>
    <row r="1290" ht="15.75" customHeight="1">
      <c r="I1290" s="147"/>
      <c r="K1290" t="str">
        <f t="shared" si="2"/>
        <v>#REF!</v>
      </c>
    </row>
    <row r="1291" ht="15.75" customHeight="1">
      <c r="I1291" s="147"/>
      <c r="K1291" t="str">
        <f t="shared" si="2"/>
        <v>#REF!</v>
      </c>
    </row>
    <row r="1292" ht="15.75" customHeight="1">
      <c r="I1292" s="147"/>
      <c r="K1292" t="str">
        <f t="shared" si="2"/>
        <v>#REF!</v>
      </c>
    </row>
    <row r="1293" ht="15.75" customHeight="1">
      <c r="I1293" s="147"/>
      <c r="K1293" t="str">
        <f t="shared" si="2"/>
        <v>#REF!</v>
      </c>
    </row>
    <row r="1294" ht="15.75" customHeight="1">
      <c r="I1294" s="147"/>
      <c r="K1294" t="str">
        <f t="shared" si="2"/>
        <v>#REF!</v>
      </c>
    </row>
    <row r="1295" ht="15.75" customHeight="1">
      <c r="I1295" s="147"/>
      <c r="K1295" t="str">
        <f t="shared" si="2"/>
        <v>#REF!</v>
      </c>
    </row>
    <row r="1296" ht="15.75" customHeight="1">
      <c r="I1296" s="147"/>
      <c r="K1296" t="str">
        <f t="shared" si="2"/>
        <v>#REF!</v>
      </c>
    </row>
    <row r="1297" ht="15.75" customHeight="1">
      <c r="I1297" s="147"/>
      <c r="K1297" t="str">
        <f t="shared" si="2"/>
        <v>#REF!</v>
      </c>
    </row>
    <row r="1298" ht="15.75" customHeight="1">
      <c r="I1298" s="147"/>
      <c r="K1298" t="str">
        <f t="shared" si="2"/>
        <v>#REF!</v>
      </c>
    </row>
    <row r="1299" ht="15.75" customHeight="1">
      <c r="I1299" s="147"/>
      <c r="K1299" t="str">
        <f t="shared" si="2"/>
        <v>#REF!</v>
      </c>
    </row>
    <row r="1300" ht="15.75" customHeight="1">
      <c r="I1300" s="147"/>
      <c r="K1300" t="str">
        <f t="shared" si="2"/>
        <v>#REF!</v>
      </c>
    </row>
    <row r="1301" ht="15.75" customHeight="1">
      <c r="I1301" s="147"/>
      <c r="K1301" t="str">
        <f t="shared" si="2"/>
        <v>#REF!</v>
      </c>
    </row>
    <row r="1302" ht="15.75" customHeight="1">
      <c r="I1302" s="147"/>
      <c r="K1302" t="str">
        <f t="shared" si="2"/>
        <v>#REF!</v>
      </c>
    </row>
    <row r="1303" ht="15.75" customHeight="1">
      <c r="I1303" s="147"/>
      <c r="K1303" t="str">
        <f t="shared" si="2"/>
        <v>#REF!</v>
      </c>
    </row>
    <row r="1304" ht="15.75" customHeight="1">
      <c r="I1304" s="147"/>
      <c r="K1304" t="str">
        <f t="shared" si="2"/>
        <v>#REF!</v>
      </c>
    </row>
    <row r="1305" ht="15.75" customHeight="1">
      <c r="I1305" s="147"/>
      <c r="K1305" t="str">
        <f t="shared" si="2"/>
        <v>#REF!</v>
      </c>
    </row>
    <row r="1306" ht="15.75" customHeight="1">
      <c r="I1306" s="147"/>
      <c r="K1306" t="str">
        <f t="shared" si="2"/>
        <v>#REF!</v>
      </c>
    </row>
    <row r="1307" ht="15.75" customHeight="1">
      <c r="I1307" s="147"/>
      <c r="K1307" t="str">
        <f t="shared" si="2"/>
        <v>#REF!</v>
      </c>
    </row>
    <row r="1308" ht="15.75" customHeight="1">
      <c r="I1308" s="147"/>
      <c r="K1308" t="str">
        <f t="shared" si="2"/>
        <v>#REF!</v>
      </c>
    </row>
    <row r="1309" ht="15.75" customHeight="1">
      <c r="I1309" s="147"/>
      <c r="K1309" t="str">
        <f t="shared" si="2"/>
        <v>#REF!</v>
      </c>
    </row>
    <row r="1310" ht="15.75" customHeight="1">
      <c r="I1310" s="147"/>
      <c r="K1310" t="str">
        <f t="shared" si="2"/>
        <v>#REF!</v>
      </c>
    </row>
    <row r="1311" ht="15.75" customHeight="1">
      <c r="I1311" s="147"/>
      <c r="K1311" t="str">
        <f t="shared" si="2"/>
        <v>#REF!</v>
      </c>
    </row>
    <row r="1312" ht="15.75" customHeight="1">
      <c r="I1312" s="147"/>
      <c r="K1312" t="str">
        <f t="shared" si="2"/>
        <v>#REF!</v>
      </c>
    </row>
    <row r="1313" ht="15.75" customHeight="1">
      <c r="I1313" s="147"/>
      <c r="K1313" t="str">
        <f t="shared" si="2"/>
        <v>#REF!</v>
      </c>
    </row>
    <row r="1314" ht="15.75" customHeight="1">
      <c r="I1314" s="147"/>
      <c r="K1314" t="str">
        <f t="shared" si="2"/>
        <v>#REF!</v>
      </c>
    </row>
    <row r="1315" ht="15.75" customHeight="1">
      <c r="I1315" s="147"/>
      <c r="K1315" t="str">
        <f t="shared" si="2"/>
        <v>#REF!</v>
      </c>
    </row>
    <row r="1316" ht="15.75" customHeight="1">
      <c r="I1316" s="147"/>
      <c r="K1316" t="str">
        <f t="shared" si="2"/>
        <v>#REF!</v>
      </c>
    </row>
    <row r="1317" ht="15.75" customHeight="1">
      <c r="I1317" s="147"/>
      <c r="K1317" t="str">
        <f t="shared" si="2"/>
        <v>#REF!</v>
      </c>
    </row>
    <row r="1318" ht="15.75" customHeight="1">
      <c r="I1318" s="147"/>
      <c r="K1318" t="str">
        <f t="shared" si="2"/>
        <v>#REF!</v>
      </c>
    </row>
    <row r="1319" ht="15.75" customHeight="1">
      <c r="I1319" s="147"/>
      <c r="K1319" t="str">
        <f t="shared" si="2"/>
        <v>#REF!</v>
      </c>
    </row>
    <row r="1320" ht="15.75" customHeight="1">
      <c r="I1320" s="147"/>
      <c r="K1320" t="str">
        <f t="shared" si="2"/>
        <v>#REF!</v>
      </c>
    </row>
    <row r="1321" ht="15.75" customHeight="1">
      <c r="I1321" s="147"/>
      <c r="K1321" t="str">
        <f t="shared" si="2"/>
        <v>#REF!</v>
      </c>
    </row>
    <row r="1322" ht="15.75" customHeight="1">
      <c r="I1322" s="147"/>
      <c r="K1322" t="str">
        <f t="shared" si="2"/>
        <v>#REF!</v>
      </c>
    </row>
    <row r="1323" ht="15.75" customHeight="1">
      <c r="I1323" s="147"/>
      <c r="K1323" t="str">
        <f t="shared" si="2"/>
        <v>#REF!</v>
      </c>
    </row>
    <row r="1324" ht="15.75" customHeight="1">
      <c r="I1324" s="147"/>
      <c r="K1324" t="str">
        <f t="shared" si="2"/>
        <v>#REF!</v>
      </c>
    </row>
    <row r="1325" ht="15.75" customHeight="1">
      <c r="I1325" s="147"/>
      <c r="K1325" t="str">
        <f t="shared" si="2"/>
        <v>#REF!</v>
      </c>
    </row>
    <row r="1326" ht="15.75" customHeight="1">
      <c r="I1326" s="147"/>
      <c r="K1326" t="str">
        <f t="shared" si="2"/>
        <v>#REF!</v>
      </c>
    </row>
    <row r="1327" ht="15.75" customHeight="1">
      <c r="I1327" s="147"/>
      <c r="K1327" t="str">
        <f t="shared" si="2"/>
        <v>#REF!</v>
      </c>
    </row>
    <row r="1328" ht="15.75" customHeight="1">
      <c r="I1328" s="147"/>
      <c r="K1328" t="str">
        <f t="shared" si="2"/>
        <v>#REF!</v>
      </c>
    </row>
    <row r="1329" ht="15.75" customHeight="1">
      <c r="I1329" s="147"/>
      <c r="K1329" t="str">
        <f t="shared" si="2"/>
        <v>#REF!</v>
      </c>
    </row>
    <row r="1330" ht="15.75" customHeight="1">
      <c r="I1330" s="147"/>
      <c r="K1330" t="str">
        <f t="shared" si="2"/>
        <v>#REF!</v>
      </c>
    </row>
    <row r="1331" ht="15.75" customHeight="1">
      <c r="I1331" s="147"/>
      <c r="K1331" t="str">
        <f t="shared" si="2"/>
        <v>#REF!</v>
      </c>
    </row>
    <row r="1332" ht="15.75" customHeight="1">
      <c r="I1332" s="147"/>
      <c r="K1332" t="str">
        <f t="shared" si="2"/>
        <v>#REF!</v>
      </c>
    </row>
    <row r="1333" ht="15.75" customHeight="1">
      <c r="I1333" s="147"/>
      <c r="K1333" t="str">
        <f t="shared" si="2"/>
        <v>#REF!</v>
      </c>
    </row>
    <row r="1334" ht="15.75" customHeight="1">
      <c r="I1334" s="147"/>
      <c r="K1334" t="str">
        <f t="shared" si="2"/>
        <v>#REF!</v>
      </c>
    </row>
    <row r="1335" ht="15.75" customHeight="1">
      <c r="I1335" s="147"/>
      <c r="K1335" t="str">
        <f t="shared" si="2"/>
        <v>#REF!</v>
      </c>
    </row>
    <row r="1336" ht="15.75" customHeight="1">
      <c r="I1336" s="147"/>
      <c r="K1336" t="str">
        <f t="shared" si="2"/>
        <v>#REF!</v>
      </c>
    </row>
    <row r="1337" ht="15.75" customHeight="1">
      <c r="I1337" s="147"/>
      <c r="K1337" t="str">
        <f t="shared" si="2"/>
        <v>#REF!</v>
      </c>
    </row>
    <row r="1338" ht="15.75" customHeight="1">
      <c r="I1338" s="147"/>
      <c r="K1338" t="str">
        <f t="shared" si="2"/>
        <v>#REF!</v>
      </c>
    </row>
    <row r="1339" ht="15.75" customHeight="1">
      <c r="I1339" s="147"/>
      <c r="K1339" t="str">
        <f t="shared" si="2"/>
        <v>#REF!</v>
      </c>
    </row>
    <row r="1340" ht="15.75" customHeight="1">
      <c r="I1340" s="147"/>
      <c r="K1340" t="str">
        <f t="shared" si="2"/>
        <v>#REF!</v>
      </c>
    </row>
    <row r="1341" ht="15.75" customHeight="1">
      <c r="I1341" s="147"/>
      <c r="K1341" t="str">
        <f t="shared" si="2"/>
        <v>#REF!</v>
      </c>
    </row>
    <row r="1342" ht="15.75" customHeight="1">
      <c r="I1342" s="147"/>
      <c r="K1342" t="str">
        <f t="shared" si="2"/>
        <v>#REF!</v>
      </c>
    </row>
    <row r="1343" ht="15.75" customHeight="1">
      <c r="I1343" s="147"/>
      <c r="K1343" t="str">
        <f t="shared" si="2"/>
        <v>#REF!</v>
      </c>
    </row>
    <row r="1344" ht="15.75" customHeight="1">
      <c r="I1344" s="147"/>
      <c r="K1344" t="str">
        <f t="shared" si="2"/>
        <v>#REF!</v>
      </c>
    </row>
    <row r="1345" ht="15.75" customHeight="1">
      <c r="I1345" s="147"/>
      <c r="K1345" t="str">
        <f t="shared" si="2"/>
        <v>#REF!</v>
      </c>
    </row>
    <row r="1346" ht="15.75" customHeight="1">
      <c r="I1346" s="147"/>
      <c r="K1346" t="str">
        <f t="shared" si="2"/>
        <v>#REF!</v>
      </c>
    </row>
    <row r="1347" ht="15.75" customHeight="1">
      <c r="I1347" s="147"/>
      <c r="K1347" t="str">
        <f t="shared" si="2"/>
        <v>#REF!</v>
      </c>
    </row>
    <row r="1348" ht="15.75" customHeight="1">
      <c r="I1348" s="147"/>
      <c r="K1348" t="str">
        <f t="shared" si="2"/>
        <v>#REF!</v>
      </c>
    </row>
    <row r="1349" ht="15.75" customHeight="1">
      <c r="I1349" s="147"/>
      <c r="K1349" t="str">
        <f t="shared" si="2"/>
        <v>#REF!</v>
      </c>
    </row>
    <row r="1350" ht="15.75" customHeight="1">
      <c r="I1350" s="147"/>
      <c r="K1350" t="str">
        <f t="shared" si="2"/>
        <v>#REF!</v>
      </c>
    </row>
    <row r="1351" ht="15.75" customHeight="1">
      <c r="I1351" s="147"/>
      <c r="K1351" t="str">
        <f t="shared" si="2"/>
        <v>#REF!</v>
      </c>
    </row>
    <row r="1352" ht="15.75" customHeight="1">
      <c r="I1352" s="147"/>
      <c r="K1352" t="str">
        <f t="shared" si="2"/>
        <v>#REF!</v>
      </c>
    </row>
    <row r="1353" ht="15.75" customHeight="1">
      <c r="I1353" s="147"/>
      <c r="K1353" t="str">
        <f t="shared" si="2"/>
        <v>#REF!</v>
      </c>
    </row>
    <row r="1354" ht="15.75" customHeight="1">
      <c r="I1354" s="147"/>
      <c r="K1354" t="str">
        <f t="shared" si="2"/>
        <v>#REF!</v>
      </c>
    </row>
    <row r="1355" ht="15.75" customHeight="1">
      <c r="I1355" s="147"/>
      <c r="K1355" t="str">
        <f t="shared" si="2"/>
        <v>#REF!</v>
      </c>
    </row>
    <row r="1356" ht="15.75" customHeight="1">
      <c r="I1356" s="147"/>
      <c r="K1356" t="str">
        <f t="shared" si="2"/>
        <v>#REF!</v>
      </c>
    </row>
    <row r="1357" ht="15.75" customHeight="1">
      <c r="I1357" s="147"/>
      <c r="K1357" t="str">
        <f t="shared" si="2"/>
        <v>#REF!</v>
      </c>
    </row>
    <row r="1358" ht="15.75" customHeight="1">
      <c r="I1358" s="147"/>
      <c r="K1358" t="str">
        <f t="shared" si="2"/>
        <v>#REF!</v>
      </c>
    </row>
    <row r="1359" ht="15.75" customHeight="1">
      <c r="I1359" s="147"/>
      <c r="K1359" t="str">
        <f t="shared" si="2"/>
        <v>#REF!</v>
      </c>
    </row>
    <row r="1360" ht="15.75" customHeight="1">
      <c r="I1360" s="147"/>
      <c r="K1360" t="str">
        <f t="shared" si="2"/>
        <v>#REF!</v>
      </c>
    </row>
    <row r="1361" ht="15.75" customHeight="1">
      <c r="I1361" s="147"/>
      <c r="K1361" t="str">
        <f t="shared" si="2"/>
        <v>#REF!</v>
      </c>
    </row>
    <row r="1362" ht="15.75" customHeight="1">
      <c r="I1362" s="147"/>
      <c r="K1362" t="str">
        <f t="shared" si="2"/>
        <v>#REF!</v>
      </c>
    </row>
    <row r="1363" ht="15.75" customHeight="1">
      <c r="I1363" s="147"/>
      <c r="K1363" t="str">
        <f t="shared" si="2"/>
        <v>#REF!</v>
      </c>
    </row>
    <row r="1364" ht="15.75" customHeight="1">
      <c r="I1364" s="147"/>
      <c r="K1364" t="str">
        <f t="shared" si="2"/>
        <v>#REF!</v>
      </c>
    </row>
    <row r="1365" ht="15.75" customHeight="1">
      <c r="I1365" s="147"/>
      <c r="K1365" t="str">
        <f t="shared" si="2"/>
        <v>#REF!</v>
      </c>
    </row>
    <row r="1366" ht="15.75" customHeight="1">
      <c r="I1366" s="147"/>
      <c r="K1366" t="str">
        <f t="shared" si="2"/>
        <v>#REF!</v>
      </c>
    </row>
    <row r="1367" ht="15.75" customHeight="1">
      <c r="I1367" s="147"/>
      <c r="K1367" t="str">
        <f t="shared" si="2"/>
        <v>#REF!</v>
      </c>
    </row>
    <row r="1368" ht="15.75" customHeight="1">
      <c r="I1368" s="147"/>
      <c r="K1368" t="str">
        <f t="shared" si="2"/>
        <v>#REF!</v>
      </c>
    </row>
    <row r="1369" ht="15.75" customHeight="1">
      <c r="I1369" s="147"/>
      <c r="K1369" t="str">
        <f t="shared" si="2"/>
        <v>#REF!</v>
      </c>
    </row>
    <row r="1370" ht="15.75" customHeight="1">
      <c r="I1370" s="147"/>
      <c r="K1370" t="str">
        <f t="shared" si="2"/>
        <v>#REF!</v>
      </c>
    </row>
    <row r="1371" ht="15.75" customHeight="1">
      <c r="I1371" s="147"/>
      <c r="K1371" t="str">
        <f t="shared" si="2"/>
        <v>#REF!</v>
      </c>
    </row>
    <row r="1372" ht="15.75" customHeight="1">
      <c r="I1372" s="147"/>
      <c r="K1372" t="str">
        <f t="shared" si="2"/>
        <v>#REF!</v>
      </c>
    </row>
    <row r="1373" ht="15.75" customHeight="1">
      <c r="I1373" s="147"/>
      <c r="K1373" t="str">
        <f t="shared" si="2"/>
        <v>#REF!</v>
      </c>
    </row>
    <row r="1374" ht="15.75" customHeight="1">
      <c r="I1374" s="147"/>
      <c r="K1374" t="str">
        <f t="shared" si="2"/>
        <v>#REF!</v>
      </c>
    </row>
    <row r="1375" ht="15.75" customHeight="1">
      <c r="I1375" s="147"/>
      <c r="K1375" t="str">
        <f t="shared" si="2"/>
        <v>#REF!</v>
      </c>
    </row>
    <row r="1376" ht="15.75" customHeight="1">
      <c r="I1376" s="147"/>
      <c r="K1376" t="str">
        <f t="shared" si="2"/>
        <v>#REF!</v>
      </c>
    </row>
    <row r="1377" ht="15.75" customHeight="1">
      <c r="I1377" s="147"/>
      <c r="K1377" t="str">
        <f t="shared" si="2"/>
        <v>#REF!</v>
      </c>
    </row>
    <row r="1378" ht="15.75" customHeight="1">
      <c r="I1378" s="147"/>
      <c r="K1378" t="str">
        <f t="shared" si="2"/>
        <v>#REF!</v>
      </c>
    </row>
    <row r="1379" ht="15.75" customHeight="1">
      <c r="I1379" s="147"/>
      <c r="K1379" t="str">
        <f t="shared" si="2"/>
        <v>#REF!</v>
      </c>
    </row>
    <row r="1380" ht="15.75" customHeight="1">
      <c r="I1380" s="147"/>
      <c r="K1380" t="str">
        <f t="shared" si="2"/>
        <v>#REF!</v>
      </c>
    </row>
    <row r="1381" ht="15.75" customHeight="1">
      <c r="I1381" s="147"/>
      <c r="K1381" t="str">
        <f t="shared" si="2"/>
        <v>#REF!</v>
      </c>
    </row>
    <row r="1382" ht="15.75" customHeight="1">
      <c r="I1382" s="147"/>
      <c r="K1382" t="str">
        <f t="shared" si="2"/>
        <v>#REF!</v>
      </c>
    </row>
    <row r="1383" ht="15.75" customHeight="1">
      <c r="I1383" s="147"/>
      <c r="K1383" t="str">
        <f t="shared" si="2"/>
        <v>#REF!</v>
      </c>
    </row>
    <row r="1384" ht="15.75" customHeight="1">
      <c r="I1384" s="147"/>
      <c r="K1384" t="str">
        <f t="shared" si="2"/>
        <v>#REF!</v>
      </c>
    </row>
    <row r="1385" ht="15.75" customHeight="1">
      <c r="I1385" s="147"/>
      <c r="K1385" t="str">
        <f t="shared" si="2"/>
        <v>#REF!</v>
      </c>
    </row>
    <row r="1386" ht="15.75" customHeight="1">
      <c r="I1386" s="147"/>
      <c r="K1386" t="str">
        <f t="shared" si="2"/>
        <v>#REF!</v>
      </c>
    </row>
    <row r="1387" ht="15.75" customHeight="1">
      <c r="I1387" s="147"/>
      <c r="K1387" t="str">
        <f t="shared" si="2"/>
        <v>#REF!</v>
      </c>
    </row>
    <row r="1388" ht="15.75" customHeight="1">
      <c r="I1388" s="147"/>
      <c r="K1388" t="str">
        <f t="shared" si="2"/>
        <v>#REF!</v>
      </c>
    </row>
    <row r="1389" ht="15.75" customHeight="1">
      <c r="I1389" s="147"/>
      <c r="K1389" t="str">
        <f t="shared" si="2"/>
        <v>#REF!</v>
      </c>
    </row>
    <row r="1390" ht="15.75" customHeight="1">
      <c r="I1390" s="147"/>
      <c r="K1390" t="str">
        <f t="shared" si="2"/>
        <v>#REF!</v>
      </c>
    </row>
    <row r="1391" ht="15.75" customHeight="1">
      <c r="I1391" s="147"/>
      <c r="K1391" t="str">
        <f t="shared" si="2"/>
        <v>#REF!</v>
      </c>
    </row>
    <row r="1392" ht="15.75" customHeight="1">
      <c r="I1392" s="147"/>
      <c r="K1392" t="str">
        <f t="shared" si="2"/>
        <v>#REF!</v>
      </c>
    </row>
    <row r="1393" ht="15.75" customHeight="1">
      <c r="I1393" s="147"/>
      <c r="K1393" t="str">
        <f t="shared" si="2"/>
        <v>#REF!</v>
      </c>
    </row>
    <row r="1394" ht="15.75" customHeight="1">
      <c r="I1394" s="147"/>
      <c r="K1394" t="str">
        <f t="shared" si="2"/>
        <v>#REF!</v>
      </c>
    </row>
    <row r="1395" ht="15.75" customHeight="1">
      <c r="I1395" s="147"/>
      <c r="K1395" t="str">
        <f t="shared" si="2"/>
        <v>#REF!</v>
      </c>
    </row>
    <row r="1396" ht="15.75" customHeight="1">
      <c r="I1396" s="147"/>
      <c r="K1396" t="str">
        <f t="shared" si="2"/>
        <v>#REF!</v>
      </c>
    </row>
    <row r="1397" ht="15.75" customHeight="1">
      <c r="I1397" s="147"/>
      <c r="K1397" t="str">
        <f t="shared" si="2"/>
        <v>#REF!</v>
      </c>
    </row>
    <row r="1398" ht="15.75" customHeight="1">
      <c r="I1398" s="147"/>
      <c r="K1398" t="str">
        <f t="shared" si="2"/>
        <v>#REF!</v>
      </c>
    </row>
    <row r="1399" ht="15.75" customHeight="1">
      <c r="I1399" s="147"/>
      <c r="K1399" t="str">
        <f t="shared" si="2"/>
        <v>#REF!</v>
      </c>
    </row>
    <row r="1400" ht="15.75" customHeight="1">
      <c r="I1400" s="147"/>
      <c r="K1400" t="str">
        <f t="shared" si="2"/>
        <v>#REF!</v>
      </c>
    </row>
    <row r="1401" ht="15.75" customHeight="1">
      <c r="I1401" s="147"/>
      <c r="K1401" t="str">
        <f t="shared" si="2"/>
        <v>#REF!</v>
      </c>
    </row>
    <row r="1402" ht="15.75" customHeight="1">
      <c r="I1402" s="147"/>
      <c r="K1402" t="str">
        <f t="shared" si="2"/>
        <v>#REF!</v>
      </c>
    </row>
    <row r="1403" ht="15.75" customHeight="1">
      <c r="I1403" s="147"/>
      <c r="K1403" t="str">
        <f t="shared" si="2"/>
        <v>#REF!</v>
      </c>
    </row>
    <row r="1404" ht="15.75" customHeight="1">
      <c r="I1404" s="147"/>
      <c r="K1404" t="str">
        <f t="shared" si="2"/>
        <v>#REF!</v>
      </c>
    </row>
    <row r="1405" ht="15.75" customHeight="1">
      <c r="I1405" s="147"/>
      <c r="K1405" t="str">
        <f t="shared" si="2"/>
        <v>#REF!</v>
      </c>
    </row>
    <row r="1406" ht="15.75" customHeight="1">
      <c r="I1406" s="147"/>
      <c r="K1406" t="str">
        <f t="shared" si="2"/>
        <v>#REF!</v>
      </c>
    </row>
    <row r="1407" ht="15.75" customHeight="1">
      <c r="I1407" s="147"/>
      <c r="K1407" t="str">
        <f t="shared" si="2"/>
        <v>#REF!</v>
      </c>
    </row>
    <row r="1408" ht="15.75" customHeight="1">
      <c r="I1408" s="147"/>
      <c r="K1408" t="str">
        <f t="shared" si="2"/>
        <v>#REF!</v>
      </c>
    </row>
    <row r="1409" ht="15.75" customHeight="1">
      <c r="I1409" s="147"/>
      <c r="K1409" t="str">
        <f t="shared" si="2"/>
        <v>#REF!</v>
      </c>
    </row>
    <row r="1410" ht="15.75" customHeight="1">
      <c r="I1410" s="147"/>
      <c r="K1410" t="str">
        <f t="shared" si="2"/>
        <v>#REF!</v>
      </c>
    </row>
    <row r="1411" ht="15.75" customHeight="1">
      <c r="I1411" s="147"/>
      <c r="K1411" t="str">
        <f t="shared" si="2"/>
        <v>#REF!</v>
      </c>
    </row>
    <row r="1412" ht="15.75" customHeight="1">
      <c r="I1412" s="147"/>
      <c r="K1412" t="str">
        <f t="shared" si="2"/>
        <v>#REF!</v>
      </c>
    </row>
    <row r="1413" ht="15.75" customHeight="1">
      <c r="I1413" s="147"/>
      <c r="K1413" t="str">
        <f t="shared" si="2"/>
        <v>#REF!</v>
      </c>
    </row>
    <row r="1414" ht="15.75" customHeight="1">
      <c r="I1414" s="147"/>
      <c r="K1414" t="str">
        <f t="shared" si="2"/>
        <v>#REF!</v>
      </c>
    </row>
    <row r="1415" ht="15.75" customHeight="1">
      <c r="I1415" s="147"/>
      <c r="K1415" t="str">
        <f t="shared" si="2"/>
        <v>#REF!</v>
      </c>
    </row>
    <row r="1416" ht="15.75" customHeight="1">
      <c r="I1416" s="147"/>
      <c r="K1416" t="str">
        <f t="shared" si="2"/>
        <v>#REF!</v>
      </c>
    </row>
    <row r="1417" ht="15.75" customHeight="1">
      <c r="I1417" s="147"/>
      <c r="K1417" t="str">
        <f t="shared" si="2"/>
        <v>#REF!</v>
      </c>
    </row>
    <row r="1418" ht="15.75" customHeight="1">
      <c r="I1418" s="147"/>
      <c r="K1418" t="str">
        <f t="shared" si="2"/>
        <v>#REF!</v>
      </c>
    </row>
    <row r="1419" ht="15.75" customHeight="1">
      <c r="I1419" s="147"/>
      <c r="K1419" t="str">
        <f t="shared" si="2"/>
        <v>#REF!</v>
      </c>
    </row>
    <row r="1420" ht="15.75" customHeight="1">
      <c r="I1420" s="147"/>
      <c r="K1420" t="str">
        <f t="shared" si="2"/>
        <v>#REF!</v>
      </c>
    </row>
    <row r="1421" ht="15.75" customHeight="1">
      <c r="I1421" s="147"/>
      <c r="K1421" t="str">
        <f t="shared" si="2"/>
        <v>#REF!</v>
      </c>
    </row>
    <row r="1422" ht="15.75" customHeight="1">
      <c r="I1422" s="147"/>
      <c r="K1422" t="str">
        <f t="shared" si="2"/>
        <v>#REF!</v>
      </c>
    </row>
    <row r="1423" ht="15.75" customHeight="1">
      <c r="I1423" s="147"/>
      <c r="K1423" t="str">
        <f t="shared" si="2"/>
        <v>#REF!</v>
      </c>
    </row>
    <row r="1424" ht="15.75" customHeight="1">
      <c r="I1424" s="147"/>
      <c r="K1424" t="str">
        <f t="shared" si="2"/>
        <v>#REF!</v>
      </c>
    </row>
    <row r="1425" ht="15.75" customHeight="1">
      <c r="I1425" s="147"/>
      <c r="K1425" t="str">
        <f t="shared" si="2"/>
        <v>#REF!</v>
      </c>
    </row>
    <row r="1426" ht="15.75" customHeight="1">
      <c r="I1426" s="147"/>
      <c r="K1426" t="str">
        <f t="shared" si="2"/>
        <v>#REF!</v>
      </c>
    </row>
    <row r="1427" ht="15.75" customHeight="1">
      <c r="I1427" s="147"/>
      <c r="K1427" t="str">
        <f t="shared" si="2"/>
        <v>#REF!</v>
      </c>
    </row>
    <row r="1428" ht="15.75" customHeight="1">
      <c r="I1428" s="147"/>
      <c r="K1428" t="str">
        <f t="shared" si="2"/>
        <v>#REF!</v>
      </c>
    </row>
    <row r="1429" ht="15.75" customHeight="1">
      <c r="I1429" s="147"/>
      <c r="K1429" t="str">
        <f t="shared" si="2"/>
        <v>#REF!</v>
      </c>
    </row>
    <row r="1430" ht="15.75" customHeight="1">
      <c r="I1430" s="147"/>
      <c r="K1430" t="str">
        <f t="shared" si="2"/>
        <v>#REF!</v>
      </c>
    </row>
    <row r="1431" ht="15.75" customHeight="1">
      <c r="I1431" s="147"/>
      <c r="K1431" t="str">
        <f t="shared" si="2"/>
        <v>#REF!</v>
      </c>
    </row>
    <row r="1432" ht="15.75" customHeight="1">
      <c r="I1432" s="147"/>
      <c r="K1432" t="str">
        <f t="shared" si="2"/>
        <v>#REF!</v>
      </c>
    </row>
    <row r="1433" ht="15.75" customHeight="1">
      <c r="I1433" s="147"/>
      <c r="K1433" t="str">
        <f t="shared" si="2"/>
        <v>#REF!</v>
      </c>
    </row>
    <row r="1434" ht="15.75" customHeight="1">
      <c r="I1434" s="147"/>
      <c r="K1434" t="str">
        <f t="shared" si="2"/>
        <v>#REF!</v>
      </c>
    </row>
    <row r="1435" ht="15.75" customHeight="1">
      <c r="I1435" s="147"/>
      <c r="K1435" t="str">
        <f t="shared" si="2"/>
        <v>#REF!</v>
      </c>
    </row>
    <row r="1436" ht="15.75" customHeight="1">
      <c r="I1436" s="147"/>
      <c r="K1436" t="str">
        <f t="shared" si="2"/>
        <v>#REF!</v>
      </c>
    </row>
    <row r="1437" ht="15.75" customHeight="1">
      <c r="I1437" s="147"/>
      <c r="K1437" t="str">
        <f t="shared" si="2"/>
        <v>#REF!</v>
      </c>
    </row>
    <row r="1438" ht="15.75" customHeight="1">
      <c r="I1438" s="147"/>
      <c r="K1438" t="str">
        <f t="shared" si="2"/>
        <v>#REF!</v>
      </c>
    </row>
    <row r="1439" ht="15.75" customHeight="1">
      <c r="I1439" s="147"/>
      <c r="K1439" t="str">
        <f t="shared" si="2"/>
        <v>#REF!</v>
      </c>
    </row>
    <row r="1440" ht="15.75" customHeight="1">
      <c r="I1440" s="147"/>
      <c r="K1440" t="str">
        <f t="shared" si="2"/>
        <v>#REF!</v>
      </c>
    </row>
    <row r="1441" ht="15.75" customHeight="1">
      <c r="I1441" s="147"/>
      <c r="K1441" t="str">
        <f t="shared" si="2"/>
        <v>#REF!</v>
      </c>
    </row>
    <row r="1442" ht="15.75" customHeight="1">
      <c r="I1442" s="147"/>
      <c r="K1442" t="str">
        <f t="shared" si="2"/>
        <v>#REF!</v>
      </c>
    </row>
    <row r="1443" ht="15.75" customHeight="1">
      <c r="I1443" s="147"/>
      <c r="K1443" t="str">
        <f t="shared" si="2"/>
        <v>#REF!</v>
      </c>
    </row>
    <row r="1444" ht="15.75" customHeight="1">
      <c r="I1444" s="147"/>
      <c r="K1444" t="str">
        <f t="shared" si="2"/>
        <v>#REF!</v>
      </c>
    </row>
    <row r="1445" ht="15.75" customHeight="1">
      <c r="I1445" s="147"/>
      <c r="K1445" t="str">
        <f t="shared" si="2"/>
        <v>#REF!</v>
      </c>
    </row>
    <row r="1446" ht="15.75" customHeight="1">
      <c r="I1446" s="147"/>
      <c r="K1446" t="str">
        <f t="shared" si="2"/>
        <v>#REF!</v>
      </c>
    </row>
    <row r="1447" ht="15.75" customHeight="1">
      <c r="I1447" s="147"/>
      <c r="K1447" t="str">
        <f t="shared" si="2"/>
        <v>#REF!</v>
      </c>
    </row>
    <row r="1448" ht="15.75" customHeight="1">
      <c r="I1448" s="147"/>
      <c r="K1448" t="str">
        <f t="shared" si="2"/>
        <v>#REF!</v>
      </c>
    </row>
    <row r="1449" ht="15.75" customHeight="1">
      <c r="I1449" s="147"/>
      <c r="K1449" t="str">
        <f t="shared" si="2"/>
        <v>#REF!</v>
      </c>
    </row>
    <row r="1450" ht="15.75" customHeight="1">
      <c r="I1450" s="147"/>
      <c r="K1450" t="str">
        <f t="shared" si="2"/>
        <v>#REF!</v>
      </c>
    </row>
    <row r="1451" ht="15.75" customHeight="1">
      <c r="I1451" s="147"/>
      <c r="K1451" t="str">
        <f t="shared" si="2"/>
        <v>#REF!</v>
      </c>
    </row>
    <row r="1452" ht="15.75" customHeight="1">
      <c r="I1452" s="147"/>
      <c r="K1452" t="str">
        <f t="shared" si="2"/>
        <v>#REF!</v>
      </c>
    </row>
    <row r="1453" ht="15.75" customHeight="1">
      <c r="I1453" s="147"/>
      <c r="K1453" t="str">
        <f t="shared" si="2"/>
        <v>#REF!</v>
      </c>
    </row>
    <row r="1454" ht="15.75" customHeight="1">
      <c r="I1454" s="147"/>
      <c r="K1454" t="str">
        <f t="shared" si="2"/>
        <v>#REF!</v>
      </c>
    </row>
    <row r="1455" ht="15.75" customHeight="1">
      <c r="I1455" s="147"/>
      <c r="K1455" t="str">
        <f t="shared" si="2"/>
        <v>#REF!</v>
      </c>
    </row>
    <row r="1456" ht="15.75" customHeight="1">
      <c r="I1456" s="147"/>
      <c r="K1456" t="str">
        <f t="shared" si="2"/>
        <v>#REF!</v>
      </c>
    </row>
    <row r="1457" ht="15.75" customHeight="1">
      <c r="I1457" s="147"/>
      <c r="K1457" t="str">
        <f t="shared" si="2"/>
        <v>#REF!</v>
      </c>
    </row>
    <row r="1458" ht="15.75" customHeight="1">
      <c r="I1458" s="147"/>
      <c r="K1458" t="str">
        <f t="shared" si="2"/>
        <v>#REF!</v>
      </c>
    </row>
    <row r="1459" ht="15.75" customHeight="1">
      <c r="I1459" s="147"/>
      <c r="K1459" t="str">
        <f t="shared" si="2"/>
        <v>#REF!</v>
      </c>
    </row>
    <row r="1460" ht="15.75" customHeight="1">
      <c r="I1460" s="147"/>
      <c r="K1460" t="str">
        <f t="shared" si="2"/>
        <v>#REF!</v>
      </c>
    </row>
    <row r="1461" ht="15.75" customHeight="1">
      <c r="I1461" s="147"/>
      <c r="K1461" t="str">
        <f t="shared" si="2"/>
        <v>#REF!</v>
      </c>
    </row>
    <row r="1462" ht="15.75" customHeight="1">
      <c r="I1462" s="147"/>
      <c r="K1462" t="str">
        <f t="shared" si="2"/>
        <v>#REF!</v>
      </c>
    </row>
    <row r="1463" ht="15.75" customHeight="1">
      <c r="I1463" s="147"/>
      <c r="K1463" t="str">
        <f t="shared" si="2"/>
        <v>#REF!</v>
      </c>
    </row>
    <row r="1464" ht="15.75" customHeight="1">
      <c r="I1464" s="147"/>
      <c r="K1464" t="str">
        <f t="shared" si="2"/>
        <v>#REF!</v>
      </c>
    </row>
    <row r="1465" ht="15.75" customHeight="1">
      <c r="I1465" s="147"/>
      <c r="K1465" t="str">
        <f t="shared" si="2"/>
        <v>#REF!</v>
      </c>
    </row>
    <row r="1466" ht="15.75" customHeight="1">
      <c r="I1466" s="147"/>
      <c r="K1466" t="str">
        <f t="shared" si="2"/>
        <v>#REF!</v>
      </c>
    </row>
    <row r="1467" ht="15.75" customHeight="1">
      <c r="I1467" s="147"/>
      <c r="K1467" t="str">
        <f t="shared" si="2"/>
        <v>#REF!</v>
      </c>
    </row>
    <row r="1468" ht="15.75" customHeight="1">
      <c r="I1468" s="147"/>
      <c r="K1468" t="str">
        <f t="shared" si="2"/>
        <v>#REF!</v>
      </c>
    </row>
    <row r="1469" ht="15.75" customHeight="1">
      <c r="I1469" s="147"/>
      <c r="K1469" t="str">
        <f t="shared" si="2"/>
        <v>#REF!</v>
      </c>
    </row>
    <row r="1470" ht="15.75" customHeight="1">
      <c r="I1470" s="147"/>
      <c r="K1470" t="str">
        <f t="shared" si="2"/>
        <v>#REF!</v>
      </c>
    </row>
    <row r="1471" ht="15.75" customHeight="1">
      <c r="I1471" s="147"/>
      <c r="K1471" t="str">
        <f t="shared" si="2"/>
        <v>#REF!</v>
      </c>
    </row>
    <row r="1472" ht="15.75" customHeight="1">
      <c r="I1472" s="147"/>
      <c r="K1472" t="str">
        <f t="shared" si="2"/>
        <v>#REF!</v>
      </c>
    </row>
    <row r="1473" ht="15.75" customHeight="1">
      <c r="I1473" s="147"/>
      <c r="K1473" t="str">
        <f t="shared" si="2"/>
        <v>#REF!</v>
      </c>
    </row>
    <row r="1474" ht="15.75" customHeight="1">
      <c r="I1474" s="147"/>
      <c r="K1474" t="str">
        <f t="shared" si="2"/>
        <v>#REF!</v>
      </c>
    </row>
    <row r="1475" ht="15.75" customHeight="1">
      <c r="I1475" s="147"/>
      <c r="K1475" t="str">
        <f t="shared" si="2"/>
        <v>#REF!</v>
      </c>
    </row>
    <row r="1476" ht="15.75" customHeight="1">
      <c r="I1476" s="147"/>
      <c r="K1476" t="str">
        <f t="shared" si="2"/>
        <v>#REF!</v>
      </c>
    </row>
    <row r="1477" ht="15.75" customHeight="1">
      <c r="I1477" s="147"/>
      <c r="K1477" t="str">
        <f t="shared" si="2"/>
        <v>#REF!</v>
      </c>
    </row>
    <row r="1478" ht="15.75" customHeight="1">
      <c r="I1478" s="147"/>
      <c r="K1478" t="str">
        <f t="shared" si="2"/>
        <v>#REF!</v>
      </c>
    </row>
    <row r="1479" ht="15.75" customHeight="1">
      <c r="I1479" s="147"/>
      <c r="K1479" t="str">
        <f t="shared" si="2"/>
        <v>#REF!</v>
      </c>
    </row>
    <row r="1480" ht="15.75" customHeight="1">
      <c r="I1480" s="147"/>
      <c r="K1480" t="str">
        <f t="shared" si="2"/>
        <v>#REF!</v>
      </c>
    </row>
    <row r="1481" ht="15.75" customHeight="1">
      <c r="I1481" s="147"/>
      <c r="K1481" t="str">
        <f t="shared" si="2"/>
        <v>#REF!</v>
      </c>
    </row>
    <row r="1482" ht="15.75" customHeight="1">
      <c r="I1482" s="147"/>
      <c r="K1482" t="str">
        <f t="shared" si="2"/>
        <v>#REF!</v>
      </c>
    </row>
    <row r="1483" ht="15.75" customHeight="1">
      <c r="I1483" s="147"/>
      <c r="K1483" t="str">
        <f t="shared" si="2"/>
        <v>#REF!</v>
      </c>
    </row>
    <row r="1484" ht="15.75" customHeight="1">
      <c r="I1484" s="147"/>
      <c r="K1484" t="str">
        <f t="shared" si="2"/>
        <v>#REF!</v>
      </c>
    </row>
    <row r="1485" ht="15.75" customHeight="1">
      <c r="I1485" s="147"/>
      <c r="K1485" t="str">
        <f t="shared" si="2"/>
        <v>#REF!</v>
      </c>
    </row>
    <row r="1486" ht="15.75" customHeight="1">
      <c r="I1486" s="147"/>
      <c r="K1486" t="str">
        <f t="shared" si="2"/>
        <v>#REF!</v>
      </c>
    </row>
    <row r="1487" ht="15.75" customHeight="1">
      <c r="I1487" s="147"/>
      <c r="K1487" t="str">
        <f t="shared" si="2"/>
        <v>#REF!</v>
      </c>
    </row>
    <row r="1488" ht="15.75" customHeight="1">
      <c r="I1488" s="147"/>
      <c r="K1488" t="str">
        <f t="shared" si="2"/>
        <v>#REF!</v>
      </c>
    </row>
    <row r="1489" ht="15.75" customHeight="1">
      <c r="I1489" s="147"/>
      <c r="K1489" t="str">
        <f t="shared" si="2"/>
        <v>#REF!</v>
      </c>
    </row>
    <row r="1490" ht="15.75" customHeight="1">
      <c r="I1490" s="147"/>
      <c r="K1490" t="str">
        <f t="shared" si="2"/>
        <v>#REF!</v>
      </c>
    </row>
    <row r="1491" ht="15.75" customHeight="1">
      <c r="I1491" s="147"/>
      <c r="K1491" t="str">
        <f t="shared" si="2"/>
        <v>#REF!</v>
      </c>
    </row>
    <row r="1492" ht="15.75" customHeight="1">
      <c r="I1492" s="147"/>
      <c r="K1492" t="str">
        <f t="shared" si="2"/>
        <v>#REF!</v>
      </c>
    </row>
    <row r="1493" ht="15.75" customHeight="1">
      <c r="I1493" s="147"/>
      <c r="K1493" t="str">
        <f t="shared" si="2"/>
        <v>#REF!</v>
      </c>
    </row>
    <row r="1494" ht="15.75" customHeight="1">
      <c r="I1494" s="147"/>
      <c r="K1494" t="str">
        <f t="shared" si="2"/>
        <v>#REF!</v>
      </c>
    </row>
    <row r="1495" ht="15.75" customHeight="1">
      <c r="I1495" s="147"/>
      <c r="K1495" t="str">
        <f t="shared" si="2"/>
        <v>#REF!</v>
      </c>
    </row>
    <row r="1496" ht="15.75" customHeight="1">
      <c r="I1496" s="147"/>
      <c r="K1496" t="str">
        <f t="shared" si="2"/>
        <v>#REF!</v>
      </c>
    </row>
    <row r="1497" ht="15.75" customHeight="1">
      <c r="I1497" s="147"/>
      <c r="K1497" t="str">
        <f t="shared" si="2"/>
        <v>#REF!</v>
      </c>
    </row>
    <row r="1498" ht="15.75" customHeight="1">
      <c r="I1498" s="147"/>
      <c r="K1498" t="str">
        <f t="shared" si="2"/>
        <v>#REF!</v>
      </c>
    </row>
    <row r="1499" ht="15.75" customHeight="1">
      <c r="I1499" s="147"/>
      <c r="K1499" t="str">
        <f t="shared" si="2"/>
        <v>#REF!</v>
      </c>
    </row>
    <row r="1500" ht="15.75" customHeight="1">
      <c r="I1500" s="147"/>
      <c r="K1500" t="str">
        <f t="shared" si="2"/>
        <v>#REF!</v>
      </c>
    </row>
    <row r="1501" ht="15.75" customHeight="1">
      <c r="I1501" s="147"/>
      <c r="K1501" t="str">
        <f t="shared" si="2"/>
        <v>#REF!</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148" t="str">
        <f>IFERROR(__xludf.DUMMYFUNCTION("unique(Mapping!AA:AA)"),"#REF!")</f>
        <v>#REF!</v>
      </c>
      <c r="B1" t="str">
        <f>IFERROR(__xludf.DUMMYFUNCTION("unique(dataReport!J:J)"),"#REF!")</f>
        <v>#REF!</v>
      </c>
      <c r="D1" s="149"/>
    </row>
    <row r="2" ht="15.75" customHeight="1">
      <c r="A2" s="148" t="s">
        <v>17</v>
      </c>
      <c r="B2" t="s">
        <v>17</v>
      </c>
      <c r="D2" s="149"/>
    </row>
    <row r="3" ht="15.75" customHeight="1">
      <c r="A3" s="148"/>
      <c r="B3" t="s">
        <v>41</v>
      </c>
      <c r="C3" t="s">
        <v>1060</v>
      </c>
      <c r="D3" s="149" t="str">
        <f t="shared" ref="D3:D7" si="1">"&lt;list code='" &amp; A3&amp;"' hierarchical='0' system='0' vocabulary='1'&gt;
    &lt;labels&gt;&lt;label locale='en_AU'&gt;&lt;name&gt;"&amp;camelToTitle(C3)&amp;"&lt;/name&gt;&lt;/label&gt;&lt;/labels&gt;
&lt;/list&gt;"</f>
        <v>#NAME?</v>
      </c>
    </row>
    <row r="4" ht="15.75" customHeight="1">
      <c r="A4" s="148" t="s">
        <v>602</v>
      </c>
      <c r="B4" t="s">
        <v>47</v>
      </c>
      <c r="C4" t="s">
        <v>1068</v>
      </c>
      <c r="D4" s="149" t="str">
        <f t="shared" si="1"/>
        <v>#NAME?</v>
      </c>
    </row>
    <row r="5" ht="15.75" customHeight="1">
      <c r="A5" s="148"/>
      <c r="B5" t="s">
        <v>52</v>
      </c>
      <c r="C5" t="s">
        <v>1070</v>
      </c>
      <c r="D5" s="149" t="str">
        <f t="shared" si="1"/>
        <v>#NAME?</v>
      </c>
    </row>
    <row r="6" ht="15.75" customHeight="1">
      <c r="A6" s="148"/>
      <c r="B6" t="s">
        <v>63</v>
      </c>
      <c r="C6" t="s">
        <v>1072</v>
      </c>
      <c r="D6" s="149" t="str">
        <f t="shared" si="1"/>
        <v>#NAME?</v>
      </c>
    </row>
    <row r="7" ht="15.75" customHeight="1">
      <c r="A7" s="148"/>
      <c r="B7" t="s">
        <v>66</v>
      </c>
      <c r="C7" t="s">
        <v>1073</v>
      </c>
      <c r="D7" s="149" t="str">
        <f t="shared" si="1"/>
        <v>#NAME?</v>
      </c>
    </row>
    <row r="8" ht="15.75" customHeight="1">
      <c r="A8" s="148"/>
      <c r="B8" t="s">
        <v>70</v>
      </c>
    </row>
    <row r="9" ht="15.75" customHeight="1">
      <c r="A9" s="148"/>
      <c r="B9" t="s">
        <v>72</v>
      </c>
    </row>
    <row r="10" ht="15.75" customHeight="1">
      <c r="A10" s="148"/>
      <c r="B10" t="s">
        <v>74</v>
      </c>
      <c r="D10" s="149"/>
    </row>
    <row r="11" ht="15.75" customHeight="1">
      <c r="A11" s="148"/>
      <c r="B11" t="s">
        <v>77</v>
      </c>
      <c r="D11" s="149"/>
    </row>
    <row r="12" ht="15.75" customHeight="1">
      <c r="A12" s="148"/>
      <c r="B12" t="s">
        <v>79</v>
      </c>
      <c r="D12" s="149"/>
    </row>
    <row r="13" ht="15.75" customHeight="1">
      <c r="A13" s="148"/>
      <c r="B13" t="s">
        <v>81</v>
      </c>
      <c r="D13" s="149"/>
    </row>
    <row r="14" ht="15.75" customHeight="1">
      <c r="A14" s="148"/>
      <c r="B14" t="s">
        <v>84</v>
      </c>
      <c r="D14" s="149"/>
    </row>
    <row r="15" ht="15.75" customHeight="1">
      <c r="A15" s="148"/>
      <c r="B15" t="s">
        <v>86</v>
      </c>
      <c r="D15" s="149"/>
    </row>
    <row r="16" ht="15.75" customHeight="1">
      <c r="A16" s="148"/>
      <c r="B16" t="s">
        <v>88</v>
      </c>
      <c r="D16" s="149"/>
    </row>
    <row r="17" ht="15.75" customHeight="1">
      <c r="A17" s="148"/>
      <c r="B17" t="s">
        <v>90</v>
      </c>
      <c r="D17" s="149"/>
    </row>
    <row r="18" ht="15.75" customHeight="1">
      <c r="A18" s="148"/>
      <c r="B18" t="s">
        <v>92</v>
      </c>
      <c r="D18" s="149"/>
    </row>
    <row r="19" ht="15.75" customHeight="1">
      <c r="A19" s="148"/>
      <c r="B19" t="s">
        <v>95</v>
      </c>
      <c r="D19" s="149"/>
    </row>
    <row r="20" ht="15.75" customHeight="1">
      <c r="A20" s="148"/>
      <c r="B20" t="s">
        <v>97</v>
      </c>
      <c r="D20" s="149"/>
    </row>
    <row r="21" ht="15.75" customHeight="1">
      <c r="A21" s="148"/>
      <c r="B21" t="s">
        <v>101</v>
      </c>
      <c r="D21" s="149"/>
    </row>
    <row r="22" ht="15.75" customHeight="1">
      <c r="A22" s="148"/>
      <c r="B22" t="s">
        <v>110</v>
      </c>
      <c r="D22" s="149"/>
    </row>
    <row r="23" ht="15.75" customHeight="1">
      <c r="B23" t="s">
        <v>113</v>
      </c>
      <c r="D23" s="149"/>
    </row>
    <row r="24" ht="15.75" customHeight="1">
      <c r="B24" t="s">
        <v>115</v>
      </c>
      <c r="D24" s="149"/>
    </row>
    <row r="25" ht="15.75" customHeight="1">
      <c r="B25" t="s">
        <v>117</v>
      </c>
      <c r="D25" s="149"/>
    </row>
    <row r="26" ht="15.75" customHeight="1">
      <c r="B26" t="s">
        <v>122</v>
      </c>
      <c r="D26" s="149"/>
    </row>
    <row r="27" ht="15.75" customHeight="1">
      <c r="B27" t="s">
        <v>124</v>
      </c>
      <c r="D27" s="149"/>
    </row>
    <row r="28" ht="15.75" customHeight="1">
      <c r="B28" t="s">
        <v>126</v>
      </c>
      <c r="D28" s="149"/>
    </row>
    <row r="29" ht="15.75" customHeight="1">
      <c r="B29" t="s">
        <v>128</v>
      </c>
      <c r="D29" s="149"/>
    </row>
    <row r="30" ht="15.75" customHeight="1">
      <c r="B30" t="s">
        <v>130</v>
      </c>
      <c r="D30" s="149"/>
    </row>
    <row r="31" ht="15.75" customHeight="1">
      <c r="B31" t="s">
        <v>133</v>
      </c>
      <c r="D31" s="149"/>
    </row>
    <row r="32" ht="15.75" customHeight="1">
      <c r="B32" t="s">
        <v>135</v>
      </c>
      <c r="D32" s="149"/>
    </row>
    <row r="33" ht="15.75" customHeight="1">
      <c r="B33" t="s">
        <v>137</v>
      </c>
      <c r="D33" s="149"/>
    </row>
    <row r="34" ht="15.75" customHeight="1">
      <c r="B34" t="s">
        <v>139</v>
      </c>
      <c r="D34" s="149"/>
    </row>
    <row r="35" ht="15.75" customHeight="1">
      <c r="B35" t="s">
        <v>141</v>
      </c>
      <c r="D35" s="149"/>
    </row>
    <row r="36" ht="15.75" customHeight="1">
      <c r="B36" t="s">
        <v>143</v>
      </c>
      <c r="D36" s="149"/>
    </row>
    <row r="37" ht="15.75" customHeight="1">
      <c r="B37" t="s">
        <v>145</v>
      </c>
      <c r="D37" s="149"/>
    </row>
    <row r="38" ht="15.75" customHeight="1">
      <c r="B38" t="s">
        <v>147</v>
      </c>
      <c r="D38" s="149"/>
    </row>
    <row r="39" ht="15.75" customHeight="1">
      <c r="B39" t="s">
        <v>149</v>
      </c>
      <c r="D39" s="149"/>
    </row>
    <row r="40" ht="15.75" customHeight="1">
      <c r="B40" t="s">
        <v>151</v>
      </c>
      <c r="D40" s="149"/>
    </row>
    <row r="41" ht="15.75" customHeight="1">
      <c r="B41" t="s">
        <v>153</v>
      </c>
      <c r="D41" s="149"/>
    </row>
    <row r="42" ht="15.75" customHeight="1">
      <c r="B42" t="s">
        <v>155</v>
      </c>
      <c r="D42" s="149"/>
    </row>
    <row r="43" ht="15.75" customHeight="1">
      <c r="B43" t="s">
        <v>158</v>
      </c>
      <c r="D43" s="149"/>
    </row>
    <row r="44" ht="15.75" customHeight="1">
      <c r="B44" t="s">
        <v>161</v>
      </c>
      <c r="D44" s="149"/>
    </row>
    <row r="45" ht="15.75" customHeight="1">
      <c r="B45" t="s">
        <v>163</v>
      </c>
      <c r="D45" s="149"/>
    </row>
    <row r="46" ht="15.75" customHeight="1">
      <c r="B46" t="s">
        <v>165</v>
      </c>
      <c r="D46" s="149"/>
    </row>
    <row r="47" ht="15.75" customHeight="1">
      <c r="B47" t="s">
        <v>167</v>
      </c>
      <c r="D47" s="149"/>
    </row>
    <row r="48" ht="15.75" customHeight="1">
      <c r="B48" t="s">
        <v>170</v>
      </c>
      <c r="D48" s="149"/>
    </row>
    <row r="49" ht="15.75" customHeight="1">
      <c r="B49" t="s">
        <v>172</v>
      </c>
      <c r="D49" s="149"/>
    </row>
    <row r="50" ht="15.75" customHeight="1">
      <c r="B50" t="s">
        <v>174</v>
      </c>
      <c r="D50" s="149"/>
    </row>
    <row r="51" ht="15.75" customHeight="1">
      <c r="B51" t="s">
        <v>180</v>
      </c>
      <c r="D51" s="149"/>
    </row>
    <row r="52" ht="15.75" customHeight="1">
      <c r="B52" t="s">
        <v>182</v>
      </c>
      <c r="D52" s="149"/>
    </row>
    <row r="53" ht="15.75" customHeight="1">
      <c r="B53" t="s">
        <v>185</v>
      </c>
      <c r="D53" s="149"/>
    </row>
    <row r="54" ht="15.75" customHeight="1">
      <c r="B54" t="s">
        <v>189</v>
      </c>
      <c r="D54" s="149"/>
    </row>
    <row r="55" ht="15.75" customHeight="1">
      <c r="B55" t="s">
        <v>195</v>
      </c>
      <c r="D55" s="149"/>
    </row>
    <row r="56" ht="15.75" customHeight="1">
      <c r="B56" t="s">
        <v>207</v>
      </c>
      <c r="D56" s="149"/>
    </row>
    <row r="57" ht="15.75" customHeight="1">
      <c r="B57" t="s">
        <v>215</v>
      </c>
      <c r="D57" s="149"/>
    </row>
    <row r="58" ht="15.75" customHeight="1">
      <c r="B58" t="s">
        <v>221</v>
      </c>
      <c r="D58" s="149"/>
    </row>
    <row r="59" ht="15.75" customHeight="1">
      <c r="B59" t="s">
        <v>223</v>
      </c>
      <c r="D59" s="149"/>
    </row>
    <row r="60" ht="15.75" customHeight="1">
      <c r="B60" t="s">
        <v>227</v>
      </c>
      <c r="D60" s="149"/>
    </row>
    <row r="61" ht="15.75" customHeight="1">
      <c r="B61" t="s">
        <v>229</v>
      </c>
      <c r="D61" s="149"/>
    </row>
    <row r="62" ht="15.75" customHeight="1">
      <c r="B62" t="s">
        <v>234</v>
      </c>
      <c r="D62" s="149"/>
    </row>
    <row r="63" ht="15.75" customHeight="1">
      <c r="B63" t="s">
        <v>237</v>
      </c>
      <c r="D63" s="149"/>
    </row>
    <row r="64" ht="15.75" customHeight="1">
      <c r="B64" t="s">
        <v>241</v>
      </c>
      <c r="D64" s="149"/>
    </row>
    <row r="65" ht="15.75" customHeight="1">
      <c r="B65" t="s">
        <v>244</v>
      </c>
      <c r="D65" s="149"/>
    </row>
    <row r="66" ht="15.75" customHeight="1">
      <c r="B66" t="s">
        <v>248</v>
      </c>
      <c r="D66" s="149"/>
    </row>
    <row r="67" ht="15.75" customHeight="1">
      <c r="B67" t="s">
        <v>250</v>
      </c>
      <c r="D67" s="149"/>
    </row>
    <row r="68" ht="15.75" customHeight="1">
      <c r="B68" t="s">
        <v>251</v>
      </c>
      <c r="D68" s="149"/>
    </row>
    <row r="69" ht="15.75" customHeight="1">
      <c r="B69" t="s">
        <v>255</v>
      </c>
      <c r="D69" s="149"/>
    </row>
    <row r="70" ht="15.75" customHeight="1">
      <c r="B70" t="s">
        <v>262</v>
      </c>
      <c r="D70" s="149"/>
    </row>
    <row r="71" ht="15.75" customHeight="1">
      <c r="B71" t="s">
        <v>266</v>
      </c>
      <c r="D71" s="149"/>
    </row>
    <row r="72" ht="15.75" customHeight="1">
      <c r="B72" t="s">
        <v>271</v>
      </c>
      <c r="D72" s="149"/>
    </row>
    <row r="73" ht="15.75" customHeight="1">
      <c r="B73" t="s">
        <v>275</v>
      </c>
      <c r="D73" s="149"/>
    </row>
    <row r="74" ht="15.75" customHeight="1">
      <c r="B74" t="s">
        <v>282</v>
      </c>
      <c r="D74" s="149"/>
    </row>
    <row r="75" ht="15.75" customHeight="1">
      <c r="B75" t="s">
        <v>287</v>
      </c>
      <c r="D75" s="149"/>
    </row>
    <row r="76" ht="15.75" customHeight="1">
      <c r="B76" t="s">
        <v>288</v>
      </c>
      <c r="D76" s="149"/>
    </row>
    <row r="77" ht="15.75" customHeight="1">
      <c r="B77" t="s">
        <v>291</v>
      </c>
      <c r="D77" s="149"/>
    </row>
    <row r="78" ht="15.75" customHeight="1">
      <c r="B78" t="s">
        <v>294</v>
      </c>
      <c r="D78" s="149"/>
    </row>
    <row r="79" ht="15.75" customHeight="1">
      <c r="B79" t="s">
        <v>297</v>
      </c>
      <c r="D79" s="149"/>
    </row>
    <row r="80" ht="15.75" customHeight="1">
      <c r="B80" t="s">
        <v>302</v>
      </c>
      <c r="D80" s="149"/>
    </row>
    <row r="81" ht="15.75" customHeight="1">
      <c r="B81" t="s">
        <v>306</v>
      </c>
      <c r="D81" s="149"/>
    </row>
    <row r="82" ht="15.75" customHeight="1">
      <c r="B82" t="s">
        <v>310</v>
      </c>
      <c r="D82" s="149"/>
    </row>
    <row r="83" ht="15.75" customHeight="1">
      <c r="B83" t="s">
        <v>317</v>
      </c>
      <c r="D83" s="149"/>
    </row>
    <row r="84" ht="15.75" customHeight="1">
      <c r="B84" t="s">
        <v>319</v>
      </c>
      <c r="D84" s="149"/>
    </row>
    <row r="85" ht="15.75" customHeight="1">
      <c r="B85" t="s">
        <v>321</v>
      </c>
      <c r="D85" s="149"/>
    </row>
    <row r="86" ht="15.75" customHeight="1">
      <c r="B86" t="s">
        <v>325</v>
      </c>
      <c r="D86" s="149"/>
    </row>
    <row r="87" ht="15.75" customHeight="1">
      <c r="B87" t="s">
        <v>336</v>
      </c>
      <c r="D87" s="149"/>
    </row>
    <row r="88" ht="15.75" customHeight="1">
      <c r="B88" t="s">
        <v>340</v>
      </c>
      <c r="D88" s="149"/>
    </row>
    <row r="89" ht="15.75" customHeight="1">
      <c r="B89" t="s">
        <v>343</v>
      </c>
      <c r="D89" s="149"/>
    </row>
    <row r="90" ht="15.75" customHeight="1">
      <c r="B90" t="s">
        <v>349</v>
      </c>
      <c r="D90" s="149"/>
    </row>
    <row r="91" ht="15.75" customHeight="1">
      <c r="B91" t="s">
        <v>355</v>
      </c>
      <c r="D91" s="149"/>
    </row>
    <row r="92" ht="15.75" customHeight="1">
      <c r="B92" t="s">
        <v>356</v>
      </c>
      <c r="D92" s="149"/>
    </row>
    <row r="93" ht="15.75" customHeight="1">
      <c r="B93" t="s">
        <v>365</v>
      </c>
      <c r="D93" s="149"/>
    </row>
    <row r="94" ht="15.75" customHeight="1">
      <c r="B94" t="s">
        <v>370</v>
      </c>
      <c r="D94" s="149"/>
    </row>
    <row r="95" ht="15.75" customHeight="1">
      <c r="B95" t="s">
        <v>372</v>
      </c>
      <c r="D95" s="149"/>
    </row>
    <row r="96" ht="15.75" customHeight="1">
      <c r="B96" t="s">
        <v>375</v>
      </c>
      <c r="D96" s="149"/>
    </row>
    <row r="97" ht="15.75" customHeight="1">
      <c r="B97" t="s">
        <v>380</v>
      </c>
      <c r="D97" s="149"/>
    </row>
    <row r="98" ht="15.75" customHeight="1">
      <c r="B98" t="s">
        <v>382</v>
      </c>
      <c r="D98" s="149"/>
    </row>
    <row r="99" ht="15.75" customHeight="1">
      <c r="B99" t="s">
        <v>386</v>
      </c>
      <c r="D99" s="149"/>
    </row>
    <row r="100" ht="15.75" customHeight="1">
      <c r="B100" t="s">
        <v>390</v>
      </c>
      <c r="D100" s="149"/>
    </row>
    <row r="101" ht="15.75" customHeight="1">
      <c r="B101" t="s">
        <v>394</v>
      </c>
      <c r="D101" s="149"/>
    </row>
    <row r="102" ht="15.75" customHeight="1">
      <c r="B102" t="s">
        <v>399</v>
      </c>
      <c r="D102" s="149"/>
    </row>
    <row r="103" ht="15.75" customHeight="1">
      <c r="B103" t="s">
        <v>409</v>
      </c>
      <c r="D103" s="149"/>
    </row>
    <row r="104" ht="15.75" customHeight="1">
      <c r="B104" t="s">
        <v>416</v>
      </c>
      <c r="D104" s="149"/>
    </row>
    <row r="105" ht="15.75" customHeight="1">
      <c r="B105" t="s">
        <v>418</v>
      </c>
      <c r="D105" s="149"/>
    </row>
    <row r="106" ht="15.75" customHeight="1">
      <c r="B106" t="s">
        <v>423</v>
      </c>
      <c r="D106" s="149"/>
    </row>
    <row r="107" ht="15.75" customHeight="1">
      <c r="B107" t="s">
        <v>426</v>
      </c>
      <c r="D107" s="149"/>
    </row>
    <row r="108" ht="15.75" customHeight="1">
      <c r="B108" t="s">
        <v>429</v>
      </c>
      <c r="D108" s="149"/>
    </row>
    <row r="109" ht="15.75" customHeight="1">
      <c r="B109" t="s">
        <v>431</v>
      </c>
      <c r="D109" s="149"/>
    </row>
    <row r="110" ht="15.75" customHeight="1">
      <c r="B110" t="s">
        <v>433</v>
      </c>
      <c r="D110" s="149"/>
    </row>
    <row r="111" ht="15.75" customHeight="1">
      <c r="B111" t="s">
        <v>436</v>
      </c>
      <c r="D111" s="149"/>
    </row>
    <row r="112" ht="15.75" customHeight="1">
      <c r="B112" t="s">
        <v>439</v>
      </c>
      <c r="D112" s="149"/>
    </row>
    <row r="113" ht="15.75" customHeight="1">
      <c r="B113" t="s">
        <v>446</v>
      </c>
      <c r="D113" s="149"/>
    </row>
    <row r="114" ht="15.75" customHeight="1">
      <c r="B114" t="s">
        <v>448</v>
      </c>
      <c r="D114" s="149"/>
    </row>
    <row r="115" ht="15.75" customHeight="1">
      <c r="B115" t="s">
        <v>450</v>
      </c>
      <c r="D115" s="149"/>
    </row>
    <row r="116" ht="15.75" customHeight="1">
      <c r="B116" t="s">
        <v>452</v>
      </c>
      <c r="D116" s="149"/>
    </row>
    <row r="117" ht="15.75" customHeight="1">
      <c r="B117" t="s">
        <v>455</v>
      </c>
      <c r="D117" s="149"/>
    </row>
    <row r="118" ht="15.75" customHeight="1">
      <c r="B118" t="s">
        <v>457</v>
      </c>
      <c r="D118" s="149"/>
    </row>
    <row r="119" ht="15.75" customHeight="1">
      <c r="B119" t="s">
        <v>460</v>
      </c>
      <c r="D119" s="149"/>
    </row>
    <row r="120" ht="15.75" customHeight="1">
      <c r="B120" t="s">
        <v>462</v>
      </c>
      <c r="D120" s="149"/>
    </row>
    <row r="121" ht="15.75" customHeight="1">
      <c r="B121" t="s">
        <v>465</v>
      </c>
      <c r="D121" s="149"/>
    </row>
    <row r="122" ht="15.75" customHeight="1">
      <c r="B122" t="s">
        <v>467</v>
      </c>
      <c r="D122" s="149"/>
    </row>
    <row r="123" ht="15.75" customHeight="1">
      <c r="B123" t="s">
        <v>469</v>
      </c>
      <c r="D123" s="149"/>
    </row>
    <row r="124" ht="15.75" customHeight="1">
      <c r="B124" t="s">
        <v>471</v>
      </c>
      <c r="D124" s="149"/>
    </row>
    <row r="125" ht="15.75" customHeight="1">
      <c r="B125" t="s">
        <v>473</v>
      </c>
      <c r="D125" s="149"/>
    </row>
    <row r="126" ht="15.75" customHeight="1">
      <c r="B126" t="s">
        <v>475</v>
      </c>
      <c r="D126" s="149"/>
    </row>
    <row r="127" ht="15.75" customHeight="1">
      <c r="B127" t="s">
        <v>477</v>
      </c>
      <c r="D127" s="149"/>
    </row>
    <row r="128" ht="15.75" customHeight="1">
      <c r="B128" t="s">
        <v>481</v>
      </c>
      <c r="D128" s="149"/>
    </row>
    <row r="129" ht="15.75" customHeight="1">
      <c r="B129" t="s">
        <v>483</v>
      </c>
      <c r="D129" s="149"/>
    </row>
    <row r="130" ht="15.75" customHeight="1">
      <c r="B130" t="s">
        <v>485</v>
      </c>
      <c r="D130" s="149"/>
    </row>
    <row r="131" ht="15.75" customHeight="1">
      <c r="B131" t="s">
        <v>487</v>
      </c>
      <c r="D131" s="149"/>
    </row>
    <row r="132" ht="15.75" customHeight="1">
      <c r="B132" t="s">
        <v>489</v>
      </c>
      <c r="D132" s="149"/>
    </row>
    <row r="133" ht="15.75" customHeight="1">
      <c r="B133" t="s">
        <v>492</v>
      </c>
      <c r="D133" s="149"/>
    </row>
    <row r="134" ht="15.75" customHeight="1">
      <c r="B134" t="s">
        <v>495</v>
      </c>
      <c r="D134" s="149"/>
    </row>
    <row r="135" ht="15.75" customHeight="1">
      <c r="B135" t="s">
        <v>500</v>
      </c>
      <c r="D135" s="149"/>
    </row>
    <row r="136" ht="15.75" customHeight="1">
      <c r="B136" t="s">
        <v>502</v>
      </c>
      <c r="D136" s="149"/>
    </row>
    <row r="137" ht="15.75" customHeight="1">
      <c r="B137" t="s">
        <v>504</v>
      </c>
      <c r="D137" s="149"/>
    </row>
    <row r="138" ht="15.75" customHeight="1">
      <c r="B138" t="s">
        <v>506</v>
      </c>
      <c r="D138" s="149"/>
    </row>
    <row r="139" ht="15.75" customHeight="1">
      <c r="B139" t="s">
        <v>508</v>
      </c>
      <c r="D139" s="149"/>
    </row>
    <row r="140" ht="15.75" customHeight="1">
      <c r="B140" t="s">
        <v>511</v>
      </c>
      <c r="D140" s="149"/>
    </row>
    <row r="141" ht="15.75" customHeight="1">
      <c r="B141" t="s">
        <v>514</v>
      </c>
      <c r="D141" s="149"/>
    </row>
    <row r="142" ht="15.75" customHeight="1">
      <c r="B142" t="s">
        <v>516</v>
      </c>
      <c r="D142" s="149"/>
    </row>
    <row r="143" ht="15.75" customHeight="1">
      <c r="B143" t="s">
        <v>520</v>
      </c>
      <c r="D143" s="149"/>
    </row>
    <row r="144" ht="15.75" customHeight="1">
      <c r="B144" t="s">
        <v>525</v>
      </c>
      <c r="D144" s="149"/>
    </row>
    <row r="145" ht="15.75" customHeight="1">
      <c r="B145" t="s">
        <v>528</v>
      </c>
      <c r="D145" s="149"/>
    </row>
    <row r="146" ht="15.75" customHeight="1">
      <c r="B146" t="s">
        <v>530</v>
      </c>
      <c r="D146" s="149"/>
    </row>
    <row r="147" ht="15.75" customHeight="1">
      <c r="B147" t="s">
        <v>532</v>
      </c>
      <c r="D147" s="149"/>
    </row>
    <row r="148" ht="15.75" customHeight="1">
      <c r="B148" t="s">
        <v>537</v>
      </c>
      <c r="D148" s="149"/>
    </row>
    <row r="149" ht="15.75" customHeight="1">
      <c r="B149" t="s">
        <v>538</v>
      </c>
      <c r="D149" s="149"/>
    </row>
    <row r="150" ht="15.75" customHeight="1">
      <c r="B150" t="s">
        <v>540</v>
      </c>
      <c r="D150" s="149"/>
    </row>
    <row r="151" ht="15.75" customHeight="1">
      <c r="B151" t="s">
        <v>542</v>
      </c>
      <c r="D151" s="149"/>
    </row>
    <row r="152" ht="15.75" customHeight="1">
      <c r="B152" t="s">
        <v>543</v>
      </c>
      <c r="D152" s="149"/>
    </row>
    <row r="153" ht="15.75" customHeight="1">
      <c r="B153" t="s">
        <v>545</v>
      </c>
      <c r="D153" s="149"/>
    </row>
    <row r="154" ht="15.75" customHeight="1">
      <c r="B154" t="s">
        <v>548</v>
      </c>
      <c r="D154" s="149"/>
    </row>
    <row r="155" ht="15.75" customHeight="1">
      <c r="B155" t="s">
        <v>550</v>
      </c>
      <c r="D155" s="149"/>
    </row>
    <row r="156" ht="15.75" customHeight="1">
      <c r="B156" t="s">
        <v>552</v>
      </c>
      <c r="D156" s="149"/>
    </row>
    <row r="157" ht="15.75" customHeight="1">
      <c r="B157" t="s">
        <v>554</v>
      </c>
      <c r="D157" s="149"/>
    </row>
    <row r="158" ht="15.75" customHeight="1">
      <c r="B158" t="s">
        <v>557</v>
      </c>
      <c r="D158" s="149"/>
    </row>
    <row r="159" ht="15.75" customHeight="1">
      <c r="B159" t="s">
        <v>563</v>
      </c>
      <c r="D159" s="149"/>
    </row>
    <row r="160" ht="15.75" customHeight="1">
      <c r="B160" t="s">
        <v>567</v>
      </c>
      <c r="D160" s="149"/>
    </row>
    <row r="161" ht="15.75" customHeight="1">
      <c r="B161" t="s">
        <v>568</v>
      </c>
      <c r="D161" s="149"/>
    </row>
    <row r="162" ht="15.75" customHeight="1">
      <c r="B162" t="s">
        <v>572</v>
      </c>
      <c r="D162" s="149"/>
    </row>
    <row r="163" ht="15.75" customHeight="1">
      <c r="B163" t="s">
        <v>574</v>
      </c>
      <c r="D163" s="149"/>
    </row>
    <row r="164" ht="15.75" customHeight="1">
      <c r="B164" t="s">
        <v>576</v>
      </c>
      <c r="D164" s="149"/>
    </row>
    <row r="165" ht="15.75" customHeight="1">
      <c r="B165" t="s">
        <v>578</v>
      </c>
      <c r="D165" s="149"/>
    </row>
    <row r="166" ht="15.75" customHeight="1">
      <c r="B166" t="s">
        <v>582</v>
      </c>
      <c r="D166" s="149"/>
    </row>
    <row r="167" ht="15.75" customHeight="1">
      <c r="B167" t="s">
        <v>583</v>
      </c>
      <c r="D167" s="149"/>
    </row>
    <row r="168" ht="15.75" customHeight="1">
      <c r="B168" t="s">
        <v>586</v>
      </c>
      <c r="D168" s="149"/>
    </row>
    <row r="169" ht="15.75" customHeight="1">
      <c r="B169" t="s">
        <v>588</v>
      </c>
      <c r="D169" s="149"/>
    </row>
    <row r="170" ht="15.75" customHeight="1">
      <c r="B170" t="s">
        <v>592</v>
      </c>
      <c r="D170" s="149"/>
    </row>
    <row r="171" ht="15.75" customHeight="1">
      <c r="B171" t="s">
        <v>595</v>
      </c>
      <c r="D171" s="149"/>
    </row>
    <row r="172" ht="15.75" customHeight="1">
      <c r="B172" t="s">
        <v>600</v>
      </c>
      <c r="D172" s="149"/>
    </row>
    <row r="173" ht="15.75" customHeight="1">
      <c r="B173" t="s">
        <v>605</v>
      </c>
      <c r="D173" s="149"/>
    </row>
    <row r="174" ht="15.75" customHeight="1">
      <c r="B174" t="s">
        <v>608</v>
      </c>
      <c r="D174" s="149"/>
    </row>
    <row r="175" ht="15.75" customHeight="1">
      <c r="B175" t="s">
        <v>612</v>
      </c>
      <c r="D175" s="149"/>
    </row>
    <row r="176" ht="15.75" customHeight="1">
      <c r="B176" t="s">
        <v>615</v>
      </c>
      <c r="D176" s="149"/>
    </row>
    <row r="177" ht="15.75" customHeight="1">
      <c r="B177" t="s">
        <v>622</v>
      </c>
      <c r="D177" s="149"/>
    </row>
    <row r="178" ht="15.75" customHeight="1">
      <c r="B178" t="s">
        <v>628</v>
      </c>
      <c r="D178" s="149"/>
    </row>
    <row r="179" ht="15.75" customHeight="1">
      <c r="B179" t="b">
        <v>0</v>
      </c>
      <c r="D179" s="149"/>
    </row>
    <row r="180" ht="15.75" customHeight="1">
      <c r="B180" t="s">
        <v>635</v>
      </c>
      <c r="D180" s="149"/>
    </row>
    <row r="181" ht="15.75" customHeight="1">
      <c r="B181" s="107">
        <v>37917.649872685186</v>
      </c>
      <c r="D181" s="149"/>
    </row>
    <row r="182" ht="15.75" customHeight="1">
      <c r="B182" t="s">
        <v>644</v>
      </c>
      <c r="D182" s="149"/>
    </row>
    <row r="183" ht="15.75" customHeight="1">
      <c r="B183" t="s">
        <v>648</v>
      </c>
      <c r="D183" s="149"/>
    </row>
    <row r="184" ht="15.75" customHeight="1">
      <c r="B184" t="s">
        <v>651</v>
      </c>
      <c r="D184" s="149"/>
    </row>
    <row r="185" ht="15.75" customHeight="1">
      <c r="B185" t="s">
        <v>656</v>
      </c>
      <c r="D185" s="149"/>
    </row>
    <row r="186" ht="15.75" customHeight="1">
      <c r="B186" t="s">
        <v>662</v>
      </c>
      <c r="D186" s="149"/>
    </row>
    <row r="187" ht="15.75" customHeight="1">
      <c r="B187" t="s">
        <v>669</v>
      </c>
      <c r="D187" s="149"/>
    </row>
    <row r="188" ht="15.75" customHeight="1">
      <c r="B188" t="s">
        <v>678</v>
      </c>
      <c r="D188" s="149"/>
    </row>
    <row r="189" ht="15.75" customHeight="1">
      <c r="B189" t="s">
        <v>681</v>
      </c>
      <c r="D189" s="149"/>
    </row>
    <row r="190" ht="15.75" customHeight="1">
      <c r="B190" t="s">
        <v>683</v>
      </c>
      <c r="D190" s="149"/>
    </row>
    <row r="191" ht="15.75" customHeight="1">
      <c r="B191" t="s">
        <v>685</v>
      </c>
      <c r="D191" s="149"/>
    </row>
    <row r="192" ht="15.75" customHeight="1">
      <c r="B192" t="s">
        <v>689</v>
      </c>
      <c r="D192" s="149"/>
    </row>
    <row r="193" ht="15.75" customHeight="1">
      <c r="B193" t="s">
        <v>692</v>
      </c>
      <c r="D193" s="149"/>
    </row>
    <row r="194" ht="15.75" customHeight="1">
      <c r="B194" t="s">
        <v>694</v>
      </c>
      <c r="D194" s="149"/>
    </row>
    <row r="195" ht="15.75" customHeight="1">
      <c r="B195" t="s">
        <v>695</v>
      </c>
      <c r="D195" s="149"/>
    </row>
    <row r="196" ht="15.75" customHeight="1">
      <c r="B196" t="s">
        <v>697</v>
      </c>
      <c r="D196" s="149"/>
    </row>
    <row r="197" ht="15.75" customHeight="1">
      <c r="B197" t="s">
        <v>702</v>
      </c>
      <c r="D197" s="149"/>
    </row>
    <row r="198" ht="15.75" customHeight="1">
      <c r="B198" t="s">
        <v>703</v>
      </c>
      <c r="D198" s="149"/>
    </row>
    <row r="199" ht="15.75" customHeight="1">
      <c r="B199" t="s">
        <v>709</v>
      </c>
      <c r="D199" s="149"/>
    </row>
    <row r="200" ht="15.75" customHeight="1">
      <c r="B200" t="s">
        <v>714</v>
      </c>
      <c r="D200" s="149"/>
    </row>
    <row r="201" ht="15.75" customHeight="1">
      <c r="B201" t="s">
        <v>722</v>
      </c>
      <c r="D201" s="149"/>
    </row>
    <row r="202" ht="15.75" customHeight="1">
      <c r="B202" t="s">
        <v>726</v>
      </c>
      <c r="D202" s="149"/>
    </row>
    <row r="203" ht="15.75" customHeight="1">
      <c r="B203" t="s">
        <v>729</v>
      </c>
      <c r="D203" s="149"/>
    </row>
    <row r="204" ht="15.75" customHeight="1">
      <c r="B204" t="s">
        <v>732</v>
      </c>
      <c r="D204" s="149"/>
    </row>
    <row r="205" ht="15.75" customHeight="1">
      <c r="B205" t="s">
        <v>738</v>
      </c>
      <c r="D205" s="149"/>
    </row>
    <row r="206" ht="15.75" customHeight="1">
      <c r="B206" t="s">
        <v>742</v>
      </c>
      <c r="D206" s="149"/>
    </row>
    <row r="207" ht="15.75" customHeight="1">
      <c r="B207" t="s">
        <v>747</v>
      </c>
      <c r="D207" s="149"/>
    </row>
    <row r="208" ht="15.75" customHeight="1">
      <c r="B208" t="s">
        <v>751</v>
      </c>
      <c r="D208" s="149"/>
    </row>
    <row r="209" ht="15.75" customHeight="1">
      <c r="B209" t="s">
        <v>755</v>
      </c>
      <c r="D209" s="149"/>
    </row>
    <row r="210" ht="15.75" customHeight="1">
      <c r="B210" t="s">
        <v>762</v>
      </c>
      <c r="D210" s="149"/>
    </row>
    <row r="211" ht="15.75" customHeight="1">
      <c r="B211" t="s">
        <v>766</v>
      </c>
      <c r="D211" s="149"/>
    </row>
    <row r="212" ht="15.75" customHeight="1">
      <c r="B212" t="s">
        <v>775</v>
      </c>
      <c r="D212" s="149"/>
    </row>
    <row r="213" ht="15.75" customHeight="1">
      <c r="B213" t="s">
        <v>779</v>
      </c>
      <c r="D213" s="149"/>
    </row>
    <row r="214" ht="15.75" customHeight="1">
      <c r="B214" t="s">
        <v>786</v>
      </c>
      <c r="D214" s="149"/>
    </row>
    <row r="215" ht="15.75" customHeight="1">
      <c r="B215" t="s">
        <v>791</v>
      </c>
      <c r="D215" s="149"/>
    </row>
    <row r="216" ht="15.75" customHeight="1">
      <c r="B216" t="s">
        <v>799</v>
      </c>
      <c r="D216" s="149"/>
    </row>
    <row r="217" ht="15.75" customHeight="1">
      <c r="B217" t="s">
        <v>804</v>
      </c>
      <c r="D217" s="149"/>
    </row>
    <row r="218" ht="15.75" customHeight="1">
      <c r="B218" t="s">
        <v>809</v>
      </c>
      <c r="D218" s="149"/>
    </row>
    <row r="219" ht="15.75" customHeight="1">
      <c r="B219" t="s">
        <v>814</v>
      </c>
      <c r="D219" s="149"/>
    </row>
    <row r="220" ht="15.75" customHeight="1">
      <c r="B220" t="s">
        <v>816</v>
      </c>
      <c r="D220" s="149"/>
    </row>
    <row r="221" ht="15.75" customHeight="1">
      <c r="B221" t="s">
        <v>824</v>
      </c>
      <c r="D221" s="149"/>
    </row>
    <row r="222" ht="15.75" customHeight="1">
      <c r="B222" t="s">
        <v>828</v>
      </c>
      <c r="D222" s="149"/>
    </row>
    <row r="223" ht="15.75" customHeight="1">
      <c r="B223" t="s">
        <v>831</v>
      </c>
      <c r="D223" s="149"/>
    </row>
    <row r="224" ht="15.75" customHeight="1">
      <c r="B224" t="s">
        <v>845</v>
      </c>
      <c r="D224" s="149"/>
    </row>
    <row r="225" ht="15.75" customHeight="1">
      <c r="B225" t="s">
        <v>847</v>
      </c>
      <c r="D225" s="149"/>
    </row>
    <row r="226" ht="15.75" customHeight="1">
      <c r="B226" t="s">
        <v>852</v>
      </c>
      <c r="D226" s="149"/>
    </row>
    <row r="227" ht="15.75" customHeight="1">
      <c r="B227" t="s">
        <v>858</v>
      </c>
      <c r="D227" s="149"/>
    </row>
    <row r="228" ht="15.75" customHeight="1">
      <c r="B228" t="s">
        <v>861</v>
      </c>
      <c r="D228" s="149"/>
    </row>
    <row r="229" ht="15.75" customHeight="1">
      <c r="B229" t="s">
        <v>864</v>
      </c>
      <c r="D229" s="149"/>
    </row>
    <row r="230" ht="15.75" customHeight="1">
      <c r="B230" t="s">
        <v>868</v>
      </c>
      <c r="D230" s="149"/>
    </row>
    <row r="231" ht="15.75" customHeight="1">
      <c r="B231" t="s">
        <v>870</v>
      </c>
      <c r="D231" s="149"/>
    </row>
    <row r="232" ht="15.75" customHeight="1">
      <c r="B232" t="s">
        <v>872</v>
      </c>
      <c r="D232" s="149"/>
    </row>
    <row r="233" ht="15.75" customHeight="1">
      <c r="B233" t="s">
        <v>878</v>
      </c>
      <c r="D233" s="149"/>
    </row>
    <row r="234" ht="15.75" customHeight="1">
      <c r="B234" t="s">
        <v>883</v>
      </c>
      <c r="D234" s="149"/>
    </row>
    <row r="235" ht="15.75" customHeight="1">
      <c r="B235" t="s">
        <v>889</v>
      </c>
      <c r="D235" s="149"/>
    </row>
    <row r="236" ht="15.75" customHeight="1">
      <c r="B236" t="s">
        <v>902</v>
      </c>
      <c r="D236" s="149"/>
    </row>
    <row r="237" ht="15.75" customHeight="1">
      <c r="B237" t="s">
        <v>904</v>
      </c>
      <c r="D237" s="149"/>
    </row>
    <row r="238" ht="15.75" customHeight="1">
      <c r="B238" t="s">
        <v>910</v>
      </c>
      <c r="D238" s="149"/>
    </row>
    <row r="239" ht="15.75" customHeight="1">
      <c r="B239" t="s">
        <v>912</v>
      </c>
      <c r="D239" s="149"/>
    </row>
    <row r="240" ht="15.75" customHeight="1">
      <c r="B240" t="s">
        <v>914</v>
      </c>
      <c r="D240" s="149"/>
    </row>
    <row r="241" ht="15.75" customHeight="1">
      <c r="B241" t="s">
        <v>916</v>
      </c>
      <c r="D241" s="149"/>
    </row>
    <row r="242" ht="15.75" customHeight="1">
      <c r="B242" t="s">
        <v>920</v>
      </c>
      <c r="D242" s="149"/>
    </row>
    <row r="243" ht="15.75" customHeight="1">
      <c r="B243" t="s">
        <v>921</v>
      </c>
      <c r="D243" s="149"/>
    </row>
    <row r="244" ht="15.75" customHeight="1">
      <c r="B244" t="s">
        <v>922</v>
      </c>
      <c r="D244" s="149"/>
    </row>
    <row r="245" ht="15.75" customHeight="1">
      <c r="B245" t="s">
        <v>927</v>
      </c>
      <c r="D245" s="149"/>
    </row>
    <row r="246" ht="15.75" customHeight="1">
      <c r="B246" t="s">
        <v>928</v>
      </c>
      <c r="D246" s="149"/>
    </row>
    <row r="247" ht="15.75" customHeight="1">
      <c r="B247" t="s">
        <v>930</v>
      </c>
      <c r="D247" s="149"/>
    </row>
    <row r="248" ht="15.75" customHeight="1">
      <c r="B248" t="s">
        <v>933</v>
      </c>
      <c r="D248" s="149"/>
    </row>
    <row r="249" ht="15.75" customHeight="1">
      <c r="B249" t="s">
        <v>935</v>
      </c>
      <c r="D249" s="149"/>
    </row>
    <row r="250" ht="15.75" customHeight="1">
      <c r="B250" t="s">
        <v>936</v>
      </c>
      <c r="D250" s="149"/>
    </row>
    <row r="251" ht="15.75" customHeight="1">
      <c r="B251" t="s">
        <v>937</v>
      </c>
      <c r="D251" s="149"/>
    </row>
    <row r="252" ht="15.75" customHeight="1">
      <c r="B252" t="s">
        <v>940</v>
      </c>
      <c r="D252" s="149"/>
    </row>
    <row r="253" ht="15.75" customHeight="1">
      <c r="B253" t="s">
        <v>944</v>
      </c>
      <c r="D253" s="149"/>
    </row>
    <row r="254" ht="15.75" customHeight="1">
      <c r="B254" t="s">
        <v>946</v>
      </c>
      <c r="D254" s="149"/>
    </row>
    <row r="255" ht="15.75" customHeight="1">
      <c r="B255" t="s">
        <v>951</v>
      </c>
      <c r="D255" s="149"/>
    </row>
    <row r="256" ht="15.75" customHeight="1">
      <c r="B256" t="s">
        <v>954</v>
      </c>
      <c r="D256" s="149"/>
    </row>
    <row r="257" ht="15.75" customHeight="1">
      <c r="B257" t="s">
        <v>956</v>
      </c>
      <c r="D257" s="149"/>
    </row>
    <row r="258" ht="15.75" customHeight="1">
      <c r="B258" t="s">
        <v>957</v>
      </c>
      <c r="D258" s="149"/>
    </row>
    <row r="259" ht="15.75" customHeight="1">
      <c r="B259" t="s">
        <v>960</v>
      </c>
      <c r="D259" s="149"/>
    </row>
    <row r="260" ht="15.75" customHeight="1">
      <c r="B260" t="s">
        <v>963</v>
      </c>
      <c r="D260" s="149"/>
    </row>
    <row r="261" ht="15.75" customHeight="1">
      <c r="B261" t="s">
        <v>965</v>
      </c>
      <c r="D261" s="149"/>
    </row>
    <row r="262" ht="15.75" customHeight="1">
      <c r="B262" t="s">
        <v>966</v>
      </c>
      <c r="D262" s="149"/>
    </row>
    <row r="263" ht="15.75" customHeight="1">
      <c r="B263" t="s">
        <v>968</v>
      </c>
      <c r="D263" s="149"/>
    </row>
    <row r="264" ht="15.75" customHeight="1">
      <c r="B264" t="s">
        <v>970</v>
      </c>
      <c r="D264" s="149"/>
    </row>
    <row r="265" ht="15.75" customHeight="1">
      <c r="B265" t="s">
        <v>972</v>
      </c>
      <c r="D265" s="149"/>
    </row>
    <row r="266" ht="15.75" customHeight="1">
      <c r="B266" t="s">
        <v>974</v>
      </c>
      <c r="D266" s="149"/>
    </row>
    <row r="267" ht="15.75" customHeight="1">
      <c r="B267" t="s">
        <v>976</v>
      </c>
      <c r="D267" s="149"/>
    </row>
    <row r="268" ht="15.75" customHeight="1">
      <c r="B268" t="s">
        <v>978</v>
      </c>
      <c r="D268" s="149"/>
    </row>
    <row r="269" ht="15.75" customHeight="1">
      <c r="B269" t="s">
        <v>980</v>
      </c>
      <c r="D269" s="149"/>
    </row>
    <row r="270" ht="15.75" customHeight="1">
      <c r="B270" t="s">
        <v>981</v>
      </c>
      <c r="D270" s="149"/>
    </row>
    <row r="271" ht="15.75" customHeight="1">
      <c r="B271" t="s">
        <v>984</v>
      </c>
      <c r="D271" s="149"/>
    </row>
    <row r="272" ht="15.75" customHeight="1">
      <c r="B272" t="s">
        <v>987</v>
      </c>
      <c r="D272" s="149"/>
    </row>
    <row r="273" ht="15.75" customHeight="1">
      <c r="B273" t="s">
        <v>989</v>
      </c>
      <c r="D273" s="149"/>
    </row>
    <row r="274" ht="15.75" customHeight="1">
      <c r="B274" t="s">
        <v>991</v>
      </c>
      <c r="D274" s="149"/>
    </row>
    <row r="275" ht="15.75" customHeight="1">
      <c r="B275">
        <v>1.0</v>
      </c>
      <c r="D275" s="149"/>
    </row>
    <row r="276" ht="15.75" customHeight="1">
      <c r="B276" t="s">
        <v>993</v>
      </c>
      <c r="D276" s="149"/>
    </row>
    <row r="277" ht="15.75" customHeight="1">
      <c r="B277" t="s">
        <v>994</v>
      </c>
      <c r="D277" s="149"/>
    </row>
    <row r="278" ht="15.75" customHeight="1">
      <c r="B278" t="s">
        <v>995</v>
      </c>
      <c r="D278" s="149"/>
    </row>
    <row r="279" ht="15.75" customHeight="1">
      <c r="B279" t="s">
        <v>996</v>
      </c>
      <c r="D279" s="149"/>
    </row>
    <row r="280" ht="15.75" customHeight="1">
      <c r="B280" t="s">
        <v>997</v>
      </c>
      <c r="D280" s="149"/>
    </row>
    <row r="281" ht="15.75" customHeight="1">
      <c r="B281" t="s">
        <v>999</v>
      </c>
      <c r="D281" s="149"/>
    </row>
    <row r="282" ht="15.75" customHeight="1">
      <c r="B282" t="s">
        <v>1001</v>
      </c>
      <c r="D282" s="149"/>
    </row>
    <row r="283" ht="15.75" customHeight="1">
      <c r="B283" t="s">
        <v>1002</v>
      </c>
      <c r="D283" s="149"/>
    </row>
    <row r="284" ht="15.75" customHeight="1">
      <c r="B284" t="s">
        <v>1004</v>
      </c>
      <c r="D284" s="149"/>
    </row>
    <row r="285" ht="15.75" customHeight="1">
      <c r="B285" t="s">
        <v>1005</v>
      </c>
      <c r="D285" s="149"/>
    </row>
    <row r="286" ht="15.75" customHeight="1">
      <c r="B286" t="s">
        <v>1006</v>
      </c>
      <c r="D286" s="149"/>
    </row>
    <row r="287" ht="15.75" customHeight="1">
      <c r="B287" t="s">
        <v>1008</v>
      </c>
      <c r="D287" s="149"/>
    </row>
    <row r="288" ht="15.75" customHeight="1">
      <c r="B288" t="s">
        <v>1009</v>
      </c>
      <c r="D288" s="149"/>
    </row>
    <row r="289" ht="15.75" customHeight="1">
      <c r="B289" t="s">
        <v>1010</v>
      </c>
      <c r="D289" s="149"/>
    </row>
    <row r="290" ht="15.75" customHeight="1">
      <c r="B290" t="s">
        <v>1011</v>
      </c>
      <c r="D290" s="149"/>
    </row>
    <row r="291" ht="15.75" customHeight="1">
      <c r="B291" t="s">
        <v>1012</v>
      </c>
      <c r="D291" s="149"/>
    </row>
    <row r="292" ht="15.75" customHeight="1">
      <c r="B292" t="s">
        <v>1013</v>
      </c>
      <c r="D292" s="149"/>
    </row>
    <row r="293" ht="15.75" customHeight="1">
      <c r="B293" t="s">
        <v>1017</v>
      </c>
      <c r="D293" s="149"/>
    </row>
    <row r="294" ht="15.75" customHeight="1">
      <c r="B294" t="s">
        <v>1019</v>
      </c>
      <c r="D294" s="149"/>
    </row>
    <row r="295" ht="15.75" customHeight="1">
      <c r="B295" t="s">
        <v>1021</v>
      </c>
      <c r="D295" s="149"/>
    </row>
    <row r="296" ht="15.75" customHeight="1">
      <c r="B296" t="s">
        <v>1022</v>
      </c>
      <c r="D296" s="149"/>
    </row>
    <row r="297" ht="15.75" customHeight="1">
      <c r="B297" t="s">
        <v>1023</v>
      </c>
      <c r="D297" s="149"/>
    </row>
    <row r="298" ht="15.75" customHeight="1">
      <c r="B298" t="s">
        <v>1024</v>
      </c>
      <c r="D298" s="149"/>
    </row>
    <row r="299" ht="15.75" customHeight="1">
      <c r="B299" t="s">
        <v>1025</v>
      </c>
      <c r="D299" s="149"/>
    </row>
    <row r="300" ht="15.75" customHeight="1">
      <c r="B300" t="s">
        <v>1026</v>
      </c>
      <c r="D300" s="149"/>
    </row>
    <row r="301" ht="15.75" customHeight="1">
      <c r="B301" t="s">
        <v>1028</v>
      </c>
      <c r="D301" s="149"/>
    </row>
    <row r="302" ht="15.75" customHeight="1">
      <c r="B302" t="s">
        <v>1029</v>
      </c>
      <c r="D302" s="149"/>
    </row>
    <row r="303" ht="15.75" customHeight="1">
      <c r="B303" t="s">
        <v>1030</v>
      </c>
      <c r="D303" s="149"/>
    </row>
    <row r="304" ht="15.75" customHeight="1">
      <c r="B304" t="s">
        <v>1031</v>
      </c>
      <c r="D304" s="149"/>
    </row>
    <row r="305" ht="15.75" customHeight="1">
      <c r="B305" t="s">
        <v>1032</v>
      </c>
      <c r="D305" s="149"/>
    </row>
    <row r="306" ht="15.75" customHeight="1">
      <c r="B306" t="s">
        <v>1033</v>
      </c>
      <c r="D306" s="149"/>
    </row>
    <row r="307" ht="15.75" customHeight="1">
      <c r="B307" t="s">
        <v>1038</v>
      </c>
      <c r="D307" s="149"/>
    </row>
    <row r="308" ht="15.75" customHeight="1">
      <c r="B308" t="s">
        <v>1041</v>
      </c>
      <c r="D308" s="149"/>
    </row>
    <row r="309" ht="15.75" customHeight="1">
      <c r="B309" t="s">
        <v>1043</v>
      </c>
      <c r="D309" s="149"/>
    </row>
    <row r="310" ht="15.75" customHeight="1">
      <c r="B310" t="s">
        <v>1044</v>
      </c>
      <c r="D310" s="149"/>
    </row>
    <row r="311" ht="15.75" customHeight="1">
      <c r="B311" t="s">
        <v>1045</v>
      </c>
      <c r="D311" s="149"/>
    </row>
    <row r="312" ht="15.75" customHeight="1">
      <c r="B312" t="s">
        <v>1046</v>
      </c>
      <c r="D312" s="149"/>
    </row>
    <row r="313" ht="15.75" customHeight="1">
      <c r="B313" t="s">
        <v>1047</v>
      </c>
      <c r="D313" s="149"/>
    </row>
    <row r="314" ht="15.75" customHeight="1">
      <c r="B314" t="s">
        <v>1049</v>
      </c>
      <c r="D314" s="149"/>
    </row>
    <row r="315" ht="15.75" customHeight="1">
      <c r="B315" t="s">
        <v>1050</v>
      </c>
      <c r="D315" s="149"/>
    </row>
    <row r="316" ht="15.75" customHeight="1">
      <c r="B316" t="s">
        <v>1051</v>
      </c>
      <c r="D316" s="149"/>
    </row>
    <row r="317" ht="15.75" customHeight="1">
      <c r="B317" t="s">
        <v>1052</v>
      </c>
      <c r="D317" s="149"/>
    </row>
    <row r="318" ht="15.75" customHeight="1">
      <c r="B318" t="s">
        <v>1053</v>
      </c>
      <c r="D318" s="149"/>
    </row>
    <row r="319" ht="15.75" customHeight="1">
      <c r="B319" t="s">
        <v>1054</v>
      </c>
      <c r="D319" s="149"/>
    </row>
    <row r="320" ht="15.75" customHeight="1">
      <c r="B320" t="s">
        <v>1055</v>
      </c>
      <c r="D320" s="149"/>
    </row>
    <row r="321" ht="15.75" customHeight="1">
      <c r="B321" t="s">
        <v>1056</v>
      </c>
      <c r="D321" s="149"/>
    </row>
    <row r="322" ht="15.75" customHeight="1">
      <c r="B322" t="s">
        <v>1057</v>
      </c>
      <c r="D322" s="149"/>
    </row>
    <row r="323" ht="15.75" customHeight="1">
      <c r="B323" t="s">
        <v>1059</v>
      </c>
      <c r="D323" s="149"/>
    </row>
    <row r="324" ht="15.75" customHeight="1">
      <c r="B324" t="s">
        <v>1062</v>
      </c>
      <c r="D324" s="149"/>
    </row>
    <row r="325" ht="15.75" customHeight="1">
      <c r="B325" t="s">
        <v>1064</v>
      </c>
      <c r="D325" s="149"/>
    </row>
    <row r="326" ht="15.75" customHeight="1">
      <c r="B326" t="s">
        <v>1066</v>
      </c>
      <c r="D326" s="149"/>
    </row>
    <row r="327" ht="15.75" customHeight="1">
      <c r="B327" t="s">
        <v>1069</v>
      </c>
      <c r="D327" s="149"/>
    </row>
    <row r="328" ht="15.75" customHeight="1">
      <c r="B328" t="s">
        <v>1071</v>
      </c>
      <c r="D328" s="149"/>
    </row>
    <row r="329" ht="15.75" customHeight="1">
      <c r="B329" t="s">
        <v>1074</v>
      </c>
      <c r="D329" s="149"/>
    </row>
    <row r="330" ht="15.75" customHeight="1">
      <c r="B330" t="s">
        <v>1075</v>
      </c>
      <c r="D330" s="149"/>
    </row>
    <row r="331" ht="15.75" customHeight="1">
      <c r="B331" t="s">
        <v>1076</v>
      </c>
      <c r="D331" s="149"/>
    </row>
    <row r="332" ht="15.75" customHeight="1">
      <c r="B332" t="s">
        <v>1078</v>
      </c>
      <c r="D332" s="149"/>
    </row>
    <row r="333" ht="15.75" customHeight="1">
      <c r="B333" t="s">
        <v>1080</v>
      </c>
      <c r="D333" s="149"/>
    </row>
    <row r="334" ht="15.75" customHeight="1">
      <c r="B334" t="s">
        <v>1082</v>
      </c>
      <c r="D334" s="149"/>
    </row>
    <row r="335" ht="15.75" customHeight="1">
      <c r="B335" t="s">
        <v>1084</v>
      </c>
      <c r="D335" s="149"/>
    </row>
    <row r="336" ht="15.75" customHeight="1">
      <c r="B336" t="s">
        <v>1085</v>
      </c>
      <c r="D336" s="149"/>
    </row>
    <row r="337" ht="15.75" customHeight="1">
      <c r="B337" t="s">
        <v>1087</v>
      </c>
      <c r="D337" s="149"/>
    </row>
    <row r="338" ht="15.75" customHeight="1">
      <c r="B338" t="s">
        <v>1089</v>
      </c>
      <c r="D338" s="149"/>
    </row>
    <row r="339" ht="15.75" customHeight="1">
      <c r="B339" t="s">
        <v>1091</v>
      </c>
      <c r="D339" s="149"/>
    </row>
    <row r="340" ht="15.75" customHeight="1">
      <c r="B340" t="s">
        <v>1093</v>
      </c>
      <c r="D340" s="149"/>
    </row>
    <row r="341" ht="15.75" customHeight="1">
      <c r="B341" t="s">
        <v>1095</v>
      </c>
      <c r="D341" s="149"/>
    </row>
    <row r="342" ht="15.75" customHeight="1">
      <c r="B342" t="s">
        <v>1097</v>
      </c>
      <c r="D342" s="149"/>
    </row>
    <row r="343" ht="15.75" customHeight="1">
      <c r="B343" t="s">
        <v>1099</v>
      </c>
      <c r="D343" s="149"/>
    </row>
    <row r="344" ht="15.75" customHeight="1">
      <c r="B344" t="s">
        <v>1100</v>
      </c>
      <c r="D344" s="149"/>
    </row>
    <row r="345" ht="15.75" customHeight="1">
      <c r="B345" t="s">
        <v>1102</v>
      </c>
      <c r="D345" s="149"/>
    </row>
    <row r="346" ht="15.75" customHeight="1">
      <c r="B346" t="s">
        <v>1104</v>
      </c>
      <c r="D346" s="149"/>
    </row>
    <row r="347" ht="15.75" customHeight="1">
      <c r="B347" t="s">
        <v>1106</v>
      </c>
      <c r="D347" s="149"/>
    </row>
    <row r="348" ht="15.75" customHeight="1">
      <c r="B348" t="s">
        <v>1108</v>
      </c>
      <c r="D348" s="149"/>
    </row>
    <row r="349" ht="15.75" customHeight="1">
      <c r="B349" t="s">
        <v>1111</v>
      </c>
      <c r="D349" s="149"/>
    </row>
    <row r="350" ht="15.75" customHeight="1">
      <c r="B350" t="s">
        <v>1113</v>
      </c>
      <c r="D350" s="149"/>
    </row>
    <row r="351" ht="15.75" customHeight="1">
      <c r="B351" t="s">
        <v>1115</v>
      </c>
      <c r="D351" s="149"/>
    </row>
    <row r="352" ht="15.75" customHeight="1">
      <c r="B352" t="s">
        <v>1117</v>
      </c>
      <c r="D352" s="149"/>
    </row>
    <row r="353" ht="15.75" customHeight="1">
      <c r="B353" t="s">
        <v>1119</v>
      </c>
      <c r="D353" s="149"/>
    </row>
    <row r="354" ht="15.75" customHeight="1">
      <c r="B354" t="s">
        <v>1123</v>
      </c>
      <c r="D354" s="149"/>
    </row>
    <row r="355" ht="15.75" customHeight="1">
      <c r="B355" t="s">
        <v>1124</v>
      </c>
      <c r="D355" s="149"/>
    </row>
    <row r="356" ht="15.75" customHeight="1">
      <c r="B356" t="s">
        <v>1126</v>
      </c>
      <c r="D356" s="149"/>
    </row>
    <row r="357" ht="15.75" customHeight="1">
      <c r="B357" t="s">
        <v>1127</v>
      </c>
      <c r="D357" s="149"/>
    </row>
    <row r="358" ht="15.75" customHeight="1">
      <c r="B358" t="s">
        <v>1128</v>
      </c>
      <c r="D358" s="149"/>
    </row>
    <row r="359" ht="15.75" customHeight="1">
      <c r="B359" t="s">
        <v>1129</v>
      </c>
      <c r="D359" s="149"/>
    </row>
    <row r="360" ht="15.75" customHeight="1">
      <c r="B360" t="s">
        <v>1130</v>
      </c>
      <c r="D360" s="149"/>
    </row>
    <row r="361" ht="15.75" customHeight="1">
      <c r="B361" t="s">
        <v>1132</v>
      </c>
      <c r="D361" s="149"/>
    </row>
    <row r="362" ht="15.75" customHeight="1">
      <c r="B362" t="s">
        <v>1134</v>
      </c>
      <c r="D362" s="149"/>
    </row>
    <row r="363" ht="15.75" customHeight="1">
      <c r="B363" t="s">
        <v>1136</v>
      </c>
      <c r="D363" s="149"/>
    </row>
    <row r="364" ht="15.75" customHeight="1">
      <c r="B364" t="s">
        <v>1138</v>
      </c>
      <c r="D364" s="149"/>
    </row>
    <row r="365" ht="15.75" customHeight="1">
      <c r="B365" t="s">
        <v>1140</v>
      </c>
      <c r="D365" s="149"/>
    </row>
    <row r="366" ht="15.75" customHeight="1">
      <c r="B366" t="s">
        <v>1142</v>
      </c>
      <c r="D366" s="149"/>
    </row>
    <row r="367" ht="15.75" customHeight="1">
      <c r="B367" t="s">
        <v>1144</v>
      </c>
      <c r="D367" s="149"/>
    </row>
    <row r="368" ht="15.75" customHeight="1">
      <c r="B368" t="s">
        <v>1146</v>
      </c>
      <c r="D368" s="149"/>
    </row>
    <row r="369" ht="15.75" customHeight="1">
      <c r="B369" t="s">
        <v>1147</v>
      </c>
      <c r="D369" s="149"/>
    </row>
    <row r="370" ht="15.75" customHeight="1">
      <c r="B370" t="s">
        <v>1148</v>
      </c>
      <c r="D370" s="149"/>
    </row>
    <row r="371" ht="15.75" customHeight="1">
      <c r="B371" t="s">
        <v>1149</v>
      </c>
      <c r="D371" s="149"/>
    </row>
    <row r="372" ht="15.75" customHeight="1">
      <c r="B372" t="s">
        <v>1150</v>
      </c>
      <c r="D372" s="149"/>
    </row>
    <row r="373" ht="15.75" customHeight="1">
      <c r="B373" t="s">
        <v>1152</v>
      </c>
      <c r="D373" s="149"/>
    </row>
    <row r="374" ht="15.75" customHeight="1">
      <c r="B374" t="s">
        <v>1154</v>
      </c>
      <c r="D374" s="149"/>
    </row>
    <row r="375" ht="15.75" customHeight="1">
      <c r="B375" t="s">
        <v>1156</v>
      </c>
      <c r="D375" s="149"/>
    </row>
    <row r="376" ht="15.75" customHeight="1">
      <c r="B376" t="s">
        <v>1158</v>
      </c>
      <c r="D376" s="149"/>
    </row>
    <row r="377" ht="15.75" customHeight="1">
      <c r="B377" t="s">
        <v>1160</v>
      </c>
      <c r="D377" s="149"/>
    </row>
    <row r="378" ht="15.75" customHeight="1">
      <c r="B378" t="s">
        <v>1162</v>
      </c>
      <c r="D378" s="149"/>
    </row>
    <row r="379" ht="15.75" customHeight="1">
      <c r="B379" t="s">
        <v>1164</v>
      </c>
      <c r="D379" s="149"/>
    </row>
    <row r="380" ht="15.75" customHeight="1">
      <c r="B380" t="s">
        <v>1166</v>
      </c>
      <c r="D380" s="149"/>
    </row>
    <row r="381" ht="15.75" customHeight="1">
      <c r="B381" t="s">
        <v>1168</v>
      </c>
      <c r="D381" s="149"/>
    </row>
    <row r="382" ht="15.75" customHeight="1">
      <c r="B382" t="s">
        <v>1170</v>
      </c>
      <c r="D382" s="149"/>
    </row>
    <row r="383" ht="15.75" customHeight="1">
      <c r="B383" t="s">
        <v>1171</v>
      </c>
      <c r="D383" s="149"/>
    </row>
    <row r="384" ht="15.75" customHeight="1">
      <c r="B384" t="s">
        <v>1173</v>
      </c>
      <c r="D384" s="149"/>
    </row>
    <row r="385" ht="15.75" customHeight="1">
      <c r="B385" t="s">
        <v>1174</v>
      </c>
      <c r="D385" s="149"/>
    </row>
    <row r="386" ht="15.75" customHeight="1">
      <c r="B386" t="s">
        <v>1175</v>
      </c>
      <c r="D386" s="149"/>
    </row>
    <row r="387" ht="15.75" customHeight="1">
      <c r="B387" t="s">
        <v>1176</v>
      </c>
      <c r="D387" s="149"/>
    </row>
    <row r="388" ht="15.75" customHeight="1">
      <c r="B388" t="s">
        <v>1177</v>
      </c>
      <c r="D388" s="149"/>
    </row>
    <row r="389" ht="15.75" customHeight="1">
      <c r="B389" t="s">
        <v>1178</v>
      </c>
      <c r="D389" s="149"/>
    </row>
    <row r="390" ht="15.75" customHeight="1">
      <c r="B390" t="s">
        <v>1179</v>
      </c>
      <c r="D390" s="149"/>
    </row>
    <row r="391" ht="15.75" customHeight="1">
      <c r="B391" t="s">
        <v>1181</v>
      </c>
      <c r="D391" s="149"/>
    </row>
    <row r="392" ht="15.75" customHeight="1">
      <c r="B392" t="s">
        <v>1183</v>
      </c>
      <c r="D392" s="149"/>
    </row>
    <row r="393" ht="15.75" customHeight="1">
      <c r="B393" t="s">
        <v>1184</v>
      </c>
      <c r="D393" s="149"/>
    </row>
    <row r="394" ht="15.75" customHeight="1">
      <c r="B394" t="s">
        <v>1185</v>
      </c>
      <c r="D394" s="149"/>
    </row>
    <row r="395" ht="15.75" customHeight="1">
      <c r="B395" t="s">
        <v>1186</v>
      </c>
      <c r="D395" s="149"/>
    </row>
    <row r="396" ht="15.75" customHeight="1">
      <c r="B396" t="s">
        <v>1188</v>
      </c>
      <c r="D396" s="149"/>
    </row>
    <row r="397" ht="15.75" customHeight="1">
      <c r="B397" t="s">
        <v>1190</v>
      </c>
      <c r="D397" s="149"/>
    </row>
    <row r="398" ht="15.75" customHeight="1">
      <c r="B398" t="s">
        <v>1191</v>
      </c>
      <c r="D398" s="149"/>
    </row>
    <row r="399" ht="15.75" customHeight="1">
      <c r="B399" t="s">
        <v>1193</v>
      </c>
      <c r="D399" s="149"/>
    </row>
    <row r="400" ht="15.75" customHeight="1">
      <c r="B400" t="s">
        <v>1195</v>
      </c>
      <c r="D400" s="149"/>
    </row>
    <row r="401" ht="15.75" customHeight="1">
      <c r="B401" t="s">
        <v>1196</v>
      </c>
      <c r="D401" s="149"/>
    </row>
    <row r="402" ht="15.75" customHeight="1">
      <c r="B402" t="s">
        <v>1197</v>
      </c>
      <c r="D402" s="149"/>
    </row>
    <row r="403" ht="15.75" customHeight="1">
      <c r="B403" t="s">
        <v>1199</v>
      </c>
      <c r="D403" s="149"/>
    </row>
    <row r="404" ht="15.75" customHeight="1">
      <c r="B404" t="s">
        <v>1201</v>
      </c>
      <c r="D404" s="149"/>
    </row>
    <row r="405" ht="15.75" customHeight="1">
      <c r="B405" t="s">
        <v>1203</v>
      </c>
      <c r="D405" s="149"/>
    </row>
    <row r="406" ht="15.75" customHeight="1">
      <c r="B406" t="s">
        <v>1205</v>
      </c>
      <c r="D406" s="149"/>
    </row>
    <row r="407" ht="15.75" customHeight="1">
      <c r="B407" t="s">
        <v>1206</v>
      </c>
      <c r="D407" s="149"/>
    </row>
    <row r="408" ht="15.75" customHeight="1">
      <c r="B408" t="s">
        <v>1207</v>
      </c>
      <c r="D408" s="149"/>
    </row>
    <row r="409" ht="15.75" customHeight="1">
      <c r="B409" t="s">
        <v>1209</v>
      </c>
      <c r="D409" s="149"/>
    </row>
    <row r="410" ht="15.75" customHeight="1">
      <c r="B410" t="s">
        <v>1211</v>
      </c>
      <c r="D410" s="149"/>
    </row>
    <row r="411" ht="15.75" customHeight="1">
      <c r="B411" t="s">
        <v>1213</v>
      </c>
      <c r="D411" s="149"/>
    </row>
    <row r="412" ht="15.75" customHeight="1">
      <c r="B412" t="s">
        <v>1214</v>
      </c>
      <c r="D412" s="149"/>
    </row>
    <row r="413" ht="15.75" customHeight="1">
      <c r="B413" t="s">
        <v>1215</v>
      </c>
      <c r="D413" s="149"/>
    </row>
    <row r="414" ht="15.75" customHeight="1">
      <c r="B414" t="s">
        <v>1216</v>
      </c>
      <c r="D414" s="149"/>
    </row>
    <row r="415" ht="15.75" customHeight="1">
      <c r="B415" t="s">
        <v>1218</v>
      </c>
      <c r="D415" s="149"/>
    </row>
    <row r="416" ht="15.75" customHeight="1">
      <c r="D416" s="149"/>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1219</v>
      </c>
    </row>
    <row r="2" ht="15.75" customHeight="1">
      <c r="A2" t="s">
        <v>1220</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1221</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150" t="s">
        <v>401</v>
      </c>
      <c r="B1" s="150" t="s">
        <v>1222</v>
      </c>
      <c r="C1" s="151" t="s">
        <v>1223</v>
      </c>
      <c r="D1" s="150" t="s">
        <v>387</v>
      </c>
      <c r="E1" s="150" t="s">
        <v>1224</v>
      </c>
      <c r="F1" s="150" t="s">
        <v>1225</v>
      </c>
      <c r="G1" s="151" t="s">
        <v>1226</v>
      </c>
      <c r="H1" s="152" t="s">
        <v>1227</v>
      </c>
      <c r="I1" s="152" t="s">
        <v>1228</v>
      </c>
      <c r="J1" s="152" t="str">
        <f>IFERROR(__xludf.DUMMYFUNCTION("filter($F:$F,NOT(REGEXMATCH($F:$F,""_x_"")))"),"#REF!")</f>
        <v>#REF!</v>
      </c>
      <c r="K1" s="152" t="str">
        <f>IFERROR(__xludf.DUMMYFUNCTION("filter($F:$F,REGEXMATCH($F:$F,""_x_""))"),"#REF!")</f>
        <v>#REF!</v>
      </c>
      <c r="L1" s="152" t="s">
        <v>1229</v>
      </c>
      <c r="M1" s="152"/>
      <c r="N1" s="152"/>
      <c r="O1" s="152"/>
      <c r="P1" s="152"/>
      <c r="Q1" s="152"/>
      <c r="R1" s="152"/>
      <c r="S1" s="152"/>
      <c r="T1" s="152"/>
      <c r="U1" s="152"/>
      <c r="V1" s="152"/>
    </row>
    <row r="2" ht="15.75" customHeight="1">
      <c r="A2" s="150" t="s">
        <v>671</v>
      </c>
      <c r="B2" s="150" t="s">
        <v>376</v>
      </c>
      <c r="C2" s="151" t="s">
        <v>1230</v>
      </c>
      <c r="D2" s="150" t="s">
        <v>1231</v>
      </c>
      <c r="E2" s="150" t="s">
        <v>1232</v>
      </c>
      <c r="F2" s="150" t="s">
        <v>1233</v>
      </c>
      <c r="G2" s="151" t="s">
        <v>1234</v>
      </c>
      <c r="H2" s="152" t="s">
        <v>1112</v>
      </c>
      <c r="I2" s="152" t="s">
        <v>1235</v>
      </c>
      <c r="J2" s="152" t="s">
        <v>1236</v>
      </c>
      <c r="K2" s="152" t="s">
        <v>1237</v>
      </c>
      <c r="L2" s="152" t="s">
        <v>1238</v>
      </c>
      <c r="M2" s="152"/>
      <c r="N2" s="152"/>
      <c r="O2" s="152"/>
      <c r="P2" s="152"/>
      <c r="Q2" s="152"/>
      <c r="R2" s="152"/>
      <c r="S2" s="152"/>
      <c r="T2" s="152"/>
      <c r="U2" s="152"/>
      <c r="V2" s="152"/>
    </row>
    <row r="3" ht="15.75" customHeight="1">
      <c r="A3" s="150" t="s">
        <v>240</v>
      </c>
      <c r="B3" s="153"/>
      <c r="C3" s="151" t="s">
        <v>1239</v>
      </c>
      <c r="D3" s="153"/>
      <c r="E3" s="150" t="s">
        <v>1240</v>
      </c>
      <c r="F3" s="150" t="s">
        <v>1237</v>
      </c>
      <c r="G3" s="151" t="s">
        <v>1241</v>
      </c>
      <c r="H3" s="152" t="s">
        <v>1122</v>
      </c>
      <c r="I3" s="152" t="s">
        <v>1242</v>
      </c>
      <c r="J3" s="152" t="s">
        <v>1243</v>
      </c>
      <c r="K3" s="152" t="s">
        <v>1244</v>
      </c>
      <c r="L3" s="152" t="s">
        <v>1245</v>
      </c>
      <c r="M3" s="152"/>
      <c r="N3" s="152"/>
      <c r="O3" s="152"/>
      <c r="P3" s="152"/>
      <c r="Q3" s="152"/>
      <c r="R3" s="152"/>
      <c r="S3" s="152"/>
      <c r="T3" s="152"/>
      <c r="U3" s="152"/>
      <c r="V3" s="152"/>
    </row>
    <row r="4" ht="15.75" customHeight="1">
      <c r="A4" s="150" t="s">
        <v>1246</v>
      </c>
      <c r="B4" s="153"/>
      <c r="C4" s="151" t="s">
        <v>368</v>
      </c>
      <c r="D4" s="153"/>
      <c r="E4" s="150" t="s">
        <v>1247</v>
      </c>
      <c r="F4" s="150" t="s">
        <v>1244</v>
      </c>
      <c r="G4" s="151" t="s">
        <v>1248</v>
      </c>
      <c r="H4" s="152" t="s">
        <v>108</v>
      </c>
      <c r="I4" s="152" t="s">
        <v>1249</v>
      </c>
      <c r="J4" s="152" t="s">
        <v>1250</v>
      </c>
      <c r="K4" s="152" t="s">
        <v>1251</v>
      </c>
      <c r="L4" s="152" t="s">
        <v>1252</v>
      </c>
      <c r="M4" s="152"/>
      <c r="N4" s="152"/>
      <c r="O4" s="152"/>
      <c r="P4" s="152"/>
      <c r="Q4" s="152"/>
      <c r="R4" s="152"/>
      <c r="S4" s="152"/>
      <c r="T4" s="152"/>
      <c r="U4" s="152"/>
      <c r="V4" s="152"/>
    </row>
    <row r="5" ht="15.75" customHeight="1">
      <c r="A5" s="150" t="s">
        <v>711</v>
      </c>
      <c r="B5" s="153"/>
      <c r="C5" s="151" t="s">
        <v>1253</v>
      </c>
      <c r="D5" s="153"/>
      <c r="E5" s="150" t="s">
        <v>1254</v>
      </c>
      <c r="F5" s="150" t="s">
        <v>1236</v>
      </c>
      <c r="G5" s="151" t="s">
        <v>1255</v>
      </c>
      <c r="H5" s="152" t="s">
        <v>1256</v>
      </c>
      <c r="I5" s="152" t="s">
        <v>1257</v>
      </c>
      <c r="J5" s="152" t="s">
        <v>1258</v>
      </c>
      <c r="K5" s="152" t="s">
        <v>1259</v>
      </c>
      <c r="L5" s="152" t="s">
        <v>1260</v>
      </c>
      <c r="M5" s="152"/>
      <c r="N5" s="152"/>
      <c r="O5" s="152"/>
      <c r="P5" s="152"/>
      <c r="Q5" s="152"/>
      <c r="R5" s="152"/>
      <c r="S5" s="152"/>
      <c r="T5" s="152"/>
      <c r="U5" s="152"/>
      <c r="V5" s="152"/>
    </row>
    <row r="6" ht="15.75" customHeight="1">
      <c r="A6" s="153" t="s">
        <v>1261</v>
      </c>
      <c r="B6" s="153"/>
      <c r="C6" s="151" t="s">
        <v>1262</v>
      </c>
      <c r="D6" s="153"/>
      <c r="E6" s="150" t="s">
        <v>1263</v>
      </c>
      <c r="F6" s="150" t="s">
        <v>1251</v>
      </c>
      <c r="G6" s="151" t="s">
        <v>1264</v>
      </c>
      <c r="H6" s="152" t="s">
        <v>1265</v>
      </c>
      <c r="I6" s="152" t="s">
        <v>1266</v>
      </c>
      <c r="J6" s="152" t="s">
        <v>1267</v>
      </c>
      <c r="K6" s="152" t="s">
        <v>1268</v>
      </c>
      <c r="L6" s="152" t="s">
        <v>1269</v>
      </c>
      <c r="M6" s="152"/>
      <c r="N6" s="152"/>
      <c r="O6" s="152"/>
      <c r="P6" s="152"/>
      <c r="Q6" s="152"/>
      <c r="R6" s="152"/>
      <c r="S6" s="152"/>
      <c r="T6" s="152"/>
      <c r="U6" s="152"/>
      <c r="V6" s="152"/>
    </row>
    <row r="7" ht="15.75" customHeight="1">
      <c r="A7" s="153"/>
      <c r="B7" s="153"/>
      <c r="C7" s="151" t="s">
        <v>1270</v>
      </c>
      <c r="D7" s="153"/>
      <c r="E7" s="150" t="s">
        <v>1271</v>
      </c>
      <c r="F7" s="150" t="s">
        <v>1259</v>
      </c>
      <c r="G7" s="151" t="s">
        <v>1272</v>
      </c>
      <c r="H7" s="152" t="s">
        <v>1273</v>
      </c>
      <c r="I7" s="152" t="s">
        <v>1274</v>
      </c>
      <c r="J7" s="152" t="s">
        <v>1275</v>
      </c>
      <c r="K7" s="152" t="s">
        <v>1276</v>
      </c>
      <c r="L7" s="152" t="s">
        <v>1277</v>
      </c>
      <c r="M7" s="152"/>
      <c r="N7" s="152"/>
      <c r="O7" s="152"/>
      <c r="P7" s="152"/>
      <c r="Q7" s="152"/>
      <c r="R7" s="152"/>
      <c r="S7" s="152"/>
      <c r="T7" s="152"/>
      <c r="U7" s="152"/>
      <c r="V7" s="152"/>
    </row>
    <row r="8" ht="15.75" customHeight="1">
      <c r="A8" s="153"/>
      <c r="B8" s="153"/>
      <c r="C8" s="151" t="s">
        <v>1278</v>
      </c>
      <c r="D8" s="153"/>
      <c r="E8" s="153" t="s">
        <v>1279</v>
      </c>
      <c r="F8" s="150" t="s">
        <v>1268</v>
      </c>
      <c r="G8" s="151" t="s">
        <v>1280</v>
      </c>
      <c r="H8" s="152" t="s">
        <v>1281</v>
      </c>
      <c r="I8" s="152" t="s">
        <v>1282</v>
      </c>
      <c r="J8" s="152" t="s">
        <v>1283</v>
      </c>
      <c r="K8" s="152" t="s">
        <v>1284</v>
      </c>
      <c r="L8" s="152" t="s">
        <v>1285</v>
      </c>
      <c r="M8" s="152"/>
      <c r="N8" s="152"/>
      <c r="O8" s="152"/>
      <c r="P8" s="152"/>
      <c r="Q8" s="152"/>
      <c r="R8" s="152"/>
      <c r="S8" s="152"/>
      <c r="T8" s="152"/>
      <c r="U8" s="152"/>
      <c r="V8" s="152"/>
    </row>
    <row r="9" ht="15.75" customHeight="1">
      <c r="A9" s="153"/>
      <c r="B9" s="153"/>
      <c r="C9" s="151" t="s">
        <v>1286</v>
      </c>
      <c r="D9" s="153"/>
      <c r="E9" s="153" t="s">
        <v>1287</v>
      </c>
      <c r="F9" s="150" t="s">
        <v>1276</v>
      </c>
      <c r="G9" s="151" t="s">
        <v>1288</v>
      </c>
      <c r="H9" s="152" t="s">
        <v>1289</v>
      </c>
      <c r="I9" s="152"/>
      <c r="J9" s="152" t="s">
        <v>1290</v>
      </c>
      <c r="K9" s="152" t="s">
        <v>1291</v>
      </c>
      <c r="L9" s="152" t="s">
        <v>1292</v>
      </c>
      <c r="M9" s="152"/>
      <c r="N9" s="152"/>
      <c r="O9" s="152"/>
      <c r="P9" s="152"/>
      <c r="Q9" s="152"/>
      <c r="R9" s="152"/>
      <c r="S9" s="152"/>
      <c r="T9" s="152"/>
      <c r="U9" s="152"/>
      <c r="V9" s="152"/>
    </row>
    <row r="10" ht="15.75" customHeight="1">
      <c r="A10" s="153"/>
      <c r="B10" s="153"/>
      <c r="C10" s="151" t="s">
        <v>1293</v>
      </c>
      <c r="D10" s="153"/>
      <c r="E10" s="153" t="s">
        <v>1294</v>
      </c>
      <c r="F10" s="150" t="s">
        <v>1284</v>
      </c>
      <c r="G10" s="151" t="s">
        <v>1295</v>
      </c>
      <c r="H10" s="152" t="s">
        <v>1296</v>
      </c>
      <c r="I10" s="152"/>
      <c r="J10" s="152" t="s">
        <v>1297</v>
      </c>
      <c r="K10" s="152" t="s">
        <v>1298</v>
      </c>
      <c r="L10" s="152" t="s">
        <v>1299</v>
      </c>
      <c r="M10" s="152"/>
      <c r="N10" s="152"/>
      <c r="O10" s="152"/>
      <c r="P10" s="152"/>
      <c r="Q10" s="152"/>
      <c r="R10" s="152"/>
      <c r="S10" s="152"/>
      <c r="T10" s="152"/>
      <c r="U10" s="152"/>
      <c r="V10" s="152"/>
    </row>
    <row r="11" ht="15.75" customHeight="1">
      <c r="A11" s="153"/>
      <c r="B11" s="153"/>
      <c r="C11" s="151" t="s">
        <v>1300</v>
      </c>
      <c r="D11" s="153"/>
      <c r="E11" s="153" t="s">
        <v>1301</v>
      </c>
      <c r="F11" s="150" t="s">
        <v>1291</v>
      </c>
      <c r="G11" s="151" t="s">
        <v>1302</v>
      </c>
      <c r="H11" s="152" t="s">
        <v>1109</v>
      </c>
      <c r="I11" s="152"/>
      <c r="J11" s="152" t="s">
        <v>324</v>
      </c>
      <c r="K11" s="152" t="s">
        <v>1303</v>
      </c>
      <c r="L11" s="152" t="s">
        <v>1304</v>
      </c>
      <c r="M11" s="152"/>
      <c r="N11" s="152"/>
      <c r="O11" s="152"/>
      <c r="P11" s="152"/>
      <c r="Q11" s="152"/>
      <c r="R11" s="152"/>
      <c r="S11" s="152"/>
      <c r="T11" s="152"/>
      <c r="U11" s="152"/>
      <c r="V11" s="152"/>
    </row>
    <row r="12" ht="15.75" customHeight="1">
      <c r="A12" s="153"/>
      <c r="B12" s="153"/>
      <c r="C12" s="151" t="s">
        <v>1305</v>
      </c>
      <c r="D12" s="153"/>
      <c r="E12" s="153" t="s">
        <v>1306</v>
      </c>
      <c r="F12" s="150" t="s">
        <v>1243</v>
      </c>
      <c r="G12" s="151" t="s">
        <v>1307</v>
      </c>
      <c r="H12" s="152" t="s">
        <v>1308</v>
      </c>
      <c r="I12" s="152"/>
      <c r="J12" s="152" t="s">
        <v>680</v>
      </c>
      <c r="K12" s="152" t="s">
        <v>1309</v>
      </c>
      <c r="L12" s="152" t="s">
        <v>1310</v>
      </c>
      <c r="M12" s="152"/>
      <c r="N12" s="152"/>
      <c r="O12" s="152"/>
      <c r="P12" s="152"/>
      <c r="Q12" s="152"/>
      <c r="R12" s="152"/>
      <c r="S12" s="152"/>
      <c r="T12" s="152"/>
      <c r="U12" s="152"/>
      <c r="V12" s="152"/>
    </row>
    <row r="13" ht="15.75" customHeight="1">
      <c r="A13" s="153"/>
      <c r="B13" s="153"/>
      <c r="C13" s="151" t="s">
        <v>1311</v>
      </c>
      <c r="D13" s="153"/>
      <c r="E13" s="153" t="s">
        <v>1312</v>
      </c>
      <c r="F13" s="150" t="s">
        <v>1298</v>
      </c>
      <c r="G13" s="151" t="s">
        <v>717</v>
      </c>
      <c r="H13" s="152" t="s">
        <v>1313</v>
      </c>
      <c r="I13" s="152"/>
      <c r="J13" s="152" t="s">
        <v>1314</v>
      </c>
      <c r="K13" s="152" t="s">
        <v>1315</v>
      </c>
      <c r="L13" s="152" t="s">
        <v>1316</v>
      </c>
      <c r="M13" s="152"/>
      <c r="N13" s="152"/>
      <c r="O13" s="152"/>
      <c r="P13" s="152"/>
      <c r="Q13" s="152"/>
      <c r="R13" s="152"/>
      <c r="S13" s="152"/>
      <c r="T13" s="152"/>
      <c r="U13" s="152"/>
      <c r="V13" s="152"/>
    </row>
    <row r="14" ht="15.75" customHeight="1">
      <c r="A14" s="153"/>
      <c r="B14" s="153"/>
      <c r="C14" s="153"/>
      <c r="D14" s="153"/>
      <c r="E14" s="153" t="s">
        <v>1317</v>
      </c>
      <c r="F14" s="150" t="s">
        <v>1250</v>
      </c>
      <c r="G14" s="151" t="s">
        <v>1318</v>
      </c>
      <c r="H14" s="152" t="s">
        <v>1319</v>
      </c>
      <c r="I14" s="152"/>
      <c r="J14" s="152" t="s">
        <v>1320</v>
      </c>
      <c r="K14" s="152" t="s">
        <v>1321</v>
      </c>
      <c r="L14" s="152" t="s">
        <v>1322</v>
      </c>
      <c r="M14" s="152"/>
      <c r="N14" s="152"/>
      <c r="O14" s="152"/>
      <c r="P14" s="152"/>
      <c r="Q14" s="152"/>
      <c r="R14" s="152"/>
      <c r="S14" s="152"/>
      <c r="T14" s="152"/>
      <c r="U14" s="152"/>
      <c r="V14" s="152"/>
    </row>
    <row r="15" ht="15.75" customHeight="1">
      <c r="A15" s="153"/>
      <c r="B15" s="153"/>
      <c r="C15" s="153"/>
      <c r="D15" s="153"/>
      <c r="E15" s="153" t="s">
        <v>1323</v>
      </c>
      <c r="F15" s="150" t="s">
        <v>1258</v>
      </c>
      <c r="G15" s="151" t="s">
        <v>1324</v>
      </c>
      <c r="H15" s="152" t="s">
        <v>1325</v>
      </c>
      <c r="I15" s="152"/>
      <c r="J15" s="152" t="s">
        <v>1326</v>
      </c>
      <c r="K15" s="152" t="s">
        <v>1327</v>
      </c>
      <c r="L15" s="152" t="s">
        <v>1328</v>
      </c>
      <c r="M15" s="152"/>
      <c r="N15" s="152"/>
      <c r="O15" s="152"/>
      <c r="P15" s="152"/>
      <c r="Q15" s="152"/>
      <c r="R15" s="152"/>
      <c r="S15" s="152"/>
      <c r="T15" s="152"/>
      <c r="U15" s="152"/>
      <c r="V15" s="152"/>
    </row>
    <row r="16" ht="15.75" customHeight="1">
      <c r="A16" s="153"/>
      <c r="B16" s="153"/>
      <c r="C16" s="153"/>
      <c r="D16" s="153"/>
      <c r="E16" s="153" t="s">
        <v>1329</v>
      </c>
      <c r="F16" s="150" t="s">
        <v>1303</v>
      </c>
      <c r="G16" s="151" t="s">
        <v>1330</v>
      </c>
      <c r="H16" s="152" t="s">
        <v>1331</v>
      </c>
      <c r="I16" s="152"/>
      <c r="J16" s="152" t="s">
        <v>1332</v>
      </c>
      <c r="K16" s="152" t="s">
        <v>1333</v>
      </c>
      <c r="L16" s="152" t="s">
        <v>1334</v>
      </c>
      <c r="M16" s="152"/>
      <c r="N16" s="152"/>
      <c r="O16" s="152"/>
      <c r="P16" s="152"/>
      <c r="Q16" s="152"/>
      <c r="R16" s="152"/>
      <c r="S16" s="152"/>
      <c r="T16" s="152"/>
      <c r="U16" s="152"/>
      <c r="V16" s="152"/>
    </row>
    <row r="17" ht="15.75" customHeight="1">
      <c r="A17" s="153"/>
      <c r="B17" s="153"/>
      <c r="C17" s="153"/>
      <c r="D17" s="153"/>
      <c r="E17" s="153"/>
      <c r="F17" s="153" t="s">
        <v>1309</v>
      </c>
      <c r="G17" s="151" t="s">
        <v>1335</v>
      </c>
      <c r="H17" s="152" t="s">
        <v>1336</v>
      </c>
      <c r="I17" s="152"/>
      <c r="J17" s="152"/>
      <c r="K17" s="152" t="s">
        <v>1337</v>
      </c>
      <c r="L17" s="152" t="s">
        <v>1338</v>
      </c>
      <c r="M17" s="152"/>
      <c r="N17" s="152"/>
      <c r="O17" s="152"/>
      <c r="P17" s="152"/>
      <c r="Q17" s="152"/>
      <c r="R17" s="152"/>
      <c r="S17" s="152"/>
      <c r="T17" s="152"/>
      <c r="U17" s="152"/>
      <c r="V17" s="152"/>
    </row>
    <row r="18" ht="15.75" customHeight="1">
      <c r="A18" s="153"/>
      <c r="B18" s="153"/>
      <c r="C18" s="153"/>
      <c r="D18" s="153"/>
      <c r="E18" s="153"/>
      <c r="F18" s="153" t="s">
        <v>1315</v>
      </c>
      <c r="G18" s="151" t="s">
        <v>1339</v>
      </c>
      <c r="H18" s="152" t="s">
        <v>1340</v>
      </c>
      <c r="I18" s="152"/>
      <c r="J18" s="152"/>
      <c r="K18" s="152" t="s">
        <v>1341</v>
      </c>
      <c r="L18" s="152" t="s">
        <v>1342</v>
      </c>
      <c r="M18" s="152"/>
      <c r="N18" s="152"/>
      <c r="O18" s="152"/>
      <c r="P18" s="152"/>
      <c r="Q18" s="152"/>
      <c r="R18" s="152"/>
      <c r="S18" s="152"/>
      <c r="T18" s="152"/>
      <c r="U18" s="152"/>
      <c r="V18" s="152"/>
    </row>
    <row r="19" ht="15.75" customHeight="1">
      <c r="A19" s="153"/>
      <c r="B19" s="153"/>
      <c r="C19" s="153"/>
      <c r="D19" s="153"/>
      <c r="E19" s="153"/>
      <c r="F19" s="153" t="s">
        <v>1321</v>
      </c>
      <c r="G19" s="151" t="s">
        <v>1343</v>
      </c>
      <c r="H19" s="152" t="s">
        <v>1344</v>
      </c>
      <c r="I19" s="152"/>
      <c r="J19" s="152"/>
      <c r="K19" s="152" t="s">
        <v>1345</v>
      </c>
      <c r="L19" s="152" t="s">
        <v>1346</v>
      </c>
      <c r="M19" s="152"/>
      <c r="N19" s="152"/>
      <c r="O19" s="152"/>
      <c r="P19" s="152"/>
      <c r="Q19" s="152"/>
      <c r="R19" s="152"/>
      <c r="S19" s="152"/>
      <c r="T19" s="152"/>
      <c r="U19" s="152"/>
      <c r="V19" s="152"/>
    </row>
    <row r="20" ht="15.75" customHeight="1">
      <c r="A20" s="153"/>
      <c r="B20" s="153"/>
      <c r="C20" s="153"/>
      <c r="D20" s="153"/>
      <c r="E20" s="153"/>
      <c r="F20" s="153" t="s">
        <v>1327</v>
      </c>
      <c r="G20" s="151" t="s">
        <v>1347</v>
      </c>
      <c r="H20" s="152" t="s">
        <v>1120</v>
      </c>
      <c r="I20" s="152"/>
      <c r="J20" s="152"/>
      <c r="K20" s="152" t="s">
        <v>1348</v>
      </c>
      <c r="L20" s="152" t="s">
        <v>1349</v>
      </c>
      <c r="M20" s="152"/>
      <c r="N20" s="152"/>
      <c r="O20" s="152"/>
      <c r="P20" s="152"/>
      <c r="Q20" s="152"/>
      <c r="R20" s="152"/>
      <c r="S20" s="152"/>
      <c r="T20" s="152"/>
      <c r="U20" s="152"/>
      <c r="V20" s="152"/>
    </row>
    <row r="21" ht="15.75" customHeight="1">
      <c r="A21" s="153"/>
      <c r="B21" s="153"/>
      <c r="C21" s="153"/>
      <c r="D21" s="153"/>
      <c r="E21" s="153"/>
      <c r="F21" s="153" t="s">
        <v>1333</v>
      </c>
      <c r="G21" s="151" t="s">
        <v>688</v>
      </c>
      <c r="H21" s="152" t="s">
        <v>1350</v>
      </c>
      <c r="I21" s="152"/>
      <c r="J21" s="152"/>
      <c r="K21" s="152" t="s">
        <v>1351</v>
      </c>
      <c r="L21" s="152" t="s">
        <v>1352</v>
      </c>
      <c r="M21" s="152"/>
      <c r="N21" s="152"/>
      <c r="O21" s="152"/>
      <c r="P21" s="152"/>
      <c r="Q21" s="152"/>
      <c r="R21" s="152"/>
      <c r="S21" s="152"/>
      <c r="T21" s="152"/>
      <c r="U21" s="152"/>
      <c r="V21" s="152"/>
    </row>
    <row r="22" ht="15.75" customHeight="1">
      <c r="A22" s="153"/>
      <c r="B22" s="153"/>
      <c r="C22" s="153"/>
      <c r="D22" s="153"/>
      <c r="E22" s="153"/>
      <c r="F22" s="153" t="s">
        <v>1337</v>
      </c>
      <c r="G22" s="151" t="s">
        <v>1353</v>
      </c>
      <c r="H22" s="152" t="s">
        <v>1354</v>
      </c>
      <c r="I22" s="152"/>
      <c r="J22" s="152"/>
      <c r="K22" s="152" t="s">
        <v>1355</v>
      </c>
      <c r="L22" s="152" t="s">
        <v>1356</v>
      </c>
      <c r="M22" s="152"/>
      <c r="N22" s="152"/>
      <c r="O22" s="152"/>
      <c r="P22" s="152"/>
      <c r="Q22" s="152"/>
      <c r="R22" s="152"/>
      <c r="S22" s="152"/>
      <c r="T22" s="152"/>
      <c r="U22" s="152"/>
      <c r="V22" s="152"/>
    </row>
    <row r="23" ht="15.75" customHeight="1">
      <c r="A23" s="153"/>
      <c r="B23" s="153"/>
      <c r="C23" s="153"/>
      <c r="D23" s="153"/>
      <c r="E23" s="153"/>
      <c r="F23" s="153" t="s">
        <v>1341</v>
      </c>
      <c r="G23" s="151" t="s">
        <v>1357</v>
      </c>
      <c r="H23" s="152" t="s">
        <v>1358</v>
      </c>
      <c r="I23" s="152"/>
      <c r="J23" s="152"/>
      <c r="K23" s="152" t="s">
        <v>1359</v>
      </c>
      <c r="L23" s="152" t="s">
        <v>1360</v>
      </c>
      <c r="M23" s="152"/>
      <c r="N23" s="152"/>
      <c r="O23" s="152"/>
      <c r="P23" s="152"/>
      <c r="Q23" s="152"/>
      <c r="R23" s="152"/>
      <c r="S23" s="152"/>
      <c r="T23" s="152"/>
      <c r="U23" s="152"/>
      <c r="V23" s="152"/>
    </row>
    <row r="24" ht="15.75" customHeight="1">
      <c r="A24" s="153"/>
      <c r="B24" s="153"/>
      <c r="C24" s="153"/>
      <c r="D24" s="153"/>
      <c r="E24" s="153"/>
      <c r="F24" s="153" t="s">
        <v>1345</v>
      </c>
      <c r="G24" s="151" t="s">
        <v>1361</v>
      </c>
      <c r="H24" s="152" t="s">
        <v>1362</v>
      </c>
      <c r="I24" s="152"/>
      <c r="J24" s="152"/>
      <c r="K24" s="152" t="s">
        <v>1363</v>
      </c>
      <c r="L24" s="152" t="s">
        <v>1364</v>
      </c>
      <c r="M24" s="152"/>
      <c r="N24" s="152"/>
      <c r="O24" s="152"/>
      <c r="P24" s="152"/>
      <c r="Q24" s="152"/>
      <c r="R24" s="152"/>
      <c r="S24" s="152"/>
      <c r="T24" s="152"/>
      <c r="U24" s="152"/>
      <c r="V24" s="152"/>
    </row>
    <row r="25" ht="15.75" customHeight="1">
      <c r="A25" s="153"/>
      <c r="B25" s="153"/>
      <c r="C25" s="153"/>
      <c r="D25" s="153"/>
      <c r="E25" s="153"/>
      <c r="F25" s="153" t="s">
        <v>1348</v>
      </c>
      <c r="G25" s="151" t="s">
        <v>1365</v>
      </c>
      <c r="H25" s="152" t="s">
        <v>1366</v>
      </c>
      <c r="I25" s="152"/>
      <c r="J25" s="152"/>
      <c r="K25" s="152" t="s">
        <v>1367</v>
      </c>
      <c r="L25" s="152" t="s">
        <v>1368</v>
      </c>
      <c r="M25" s="152"/>
      <c r="N25" s="152"/>
      <c r="O25" s="152"/>
      <c r="P25" s="152"/>
      <c r="Q25" s="152"/>
      <c r="R25" s="152"/>
      <c r="S25" s="152"/>
      <c r="T25" s="152"/>
      <c r="U25" s="152"/>
      <c r="V25" s="152"/>
    </row>
    <row r="26" ht="15.75" customHeight="1">
      <c r="A26" s="153"/>
      <c r="B26" s="153"/>
      <c r="C26" s="153"/>
      <c r="D26" s="153"/>
      <c r="E26" s="153"/>
      <c r="F26" s="153" t="s">
        <v>1351</v>
      </c>
      <c r="G26" s="151" t="s">
        <v>1369</v>
      </c>
      <c r="H26" s="152" t="s">
        <v>1370</v>
      </c>
      <c r="I26" s="152"/>
      <c r="J26" s="152"/>
      <c r="K26" s="152" t="s">
        <v>1371</v>
      </c>
      <c r="L26" s="152" t="s">
        <v>1372</v>
      </c>
      <c r="M26" s="152"/>
      <c r="N26" s="152"/>
      <c r="O26" s="152"/>
      <c r="P26" s="152"/>
      <c r="Q26" s="152"/>
      <c r="R26" s="152"/>
      <c r="S26" s="152"/>
      <c r="T26" s="152"/>
      <c r="U26" s="152"/>
      <c r="V26" s="152"/>
    </row>
    <row r="27" ht="15.75" customHeight="1">
      <c r="A27" s="153"/>
      <c r="B27" s="153"/>
      <c r="C27" s="153"/>
      <c r="D27" s="153"/>
      <c r="E27" s="153"/>
      <c r="F27" s="153" t="s">
        <v>1267</v>
      </c>
      <c r="G27" s="151" t="s">
        <v>1373</v>
      </c>
      <c r="H27" s="152" t="s">
        <v>1374</v>
      </c>
      <c r="I27" s="152"/>
      <c r="J27" s="152"/>
      <c r="K27" s="152" t="s">
        <v>1375</v>
      </c>
      <c r="L27" s="152" t="s">
        <v>1376</v>
      </c>
      <c r="M27" s="152"/>
      <c r="N27" s="152"/>
      <c r="O27" s="152"/>
      <c r="P27" s="152"/>
      <c r="Q27" s="152"/>
      <c r="R27" s="152"/>
      <c r="S27" s="152"/>
      <c r="T27" s="152"/>
      <c r="U27" s="152"/>
      <c r="V27" s="152"/>
    </row>
    <row r="28" ht="15.75" customHeight="1">
      <c r="A28" s="153"/>
      <c r="B28" s="153"/>
      <c r="C28" s="153"/>
      <c r="D28" s="153"/>
      <c r="E28" s="153"/>
      <c r="F28" s="153" t="s">
        <v>1355</v>
      </c>
      <c r="G28" s="153"/>
      <c r="H28" s="152"/>
      <c r="I28" s="152"/>
      <c r="J28" s="152"/>
      <c r="K28" s="152" t="s">
        <v>1377</v>
      </c>
      <c r="L28" s="152" t="s">
        <v>1378</v>
      </c>
      <c r="M28" s="152"/>
      <c r="N28" s="152"/>
      <c r="O28" s="152"/>
      <c r="P28" s="152"/>
      <c r="Q28" s="152"/>
      <c r="R28" s="152"/>
      <c r="S28" s="152"/>
      <c r="T28" s="152"/>
      <c r="U28" s="152"/>
      <c r="V28" s="152"/>
    </row>
    <row r="29" ht="15.75" customHeight="1">
      <c r="A29" s="152"/>
      <c r="B29" s="152"/>
      <c r="C29" s="152"/>
      <c r="D29" s="152"/>
      <c r="E29" s="152"/>
      <c r="F29" s="152" t="s">
        <v>1359</v>
      </c>
      <c r="G29" s="152"/>
      <c r="H29" s="152"/>
      <c r="I29" s="152"/>
      <c r="J29" s="152"/>
      <c r="K29" s="152" t="s">
        <v>1379</v>
      </c>
      <c r="L29" s="152" t="s">
        <v>1380</v>
      </c>
      <c r="M29" s="152"/>
      <c r="N29" s="152"/>
      <c r="O29" s="152"/>
      <c r="P29" s="152"/>
      <c r="Q29" s="152"/>
      <c r="R29" s="152"/>
      <c r="S29" s="152"/>
      <c r="T29" s="152"/>
      <c r="U29" s="152"/>
      <c r="V29" s="152"/>
    </row>
    <row r="30" ht="15.75" customHeight="1">
      <c r="A30" s="152"/>
      <c r="B30" s="152"/>
      <c r="C30" s="152"/>
      <c r="D30" s="152"/>
      <c r="E30" s="152"/>
      <c r="F30" s="152" t="s">
        <v>1363</v>
      </c>
      <c r="G30" s="152"/>
      <c r="H30" s="152"/>
      <c r="I30" s="152"/>
      <c r="J30" s="152"/>
      <c r="K30" s="152" t="s">
        <v>1381</v>
      </c>
      <c r="L30" s="152" t="s">
        <v>1382</v>
      </c>
      <c r="M30" s="152"/>
      <c r="N30" s="152"/>
      <c r="O30" s="152"/>
      <c r="P30" s="152"/>
      <c r="Q30" s="152"/>
      <c r="R30" s="152"/>
      <c r="S30" s="152"/>
      <c r="T30" s="152"/>
      <c r="U30" s="152"/>
      <c r="V30" s="152"/>
    </row>
    <row r="31" ht="15.75" customHeight="1">
      <c r="A31" s="152"/>
      <c r="B31" s="152"/>
      <c r="C31" s="152"/>
      <c r="D31" s="152"/>
      <c r="E31" s="152"/>
      <c r="F31" s="152" t="s">
        <v>1367</v>
      </c>
      <c r="G31" s="152"/>
      <c r="H31" s="152"/>
      <c r="I31" s="152"/>
      <c r="J31" s="152"/>
      <c r="K31" s="152" t="s">
        <v>1383</v>
      </c>
      <c r="L31" s="152" t="s">
        <v>1384</v>
      </c>
      <c r="M31" s="152"/>
      <c r="N31" s="152"/>
      <c r="O31" s="152"/>
      <c r="P31" s="152"/>
      <c r="Q31" s="152"/>
      <c r="R31" s="152"/>
      <c r="S31" s="152"/>
      <c r="T31" s="152"/>
      <c r="U31" s="152"/>
      <c r="V31" s="152"/>
    </row>
    <row r="32" ht="15.75" customHeight="1">
      <c r="A32" s="152"/>
      <c r="B32" s="152"/>
      <c r="C32" s="152"/>
      <c r="D32" s="152"/>
      <c r="E32" s="152"/>
      <c r="F32" s="152" t="s">
        <v>1371</v>
      </c>
      <c r="G32" s="152"/>
      <c r="H32" s="152"/>
      <c r="I32" s="152"/>
      <c r="J32" s="152"/>
      <c r="K32" s="152" t="s">
        <v>1385</v>
      </c>
      <c r="L32" s="152" t="s">
        <v>1386</v>
      </c>
      <c r="M32" s="152"/>
      <c r="N32" s="152"/>
      <c r="O32" s="152"/>
      <c r="P32" s="152"/>
      <c r="Q32" s="152"/>
      <c r="R32" s="152"/>
      <c r="S32" s="152"/>
      <c r="T32" s="152"/>
      <c r="U32" s="152"/>
      <c r="V32" s="152"/>
    </row>
    <row r="33" ht="15.75" customHeight="1">
      <c r="A33" s="152"/>
      <c r="B33" s="152"/>
      <c r="C33" s="152"/>
      <c r="D33" s="152"/>
      <c r="E33" s="152"/>
      <c r="F33" s="152" t="s">
        <v>1375</v>
      </c>
      <c r="G33" s="152"/>
      <c r="H33" s="152"/>
      <c r="I33" s="152"/>
      <c r="J33" s="152"/>
      <c r="K33" s="152" t="s">
        <v>1387</v>
      </c>
      <c r="L33" s="152" t="s">
        <v>1388</v>
      </c>
      <c r="M33" s="152"/>
      <c r="N33" s="152"/>
      <c r="O33" s="152"/>
      <c r="P33" s="152"/>
      <c r="Q33" s="152"/>
      <c r="R33" s="152"/>
      <c r="S33" s="152"/>
      <c r="T33" s="152"/>
      <c r="U33" s="152"/>
      <c r="V33" s="152"/>
    </row>
    <row r="34" ht="15.75" customHeight="1">
      <c r="A34" s="152"/>
      <c r="B34" s="152"/>
      <c r="C34" s="152"/>
      <c r="D34" s="152"/>
      <c r="E34" s="152"/>
      <c r="F34" s="152" t="s">
        <v>1377</v>
      </c>
      <c r="G34" s="152"/>
      <c r="H34" s="152"/>
      <c r="I34" s="152"/>
      <c r="J34" s="152"/>
      <c r="K34" s="152" t="s">
        <v>1389</v>
      </c>
      <c r="L34" s="152" t="s">
        <v>1390</v>
      </c>
      <c r="M34" s="152"/>
      <c r="N34" s="152"/>
      <c r="O34" s="152"/>
      <c r="P34" s="152"/>
      <c r="Q34" s="152"/>
      <c r="R34" s="152"/>
      <c r="S34" s="152"/>
      <c r="T34" s="152"/>
      <c r="U34" s="152"/>
      <c r="V34" s="152"/>
    </row>
    <row r="35" ht="15.75" customHeight="1">
      <c r="A35" s="152"/>
      <c r="B35" s="152"/>
      <c r="C35" s="152"/>
      <c r="D35" s="152"/>
      <c r="E35" s="152"/>
      <c r="F35" s="152" t="s">
        <v>1379</v>
      </c>
      <c r="G35" s="152"/>
      <c r="H35" s="152"/>
      <c r="I35" s="152"/>
      <c r="J35" s="152"/>
      <c r="K35" s="152" t="s">
        <v>1391</v>
      </c>
      <c r="L35" s="152" t="s">
        <v>1392</v>
      </c>
      <c r="M35" s="152"/>
      <c r="N35" s="152"/>
      <c r="O35" s="152"/>
      <c r="P35" s="152"/>
      <c r="Q35" s="152"/>
      <c r="R35" s="152"/>
      <c r="S35" s="152"/>
      <c r="T35" s="152"/>
      <c r="U35" s="152"/>
      <c r="V35" s="152"/>
    </row>
    <row r="36" ht="15.75" customHeight="1">
      <c r="A36" s="152"/>
      <c r="B36" s="152"/>
      <c r="C36" s="152"/>
      <c r="D36" s="152"/>
      <c r="E36" s="152"/>
      <c r="F36" s="152" t="s">
        <v>1381</v>
      </c>
      <c r="G36" s="152"/>
      <c r="H36" s="152"/>
      <c r="I36" s="152"/>
      <c r="J36" s="152"/>
      <c r="K36" s="152" t="s">
        <v>1393</v>
      </c>
      <c r="L36" s="152" t="s">
        <v>1394</v>
      </c>
      <c r="M36" s="152"/>
      <c r="N36" s="152"/>
      <c r="O36" s="152"/>
      <c r="P36" s="152"/>
      <c r="Q36" s="152"/>
      <c r="R36" s="152"/>
      <c r="S36" s="152"/>
      <c r="T36" s="152"/>
      <c r="U36" s="152"/>
      <c r="V36" s="152"/>
    </row>
    <row r="37" ht="15.75" customHeight="1">
      <c r="A37" s="152"/>
      <c r="B37" s="152"/>
      <c r="C37" s="152"/>
      <c r="D37" s="152"/>
      <c r="E37" s="152"/>
      <c r="F37" s="152" t="s">
        <v>1383</v>
      </c>
      <c r="G37" s="152"/>
      <c r="H37" s="152"/>
      <c r="I37" s="152"/>
      <c r="J37" s="152"/>
      <c r="K37" s="152" t="s">
        <v>1395</v>
      </c>
      <c r="L37" s="152" t="s">
        <v>1396</v>
      </c>
      <c r="M37" s="152"/>
      <c r="N37" s="152"/>
      <c r="O37" s="152"/>
      <c r="P37" s="152"/>
      <c r="Q37" s="152"/>
      <c r="R37" s="152"/>
      <c r="S37" s="152"/>
      <c r="T37" s="152"/>
      <c r="U37" s="152"/>
      <c r="V37" s="152"/>
    </row>
    <row r="38" ht="15.75" customHeight="1">
      <c r="A38" s="152"/>
      <c r="B38" s="152"/>
      <c r="C38" s="152"/>
      <c r="D38" s="152"/>
      <c r="E38" s="152"/>
      <c r="F38" s="152" t="s">
        <v>1275</v>
      </c>
      <c r="G38" s="152"/>
      <c r="H38" s="152"/>
      <c r="I38" s="152"/>
      <c r="J38" s="152"/>
      <c r="K38" s="152" t="s">
        <v>1397</v>
      </c>
      <c r="L38" s="152" t="s">
        <v>1398</v>
      </c>
      <c r="M38" s="152"/>
      <c r="N38" s="152"/>
      <c r="O38" s="152"/>
      <c r="P38" s="152"/>
      <c r="Q38" s="152"/>
      <c r="R38" s="152"/>
      <c r="S38" s="152"/>
      <c r="T38" s="152"/>
      <c r="U38" s="152"/>
      <c r="V38" s="152"/>
    </row>
    <row r="39" ht="15.75" customHeight="1">
      <c r="A39" s="152"/>
      <c r="B39" s="152"/>
      <c r="C39" s="152"/>
      <c r="D39" s="152"/>
      <c r="E39" s="152"/>
      <c r="F39" s="152" t="s">
        <v>1283</v>
      </c>
      <c r="G39" s="152"/>
      <c r="H39" s="152"/>
      <c r="I39" s="152"/>
      <c r="J39" s="152"/>
      <c r="K39" s="152" t="s">
        <v>1399</v>
      </c>
      <c r="L39" s="152" t="s">
        <v>1400</v>
      </c>
      <c r="M39" s="152"/>
      <c r="N39" s="152"/>
      <c r="O39" s="152"/>
      <c r="P39" s="152"/>
      <c r="Q39" s="152"/>
      <c r="R39" s="152"/>
      <c r="S39" s="152"/>
      <c r="T39" s="152"/>
      <c r="U39" s="152"/>
      <c r="V39" s="152"/>
    </row>
    <row r="40" ht="15.75" customHeight="1">
      <c r="A40" s="152"/>
      <c r="B40" s="152"/>
      <c r="C40" s="152"/>
      <c r="D40" s="152"/>
      <c r="E40" s="152"/>
      <c r="F40" s="152" t="s">
        <v>1290</v>
      </c>
      <c r="G40" s="152"/>
      <c r="H40" s="152"/>
      <c r="I40" s="152"/>
      <c r="J40" s="152"/>
      <c r="K40" s="152" t="s">
        <v>1401</v>
      </c>
      <c r="L40" s="152" t="s">
        <v>1402</v>
      </c>
      <c r="M40" s="152"/>
      <c r="N40" s="152"/>
      <c r="O40" s="152"/>
      <c r="P40" s="152"/>
      <c r="Q40" s="152"/>
      <c r="R40" s="152"/>
      <c r="S40" s="152"/>
      <c r="T40" s="152"/>
      <c r="U40" s="152"/>
      <c r="V40" s="152"/>
    </row>
    <row r="41" ht="15.75" customHeight="1">
      <c r="A41" s="152"/>
      <c r="B41" s="152"/>
      <c r="C41" s="152"/>
      <c r="D41" s="152"/>
      <c r="E41" s="152"/>
      <c r="F41" s="152" t="s">
        <v>1385</v>
      </c>
      <c r="G41" s="152"/>
      <c r="H41" s="152"/>
      <c r="I41" s="152"/>
      <c r="J41" s="152"/>
      <c r="K41" s="152" t="s">
        <v>1403</v>
      </c>
      <c r="L41" s="152" t="s">
        <v>1404</v>
      </c>
      <c r="M41" s="152"/>
      <c r="N41" s="152"/>
      <c r="O41" s="152"/>
      <c r="P41" s="152"/>
      <c r="Q41" s="152"/>
      <c r="R41" s="152"/>
      <c r="S41" s="152"/>
      <c r="T41" s="152"/>
      <c r="U41" s="152"/>
      <c r="V41" s="152"/>
    </row>
    <row r="42" ht="15.75" customHeight="1">
      <c r="A42" s="152"/>
      <c r="B42" s="152"/>
      <c r="C42" s="152"/>
      <c r="D42" s="152"/>
      <c r="E42" s="152"/>
      <c r="F42" s="152" t="s">
        <v>1387</v>
      </c>
      <c r="G42" s="152"/>
      <c r="H42" s="152"/>
      <c r="I42" s="152"/>
      <c r="J42" s="152"/>
      <c r="K42" s="152" t="s">
        <v>1405</v>
      </c>
      <c r="L42" s="152" t="s">
        <v>1406</v>
      </c>
      <c r="M42" s="152"/>
      <c r="N42" s="152"/>
      <c r="O42" s="152"/>
      <c r="P42" s="152"/>
      <c r="Q42" s="152"/>
      <c r="R42" s="152"/>
      <c r="S42" s="152"/>
      <c r="T42" s="152"/>
      <c r="U42" s="152"/>
      <c r="V42" s="152"/>
    </row>
    <row r="43" ht="15.75" customHeight="1">
      <c r="A43" s="152"/>
      <c r="B43" s="152"/>
      <c r="C43" s="152"/>
      <c r="D43" s="152"/>
      <c r="E43" s="152"/>
      <c r="F43" s="152" t="s">
        <v>1389</v>
      </c>
      <c r="G43" s="152"/>
      <c r="H43" s="152"/>
      <c r="I43" s="152"/>
      <c r="J43" s="152"/>
      <c r="K43" s="152" t="s">
        <v>1407</v>
      </c>
      <c r="L43" s="152" t="s">
        <v>1408</v>
      </c>
      <c r="M43" s="152"/>
      <c r="N43" s="152"/>
      <c r="O43" s="152"/>
      <c r="P43" s="152"/>
      <c r="Q43" s="152"/>
      <c r="R43" s="152"/>
      <c r="S43" s="152"/>
      <c r="T43" s="152"/>
      <c r="U43" s="152"/>
      <c r="V43" s="152"/>
    </row>
    <row r="44" ht="15.75" customHeight="1">
      <c r="A44" s="152"/>
      <c r="B44" s="152"/>
      <c r="C44" s="152"/>
      <c r="D44" s="152"/>
      <c r="E44" s="152"/>
      <c r="F44" s="152" t="s">
        <v>1391</v>
      </c>
      <c r="G44" s="152"/>
      <c r="H44" s="152"/>
      <c r="I44" s="152"/>
      <c r="J44" s="152"/>
      <c r="K44" s="152" t="s">
        <v>1409</v>
      </c>
      <c r="L44" s="152" t="s">
        <v>1410</v>
      </c>
      <c r="M44" s="152"/>
      <c r="N44" s="152"/>
      <c r="O44" s="152"/>
      <c r="P44" s="152"/>
      <c r="Q44" s="152"/>
      <c r="R44" s="152"/>
      <c r="S44" s="152"/>
      <c r="T44" s="152"/>
      <c r="U44" s="152"/>
      <c r="V44" s="152"/>
    </row>
    <row r="45" ht="15.75" customHeight="1">
      <c r="A45" s="152"/>
      <c r="B45" s="152"/>
      <c r="C45" s="152"/>
      <c r="D45" s="152"/>
      <c r="E45" s="152"/>
      <c r="F45" s="152" t="s">
        <v>1393</v>
      </c>
      <c r="G45" s="152"/>
      <c r="H45" s="152"/>
      <c r="I45" s="152"/>
      <c r="J45" s="152"/>
      <c r="K45" s="152" t="s">
        <v>1411</v>
      </c>
      <c r="L45" s="152"/>
      <c r="M45" s="152"/>
      <c r="N45" s="152"/>
      <c r="O45" s="152"/>
      <c r="P45" s="152"/>
      <c r="Q45" s="152"/>
      <c r="R45" s="152"/>
      <c r="S45" s="152"/>
      <c r="T45" s="152"/>
      <c r="U45" s="152"/>
      <c r="V45" s="152"/>
    </row>
    <row r="46" ht="15.75" customHeight="1">
      <c r="A46" s="152"/>
      <c r="B46" s="152"/>
      <c r="C46" s="152"/>
      <c r="D46" s="152"/>
      <c r="E46" s="152"/>
      <c r="F46" s="152" t="s">
        <v>1395</v>
      </c>
      <c r="G46" s="152"/>
      <c r="H46" s="152"/>
      <c r="I46" s="152"/>
      <c r="J46" s="152"/>
      <c r="K46" s="152" t="s">
        <v>1412</v>
      </c>
      <c r="L46" s="152"/>
      <c r="M46" s="152"/>
      <c r="N46" s="152"/>
      <c r="O46" s="152"/>
      <c r="P46" s="152"/>
      <c r="Q46" s="152"/>
      <c r="R46" s="152"/>
      <c r="S46" s="152"/>
      <c r="T46" s="152"/>
      <c r="U46" s="152"/>
      <c r="V46" s="152"/>
    </row>
    <row r="47" ht="15.75" customHeight="1">
      <c r="A47" s="152"/>
      <c r="B47" s="152"/>
      <c r="C47" s="152"/>
      <c r="D47" s="152"/>
      <c r="E47" s="152"/>
      <c r="F47" s="152" t="s">
        <v>1397</v>
      </c>
      <c r="G47" s="152"/>
      <c r="H47" s="152"/>
      <c r="I47" s="152"/>
      <c r="J47" s="152"/>
      <c r="K47" s="152" t="s">
        <v>1413</v>
      </c>
      <c r="L47" s="152"/>
      <c r="M47" s="152"/>
      <c r="N47" s="152"/>
      <c r="O47" s="152"/>
      <c r="P47" s="152"/>
      <c r="Q47" s="152"/>
      <c r="R47" s="152"/>
      <c r="S47" s="152"/>
      <c r="T47" s="152"/>
      <c r="U47" s="152"/>
      <c r="V47" s="152"/>
    </row>
    <row r="48" ht="15.75" customHeight="1">
      <c r="A48" s="152"/>
      <c r="B48" s="152"/>
      <c r="C48" s="152"/>
      <c r="D48" s="152"/>
      <c r="E48" s="152"/>
      <c r="F48" s="152" t="s">
        <v>1399</v>
      </c>
      <c r="G48" s="152"/>
      <c r="H48" s="152"/>
      <c r="I48" s="152"/>
      <c r="J48" s="152"/>
      <c r="K48" s="152" t="s">
        <v>1414</v>
      </c>
      <c r="L48" s="152"/>
      <c r="M48" s="152"/>
      <c r="N48" s="152"/>
      <c r="O48" s="152"/>
      <c r="P48" s="152"/>
      <c r="Q48" s="152"/>
      <c r="R48" s="152"/>
      <c r="S48" s="152"/>
      <c r="T48" s="152"/>
      <c r="U48" s="152"/>
      <c r="V48" s="152"/>
    </row>
    <row r="49" ht="15.75" customHeight="1">
      <c r="A49" s="152"/>
      <c r="B49" s="152"/>
      <c r="C49" s="152"/>
      <c r="D49" s="152"/>
      <c r="E49" s="152"/>
      <c r="F49" s="152" t="s">
        <v>1297</v>
      </c>
      <c r="G49" s="152"/>
      <c r="H49" s="152"/>
      <c r="I49" s="152"/>
      <c r="J49" s="152"/>
      <c r="K49" s="152" t="s">
        <v>1415</v>
      </c>
      <c r="L49" s="152"/>
      <c r="M49" s="152"/>
      <c r="N49" s="152"/>
      <c r="O49" s="152"/>
      <c r="P49" s="152"/>
      <c r="Q49" s="152"/>
      <c r="R49" s="152"/>
      <c r="S49" s="152"/>
      <c r="T49" s="152"/>
      <c r="U49" s="152"/>
      <c r="V49" s="152"/>
    </row>
    <row r="50" ht="15.75" customHeight="1">
      <c r="A50" s="152"/>
      <c r="B50" s="152"/>
      <c r="C50" s="152"/>
      <c r="D50" s="152"/>
      <c r="E50" s="152"/>
      <c r="F50" s="152" t="s">
        <v>1401</v>
      </c>
      <c r="G50" s="152"/>
      <c r="H50" s="152"/>
      <c r="I50" s="152"/>
      <c r="J50" s="152"/>
      <c r="K50" s="152" t="s">
        <v>1416</v>
      </c>
      <c r="L50" s="152"/>
      <c r="M50" s="152"/>
      <c r="N50" s="152"/>
      <c r="O50" s="152"/>
      <c r="P50" s="152"/>
      <c r="Q50" s="152"/>
      <c r="R50" s="152"/>
      <c r="S50" s="152"/>
      <c r="T50" s="152"/>
      <c r="U50" s="152"/>
      <c r="V50" s="152"/>
    </row>
    <row r="51" ht="15.75" customHeight="1">
      <c r="A51" s="152"/>
      <c r="B51" s="152"/>
      <c r="C51" s="152"/>
      <c r="D51" s="152"/>
      <c r="E51" s="152"/>
      <c r="F51" s="152" t="s">
        <v>1403</v>
      </c>
      <c r="G51" s="152"/>
      <c r="H51" s="152"/>
      <c r="I51" s="152"/>
      <c r="J51" s="152"/>
      <c r="K51" s="152" t="s">
        <v>1417</v>
      </c>
      <c r="L51" s="152"/>
      <c r="M51" s="152"/>
      <c r="N51" s="152"/>
      <c r="O51" s="152"/>
      <c r="P51" s="152"/>
      <c r="Q51" s="152"/>
      <c r="R51" s="152"/>
      <c r="S51" s="152"/>
      <c r="T51" s="152"/>
      <c r="U51" s="152"/>
      <c r="V51" s="152"/>
    </row>
    <row r="52" ht="15.75" customHeight="1">
      <c r="A52" s="152"/>
      <c r="B52" s="152"/>
      <c r="C52" s="152"/>
      <c r="D52" s="152"/>
      <c r="E52" s="152"/>
      <c r="F52" s="152" t="s">
        <v>1405</v>
      </c>
      <c r="G52" s="152"/>
      <c r="H52" s="152"/>
      <c r="I52" s="152"/>
      <c r="J52" s="152"/>
      <c r="K52" s="152" t="s">
        <v>1418</v>
      </c>
      <c r="L52" s="152"/>
      <c r="M52" s="152"/>
      <c r="N52" s="152"/>
      <c r="O52" s="152"/>
      <c r="P52" s="152"/>
      <c r="Q52" s="152"/>
      <c r="R52" s="152"/>
      <c r="S52" s="152"/>
      <c r="T52" s="152"/>
      <c r="U52" s="152"/>
      <c r="V52" s="152"/>
    </row>
    <row r="53" ht="15.75" customHeight="1">
      <c r="A53" s="152"/>
      <c r="B53" s="152"/>
      <c r="C53" s="152"/>
      <c r="D53" s="152"/>
      <c r="E53" s="152"/>
      <c r="F53" s="152" t="s">
        <v>1407</v>
      </c>
      <c r="G53" s="152"/>
      <c r="H53" s="152"/>
      <c r="I53" s="152"/>
      <c r="J53" s="152"/>
      <c r="K53" s="152" t="s">
        <v>1419</v>
      </c>
      <c r="L53" s="152"/>
      <c r="M53" s="152"/>
      <c r="N53" s="152"/>
      <c r="O53" s="152"/>
      <c r="P53" s="152"/>
      <c r="Q53" s="152"/>
      <c r="R53" s="152"/>
      <c r="S53" s="152"/>
      <c r="T53" s="152"/>
      <c r="U53" s="152"/>
      <c r="V53" s="152"/>
    </row>
    <row r="54" ht="15.75" customHeight="1">
      <c r="A54" s="152"/>
      <c r="B54" s="152"/>
      <c r="C54" s="152"/>
      <c r="D54" s="152"/>
      <c r="E54" s="152"/>
      <c r="F54" s="152" t="s">
        <v>1409</v>
      </c>
      <c r="G54" s="152"/>
      <c r="H54" s="152"/>
      <c r="I54" s="152"/>
      <c r="J54" s="152"/>
      <c r="K54" s="152" t="s">
        <v>1420</v>
      </c>
      <c r="L54" s="152"/>
      <c r="M54" s="152"/>
      <c r="N54" s="152"/>
      <c r="O54" s="152"/>
      <c r="P54" s="152"/>
      <c r="Q54" s="152"/>
      <c r="R54" s="152"/>
      <c r="S54" s="152"/>
      <c r="T54" s="152"/>
      <c r="U54" s="152"/>
      <c r="V54" s="152"/>
    </row>
    <row r="55" ht="15.75" customHeight="1">
      <c r="A55" s="152"/>
      <c r="B55" s="152"/>
      <c r="C55" s="152"/>
      <c r="D55" s="152"/>
      <c r="E55" s="152"/>
      <c r="F55" s="152" t="s">
        <v>1411</v>
      </c>
      <c r="G55" s="152"/>
      <c r="H55" s="152"/>
      <c r="I55" s="152"/>
      <c r="J55" s="152"/>
      <c r="K55" s="152" t="s">
        <v>1421</v>
      </c>
      <c r="L55" s="152"/>
      <c r="M55" s="152"/>
      <c r="N55" s="152"/>
      <c r="O55" s="152"/>
      <c r="P55" s="152"/>
      <c r="Q55" s="152"/>
      <c r="R55" s="152"/>
      <c r="S55" s="152"/>
      <c r="T55" s="152"/>
      <c r="U55" s="152"/>
      <c r="V55" s="152"/>
    </row>
    <row r="56" ht="15.75" customHeight="1">
      <c r="A56" s="152"/>
      <c r="B56" s="152"/>
      <c r="C56" s="152"/>
      <c r="D56" s="152"/>
      <c r="E56" s="152"/>
      <c r="F56" s="152" t="s">
        <v>1412</v>
      </c>
      <c r="G56" s="152"/>
      <c r="H56" s="152"/>
      <c r="I56" s="152"/>
      <c r="J56" s="152"/>
      <c r="K56" s="152" t="s">
        <v>1422</v>
      </c>
      <c r="L56" s="152"/>
      <c r="M56" s="152"/>
      <c r="N56" s="152"/>
      <c r="O56" s="152"/>
      <c r="P56" s="152"/>
      <c r="Q56" s="152"/>
      <c r="R56" s="152"/>
      <c r="S56" s="152"/>
      <c r="T56" s="152"/>
      <c r="U56" s="152"/>
      <c r="V56" s="152"/>
    </row>
    <row r="57" ht="15.75" customHeight="1">
      <c r="A57" s="152"/>
      <c r="B57" s="152"/>
      <c r="C57" s="152"/>
      <c r="D57" s="152"/>
      <c r="E57" s="152"/>
      <c r="F57" s="152" t="s">
        <v>324</v>
      </c>
      <c r="G57" s="152"/>
      <c r="H57" s="152"/>
      <c r="I57" s="152"/>
      <c r="J57" s="152"/>
      <c r="K57" s="152" t="s">
        <v>1423</v>
      </c>
      <c r="L57" s="152"/>
      <c r="M57" s="152"/>
      <c r="N57" s="152"/>
      <c r="O57" s="152"/>
      <c r="P57" s="152"/>
      <c r="Q57" s="152"/>
      <c r="R57" s="152"/>
      <c r="S57" s="152"/>
      <c r="T57" s="152"/>
      <c r="U57" s="152"/>
      <c r="V57" s="152"/>
    </row>
    <row r="58" ht="15.75" customHeight="1">
      <c r="A58" s="152"/>
      <c r="B58" s="152"/>
      <c r="C58" s="152"/>
      <c r="D58" s="152"/>
      <c r="E58" s="152"/>
      <c r="F58" s="152" t="s">
        <v>1413</v>
      </c>
      <c r="G58" s="152"/>
      <c r="H58" s="152"/>
      <c r="I58" s="152"/>
      <c r="J58" s="152"/>
      <c r="K58" s="152" t="s">
        <v>1424</v>
      </c>
      <c r="L58" s="152"/>
      <c r="M58" s="152"/>
      <c r="N58" s="152"/>
      <c r="O58" s="152"/>
      <c r="P58" s="152"/>
      <c r="Q58" s="152"/>
      <c r="R58" s="152"/>
      <c r="S58" s="152"/>
      <c r="T58" s="152"/>
      <c r="U58" s="152"/>
      <c r="V58" s="152"/>
    </row>
    <row r="59" ht="15.75" customHeight="1">
      <c r="A59" s="152"/>
      <c r="B59" s="152"/>
      <c r="C59" s="152"/>
      <c r="D59" s="152"/>
      <c r="E59" s="152"/>
      <c r="F59" s="152" t="s">
        <v>1414</v>
      </c>
      <c r="G59" s="152"/>
      <c r="H59" s="152"/>
      <c r="I59" s="152"/>
      <c r="J59" s="152"/>
      <c r="K59" s="152" t="s">
        <v>1425</v>
      </c>
      <c r="L59" s="152"/>
      <c r="M59" s="152"/>
      <c r="N59" s="152"/>
      <c r="O59" s="152"/>
      <c r="P59" s="152"/>
      <c r="Q59" s="152"/>
      <c r="R59" s="152"/>
      <c r="S59" s="152"/>
      <c r="T59" s="152"/>
      <c r="U59" s="152"/>
      <c r="V59" s="152"/>
    </row>
    <row r="60" ht="15.75" customHeight="1">
      <c r="A60" s="152"/>
      <c r="B60" s="152"/>
      <c r="C60" s="152"/>
      <c r="D60" s="152"/>
      <c r="E60" s="152"/>
      <c r="F60" s="152" t="s">
        <v>1415</v>
      </c>
      <c r="G60" s="152"/>
      <c r="H60" s="152"/>
      <c r="I60" s="152"/>
      <c r="J60" s="152"/>
      <c r="K60" s="152" t="s">
        <v>1426</v>
      </c>
      <c r="L60" s="152"/>
      <c r="M60" s="152"/>
      <c r="N60" s="152"/>
      <c r="O60" s="152"/>
      <c r="P60" s="152"/>
      <c r="Q60" s="152"/>
      <c r="R60" s="152"/>
      <c r="S60" s="152"/>
      <c r="T60" s="152"/>
      <c r="U60" s="152"/>
      <c r="V60" s="152"/>
    </row>
    <row r="61" ht="15.75" customHeight="1">
      <c r="A61" s="152"/>
      <c r="B61" s="152"/>
      <c r="C61" s="152"/>
      <c r="D61" s="152"/>
      <c r="E61" s="152"/>
      <c r="F61" s="152" t="s">
        <v>1416</v>
      </c>
      <c r="G61" s="152"/>
      <c r="H61" s="152"/>
      <c r="I61" s="152"/>
      <c r="J61" s="152"/>
      <c r="K61" s="152" t="s">
        <v>1427</v>
      </c>
      <c r="L61" s="152"/>
      <c r="M61" s="152"/>
      <c r="N61" s="152"/>
      <c r="O61" s="152"/>
      <c r="P61" s="152"/>
      <c r="Q61" s="152"/>
      <c r="R61" s="152"/>
      <c r="S61" s="152"/>
      <c r="T61" s="152"/>
      <c r="U61" s="152"/>
      <c r="V61" s="152"/>
    </row>
    <row r="62" ht="15.75" customHeight="1">
      <c r="A62" s="152"/>
      <c r="B62" s="152"/>
      <c r="C62" s="152"/>
      <c r="D62" s="152"/>
      <c r="E62" s="152"/>
      <c r="F62" s="152" t="s">
        <v>1417</v>
      </c>
      <c r="G62" s="152"/>
      <c r="H62" s="152"/>
      <c r="I62" s="152"/>
      <c r="J62" s="152"/>
      <c r="K62" s="152" t="s">
        <v>1428</v>
      </c>
      <c r="L62" s="152"/>
      <c r="M62" s="152"/>
      <c r="N62" s="152"/>
      <c r="O62" s="152"/>
      <c r="P62" s="152"/>
      <c r="Q62" s="152"/>
      <c r="R62" s="152"/>
      <c r="S62" s="152"/>
      <c r="T62" s="152"/>
      <c r="U62" s="152"/>
      <c r="V62" s="152"/>
    </row>
    <row r="63" ht="15.75" customHeight="1">
      <c r="A63" s="152"/>
      <c r="B63" s="152"/>
      <c r="C63" s="152"/>
      <c r="D63" s="152"/>
      <c r="E63" s="152"/>
      <c r="F63" s="152" t="s">
        <v>1418</v>
      </c>
      <c r="G63" s="152"/>
      <c r="H63" s="152"/>
      <c r="I63" s="152"/>
      <c r="J63" s="152"/>
      <c r="K63" s="152" t="s">
        <v>1429</v>
      </c>
      <c r="L63" s="152"/>
      <c r="M63" s="152"/>
      <c r="N63" s="152"/>
      <c r="O63" s="152"/>
      <c r="P63" s="152"/>
      <c r="Q63" s="152"/>
      <c r="R63" s="152"/>
      <c r="S63" s="152"/>
      <c r="T63" s="152"/>
      <c r="U63" s="152"/>
      <c r="V63" s="152"/>
    </row>
    <row r="64" ht="15.75" customHeight="1">
      <c r="A64" s="152"/>
      <c r="B64" s="152"/>
      <c r="C64" s="152"/>
      <c r="D64" s="152"/>
      <c r="E64" s="152"/>
      <c r="F64" s="152" t="s">
        <v>1419</v>
      </c>
      <c r="G64" s="152"/>
      <c r="H64" s="152"/>
      <c r="I64" s="152"/>
      <c r="J64" s="152"/>
      <c r="K64" s="152" t="s">
        <v>1430</v>
      </c>
      <c r="L64" s="152"/>
      <c r="M64" s="152"/>
      <c r="N64" s="152"/>
      <c r="O64" s="152"/>
      <c r="P64" s="152"/>
      <c r="Q64" s="152"/>
      <c r="R64" s="152"/>
      <c r="S64" s="152"/>
      <c r="T64" s="152"/>
      <c r="U64" s="152"/>
      <c r="V64" s="152"/>
    </row>
    <row r="65" ht="15.75" customHeight="1">
      <c r="A65" s="152"/>
      <c r="B65" s="152"/>
      <c r="C65" s="152"/>
      <c r="D65" s="152"/>
      <c r="E65" s="152"/>
      <c r="F65" s="152" t="s">
        <v>1420</v>
      </c>
      <c r="G65" s="152"/>
      <c r="H65" s="152"/>
      <c r="I65" s="152"/>
      <c r="J65" s="152"/>
      <c r="K65" s="152" t="s">
        <v>1431</v>
      </c>
      <c r="L65" s="152"/>
      <c r="M65" s="152"/>
      <c r="N65" s="152"/>
      <c r="O65" s="152"/>
      <c r="P65" s="152"/>
      <c r="Q65" s="152"/>
      <c r="R65" s="152"/>
      <c r="S65" s="152"/>
      <c r="T65" s="152"/>
      <c r="U65" s="152"/>
      <c r="V65" s="152"/>
    </row>
    <row r="66" ht="15.75" customHeight="1">
      <c r="A66" s="152"/>
      <c r="B66" s="152"/>
      <c r="C66" s="152"/>
      <c r="D66" s="152"/>
      <c r="E66" s="152"/>
      <c r="F66" s="152" t="s">
        <v>680</v>
      </c>
      <c r="G66" s="152"/>
      <c r="H66" s="152"/>
      <c r="I66" s="152"/>
      <c r="J66" s="152"/>
      <c r="K66" s="152" t="s">
        <v>1432</v>
      </c>
      <c r="L66" s="152"/>
      <c r="M66" s="152"/>
      <c r="N66" s="152"/>
      <c r="O66" s="152"/>
      <c r="P66" s="152"/>
      <c r="Q66" s="152"/>
      <c r="R66" s="152"/>
      <c r="S66" s="152"/>
      <c r="T66" s="152"/>
      <c r="U66" s="152"/>
      <c r="V66" s="152"/>
    </row>
    <row r="67" ht="15.75" customHeight="1">
      <c r="A67" s="152"/>
      <c r="B67" s="152"/>
      <c r="C67" s="152"/>
      <c r="D67" s="152"/>
      <c r="E67" s="152"/>
      <c r="F67" s="152" t="s">
        <v>1421</v>
      </c>
      <c r="G67" s="152"/>
      <c r="H67" s="152"/>
      <c r="I67" s="152"/>
      <c r="J67" s="152"/>
      <c r="K67" s="152" t="s">
        <v>1433</v>
      </c>
      <c r="L67" s="152"/>
      <c r="M67" s="152"/>
      <c r="N67" s="152"/>
      <c r="O67" s="152"/>
      <c r="P67" s="152"/>
      <c r="Q67" s="152"/>
      <c r="R67" s="152"/>
      <c r="S67" s="152"/>
      <c r="T67" s="152"/>
      <c r="U67" s="152"/>
      <c r="V67" s="152"/>
    </row>
    <row r="68" ht="15.75" customHeight="1">
      <c r="A68" s="152"/>
      <c r="B68" s="152"/>
      <c r="C68" s="152"/>
      <c r="D68" s="152"/>
      <c r="E68" s="152"/>
      <c r="F68" s="152" t="s">
        <v>1422</v>
      </c>
      <c r="G68" s="152"/>
      <c r="H68" s="152"/>
      <c r="I68" s="152"/>
      <c r="J68" s="152"/>
      <c r="K68" s="152" t="s">
        <v>1434</v>
      </c>
      <c r="L68" s="152"/>
      <c r="M68" s="152"/>
      <c r="N68" s="152"/>
      <c r="O68" s="152"/>
      <c r="P68" s="152"/>
      <c r="Q68" s="152"/>
      <c r="R68" s="152"/>
      <c r="S68" s="152"/>
      <c r="T68" s="152"/>
      <c r="U68" s="152"/>
      <c r="V68" s="152"/>
    </row>
    <row r="69" ht="15.75" customHeight="1">
      <c r="A69" s="152"/>
      <c r="B69" s="152"/>
      <c r="C69" s="152"/>
      <c r="D69" s="152"/>
      <c r="E69" s="152"/>
      <c r="F69" s="152" t="s">
        <v>1423</v>
      </c>
      <c r="G69" s="152"/>
      <c r="H69" s="152"/>
      <c r="I69" s="152"/>
      <c r="J69" s="152"/>
      <c r="K69" s="152" t="s">
        <v>1435</v>
      </c>
      <c r="L69" s="152"/>
      <c r="M69" s="152"/>
      <c r="N69" s="152"/>
      <c r="O69" s="152"/>
      <c r="P69" s="152"/>
      <c r="Q69" s="152"/>
      <c r="R69" s="152"/>
      <c r="S69" s="152"/>
      <c r="T69" s="152"/>
      <c r="U69" s="152"/>
      <c r="V69" s="152"/>
    </row>
    <row r="70" ht="15.75" customHeight="1">
      <c r="A70" s="152"/>
      <c r="B70" s="152"/>
      <c r="C70" s="152"/>
      <c r="D70" s="152"/>
      <c r="E70" s="152"/>
      <c r="F70" s="152" t="s">
        <v>1424</v>
      </c>
      <c r="G70" s="152"/>
      <c r="H70" s="152"/>
      <c r="I70" s="152"/>
      <c r="J70" s="152"/>
      <c r="K70" s="152" t="s">
        <v>1436</v>
      </c>
      <c r="L70" s="152"/>
      <c r="M70" s="152"/>
      <c r="N70" s="152"/>
      <c r="O70" s="152"/>
      <c r="P70" s="152"/>
      <c r="Q70" s="152"/>
      <c r="R70" s="152"/>
      <c r="S70" s="152"/>
      <c r="T70" s="152"/>
      <c r="U70" s="152"/>
      <c r="V70" s="152"/>
    </row>
    <row r="71" ht="15.75" customHeight="1">
      <c r="A71" s="152"/>
      <c r="B71" s="152"/>
      <c r="C71" s="152"/>
      <c r="D71" s="152"/>
      <c r="E71" s="152"/>
      <c r="F71" s="152" t="s">
        <v>1314</v>
      </c>
      <c r="G71" s="152"/>
      <c r="H71" s="152"/>
      <c r="I71" s="152"/>
      <c r="J71" s="152"/>
      <c r="K71" s="152" t="s">
        <v>1437</v>
      </c>
      <c r="L71" s="152"/>
      <c r="M71" s="152"/>
      <c r="N71" s="152"/>
      <c r="O71" s="152"/>
      <c r="P71" s="152"/>
      <c r="Q71" s="152"/>
      <c r="R71" s="152"/>
      <c r="S71" s="152"/>
      <c r="T71" s="152"/>
      <c r="U71" s="152"/>
      <c r="V71" s="152"/>
    </row>
    <row r="72" ht="15.75" customHeight="1">
      <c r="A72" s="152"/>
      <c r="B72" s="152"/>
      <c r="C72" s="152"/>
      <c r="D72" s="152"/>
      <c r="E72" s="152"/>
      <c r="F72" s="152" t="s">
        <v>1425</v>
      </c>
      <c r="G72" s="152"/>
      <c r="H72" s="152"/>
      <c r="I72" s="152"/>
      <c r="J72" s="152"/>
      <c r="K72" s="152" t="s">
        <v>1438</v>
      </c>
      <c r="L72" s="152"/>
      <c r="M72" s="152"/>
      <c r="N72" s="152"/>
      <c r="O72" s="152"/>
      <c r="P72" s="152"/>
      <c r="Q72" s="152"/>
      <c r="R72" s="152"/>
      <c r="S72" s="152"/>
      <c r="T72" s="152"/>
      <c r="U72" s="152"/>
      <c r="V72" s="152"/>
    </row>
    <row r="73" ht="15.75" customHeight="1">
      <c r="A73" s="152"/>
      <c r="B73" s="152"/>
      <c r="C73" s="152"/>
      <c r="D73" s="152"/>
      <c r="E73" s="152"/>
      <c r="F73" s="152" t="s">
        <v>1426</v>
      </c>
      <c r="G73" s="152"/>
      <c r="H73" s="152"/>
      <c r="I73" s="152"/>
      <c r="J73" s="152"/>
      <c r="K73" s="152" t="s">
        <v>1439</v>
      </c>
      <c r="L73" s="152"/>
      <c r="M73" s="152"/>
      <c r="N73" s="152"/>
      <c r="O73" s="152"/>
      <c r="P73" s="152"/>
      <c r="Q73" s="152"/>
      <c r="R73" s="152"/>
      <c r="S73" s="152"/>
      <c r="T73" s="152"/>
      <c r="U73" s="152"/>
      <c r="V73" s="152"/>
    </row>
    <row r="74" ht="15.75" customHeight="1">
      <c r="A74" s="152"/>
      <c r="B74" s="152"/>
      <c r="C74" s="152"/>
      <c r="D74" s="152"/>
      <c r="E74" s="152"/>
      <c r="F74" s="152" t="s">
        <v>1427</v>
      </c>
      <c r="G74" s="152"/>
      <c r="H74" s="152"/>
      <c r="I74" s="152"/>
      <c r="J74" s="152"/>
      <c r="K74" s="152" t="s">
        <v>1440</v>
      </c>
      <c r="L74" s="152"/>
      <c r="M74" s="152"/>
      <c r="N74" s="152"/>
      <c r="O74" s="152"/>
      <c r="P74" s="152"/>
      <c r="Q74" s="152"/>
      <c r="R74" s="152"/>
      <c r="S74" s="152"/>
      <c r="T74" s="152"/>
      <c r="U74" s="152"/>
      <c r="V74" s="152"/>
    </row>
    <row r="75" ht="15.75" customHeight="1">
      <c r="A75" s="152"/>
      <c r="B75" s="152"/>
      <c r="C75" s="152"/>
      <c r="D75" s="152"/>
      <c r="E75" s="152"/>
      <c r="F75" s="152" t="s">
        <v>1428</v>
      </c>
      <c r="G75" s="152"/>
      <c r="H75" s="152"/>
      <c r="I75" s="152"/>
      <c r="J75" s="152"/>
      <c r="K75" s="152" t="s">
        <v>1441</v>
      </c>
      <c r="L75" s="152"/>
      <c r="M75" s="152"/>
      <c r="N75" s="152"/>
      <c r="O75" s="152"/>
      <c r="P75" s="152"/>
      <c r="Q75" s="152"/>
      <c r="R75" s="152"/>
      <c r="S75" s="152"/>
      <c r="T75" s="152"/>
      <c r="U75" s="152"/>
      <c r="V75" s="152"/>
    </row>
    <row r="76" ht="15.75" customHeight="1">
      <c r="A76" s="152"/>
      <c r="B76" s="152"/>
      <c r="C76" s="152"/>
      <c r="D76" s="152"/>
      <c r="E76" s="152"/>
      <c r="F76" s="152" t="s">
        <v>1429</v>
      </c>
      <c r="G76" s="152"/>
      <c r="H76" s="152"/>
      <c r="I76" s="152"/>
      <c r="J76" s="152"/>
      <c r="K76" s="152" t="s">
        <v>1442</v>
      </c>
      <c r="L76" s="152"/>
      <c r="M76" s="152"/>
      <c r="N76" s="152"/>
      <c r="O76" s="152"/>
      <c r="P76" s="152"/>
      <c r="Q76" s="152"/>
      <c r="R76" s="152"/>
      <c r="S76" s="152"/>
      <c r="T76" s="152"/>
      <c r="U76" s="152"/>
      <c r="V76" s="152"/>
    </row>
    <row r="77" ht="15.75" customHeight="1">
      <c r="A77" s="152"/>
      <c r="B77" s="152"/>
      <c r="C77" s="152"/>
      <c r="D77" s="152"/>
      <c r="E77" s="152"/>
      <c r="F77" s="152" t="s">
        <v>1430</v>
      </c>
      <c r="G77" s="152"/>
      <c r="H77" s="152"/>
      <c r="I77" s="152"/>
      <c r="J77" s="152"/>
      <c r="K77" s="152" t="s">
        <v>1443</v>
      </c>
      <c r="L77" s="152"/>
      <c r="M77" s="152"/>
      <c r="N77" s="152"/>
      <c r="O77" s="152"/>
      <c r="P77" s="152"/>
      <c r="Q77" s="152"/>
      <c r="R77" s="152"/>
      <c r="S77" s="152"/>
      <c r="T77" s="152"/>
      <c r="U77" s="152"/>
      <c r="V77" s="152"/>
    </row>
    <row r="78" ht="15.75" customHeight="1">
      <c r="A78" s="152"/>
      <c r="B78" s="152"/>
      <c r="C78" s="152"/>
      <c r="D78" s="152"/>
      <c r="E78" s="152"/>
      <c r="F78" s="152" t="s">
        <v>1431</v>
      </c>
      <c r="G78" s="152"/>
      <c r="H78" s="152"/>
      <c r="I78" s="152"/>
      <c r="J78" s="152"/>
      <c r="K78" s="152"/>
      <c r="L78" s="152"/>
      <c r="M78" s="152"/>
      <c r="N78" s="152"/>
      <c r="O78" s="152"/>
      <c r="P78" s="152"/>
      <c r="Q78" s="152"/>
      <c r="R78" s="152"/>
      <c r="S78" s="152"/>
      <c r="T78" s="152"/>
      <c r="U78" s="152"/>
      <c r="V78" s="152"/>
    </row>
    <row r="79" ht="15.75" customHeight="1">
      <c r="A79" s="152"/>
      <c r="B79" s="152"/>
      <c r="C79" s="152"/>
      <c r="D79" s="152"/>
      <c r="E79" s="152"/>
      <c r="F79" s="152" t="s">
        <v>1432</v>
      </c>
      <c r="G79" s="152"/>
      <c r="H79" s="152"/>
      <c r="I79" s="152"/>
      <c r="J79" s="152"/>
      <c r="K79" s="152"/>
      <c r="L79" s="152"/>
      <c r="M79" s="152"/>
      <c r="N79" s="152"/>
      <c r="O79" s="152"/>
      <c r="P79" s="152"/>
      <c r="Q79" s="152"/>
      <c r="R79" s="152"/>
      <c r="S79" s="152"/>
      <c r="T79" s="152"/>
      <c r="U79" s="152"/>
      <c r="V79" s="152"/>
    </row>
    <row r="80" ht="15.75" customHeight="1">
      <c r="A80" s="152"/>
      <c r="B80" s="152"/>
      <c r="C80" s="152"/>
      <c r="D80" s="152"/>
      <c r="E80" s="152"/>
      <c r="F80" s="152" t="s">
        <v>1433</v>
      </c>
      <c r="G80" s="152"/>
      <c r="H80" s="152"/>
      <c r="I80" s="152"/>
      <c r="J80" s="152"/>
      <c r="K80" s="152"/>
      <c r="L80" s="152"/>
      <c r="M80" s="152"/>
      <c r="N80" s="152"/>
      <c r="O80" s="152"/>
      <c r="P80" s="152"/>
      <c r="Q80" s="152"/>
      <c r="R80" s="152"/>
      <c r="S80" s="152"/>
      <c r="T80" s="152"/>
      <c r="U80" s="152"/>
      <c r="V80" s="152"/>
    </row>
    <row r="81" ht="15.75" customHeight="1">
      <c r="A81" s="152"/>
      <c r="B81" s="152"/>
      <c r="C81" s="152"/>
      <c r="D81" s="152"/>
      <c r="E81" s="152"/>
      <c r="F81" s="152" t="s">
        <v>1434</v>
      </c>
      <c r="G81" s="152"/>
      <c r="H81" s="152"/>
      <c r="I81" s="152"/>
      <c r="J81" s="152"/>
      <c r="K81" s="152"/>
      <c r="L81" s="152"/>
      <c r="M81" s="152"/>
      <c r="N81" s="152"/>
      <c r="O81" s="152"/>
      <c r="P81" s="152"/>
      <c r="Q81" s="152"/>
      <c r="R81" s="152"/>
      <c r="S81" s="152"/>
      <c r="T81" s="152"/>
      <c r="U81" s="152"/>
      <c r="V81" s="152"/>
    </row>
    <row r="82" ht="15.75" customHeight="1">
      <c r="A82" s="152"/>
      <c r="B82" s="152"/>
      <c r="C82" s="152"/>
      <c r="D82" s="152"/>
      <c r="E82" s="152"/>
      <c r="F82" s="152" t="s">
        <v>1320</v>
      </c>
      <c r="G82" s="152"/>
      <c r="H82" s="152"/>
      <c r="I82" s="152"/>
      <c r="J82" s="152"/>
      <c r="K82" s="152"/>
      <c r="L82" s="152"/>
      <c r="M82" s="152"/>
      <c r="N82" s="152"/>
      <c r="O82" s="152"/>
      <c r="P82" s="152"/>
      <c r="Q82" s="152"/>
      <c r="R82" s="152"/>
      <c r="S82" s="152"/>
      <c r="T82" s="152"/>
      <c r="U82" s="152"/>
      <c r="V82" s="152"/>
    </row>
    <row r="83" ht="15.75" customHeight="1">
      <c r="A83" s="152"/>
      <c r="B83" s="152"/>
      <c r="C83" s="152"/>
      <c r="D83" s="152"/>
      <c r="E83" s="152"/>
      <c r="F83" s="152" t="s">
        <v>1326</v>
      </c>
      <c r="G83" s="152"/>
      <c r="H83" s="152"/>
      <c r="I83" s="152"/>
      <c r="J83" s="152"/>
      <c r="K83" s="152"/>
      <c r="L83" s="152"/>
      <c r="M83" s="152"/>
      <c r="N83" s="152"/>
      <c r="O83" s="152"/>
      <c r="P83" s="152"/>
      <c r="Q83" s="152"/>
      <c r="R83" s="152"/>
      <c r="S83" s="152"/>
      <c r="T83" s="152"/>
      <c r="U83" s="152"/>
      <c r="V83" s="152"/>
    </row>
    <row r="84" ht="15.75" customHeight="1">
      <c r="A84" s="152"/>
      <c r="B84" s="152"/>
      <c r="C84" s="152"/>
      <c r="D84" s="152"/>
      <c r="E84" s="152"/>
      <c r="F84" s="152" t="s">
        <v>1332</v>
      </c>
      <c r="G84" s="152"/>
      <c r="H84" s="152"/>
      <c r="I84" s="152"/>
      <c r="J84" s="152"/>
      <c r="K84" s="152"/>
      <c r="L84" s="152"/>
      <c r="M84" s="152"/>
      <c r="N84" s="152"/>
      <c r="O84" s="152"/>
      <c r="P84" s="152"/>
      <c r="Q84" s="152"/>
      <c r="R84" s="152"/>
      <c r="S84" s="152"/>
      <c r="T84" s="152"/>
      <c r="U84" s="152"/>
      <c r="V84" s="152"/>
    </row>
    <row r="85" ht="15.75" customHeight="1">
      <c r="A85" s="152"/>
      <c r="B85" s="152"/>
      <c r="C85" s="152"/>
      <c r="D85" s="152"/>
      <c r="E85" s="152"/>
      <c r="F85" s="152" t="s">
        <v>1435</v>
      </c>
      <c r="G85" s="152"/>
      <c r="H85" s="152"/>
      <c r="I85" s="152"/>
      <c r="J85" s="152"/>
      <c r="K85" s="152"/>
      <c r="L85" s="152"/>
      <c r="M85" s="152"/>
      <c r="N85" s="152"/>
      <c r="O85" s="152"/>
      <c r="P85" s="152"/>
      <c r="Q85" s="152"/>
      <c r="R85" s="152"/>
      <c r="S85" s="152"/>
      <c r="T85" s="152"/>
      <c r="U85" s="152"/>
      <c r="V85" s="152"/>
    </row>
    <row r="86" ht="15.75" customHeight="1">
      <c r="A86" s="152"/>
      <c r="B86" s="152"/>
      <c r="C86" s="152"/>
      <c r="D86" s="152"/>
      <c r="E86" s="152"/>
      <c r="F86" s="152" t="s">
        <v>1436</v>
      </c>
      <c r="G86" s="152"/>
      <c r="H86" s="152"/>
      <c r="I86" s="152"/>
      <c r="J86" s="152"/>
      <c r="K86" s="152"/>
      <c r="L86" s="152"/>
      <c r="M86" s="152"/>
      <c r="N86" s="152"/>
      <c r="O86" s="152"/>
      <c r="P86" s="152"/>
      <c r="Q86" s="152"/>
      <c r="R86" s="152"/>
      <c r="S86" s="152"/>
      <c r="T86" s="152"/>
      <c r="U86" s="152"/>
      <c r="V86" s="152"/>
    </row>
    <row r="87" ht="15.75" customHeight="1">
      <c r="A87" s="152"/>
      <c r="B87" s="152"/>
      <c r="C87" s="152"/>
      <c r="D87" s="152"/>
      <c r="E87" s="152"/>
      <c r="F87" s="152" t="s">
        <v>1437</v>
      </c>
      <c r="G87" s="152"/>
      <c r="H87" s="152"/>
      <c r="I87" s="152"/>
      <c r="J87" s="152"/>
      <c r="K87" s="152"/>
      <c r="L87" s="152"/>
      <c r="M87" s="152"/>
      <c r="N87" s="152"/>
      <c r="O87" s="152"/>
      <c r="P87" s="152"/>
      <c r="Q87" s="152"/>
      <c r="R87" s="152"/>
      <c r="S87" s="152"/>
      <c r="T87" s="152"/>
      <c r="U87" s="152"/>
      <c r="V87" s="152"/>
    </row>
    <row r="88" ht="15.75" customHeight="1">
      <c r="A88" s="152"/>
      <c r="B88" s="152"/>
      <c r="C88" s="152"/>
      <c r="D88" s="152"/>
      <c r="E88" s="152"/>
      <c r="F88" s="152" t="s">
        <v>1438</v>
      </c>
      <c r="G88" s="152"/>
      <c r="H88" s="152"/>
      <c r="I88" s="152"/>
      <c r="J88" s="152"/>
      <c r="K88" s="152"/>
      <c r="L88" s="152"/>
      <c r="M88" s="152"/>
      <c r="N88" s="152"/>
      <c r="O88" s="152"/>
      <c r="P88" s="152"/>
      <c r="Q88" s="152"/>
      <c r="R88" s="152"/>
      <c r="S88" s="152"/>
      <c r="T88" s="152"/>
      <c r="U88" s="152"/>
      <c r="V88" s="152"/>
    </row>
    <row r="89" ht="15.75" customHeight="1">
      <c r="A89" s="152"/>
      <c r="B89" s="152"/>
      <c r="C89" s="152"/>
      <c r="D89" s="152"/>
      <c r="E89" s="152"/>
      <c r="F89" s="152" t="s">
        <v>1439</v>
      </c>
      <c r="G89" s="152"/>
      <c r="H89" s="152"/>
      <c r="I89" s="152"/>
      <c r="J89" s="152"/>
      <c r="K89" s="152"/>
      <c r="L89" s="152"/>
      <c r="M89" s="152"/>
      <c r="N89" s="152"/>
      <c r="O89" s="152"/>
      <c r="P89" s="152"/>
      <c r="Q89" s="152"/>
      <c r="R89" s="152"/>
      <c r="S89" s="152"/>
      <c r="T89" s="152"/>
      <c r="U89" s="152"/>
      <c r="V89" s="152"/>
    </row>
    <row r="90" ht="15.75" customHeight="1">
      <c r="A90" s="152"/>
      <c r="B90" s="152"/>
      <c r="C90" s="152"/>
      <c r="D90" s="152"/>
      <c r="E90" s="152"/>
      <c r="F90" s="152" t="s">
        <v>1440</v>
      </c>
      <c r="G90" s="152"/>
      <c r="H90" s="152"/>
      <c r="I90" s="152"/>
      <c r="J90" s="152"/>
      <c r="K90" s="152"/>
      <c r="L90" s="152"/>
      <c r="M90" s="152"/>
      <c r="N90" s="152"/>
      <c r="O90" s="152"/>
      <c r="P90" s="152"/>
      <c r="Q90" s="152"/>
      <c r="R90" s="152"/>
      <c r="S90" s="152"/>
      <c r="T90" s="152"/>
      <c r="U90" s="152"/>
      <c r="V90" s="152"/>
    </row>
    <row r="91" ht="15.75" customHeight="1">
      <c r="A91" s="152"/>
      <c r="B91" s="152"/>
      <c r="C91" s="152"/>
      <c r="D91" s="152"/>
      <c r="E91" s="152"/>
      <c r="F91" s="152" t="s">
        <v>1441</v>
      </c>
      <c r="G91" s="152"/>
      <c r="H91" s="152"/>
      <c r="I91" s="152"/>
      <c r="J91" s="152"/>
      <c r="K91" s="152"/>
      <c r="L91" s="152"/>
      <c r="M91" s="152"/>
      <c r="N91" s="152"/>
      <c r="O91" s="152"/>
      <c r="P91" s="152"/>
      <c r="Q91" s="152"/>
      <c r="R91" s="152"/>
      <c r="S91" s="152"/>
      <c r="T91" s="152"/>
      <c r="U91" s="152"/>
      <c r="V91" s="152"/>
    </row>
    <row r="92" ht="15.75" customHeight="1">
      <c r="A92" s="152"/>
      <c r="B92" s="152"/>
      <c r="C92" s="152"/>
      <c r="D92" s="152"/>
      <c r="E92" s="152"/>
      <c r="F92" s="152" t="s">
        <v>1442</v>
      </c>
      <c r="G92" s="152"/>
      <c r="H92" s="152"/>
      <c r="I92" s="152"/>
      <c r="J92" s="152"/>
      <c r="K92" s="152"/>
      <c r="L92" s="152"/>
      <c r="M92" s="152"/>
      <c r="N92" s="152"/>
      <c r="O92" s="152"/>
      <c r="P92" s="152"/>
      <c r="Q92" s="152"/>
      <c r="R92" s="152"/>
      <c r="S92" s="152"/>
      <c r="T92" s="152"/>
      <c r="U92" s="152"/>
      <c r="V92" s="152"/>
    </row>
    <row r="93" ht="15.75" customHeight="1">
      <c r="A93" s="152"/>
      <c r="B93" s="152"/>
      <c r="C93" s="152"/>
      <c r="D93" s="152"/>
      <c r="E93" s="152"/>
      <c r="F93" s="152" t="s">
        <v>1443</v>
      </c>
      <c r="G93" s="152"/>
      <c r="H93" s="152"/>
      <c r="I93" s="152"/>
      <c r="J93" s="152"/>
      <c r="K93" s="152"/>
      <c r="L93" s="152"/>
      <c r="M93" s="152"/>
      <c r="N93" s="152"/>
      <c r="O93" s="152"/>
      <c r="P93" s="152"/>
      <c r="Q93" s="152"/>
      <c r="R93" s="152"/>
      <c r="S93" s="152"/>
      <c r="T93" s="152"/>
      <c r="U93" s="152"/>
      <c r="V93" s="152"/>
    </row>
    <row r="94" ht="15.75" customHeight="1">
      <c r="A94" s="152"/>
      <c r="B94" s="152"/>
      <c r="C94" s="152"/>
      <c r="D94" s="152"/>
      <c r="E94" s="152"/>
      <c r="F94" s="152"/>
      <c r="G94" s="152"/>
      <c r="H94" s="152"/>
      <c r="I94" s="152"/>
      <c r="J94" s="152"/>
      <c r="K94" s="152"/>
      <c r="L94" s="152"/>
      <c r="M94" s="152"/>
      <c r="N94" s="152"/>
      <c r="O94" s="152"/>
      <c r="P94" s="152"/>
      <c r="Q94" s="152"/>
      <c r="R94" s="152"/>
      <c r="S94" s="152"/>
      <c r="T94" s="152"/>
      <c r="U94" s="152"/>
      <c r="V94" s="152"/>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