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1" name="_xlnm._FilterDatabase">'Data Model'!$A$1:$AB$34</definedName>
    <definedName hidden="1" localSheetId="0" name="_xlnm._FilterDatabase">Mapping!$A$1:$AG$101</definedName>
    <definedName hidden="1" localSheetId="2" name="_xlnm._FilterDatabase">dataReport!$A$2:$V$1001</definedName>
    <definedName hidden="1" localSheetId="3" name="_xlnm._FilterDatabase">createAttributes!$A$1:$P$1501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25">
      <text>
        <t xml:space="preserve">Is this the correct mapping?
</t>
      </text>
    </comment>
  </commentList>
</comments>
</file>

<file path=xl/sharedStrings.xml><?xml version="1.0" encoding="utf-8"?>
<sst xmlns="http://schemas.openxmlformats.org/spreadsheetml/2006/main" count="7948" uniqueCount="2581">
  <si>
    <t>Rule type</t>
  </si>
  <si>
    <t>Source</t>
  </si>
  <si>
    <t>CA table.element</t>
  </si>
  <si>
    <t>Group</t>
  </si>
  <si>
    <t>Options</t>
  </si>
  <si>
    <t>Refinery</t>
  </si>
  <si>
    <t>Refinery parameters</t>
  </si>
  <si>
    <t>Original values</t>
  </si>
  <si>
    <t>Replacement values</t>
  </si>
  <si>
    <t>Source description</t>
  </si>
  <si>
    <t>Notes</t>
  </si>
  <si>
    <t>Status</t>
  </si>
  <si>
    <t>CMS attribute
(proposed name)
[Logical Model]</t>
  </si>
  <si>
    <t>Relationship</t>
  </si>
  <si>
    <t>Valid parameters</t>
  </si>
  <si>
    <t>CMS Seq</t>
  </si>
  <si>
    <t>CMS_Attr_seq</t>
  </si>
  <si>
    <t>IBIS Seq</t>
  </si>
  <si>
    <t>IBIS Attr_seq</t>
  </si>
  <si>
    <t>IBIS Table</t>
  </si>
  <si>
    <t>IBIS Attribute</t>
  </si>
  <si>
    <t>Format</t>
  </si>
  <si>
    <t>ANHSIR Description</t>
  </si>
  <si>
    <t>ANHSIR Migration</t>
  </si>
  <si>
    <t>ANIC Attr Seq</t>
  </si>
  <si>
    <t>ANIC table</t>
  </si>
  <si>
    <t>ANIC attribute</t>
  </si>
  <si>
    <t>ANIC description</t>
  </si>
  <si>
    <t>element</t>
  </si>
  <si>
    <t>ANIC Migration</t>
  </si>
  <si>
    <t>ANWC table</t>
  </si>
  <si>
    <t>ANWC attribute</t>
  </si>
  <si>
    <t>ANWC migration</t>
  </si>
  <si>
    <t>DwC Category</t>
  </si>
  <si>
    <t>DwC Term (or HISPID extension)</t>
  </si>
  <si>
    <t>HISPID6</t>
  </si>
  <si>
    <t>ABCD category</t>
  </si>
  <si>
    <t>ABCD Term</t>
  </si>
  <si>
    <t>CA table</t>
  </si>
  <si>
    <t>ui</t>
  </si>
  <si>
    <t>CA attribute</t>
  </si>
  <si>
    <t>display</t>
  </si>
  <si>
    <t>Sample Record</t>
  </si>
  <si>
    <t>Data Category</t>
  </si>
  <si>
    <t>row</t>
  </si>
  <si>
    <t>Collector</t>
  </si>
  <si>
    <t>Individual collector name strings</t>
  </si>
  <si>
    <t>CollectedBy</t>
  </si>
  <si>
    <t>field</t>
  </si>
  <si>
    <t>dataType</t>
  </si>
  <si>
    <t>distinctValues</t>
  </si>
  <si>
    <t>numRecords</t>
  </si>
  <si>
    <t>minLength</t>
  </si>
  <si>
    <t>maxLength</t>
  </si>
  <si>
    <t>meanLength</t>
  </si>
  <si>
    <t>sampleValues</t>
  </si>
  <si>
    <t>COLLECTING_EVENT</t>
  </si>
  <si>
    <t>EVENT_ID</t>
  </si>
  <si>
    <t>int</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</si>
  <si>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</si>
  <si>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COLLECTORS</t>
  </si>
  <si>
    <t>List of collector name strings.</t>
  </si>
  <si>
    <t>CTM_ID</t>
  </si>
  <si>
    <t>Not sure if there is an ANIC equivalent. Doesn't seem to be a normalised list of collectors.</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</si>
  <si>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</si>
  <si>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table.field</t>
  </si>
  <si>
    <t>table</t>
  </si>
  <si>
    <t>Element Code</t>
  </si>
  <si>
    <t>Field Label</t>
  </si>
  <si>
    <t>DERIVED_COLL_DATE</t>
  </si>
  <si>
    <t>Element Type</t>
  </si>
  <si>
    <t>datetime</t>
  </si>
  <si>
    <t>List</t>
  </si>
  <si>
    <t>elementCode</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</si>
  <si>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</si>
  <si>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sourceId (values:ANHSIR, ANIC, ANWC)</t>
  </si>
  <si>
    <t>COLL_DAY</t>
  </si>
  <si>
    <t>tinyint</t>
  </si>
  <si>
    <t>18|4|30|9|7|12|13|14|17|20|21|22|24|25|29|6|1|2|3|8|10|19|11|27|28|5|26|15|23|31|16</t>
  </si>
  <si>
    <t>COLL_MONTH</t>
  </si>
  <si>
    <t>varchar</t>
  </si>
  <si>
    <t>Jan|Sep|Dec|Oct|Feb|Jul|Aug|May|Nov|Mar|Apr|Jun</t>
  </si>
  <si>
    <t>COLL_YEAR</t>
  </si>
  <si>
    <t>smallint</t>
  </si>
  <si>
    <t>Setting name</t>
  </si>
  <si>
    <t>Setting value</t>
  </si>
  <si>
    <t>Description</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</si>
  <si>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</si>
  <si>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</si>
  <si>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10|20|27|28|11|15|4|26|1|6|3|21|24|29|2|18|7|13|5|12|14|17|22|19|9|23|16|25|30|31|8</t>
  </si>
  <si>
    <t>COLL_MONTH_LAST</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</si>
  <si>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</si>
  <si>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</si>
  <si>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</si>
  <si>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</si>
  <si>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WA|NSW|SA|ACT|VIC|QLD|TAS|NT|BALI|153|2608|21|148|142|144|272|Gulf|4|ICH|ddg|F</t>
  </si>
  <si>
    <t>FLORA_OF</t>
  </si>
  <si>
    <t>NORFOLK  ISLAND|TIERRA DEL FUEGO|Canary Islands|Hawaii|Hawaii Insulae|MOUNT JAYA|Mount  Jaya|Queensland|ACT|Australia|SAHARA|NEW ZEALAND|MALAYA|Hawaiin Islands|Colorado|California|Georgia|Arizona</t>
  </si>
  <si>
    <t>LAT_DEG</t>
  </si>
  <si>
    <t>34|33|35|31|30|16|36|37|32|27|24|38|26|41|42|29|43|25|28|23|22|21|13|17|54|19|18|14|15|4|12|62|6|51|45|46|39|40|44|48|8|47|3|1|7|11|58|9|2|20|5|61|63|0|49|50|52|64|67|53|60|55|81|83|57|56|74|59|69|10|85|66|68|65|76|72|79|75|82|73|77|78|80|71|70|87|84</t>
  </si>
  <si>
    <t>collectorId</t>
  </si>
  <si>
    <t>LAT_MIN</t>
  </si>
  <si>
    <t xml:space="preserve">ID             </t>
  </si>
  <si>
    <t>24|44|36|5|30|10|52|17|59|43|45|22|25|48|15|20|19|6|35|33|53|16|39|4|21|23|9|7|12|1|58|57|18|40|47|8|14|31|38|42|49|46|32|55|37|34|56|2|51|50|0|3|13|29|11|26|41|54|27|28|98|89</t>
  </si>
  <si>
    <t xml:space="preserve">NOT NULL NUMBER(5)  </t>
  </si>
  <si>
    <t>Number allocated to a collector name string.</t>
  </si>
  <si>
    <t>tblCollectorList</t>
  </si>
  <si>
    <t>CollectorID</t>
  </si>
  <si>
    <t>LAT_SEC</t>
  </si>
  <si>
    <t>collectorName</t>
  </si>
  <si>
    <t>40|26|15|23|17|0|4|33|48|12|36|30|55|6|56|34|18|53|50|5|20|41|35|54|3|31|10|7|1|29|37|8|14|39|16|45|21|25|22|42|43|27|59|24|2|28|47|32|57|13|58|38|9|51|52|19|49|44|11|46</t>
  </si>
  <si>
    <t xml:space="preserve">FULL_NAME              </t>
  </si>
  <si>
    <t>VARCHAR2(80)</t>
  </si>
  <si>
    <t>Name of the collector in the format required by the Herbarium. Surname, initial.intial. ie. Patton, R.T.</t>
  </si>
  <si>
    <t>tblSiteVisit</t>
  </si>
  <si>
    <t>vchrCollector</t>
  </si>
  <si>
    <t>LAT_DIR</t>
  </si>
  <si>
    <t>CollectorName</t>
  </si>
  <si>
    <t>S|N</t>
  </si>
  <si>
    <t>???Deprecate</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</si>
  <si>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</si>
  <si>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</si>
  <si>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 xml:space="preserve">COLL_CHECKED                </t>
  </si>
  <si>
    <t>COLL_YEAR_LAST</t>
  </si>
  <si>
    <t>CHAR(1)</t>
  </si>
  <si>
    <t>Not sure how this used. Need to follow up.</t>
  </si>
  <si>
    <t>do we need this item to be migrated, or can there be transformation rules to set the value of collector status?</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</si>
  <si>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</si>
  <si>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</si>
  <si>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</si>
  <si>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 xml:space="preserve">COLL_STATUS           </t>
  </si>
  <si>
    <t>FieldLabel</t>
  </si>
  <si>
    <t>VARCHAR2(50)</t>
  </si>
  <si>
    <t>Seems to relate to how it has been added
Values and counts are 
Special 1
Auto-added 16000
coll_tms 1.2 13546</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</si>
  <si>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</si>
  <si>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</si>
  <si>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Entity type=Collector</t>
  </si>
  <si>
    <t>COUNTRY</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</si>
  <si>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</si>
  <si>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</si>
  <si>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</si>
  <si>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dontCreateField</t>
  </si>
  <si>
    <t>TeamMembership</t>
  </si>
  <si>
    <t>LONG_MIN</t>
  </si>
  <si>
    <t>Order of members in a collecting team</t>
  </si>
  <si>
    <t>18|6|32|30|45|42|7|40|47|29|24|54|20|23|36|58|3|57|11|16|35|39|48|56|4|28|55|5|8|19|22|0|21|51|26|10|37|43|13|27|9|53|46|50|31|38|33|14|52|59|15|17|12|1|41|44|2|49|25|34|80|60|86|92|88</t>
  </si>
  <si>
    <t>TEAM_MEMBERSHIP</t>
  </si>
  <si>
    <t>LONG_SEC</t>
  </si>
  <si>
    <t>13|30|34|49|45|6|0|56|5|59|47|15|38|52|10|20|29|18|40|19|14|44|50|48|3|1|26|57|28|16|42|11|27|55|25|35|46|36|33|9|53|2|12|21|37|41|17|43|23|51|24|54|31|32|39|7|58|4|8|22</t>
  </si>
  <si>
    <t>LONG_DIR</t>
  </si>
  <si>
    <t>E|W</t>
  </si>
  <si>
    <t>EASTING</t>
  </si>
  <si>
    <t>E696793|E419500|E299800|E301050|E528600|E547400|E255000|E530000|E310620</t>
  </si>
  <si>
    <t>GEOCODE_ACCURACY</t>
  </si>
  <si>
    <t>2|3|4|1|5|22|6|12|32|33|54|34|47|52|14|35|58|53|37|8|15|49|29|39|41|36|30|56|46|59|0|23</t>
  </si>
  <si>
    <t>Order the list of members in a collecting team and identify their role.</t>
  </si>
  <si>
    <t>GEOCODE_SOURCE</t>
  </si>
  <si>
    <t>1|2|4|5|3|0</t>
  </si>
  <si>
    <t>GEOCODE_METHOD</t>
  </si>
  <si>
    <t>teamMembershipId</t>
  </si>
  <si>
    <t>Unknown|Map|Generalised point|GPS|Named place + vector|5</t>
  </si>
  <si>
    <t>Rule triggers</t>
  </si>
  <si>
    <t>Rule actions</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</si>
  <si>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</si>
  <si>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</si>
  <si>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</si>
  <si>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 xml:space="preserve">COLL_ID         </t>
  </si>
  <si>
    <t>DEPTH_MAX</t>
  </si>
  <si>
    <t xml:space="preserve">NOT NULL NUMBER(5)   </t>
  </si>
  <si>
    <t>0.50|0.60|0.10|0.15|-0.50|2.00|1.00|0.30|9.00|1.50|0.40|0.80|15.00|0.13|0.04|0.25|0.20|10.00|1.20|6.00|1.82|3.00|25.00|7.00|5.00|12.00|50.00|0.02|80.00|23.00|8.00|11.00|13.00|20.00|4.00|18.00|0.03</t>
  </si>
  <si>
    <t>GEODETIC_DATUM</t>
  </si>
  <si>
    <t>Setting</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</si>
  <si>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</si>
  <si>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collectingTeamId</t>
  </si>
  <si>
    <t xml:space="preserve">CTM_ID          </t>
  </si>
  <si>
    <t xml:space="preserve">NOT NULL NUMBER(7)   </t>
  </si>
  <si>
    <t>name</t>
  </si>
  <si>
    <t>Number allocated to the Team</t>
  </si>
  <si>
    <t>Herbarium Places and Political Regions Mapping</t>
  </si>
  <si>
    <t>GEOACY</t>
  </si>
  <si>
    <t>Human readable name of the mapping</t>
  </si>
  <si>
    <t>Arbitrary text</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</si>
  <si>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</si>
  <si>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memberType (values:primary,other)</t>
  </si>
  <si>
    <t xml:space="preserve">GROUP_TYPE_CODE </t>
  </si>
  <si>
    <t>SPECIAL_GEOGRAPHIC_UNIT</t>
  </si>
  <si>
    <t xml:space="preserve">NOT NULL VARCHAR2(1) </t>
  </si>
  <si>
    <t>Role of collector in this collection. P-Primary, O-Other</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</si>
  <si>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</si>
  <si>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</si>
  <si>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</si>
  <si>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teamOrder</t>
  </si>
  <si>
    <t>GEO_GRID_CLASS</t>
  </si>
  <si>
    <t xml:space="preserve">GROUP_RANK      </t>
  </si>
  <si>
    <t>NOT NULL NUMBER(3)</t>
  </si>
  <si>
    <t>Order of the collector in the name list</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</si>
  <si>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</si>
  <si>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tblCollectorLink</t>
  </si>
  <si>
    <t>Seniority</t>
  </si>
  <si>
    <t>ALTITUDE_ACCURACY</t>
  </si>
  <si>
    <t>CollectingTeam</t>
  </si>
  <si>
    <t>Collecting team as a primary and other collectors name string separated by comma's.</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</si>
  <si>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</si>
  <si>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COLLECTING_TEAMS</t>
  </si>
  <si>
    <t>+</t>
  </si>
  <si>
    <t>ALTITUDE_SOURCE</t>
  </si>
  <si>
    <t>1|5|4|2|3</t>
  </si>
  <si>
    <t>ALTITUDE_METHOD</t>
  </si>
  <si>
    <t>Unknown|GPS|Map|Field Estimate|Altimeter|DEM</t>
  </si>
  <si>
    <t>ASPECT</t>
  </si>
  <si>
    <t xml:space="preserve">NOT NULL NUMBER(7)  </t>
  </si>
  <si>
    <t>N|E|W|S|SW|NW|SE|NE|0</t>
  </si>
  <si>
    <t>code</t>
  </si>
  <si>
    <t>SLOPE</t>
  </si>
  <si>
    <t>herbPlaces</t>
  </si>
  <si>
    <t>2|1|40|15|10|30|70|5|0|45|20|35|50|80|25|3|60|4</t>
  </si>
  <si>
    <t>primaryName</t>
  </si>
  <si>
    <t>Alphanumeric code of the mapping</t>
  </si>
  <si>
    <t>Arbitrary, no special characters or spaces</t>
  </si>
  <si>
    <t>UPDATED_BY</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</si>
  <si>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</si>
  <si>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</si>
  <si>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</si>
  <si>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IBIS|CEVANS|JRH|JUDITH|TERENAL|NHOOKER|FZICH|MNIGHTIN|GWILSON|MNEWTON|SWORBOYS|BRONWYNC|JWINNEL|ASLEE|JDOWE|AMONRO|KBRANSGR|CPUENTEL|SPEDERSEN|LAURAJO|ECLIFTON|ETOMS|RKERRIGA|ALIM|JOP|SYSTEM|HEATHERS</t>
  </si>
  <si>
    <t>Name of collector/s</t>
  </si>
  <si>
    <t>Occurrence</t>
  </si>
  <si>
    <t>COLLECTION_ITEM</t>
  </si>
  <si>
    <t>ITEM_TYPE</t>
  </si>
  <si>
    <t>http://rs.tdwg.org/dwc/terms/recordedBy</t>
  </si>
  <si>
    <t>sheet|vertical|print|plant|alcohol|floral card|boxed|cutting|seed|fruit|reference|wood|lactophenol|image|photograph|other|dna|illustration|bark|graft|live|data exchange|slide|spores|transparency|pollen|paperbark|collection|packet|cytological|literature|mass|division|clump|spore|cutting graft</t>
  </si>
  <si>
    <t>inputFormats</t>
  </si>
  <si>
    <t>HERB_CODE</t>
  </si>
  <si>
    <t>Sets types of source (input) data that can be handled by this import mapping. Values are format codes defined by the various DataReader plugins. You can specify multiple formats by specifying their format codes in a semicolon delimited list.</t>
  </si>
  <si>
    <t>file type</t>
  </si>
  <si>
    <t>BMW|ANBG|PBRK|CANB|CBG|JCT-A|JCT-L|JCT-P|JCT-S|MBA|QRS|JCT-G|NSW|NT|BRI|ADW|CNS|CONC|AK|MEL|BISH|K|HO|DNA|PERTH|S|EUCALYPT|2|AD|CBG-</t>
  </si>
  <si>
    <t>CURRENT_ITEM</t>
  </si>
  <si>
    <t>*|N</t>
  </si>
  <si>
    <t>ALTITUDE</t>
  </si>
  <si>
    <t>ca_places</t>
  </si>
  <si>
    <t>Sets the table for the imported data</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</si>
  <si>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</si>
  <si>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</si>
  <si>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Corresponds to CollectiveAccess Basic Tables</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</si>
  <si>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</si>
  <si>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</si>
  <si>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</si>
  <si>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</si>
  <si>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type</t>
  </si>
  <si>
    <t>herbLocation</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</si>
  <si>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</si>
  <si>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Type to set all imported records to. If import includes a mapping to type_id, that will be privileged and the type setting will be ignored.</t>
  </si>
  <si>
    <t>CollectiveAccess list item idno</t>
  </si>
  <si>
    <t>GEOLOGICAL_SUBSTRATE</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</si>
  <si>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</si>
  <si>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</si>
  <si>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</si>
  <si>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numInitialRowsToSkip</t>
  </si>
  <si>
    <t>TYPE_FLAG</t>
  </si>
  <si>
    <t>The number of rows at the top of the data set to skip. Use this setting to skip over column headers in spreadsheets and similar data.</t>
  </si>
  <si>
    <t>Numeric value</t>
  </si>
  <si>
    <t>-|T|I|H|P|L|n|S|0|1</t>
  </si>
  <si>
    <t>DUMMY_SHEET</t>
  </si>
  <si>
    <t>N|Y</t>
  </si>
  <si>
    <t>LEAVES</t>
  </si>
  <si>
    <t>Y|N</t>
  </si>
  <si>
    <t>FRUIT</t>
  </si>
  <si>
    <t>existingRecordPolicy</t>
  </si>
  <si>
    <t>overwrite_on_idno</t>
  </si>
  <si>
    <t>FLOWERS</t>
  </si>
  <si>
    <t>Determines how existing records are checked for and handled for the mapping</t>
  </si>
  <si>
    <t>BUDS</t>
  </si>
  <si>
    <t>ROOTS</t>
  </si>
  <si>
    <t>Y</t>
  </si>
  <si>
    <t>errorPolicy</t>
  </si>
  <si>
    <t>BARK</t>
  </si>
  <si>
    <t>stop</t>
  </si>
  <si>
    <t>Determines how errors are handled for the import. "Stop" will halt the entire import on any error.</t>
  </si>
  <si>
    <t>SEED</t>
  </si>
  <si>
    <t>SEXUALITY</t>
  </si>
  <si>
    <t>H</t>
  </si>
  <si>
    <t>archiveMapping</t>
  </si>
  <si>
    <t>yes</t>
  </si>
  <si>
    <t>Set to yes to save the mapping spreadsheet; no to delete it from the server after import</t>
  </si>
  <si>
    <t>FERTILE</t>
  </si>
  <si>
    <t>STERILE</t>
  </si>
  <si>
    <t>archiveDataSets</t>
  </si>
  <si>
    <t>Set to yes to save the data spreadsheet or no to delete it from the server after import</t>
  </si>
  <si>
    <t>JUVENILE</t>
  </si>
  <si>
    <t>MORE_DATA</t>
  </si>
  <si>
    <t>Y|1|'|*|\|2|H|F|N</t>
  </si>
  <si>
    <t>FLAG</t>
  </si>
  <si>
    <t>Constant</t>
  </si>
  <si>
    <t>r|e|s|c|9|t|i|d|*</t>
  </si>
  <si>
    <t>DONOR_TYPE</t>
  </si>
  <si>
    <t>O|H|V|I|U|R|A|E|B|N|M|S|G</t>
  </si>
  <si>
    <t>CANB</t>
  </si>
  <si>
    <t>VOUCHER_FLAG</t>
  </si>
  <si>
    <t>DNA|prop_id|other|phytochemical|ecological|pollen|anatomical|living|cytological|photograph|flora|illustration|unknown|indigenous|GPI type|zoological|csiro_prop|0|rfk</t>
  </si>
  <si>
    <t>ca_places.source_id</t>
  </si>
  <si>
    <t>SOIL_DESCRIPTION</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</si>
  <si>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</si>
  <si>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VEGETATION</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</si>
  <si>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</si>
  <si>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HABITAT</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</si>
  <si>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</si>
  <si>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ASSOCIATED_SPECIES</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</si>
  <si>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</si>
  <si>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RECORD_ORIGIN</t>
  </si>
  <si>
    <t>dwc</t>
  </si>
  <si>
    <t>ca_places.hierarchy_id</t>
  </si>
  <si>
    <t>Mapping</t>
  </si>
  <si>
    <t>LEGACYID_LOCN</t>
  </si>
  <si>
    <t>ca_places.idno</t>
  </si>
  <si>
    <t>{
        "prefix": "herb-"
}</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</si>
  <si>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</si>
  <si>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ca_places.preferred_labels.name</t>
  </si>
  <si>
    <t>GHOST</t>
  </si>
  <si>
    <t>A|R</t>
  </si>
  <si>
    <t>SKIP</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</si>
  <si>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</si>
  <si>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REPLICATE_NO</t>
  </si>
  <si>
    <t>ca_places.verbatimLocality</t>
  </si>
  <si>
    <t>1|2|3|4|5|6|8|9|11|12|10|7</t>
  </si>
  <si>
    <t>No source data</t>
  </si>
  <si>
    <t>CONTROL_FLAG</t>
  </si>
  <si>
    <t>char</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</si>
  <si>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</si>
  <si>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</si>
  <si>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SAMPLE_SIZE_TYPE</t>
  </si>
  <si>
    <t>Estimate|Actual</t>
  </si>
  <si>
    <t>DAYS_TO_FIRST_GERM</t>
  </si>
  <si>
    <t>8|35|0|13|15|22|2|7|19|20|12|6|18|48|56|26|106|41|82|27|34|29|21|9|83|53|42|10|45|5|3|4|1|11|17|51|16|33|71|242|23|94|25|57|14|54|171|81|144|91|116|49|89|201|189|24|99|31|46|61|124|84|63|105|165|47|32|39|52|37|43|113|60|125|100|104|90|69|98|200|143|93|149|38|55|28|133|70|64|30|103|96|59|79|75|58|40|95|62|180|150|76|36|44|78|152|67|227|118|80|202|110|245|115</t>
  </si>
  <si>
    <t>PCT_GERMINATED</t>
  </si>
  <si>
    <t>28|12|0|71|100|42|40|76|85|57|22|11|30|23|86|45|52|60|90|80|65|55|50|47|64|70|61|4|10|24|75|48|68|44|13|84|81|94|56|98|36|14|92|82|67|33|16|8|3|34|26|38|37|1|62|7|93|95|91|97|96|2|78|15|20|9|5|6|29|73|27|74|59|72|25|31|21|35|17|39|32|69|79|54|66|88|18|99|53|46|51|77|19|87|83|63|49|43|58|41|89</t>
  </si>
  <si>
    <t>CREATED_BY</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</si>
  <si>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</si>
  <si>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CREATE_DATE</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</si>
  <si>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</si>
  <si>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</si>
  <si>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UPDATE_DATE</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</si>
  <si>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</si>
  <si>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ID</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</si>
  <si>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</si>
  <si>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adminDonor</t>
  </si>
  <si>
    <t>COLLECTION_UNIT</t>
  </si>
  <si>
    <t>NATURALISED</t>
  </si>
  <si>
    <t>*|n|.</t>
  </si>
  <si>
    <t>CULTIVATED</t>
  </si>
  <si>
    <t>w|c|o|u|x|2|4|1|s|m|3|5|0|e|H|p</t>
  </si>
  <si>
    <t>//Unit/Gathering/Agents/GatheringAgentsText or 
//Unit/Gathering/Agents/GatheringAgent/AgentText (+)
Provided to ABCD as ordered list of collectors for an ITEM.</t>
  </si>
  <si>
    <t>h|F</t>
  </si>
  <si>
    <t>otherName</t>
  </si>
  <si>
    <t>HERBARIUM_ITEMS</t>
  </si>
  <si>
    <t>1|3|2|4|5|6|8|H|11|7|w|1H|!|A|21|13|12|10|9|2H|1V|HI|22|28|I|1`|`1|1j|17|14|41|0|1\|`|\\|23|15|19|q|16|18|W1|Z|~|ll|=|ww|HA|26|31|c1|1q|32|s|b</t>
  </si>
  <si>
    <t xml:space="preserve">OTHER_LIST            </t>
  </si>
  <si>
    <t>VARCHAR2(120)</t>
  </si>
  <si>
    <t>ANHSIR: additional collectors not considered the primary collector.</t>
  </si>
  <si>
    <t>GARDENS_MATERIAL</t>
  </si>
  <si>
    <t>P|CP|C|PS|S|CS|PC|SC|CPS|SP|O|PCS|H|P S|D|2|Z|PO|PSC|W|\|CSP|OP|I|SCP|1|3|V|C,S|HS|L|SL|`|B|PX|G|C S|HP|LAE|F|+|P,S|HK|K|A|NSW|0|9</t>
  </si>
  <si>
    <t>? Need to check if all collectors exchanged.</t>
  </si>
  <si>
    <t>HORT_LABEL_SUFFIX</t>
  </si>
  <si>
    <t>hot pink flowering form|white flower form|Pink flower form|(pink flowered form)|Prostrate form|Compact form|early pink form|(large leaf)|(fine leaf)|'Mt Talaterang'|White|Pink|red Pilliga|Cascading form|Winter Flame|Crimson Carpet</t>
  </si>
  <si>
    <t xml:space="preserve">CREATED_BY             </t>
  </si>
  <si>
    <t>VARCHAR2(30)</t>
  </si>
  <si>
    <t>2|5|1|6|15|10|7|9|4|3|13|12|14|18|11|8|16|21|24|39|32|17|35|26|23|34|22|20|19|0|47|40|29|27|28|25|30|74|56|38|31|33</t>
  </si>
  <si>
    <t>ROTAP_VOUCHER</t>
  </si>
  <si>
    <t>1|K|R|V|X|E|0|2|9|T|4|8|o|I|p|b|a|l</t>
  </si>
  <si>
    <t xml:space="preserve">UPDATED_BY             </t>
  </si>
  <si>
    <t>ETHNO_FLAG</t>
  </si>
  <si>
    <t>VERNAC_FLAG</t>
  </si>
  <si>
    <t xml:space="preserve">CREATE_DATE                    </t>
  </si>
  <si>
    <t>DATE</t>
  </si>
  <si>
    <t>EXSIC</t>
  </si>
  <si>
    <t xml:space="preserve">UPDATE_DATE          </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</si>
  <si>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</si>
  <si>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NAME_LIST</t>
  </si>
  <si>
    <t>CollectingEvent</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</si>
  <si>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</si>
  <si>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</si>
  <si>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</si>
  <si>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</si>
  <si>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Geographical description of the site
Contains the date component of ANHSIR (ANHSIR can be changed to same model as ANIC)</t>
  </si>
  <si>
    <t>tblSpecimen Records tblGeneticSamples</t>
  </si>
  <si>
    <t>OTHER_LIST</t>
  </si>
  <si>
    <t>Accommodate in migration plan</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</si>
  <si>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</si>
  <si>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 xml:space="preserve">EVENT_ID  </t>
  </si>
  <si>
    <t xml:space="preserve">NOT NULL NUMBER(7) </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</si>
  <si>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</si>
  <si>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</si>
  <si>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</si>
  <si>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intSiteVisitID</t>
  </si>
  <si>
    <t>Generated primary key</t>
  </si>
  <si>
    <t>Event</t>
  </si>
  <si>
    <t>http://rs.tdwg.org/dwc/terms/eventID</t>
  </si>
  <si>
    <t>//Unit/Gathering/Code
ANHSIR: supplying (?) as ANHSIR_EVENT_ID</t>
  </si>
  <si>
    <t>eventName</t>
  </si>
  <si>
    <t>vchrSiteVisitName (Collector and date)</t>
  </si>
  <si>
    <t>visitName (Collector and date)</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</si>
  <si>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</si>
  <si>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</si>
  <si>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Text</t>
  </si>
  <si>
    <t>CollectionUnit</t>
  </si>
  <si>
    <t>HERB_MATERIAL_REQD_FLAG</t>
  </si>
  <si>
    <t>tblSpecimenRecords</t>
  </si>
  <si>
    <t>FieldNo</t>
  </si>
  <si>
    <t>http://rs.tdwg.org/dwc/terms/recordNumber</t>
  </si>
  <si>
    <t>COLL_CHECKED</t>
  </si>
  <si>
    <t>tblGeneticSamples</t>
  </si>
  <si>
    <t>TissueFieldNo</t>
  </si>
  <si>
    <t>COLL_STATUS</t>
  </si>
  <si>
    <t>coll_tms 1.2|Auto-added|Special</t>
  </si>
  <si>
    <t>A2CODE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</si>
  <si>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</si>
  <si>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datasetID</t>
  </si>
  <si>
    <t>new</t>
  </si>
  <si>
    <t>Identifier for a Dataset Name.</t>
  </si>
  <si>
    <t>**tblCollections</t>
  </si>
  <si>
    <t>**CollectionID (for those that are expeditions; remainder may be Collections with relationships to other Collections; for further discussion)</t>
  </si>
  <si>
    <t>REC_STATUS</t>
  </si>
  <si>
    <t>http://rs.tdwg.org/dwc/terms/datasetID</t>
  </si>
  <si>
    <t>ABBREVIATED NAME|INFORMAL NAME|SUPERCEDED NAME|CURRENT|ALTERNATIVE NAME|NON-COUNTRY REGION</t>
  </si>
  <si>
    <t>datasetName</t>
  </si>
  <si>
    <t>CANONICAL_ID</t>
  </si>
  <si>
    <t>281|210|8|182|101|151|76|195|303|307|361|354|358|262|355|357|312|356|249|362|317|32|197|198|48|173|54|224|70|196|130|77|117|127|160|102|140|53|113|114|171|180|49|181|178|207|234|31|282|231|50|147|39|84|208|233|30|199|111|229|167|112</t>
  </si>
  <si>
    <t>Contains the name expeditions, surverys, donated collections etc to link all collections for this event together. eg. Bushblitz, Bradshaw Station, 2017, Mueller expedition 1827-1840.</t>
  </si>
  <si>
    <t>**CollectionName (for those that are expeditions; remainder may be Collections with relationships to other Collections; for further discussion)</t>
  </si>
  <si>
    <t>http://rs.tdwg.org/dwc/terms/datasetName</t>
  </si>
  <si>
    <t>CURATION</t>
  </si>
  <si>
    <t>TAXON_GROUP</t>
  </si>
  <si>
    <t>CA|CC|CF|CH|CL|CM|CP|PD|PG|PM</t>
  </si>
  <si>
    <t>habitat</t>
  </si>
  <si>
    <t>BUILDING</t>
  </si>
  <si>
    <t xml:space="preserve">HABITAT                           </t>
  </si>
  <si>
    <t>VARCHAR2(1500)</t>
  </si>
  <si>
    <t>502|502A|ANBG</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</si>
  <si>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</si>
  <si>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</si>
  <si>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http://rs.tdwg.org/dwc/terms/habitat</t>
  </si>
  <si>
    <t>FLOOR</t>
  </si>
  <si>
    <t>1S|1N|2N|2S|2|1</t>
  </si>
  <si>
    <t>//Unit/Gathering/Biotope/Text</t>
  </si>
  <si>
    <t>UNIT_NUMBER</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</si>
  <si>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</si>
  <si>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tblobjects</t>
  </si>
  <si>
    <t>vchrMacroHabitat</t>
  </si>
  <si>
    <t>ITEM_ID</t>
  </si>
  <si>
    <t>Macrohabitat</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</si>
  <si>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</si>
  <si>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ca_places.country</t>
  </si>
  <si>
    <t>UNIT_ID</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</si>
  <si>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</si>
  <si>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tblojects</t>
  </si>
  <si>
    <t>vchrMicroHabitat</t>
  </si>
  <si>
    <t>ACC_NO</t>
  </si>
  <si>
    <t>bigint</t>
  </si>
  <si>
    <t>Microhabitat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</si>
  <si>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</si>
  <si>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SUFFIX</t>
  </si>
  <si>
    <t>topography</t>
  </si>
  <si>
    <t xml:space="preserve">TOPOGRAPHY                         </t>
  </si>
  <si>
    <t>VARCHAR2(250)</t>
  </si>
  <si>
    <t>CURRENT_DET_ITEM_ID</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</si>
  <si>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</si>
  <si>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</si>
  <si>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</si>
  <si>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http://hiscom.chah.org.au/hispid/terms/topography</t>
  </si>
  <si>
    <t>//Unit/Gathering/AreaDetail</t>
  </si>
  <si>
    <t>LITERATURE_FLAG</t>
  </si>
  <si>
    <t>A|Y|P|-|N</t>
  </si>
  <si>
    <t>aspect</t>
  </si>
  <si>
    <t xml:space="preserve">ASPECT                               </t>
  </si>
  <si>
    <t>VARCHAR2(3)</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</si>
  <si>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</si>
  <si>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</si>
  <si>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NOMENCLATURE_FLAG</t>
  </si>
  <si>
    <t>http://hiscom.chah.org.au/hispid/terms/aspect</t>
  </si>
  <si>
    <t>DB_IBIS_FLAG</t>
  </si>
  <si>
    <t>//Unit/Gathering/Aspect/Ordination</t>
  </si>
  <si>
    <t>DB_TITAN_FLAG</t>
  </si>
  <si>
    <t>slope</t>
  </si>
  <si>
    <t>N|Y|P</t>
  </si>
  <si>
    <t xml:space="preserve">SLOPE                                  </t>
  </si>
  <si>
    <t>NUMBER(2)</t>
  </si>
  <si>
    <t>ANHSIR: on Habitat detail tab.</t>
  </si>
  <si>
    <t>some data exists &lt;200 records, is a numeric value.</t>
  </si>
  <si>
    <t>not exchanged</t>
  </si>
  <si>
    <t>DB_TITAN_DATE</t>
  </si>
  <si>
    <t>2000-10-24 00:00:00|2002-02-12 00:00:00|1998-10-27 00:00:00|2001-06-04 00:00:00|1998-10-26 00:00:00|1998-10-23 00:00:00|1998-11-18 00:00:00</t>
  </si>
  <si>
    <t>geologicalSubstrate</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</si>
  <si>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</si>
  <si>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</si>
  <si>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</si>
  <si>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DB_ANHSIR_FLAG</t>
  </si>
  <si>
    <t>http://hiscom.chah.org.au/hispid/terms/geologicalSubstrate</t>
  </si>
  <si>
    <t>ca_places.locality</t>
  </si>
  <si>
    <t>//Unit/Gathering/Biotope/MeasurementsOrFacts/MeasurementOrFact/MeasurementOrFactAtomised[Parameter="geologicalSubstrate"]/LowerValue</t>
  </si>
  <si>
    <t>CURATION_FLAG</t>
  </si>
  <si>
    <t>A|Y|Z|N|P|-</t>
  </si>
  <si>
    <t>substrate</t>
  </si>
  <si>
    <t>ROTAP_FLAG</t>
  </si>
  <si>
    <t>N|-|P|Y</t>
  </si>
  <si>
    <t xml:space="preserve">NEW:SUBSTRATE                </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</si>
  <si>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</si>
  <si>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</si>
  <si>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http://hiscom.chah.org.au/hispid/terms/substrate</t>
  </si>
  <si>
    <t>//Unit/Gathering/Biotope/MeasurementsOrFacts/MeasurementOrFact/MeasurementOrFactAtomised[Parameter="substrate"]/LowerValue</t>
  </si>
  <si>
    <t>ROTAP_DATE</t>
  </si>
  <si>
    <t>2000-06-05 00:00:00|1999-11-01 00:00:00|2003-03-25 00:00:00|2006-10-17 00:00:00|2010-09-23 00:00:00|2005-03-09 00:00:00|1998-10-29 00:00:00|2004-11-30 00:00:00|2005-05-30 00:00:00</t>
  </si>
  <si>
    <t>soil</t>
  </si>
  <si>
    <t xml:space="preserve">SOIL_DESCRIPTION                    </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</si>
  <si>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</si>
  <si>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</si>
  <si>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http://hiscom.chah.org.au/hispid/terms/soil</t>
  </si>
  <si>
    <t>//Unit/Gathering/Biotope/MeasurementsOrFacts/MeasurementOrFact/MeasurementOrFactAtomised[Parameter="soil"]/LowerValue</t>
  </si>
  <si>
    <t>CURATING_STAFF</t>
  </si>
  <si>
    <t>BJL|KJC|DEA|JP|EJT|TRL|BMC|SA|JGW|DCC|MAC|AMM|NJA|CHM|AVS|MEN|JAC</t>
  </si>
  <si>
    <t>vegetation</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</si>
  <si>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</si>
  <si>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</si>
  <si>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</si>
  <si>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</si>
  <si>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http://hiscom.chah.org.au/hispid/terms/vegetation</t>
  </si>
  <si>
    <t>MOUNT_EXCHANGE</t>
  </si>
  <si>
    <t>//Unit/Gathering/Biotope/MeasurementsOrFacts/MeasurementOrFact/MeasurementOrFactAtomised[Parameter="vegetation"]/LowerValue</t>
  </si>
  <si>
    <t>assocatedSpecies</t>
  </si>
  <si>
    <t xml:space="preserve">ASSOCIATED_SPECIES                 </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</si>
  <si>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</si>
  <si>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BACKLOG_MOUNTED</t>
  </si>
  <si>
    <t>Y|P|N</t>
  </si>
  <si>
    <t>Relationship:
Taxon-&gt;Collection Event</t>
  </si>
  <si>
    <t>associationType</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</si>
  <si>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</si>
  <si>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</si>
  <si>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</si>
  <si>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http://hiscom.chah.org.au/hispid/terms/associationType</t>
  </si>
  <si>
    <t>NATIVE_FLAG</t>
  </si>
  <si>
    <t>not in ABCD</t>
  </si>
  <si>
    <t>associatedTaxa</t>
  </si>
  <si>
    <t>NEW:associatedTaxa</t>
  </si>
  <si>
    <t>EXOTIC_FLAG</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</si>
  <si>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</si>
  <si>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</si>
  <si>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NEARESTNAMEDPLACE</t>
  </si>
  <si>
    <t>ca_places.nearestNamedPlace</t>
  </si>
  <si>
    <t>associatedSequences (relationship or collection_item?)</t>
  </si>
  <si>
    <t>NEW:associatedSequences</t>
  </si>
  <si>
    <t>DwC desc:  List of identifiers for sequences associated with the collection object.</t>
  </si>
  <si>
    <t>IN_AUST_FLAG</t>
  </si>
  <si>
    <t>New relationship to 'ASSOCIATED VOUCHERS(?)' type of 'associatedSequences'</t>
  </si>
  <si>
    <t>http://rs.tdwg.org/dwc/terms/associatedSequences</t>
  </si>
  <si>
    <t>//Sequences/Sequence/ID-in-Database</t>
  </si>
  <si>
    <t>collectingTeamID</t>
  </si>
  <si>
    <t>INTRODUCED_FLAG</t>
  </si>
  <si>
    <t>Identifier allocated to a COLLECTING_TEAM. Is not null. The COLLECTING_TEAM is based on TEAM_MEMBERSHIP.</t>
  </si>
  <si>
    <t>a string of names, in label order</t>
  </si>
  <si>
    <t>tblCollectorList; tblCollectorLink</t>
  </si>
  <si>
    <t>RegNo links to tblCollectorLink as does tblCollectorID from tblCollectorList (seniority)</t>
  </si>
  <si>
    <t>collectorCertainty</t>
  </si>
  <si>
    <t>NATURALIZED_FLAG</t>
  </si>
  <si>
    <t>CollectorQualifierID</t>
  </si>
  <si>
    <t>startDate</t>
  </si>
  <si>
    <t xml:space="preserve">DERIVED_COLL_DATE                           </t>
  </si>
  <si>
    <t>When a user enters a complete date (day, month and year) the date is stored a a date format.</t>
  </si>
  <si>
    <t>RECORD_SOURCE</t>
  </si>
  <si>
    <t>intDateStart</t>
  </si>
  <si>
    <t>earliestDateCollected</t>
  </si>
  <si>
    <t>MERGE|CSIRO|IBIS|ABRS|K_WEB</t>
  </si>
  <si>
    <t>intTimeStart</t>
  </si>
  <si>
    <t>values 0,-1.Need to check whether this is required.</t>
  </si>
  <si>
    <t>START_DATE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</si>
  <si>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</si>
  <si>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 xml:space="preserve">COLL_DAY                               </t>
  </si>
  <si>
    <t>Note: we have many invalid dates ie. month with no year etc.
Format and place in verbatimEventDate</t>
  </si>
  <si>
    <t>http://rs.tdwg.org/dwc/terms/eventDate</t>
  </si>
  <si>
    <t xml:space="preserve">//Unit/Gathering/DateTime/ISODateTimeBegin </t>
  </si>
  <si>
    <t>END_DATE</t>
  </si>
  <si>
    <t xml:space="preserve">COLL_MONTH                           </t>
  </si>
  <si>
    <t>Format and place in verbatimEventDate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</si>
  <si>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</si>
  <si>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 xml:space="preserve">COLL_YEAR                              </t>
  </si>
  <si>
    <t>NUMBER(4)</t>
  </si>
  <si>
    <t>DESCRIPTION</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</si>
  <si>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</si>
  <si>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endDate</t>
  </si>
  <si>
    <t xml:space="preserve">COLL_DAY_LAST                          </t>
  </si>
  <si>
    <t>//Unit/Gathering/DateTime/ISODateTimeEnd</t>
  </si>
  <si>
    <t>LOAN_ID</t>
  </si>
  <si>
    <t xml:space="preserve">COLL_MONTH_LAST                      </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</si>
  <si>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</si>
  <si>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 xml:space="preserve">COLL_YEAR_LAST                         </t>
  </si>
  <si>
    <t>LOAN_SEQ</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</si>
  <si>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</si>
  <si>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intDateEnd</t>
  </si>
  <si>
    <t>latestDateCollected</t>
  </si>
  <si>
    <t>intTimeEnd</t>
  </si>
  <si>
    <t>CREATE_BY</t>
  </si>
  <si>
    <t>JRH|JRC|IRT|ALYNE|FAYED|SARA|JULIEP|JOP|AWHALEN|FZICH|BRONWYNC|KIRSTENC</t>
  </si>
  <si>
    <t>verbatimEventDate</t>
  </si>
  <si>
    <t>NEW:verbatimEventDate</t>
  </si>
  <si>
    <t xml:space="preserve">DwC:The verbatim original representation of the date and time information for an Event. </t>
  </si>
  <si>
    <t>Populate with the values in coll_day, coll_month, coll_year; coll_day_last, coll_month_last, coll_year_last</t>
  </si>
  <si>
    <t>LEGACYID_RG</t>
  </si>
  <si>
    <t>UPDATE_BY</t>
  </si>
  <si>
    <t>ca_places.ANH geography tree?</t>
  </si>
  <si>
    <t>JOP|JRH|BRONWYNC|KIRSTENC|AWHALEN|JRC|FZICH</t>
  </si>
  <si>
    <t>RecordedDate</t>
  </si>
  <si>
    <t>http://rs.tdwg.org/dwc/terms/verbatimEventDate</t>
  </si>
  <si>
    <t>//Unit/Gathering/DateTime/DateText</t>
  </si>
  <si>
    <t>DETERMINATION</t>
  </si>
  <si>
    <t>DET_SEQUENCE</t>
  </si>
  <si>
    <t>1|2|3|4|5|6|7|8|9|10|11|21|22</t>
  </si>
  <si>
    <t>casualTime</t>
  </si>
  <si>
    <t>dusk, dawn etc (7 records with data)</t>
  </si>
  <si>
    <t>STATEPROVINCE</t>
  </si>
  <si>
    <t>ca_places.stateProvince</t>
  </si>
  <si>
    <t>QUALIFIER</t>
  </si>
  <si>
    <t>floraOf</t>
  </si>
  <si>
    <t>cf.|aff.|?|incorrect|forsan|sp.nov.|cv.</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</si>
  <si>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</si>
  <si>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</si>
  <si>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</si>
  <si>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SP_AGG</t>
  </si>
  <si>
    <t>s.l.|s.s.</t>
  </si>
  <si>
    <t>recordOrigin</t>
  </si>
  <si>
    <t xml:space="preserve">RECORD_ORIGIN                      </t>
  </si>
  <si>
    <t>VARCHAR2(150)</t>
  </si>
  <si>
    <t>Describes where the ANHSIR record originated from. Especially useful to track exchange data.</t>
  </si>
  <si>
    <t>wanted</t>
  </si>
  <si>
    <t>DET_DAY</t>
  </si>
  <si>
    <t>6|21|13|30|29|18|1|27|10|3|11|15|16|20|9|2|17|14|23|4|22|25|24|5|7|8|31|19|12|26|28|0|51</t>
  </si>
  <si>
    <t>Location</t>
  </si>
  <si>
    <t>createdBy</t>
  </si>
  <si>
    <t xml:space="preserve">CREATED_BY                          </t>
  </si>
  <si>
    <t>WhoCreated</t>
  </si>
  <si>
    <t>DET_MONTH</t>
  </si>
  <si>
    <t>May|Nov|Jan|Apr|Mar|Feb|Jun|Oct|Aug|Jul|Sep|Dec</t>
  </si>
  <si>
    <t>COUNTY</t>
  </si>
  <si>
    <t>ca_places.county</t>
  </si>
  <si>
    <t>createDate</t>
  </si>
  <si>
    <t xml:space="preserve">CREATE_DATE                                 </t>
  </si>
  <si>
    <t>DateCreated</t>
  </si>
  <si>
    <t>DateEntered</t>
  </si>
  <si>
    <t>CURRENT_DET</t>
  </si>
  <si>
    <t>*</t>
  </si>
  <si>
    <t>updatedBy</t>
  </si>
  <si>
    <t xml:space="preserve">UPDATED_BY                          </t>
  </si>
  <si>
    <t>NAME_PLATE</t>
  </si>
  <si>
    <t>WhoLastUpdated</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</si>
  <si>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</si>
  <si>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updateDate</t>
  </si>
  <si>
    <t xml:space="preserve">UPDATE_DATE                      </t>
  </si>
  <si>
    <t>DateLastUpdated</t>
  </si>
  <si>
    <t>DateModified</t>
  </si>
  <si>
    <t>TYPE_DET_FLAG</t>
  </si>
  <si>
    <t>The spatial location or named place where the specimen(s) was collected</t>
  </si>
  <si>
    <t>Currently part of COLLECTING_EVENT</t>
  </si>
  <si>
    <t xml:space="preserve"> http://purl.org/dc/terms/Location</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</si>
  <si>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</si>
  <si>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</si>
  <si>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locationID</t>
  </si>
  <si>
    <t>locality</t>
  </si>
  <si>
    <t xml:space="preserve">LOCALITY                           </t>
  </si>
  <si>
    <t>VARCHAR2(600)</t>
  </si>
  <si>
    <t>DONOR_INST</t>
  </si>
  <si>
    <t>Describe the location of the collection in plain English.  For example, ‘23 km from Braidwood towards Bungendore on the Kings Highway.’ or ‘Near bore # 3, Tintarra Homestead.’</t>
  </si>
  <si>
    <t>Migrate as is. AF: Check assumption this is as per ANHSIR.....</t>
  </si>
  <si>
    <t>Locality?</t>
  </si>
  <si>
    <t>http://rs.tdwg.org/dwc/terms/locality</t>
  </si>
  <si>
    <t>//Unit/Gathering/LocalityText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</si>
  <si>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</si>
  <si>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concatenate with locality</t>
  </si>
  <si>
    <t>pointLocation (concatenate with DwC locality)</t>
  </si>
  <si>
    <t>DONOR_ACC</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</si>
  <si>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</si>
  <si>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verbatimLocality</t>
  </si>
  <si>
    <t xml:space="preserve">NEW:verbatimLOCALITY                           </t>
  </si>
  <si>
    <t>verbatimLocality generally is the locality information exactly as provided by the collector (or an old label), but we take it to be the locality as defined in previous iterations of HISPID, which is very nearly the same. Less specific geographic information can be included under this term if it concerns non-standard and/or historic names, for example 'Nova Hollandia', 'Van Diemen's Land'.</t>
  </si>
  <si>
    <t>No data</t>
  </si>
  <si>
    <t>tblSite</t>
  </si>
  <si>
    <t>vchrLocal</t>
  </si>
  <si>
    <t>Descriptive verbatim from the label</t>
  </si>
  <si>
    <t>Locality</t>
  </si>
  <si>
    <t>http://rs.tdwg.org/dwc/terms/verbatimLocality</t>
  </si>
  <si>
    <t>//Unit/Gathering/LocalityText(does seem to map to the same element…check)</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</si>
  <si>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</si>
  <si>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</si>
  <si>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nearestNamedPlace</t>
  </si>
  <si>
    <t xml:space="preserve">NEAREST_NAMED_PLACE                 </t>
  </si>
  <si>
    <t>Exchanged data only, old HISPID field 'nnr' - The nearest named place to the locality of the collection taken from a 1:100,000 topographic map series. Supply any valid place name using conventional mixed case for the full name of the place.</t>
  </si>
  <si>
    <t>move the current text to a 'geocode notes' attribute which could hold the text previously entered as '[Nearest named place:text].</t>
  </si>
  <si>
    <t>siteTrait</t>
  </si>
  <si>
    <t>trait name = NEAREST PLACE</t>
  </si>
  <si>
    <t>HISPID_ID</t>
  </si>
  <si>
    <t>deprecated for exchange.</t>
  </si>
  <si>
    <t>//Unit/Gathering/NearNamedPlaces</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</si>
  <si>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</si>
  <si>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</si>
  <si>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geography tree as per biolink??</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</si>
  <si>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</si>
  <si>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Need to review IBIS REGION and COUNTRY tables to see if they can be built into a Geography tree.</t>
  </si>
  <si>
    <t>tblPoliticalRegion</t>
  </si>
  <si>
    <t>intPoliticalRegionID</t>
  </si>
  <si>
    <t>Need to check if values are consistent with ANHSIR Country or better mapped to another field… [AS:from ANIC data report: a mix of countries, provinces and other]</t>
  </si>
  <si>
    <t>ANH geography tree?</t>
  </si>
  <si>
    <t>DET_FLAG</t>
  </si>
  <si>
    <t xml:space="preserve">REGION_ID                              </t>
  </si>
  <si>
    <t>d|c|f|i|v|l</t>
  </si>
  <si>
    <t>NUMBER(5)</t>
  </si>
  <si>
    <t>A code for the region where the collection was made.</t>
  </si>
  <si>
    <t>ANH and CNS have different region codes, therefore need to differentiate between institutions.
ANH - Australian Herbarium Regions, CNS/JCU - Barlow Region</t>
  </si>
  <si>
    <t>//Unit/Gathering/NamedAreas/NamedArea[AreaClass="Australian Herbarium Region"]/AreaName
//Unit/Gathering/NamedAreas/NamedArea[AreaClass="Barlow Region"]/AreaName</t>
  </si>
  <si>
    <t>AVH_FLAG</t>
  </si>
  <si>
    <t>continent</t>
  </si>
  <si>
    <t xml:space="preserve">NEW:continent                  </t>
  </si>
  <si>
    <t>The name of the continent in which the collecting locality is situated.</t>
  </si>
  <si>
    <t>Need to check region/country to see if there are any values</t>
  </si>
  <si>
    <t>tblContinents</t>
  </si>
  <si>
    <t>ContinentName</t>
  </si>
  <si>
    <t>http://rs.tdwg.org/dwc/terms/continent</t>
  </si>
  <si>
    <t>//Unit/Gathering/NamedAreas/NamedArea[AreaClass="continent"]/AreaName</t>
  </si>
  <si>
    <t>FLORA_FLAG</t>
  </si>
  <si>
    <t>country</t>
  </si>
  <si>
    <t xml:space="preserve">COUNTRY                             </t>
  </si>
  <si>
    <t>VARCHAR2(40)</t>
  </si>
  <si>
    <t>The Country of origin of the collection is listed in this field.  Note: country should always be filled out in full, e.g. UNITED STATES OF AMERICA not USA; PAPUA NEW GUINEA not PNG.  A list of former and current country names is available at P:\ANH\ANH_Resources\country_list_current.xls;</t>
  </si>
  <si>
    <t>Have a table IBIS.COUNTRY which includes the following breakdowns. Need to see  how this fits with the Geography tree. Currently Country name in full is held in the table.
ABBREVIATED NAME        20
ALTERNATIVE NAME        19
CURRENT        249
INFORMAL NAME        13
NON-COUNTRY REGION        41
SUPERCEDED NAME        22</t>
  </si>
  <si>
    <t>vchrParentCountry/vchrName??</t>
  </si>
  <si>
    <t>tblCountries</t>
  </si>
  <si>
    <t>CountryName</t>
  </si>
  <si>
    <t>http://rs.tdwg.org/dwc/terms/country</t>
  </si>
  <si>
    <t>NATURALIZED</t>
  </si>
  <si>
    <t>//Unit/Gathering/Country/Name</t>
  </si>
  <si>
    <t>*|Y</t>
  </si>
  <si>
    <t>DET_ITEM</t>
  </si>
  <si>
    <t>countryCode</t>
  </si>
  <si>
    <t>1|2|3|4|5|6|7|8|9|32</t>
  </si>
  <si>
    <t>NEW:countryCode</t>
  </si>
  <si>
    <t>The standard ISO-3166 code for the country in which the collecting locality is situated.</t>
  </si>
  <si>
    <t>Compare to data in IBIS.COUNTRY.A2CODE</t>
  </si>
  <si>
    <t>http://rs.tdwg.org/dwc/terms/countryCode</t>
  </si>
  <si>
    <t>//Unit/Gathering/Country/ISO3166Code</t>
  </si>
  <si>
    <t>stateProvince</t>
  </si>
  <si>
    <t xml:space="preserve">STATE                                </t>
  </si>
  <si>
    <t>VARCHAR2(4)</t>
  </si>
  <si>
    <t>State is the two or three letter abbreviation for each State or Territory.  This field is filled in automatically according to the entry made in the region_code field.</t>
  </si>
  <si>
    <t>See IBIS.REGION for some values</t>
  </si>
  <si>
    <t>tblStateProvince</t>
  </si>
  <si>
    <t>StateProvinceName</t>
  </si>
  <si>
    <t>http://rs.tdwg.org/dwc/terms/stateProvince</t>
  </si>
  <si>
    <t>//Unit/Gathering/NamedAreas/NamedArea[AreaClass="stateProvince"]/AreaName</t>
  </si>
  <si>
    <t>isotype|paratype|type|holotype|isoparatype|syntype|isosyntype|isolectotype|neotype|PBR Standard|lectotype|isoneotype|ACRA Standard|isoepitype</t>
  </si>
  <si>
    <t>waterBody</t>
  </si>
  <si>
    <t>NEW:waterBody</t>
  </si>
  <si>
    <t>The name of the water body in which the Location occurs.</t>
  </si>
  <si>
    <t>tblWaterBodies</t>
  </si>
  <si>
    <t>WaterBodyName</t>
  </si>
  <si>
    <t>http://rs.tdwg.org/dwc/terms/waterBody</t>
  </si>
  <si>
    <t>TYPE_QUALIFIER</t>
  </si>
  <si>
    <t>//Unit/Gathering/NamedAreas/NamedArea[AreaClass="waterBody"]/AreaName</t>
  </si>
  <si>
    <t>?|possible|probable|doubtful</t>
  </si>
  <si>
    <t>county</t>
  </si>
  <si>
    <t xml:space="preserve">NEW:county                             </t>
  </si>
  <si>
    <t>DwC:   The name of the next smaller administrative region after stateProvince in which the collecting locality is situated.</t>
  </si>
  <si>
    <t>Need to work out further…</t>
  </si>
  <si>
    <t>tblCounties</t>
  </si>
  <si>
    <t>CountyName</t>
  </si>
  <si>
    <t>http://rs.tdwg.org/dwc/terms/county</t>
  </si>
  <si>
    <t>//Unit/Gathering/NamedAreas/NamedArea[AreaClass="county"]/AreaName</t>
  </si>
  <si>
    <t>LABEL_TYPE</t>
  </si>
  <si>
    <t>tag|2</t>
  </si>
  <si>
    <t>islandGroup</t>
  </si>
  <si>
    <t>NEW:islandGroup</t>
  </si>
  <si>
    <t>The name of the island group in which the Location occurs.</t>
  </si>
  <si>
    <t>PASS_ID</t>
  </si>
  <si>
    <t>tblIslandGroups</t>
  </si>
  <si>
    <t>IslandGroupName</t>
  </si>
  <si>
    <t>http://rs.tdwg.org/dwc/terms/islandGroup</t>
  </si>
  <si>
    <t>1|0</t>
  </si>
  <si>
    <t>//Unit/Gathering/NamedAreas/NamedArea[AreaClass="islandGroup"]/AreaName</t>
  </si>
  <si>
    <t>island</t>
  </si>
  <si>
    <t>ITEM_ACTION</t>
  </si>
  <si>
    <t>ACTION_TYPE</t>
  </si>
  <si>
    <t>NEW:island</t>
  </si>
  <si>
    <t>The name of the island on or near which the Location occurs.</t>
  </si>
  <si>
    <t>Load ANHSIR data|Load LC data|Change tag|Measure|Propagate|Treatment|Dead|Move|New stock|Stock take|Discard|Germinate|Pot on|Deaccession|Reaccession|Prepare plant out|Plant out|Observation|Load germ trial|Herb material taken|Merge|Map|Admin|Split</t>
  </si>
  <si>
    <t>tblIslands</t>
  </si>
  <si>
    <t>IslandName</t>
  </si>
  <si>
    <t>http://rs.tdwg.org/dwc/terms/island</t>
  </si>
  <si>
    <t>//Unit/Gathering/NamedAreas/NamedArea[AreaClass="island"]/AreaName</t>
  </si>
  <si>
    <t>ITEM_STATUS</t>
  </si>
  <si>
    <t xml:space="preserve">SECONDARY_SUBDIVISION               </t>
  </si>
  <si>
    <t>Secondary Subdivision of Country of Origin.</t>
  </si>
  <si>
    <t>Only seems to be  provided from other institutions via exchange records. Was HISPID term 'sru'</t>
  </si>
  <si>
    <t>?</t>
  </si>
  <si>
    <t>Complete|Deaccessioned|Planned|Placed|Removed|Changed|Needs tag</t>
  </si>
  <si>
    <t>municipality</t>
  </si>
  <si>
    <t>n/a</t>
  </si>
  <si>
    <t>REQUEST_ID</t>
  </si>
  <si>
    <t>32|22|29|25|24|13|23|30|11|15|1|17|14|62|61|27|44|21|42|41|8</t>
  </si>
  <si>
    <t>decimalLatitude</t>
  </si>
  <si>
    <t xml:space="preserve">LAT_DECIMAL                          </t>
  </si>
  <si>
    <t>NUMBER(7,5)</t>
  </si>
  <si>
    <t>Generated from separate coordinates entered</t>
  </si>
  <si>
    <t>Need to decide whether the current coordinates in ANHSIR should be migrated as 'verbatim' or 'processed'.</t>
  </si>
  <si>
    <t>http://rs.tdwg.org/dwc/terms/decimalLatitude</t>
  </si>
  <si>
    <t>ITEM_OBSERVATION</t>
  </si>
  <si>
    <t>OBS_ID</t>
  </si>
  <si>
    <t>//Unit/Gathering/SiteCoordinateSets/SiteCoordinates/CoordinatesLatLong/LatitudeDecimal</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</si>
  <si>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</si>
  <si>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decimalLongitude</t>
  </si>
  <si>
    <t>TRIAL_ID</t>
  </si>
  <si>
    <t xml:space="preserve">LONG_DECIMAL                         </t>
  </si>
  <si>
    <t>NUMBER(8,5)</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</si>
  <si>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</si>
  <si>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http://rs.tdwg.org/dwc/terms/decimalLongitude</t>
  </si>
  <si>
    <t>//Unit/Gathering/SiteCoordinateSets/SiteCoordinates/CoordinatesLatLong/LongitudeDecimal</t>
  </si>
  <si>
    <t>TOTAL_DAYS</t>
  </si>
  <si>
    <t>geodeticDatum</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</si>
  <si>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</si>
  <si>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 xml:space="preserve">GEODETIC_DATUM                      </t>
  </si>
  <si>
    <t>DwC desc: The ellipsoid, geodetic datum, or spatial reference system (SRS) upon which the geographic coordinates given in decimalLatitude and decimalLongitude are based.
Use of EPSG codes is recommended.</t>
  </si>
  <si>
    <t xml:space="preserve">266 values in the database, can't set lookup although it should one…
would prefer a proper proscribed set of values for this attribute and move the current text to a 'geocode notes' attribute which could hold the text previously entered as '[Geodetic datum:text]. Where possible the correct datum could be populated. </t>
  </si>
  <si>
    <t>GeodeticDatum</t>
  </si>
  <si>
    <t>http://rs.tdwg.org/dwc/terms/geodeticDatum</t>
  </si>
  <si>
    <t>//Unit/Gathering/SiteCoordinateSets/SiteCoordinates/CoordinatesLatLong/SpatialDatum</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</si>
  <si>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</si>
  <si>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verbatimLatitude</t>
  </si>
  <si>
    <t xml:space="preserve">LAT_DEG                                </t>
  </si>
  <si>
    <t>latitude information associated with the collection site</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</si>
  <si>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</si>
  <si>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 xml:space="preserve">LAT_MIN                                </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</si>
  <si>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</si>
  <si>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 xml:space="preserve">LAT_SEC                                </t>
  </si>
  <si>
    <t>UNIT_OF_MEASUREMENT</t>
  </si>
  <si>
    <t>deg|gm|ea|seeds|degC|mls|%|mls/l|ml/l|disc|grams|ppm|disk|mins|mg/l|weeks|degrees|microns</t>
  </si>
  <si>
    <t xml:space="preserve">LAT_DIR                              </t>
  </si>
  <si>
    <t>VARCHAR2(1)</t>
  </si>
  <si>
    <t>UNIT_OF_DURATION</t>
  </si>
  <si>
    <t>hours|min|hrs|days|weeks|mins|%|hour|seed|microns</t>
  </si>
  <si>
    <t>NEW:verbatimLatitude</t>
  </si>
  <si>
    <t>????fltPosY1 (latitude),(bottom left corner?)
fltPosY2 (top right corner?)</t>
  </si>
  <si>
    <t>Only when supplied from the label(positionSource)</t>
  </si>
  <si>
    <t>http://rs.tdwg.org/dwc/terms/verbatimLatitude
http://rs.tdwg.org/dwc/terms/footprintWKT (for bounding box?)</t>
  </si>
  <si>
    <t>//Unit/Gathering/SiteCoordinateSets/SiteCoordinates/CoordinatesLatLong/VerbatimLatitude</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</si>
  <si>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</si>
  <si>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verbatimLongitude</t>
  </si>
  <si>
    <t xml:space="preserve">LONG_DEG                               </t>
  </si>
  <si>
    <t>NUMBER(3)</t>
  </si>
  <si>
    <t>longitude information associated with the collection site</t>
  </si>
  <si>
    <t xml:space="preserve">LONG_MIN                               </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</si>
  <si>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</si>
  <si>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 xml:space="preserve">LONG_SEC                               </t>
  </si>
  <si>
    <t>ITEM_RELATION</t>
  </si>
  <si>
    <t>REL_TYPE_ID</t>
  </si>
  <si>
    <t>Lineage|Source item</t>
  </si>
  <si>
    <t>RELATIONSHIP_DESC</t>
  </si>
  <si>
    <t xml:space="preserve">LONG_DIR                             </t>
  </si>
  <si>
    <t>Clonal parent|OPAR|Non clonal parent|Unknown|Created from</t>
  </si>
  <si>
    <t>NEW:verbatimLongitude</t>
  </si>
  <si>
    <t>????fltPosX1 (longitutde),(bottom left corner?)
fltPosX2 (top right corner?)</t>
  </si>
  <si>
    <t>Only when supplied from the label (positionSource)</t>
  </si>
  <si>
    <t>http://rs.tdwg.org/dwc/terms/verbatimLongitude
http://rs.tdwg.org/dwc/terms/footprintWKT (for bounding box?)</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</si>
  <si>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</si>
  <si>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//Unit/Gathering/SiteCoordinateSets/SiteCoordinates/CoordinatesLatLong/VerbatimLongitude</t>
  </si>
  <si>
    <t>verbatimCoordinates</t>
  </si>
  <si>
    <t>NEW:verbatimCoordinates</t>
  </si>
  <si>
    <t>DwC desc: Use for UTM type coordinates. The coordinate ellipsoid, geodeticDatum, or full Spatial Reference System (SRS) for these coordinates should be stored in verbatimSRS and the coordinate system should be stored in verbatimCoordinateSystem.</t>
  </si>
  <si>
    <t>Populate with GRID_ZONE, EASTING, NORTHING
Data is messy!</t>
  </si>
  <si>
    <t>http://rs.tdwg.org/dwc/terms/verbatimCoordinates</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</si>
  <si>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</si>
  <si>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//Unit/Gathering/SiteCoordinateSets/SiteCoordinates/CoordinatesUTM/UTMZone + //Unit/Gathering/SiteCoordinateSets/SiteCoordinates/CoordinatesUTM/UTMEasting + //Unit/Gathering/SiteCoordinateSets/SiteCoordinates/CoordinatesUTM/UTMNorthing</t>
  </si>
  <si>
    <t>vchrPosUTMMapProj</t>
  </si>
  <si>
    <t>variations of 1:250,000 map (4 records)</t>
  </si>
  <si>
    <t>AF: is this UTM? or something else</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</si>
  <si>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</si>
  <si>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vchrPosUTMMapName</t>
  </si>
  <si>
    <t>Name of 1:250,000 map</t>
  </si>
  <si>
    <t>vchrPosUTMMapVer</t>
  </si>
  <si>
    <t>1:50,000 (2 records)</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</si>
  <si>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</si>
  <si>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</si>
  <si>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CoordinatesZone (do we allow UTM to entered properly?)</t>
  </si>
  <si>
    <t xml:space="preserve">GRID_ZONE                              </t>
  </si>
  <si>
    <t>Zone for Australian Map Grid co-ordinates. grid references, e.g. 3857 38764 AMG.  Any information provided should be copied verbatim into this field.  Sometimes grid references also should be included in the locality field when labels are to be produced (e.g. where they are more precise than the locality and geocode supplied by the collector).</t>
  </si>
  <si>
    <t>CONSERVATION_STATUS</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</si>
  <si>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</si>
  <si>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//Unit/Gathering/SiteCoordinateSets/SiteCoordinates/CoordinatesUTM/UTMZone</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</si>
  <si>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</si>
  <si>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CoordinatesEasting (do we allow UTM to entered properly?)</t>
  </si>
  <si>
    <t xml:space="preserve">EASTING                             </t>
  </si>
  <si>
    <t>VARCHAR2(10)</t>
  </si>
  <si>
    <t>//Unit/Gathering/SiteCoordinateSets/SiteCoordinates/CoordinatesUTM/UTMEasting</t>
  </si>
  <si>
    <t>ITEM_SITUATION</t>
  </si>
  <si>
    <t>TRACKING_NO</t>
  </si>
  <si>
    <t>1|2</t>
  </si>
  <si>
    <t>CoordinatesNorthing (do we allow UTM to entered properly?)</t>
  </si>
  <si>
    <t xml:space="preserve">NORTHING                            </t>
  </si>
  <si>
    <t>VARCHAR2(12)</t>
  </si>
  <si>
    <t>//Unit/Gathering/SiteCoordinateSets/SiteCoordinates/CoordinatesUTM/UTMNorthing</t>
  </si>
  <si>
    <t>CURRENT_SIT</t>
  </si>
  <si>
    <t>*|P</t>
  </si>
  <si>
    <t>UNIT_OF_QTY</t>
  </si>
  <si>
    <t>verbatimCoordinateSystem</t>
  </si>
  <si>
    <t>ea|tbd|gm</t>
  </si>
  <si>
    <t>NEW:verbatimCoordinateSystem</t>
  </si>
  <si>
    <t>DwC desc: The spatial coordinate system for the verbatimLatitude and verbatimLongitude or the verbatimCoordinates of the Location.</t>
  </si>
  <si>
    <t>AF: check other attributes to see if we can populate</t>
  </si>
  <si>
    <t>http://rs.tdwg.org/dwc/terms/verbatimCoordinateSystem
vocab: http://hiscom.chah.org.au/hispid/vocabulary/verbatim_coordinate_system
values: decimal degrees, degrees decimal minutes, degrees minutes seconds, [degrees minutes decimal seconds], UTM</t>
  </si>
  <si>
    <t>ITEM_SIZE</t>
  </si>
  <si>
    <t>pkt|lpkt|pipe|pot|mount|punnet|rp|90mm|hanging basket|container|hanging pot|hb|hp|hanging mount|175mm|log|tray|40mm|70mm|ft|nt|200mm|cpt|true|plate|stick|128ct|vial|30ct|140mm|50mm|100ct|60ct|rt|240cts</t>
  </si>
  <si>
    <t>verbatimSRS</t>
  </si>
  <si>
    <t>NEW:verbatimSRS</t>
  </si>
  <si>
    <t>ITEM_UNIT_RELATION</t>
  </si>
  <si>
    <t>vchrPosUTMSource</t>
  </si>
  <si>
    <t>WGS-84 (4 records)</t>
  </si>
  <si>
    <t>http://rs.tdwg.org/dwc/terms/verbatimSRS</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</si>
  <si>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</si>
  <si>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</si>
  <si>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coordinatePrecision</t>
  </si>
  <si>
    <t>NEW:coordinatePrecision</t>
  </si>
  <si>
    <t>DwC desc:A decimal representation of the precision of the coordinates given in the decimalLatitude and decimalLongitude
Examples: "0.00001" (normal GPS limit for decimal degrees), "0.000278" (nearest second), "0.01667" (nearest minute), "1.0" (nearest degree).</t>
  </si>
  <si>
    <t>Store or generate from other attributes?</t>
  </si>
  <si>
    <t>http://rs.tdwg.org/dwc/terms/coordinatePrecision</t>
  </si>
  <si>
    <t>HISPID6 - not in ABCD
ABCD 2.06 (http://www.bgbm.org/tdwg/CODATA/Schema/ABCD_2.06/HTML/ABCD_2.06.html)  //Unit/Gathering/SiteCoordinateSets/SiteCoordinates/CoordinatesLatLong/CoordinateErrorDistanceInMeters</t>
  </si>
  <si>
    <t>HABIT</t>
  </si>
  <si>
    <t>coordinateUncertaintyInMeters</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</si>
  <si>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</si>
  <si>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 xml:space="preserve">GEOACY                                 </t>
  </si>
  <si>
    <t>NUMBER(6)</t>
  </si>
  <si>
    <t xml:space="preserve">Actual number of metres assigned to the geocode accuracy.
</t>
  </si>
  <si>
    <t>vchrPosError (positionError)</t>
  </si>
  <si>
    <t>in distance + unit (can this be converted to metres?)</t>
  </si>
  <si>
    <t>Combined/processed and together map to coordinateUncertainityInMeters</t>
  </si>
  <si>
    <t>/ActualCoordinateErrorsInMeters (?)
/MaskedCoordinateErrorInMeters (?)</t>
  </si>
  <si>
    <t>HERBARIUM_MATERIAL</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</si>
  <si>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</si>
  <si>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 xml:space="preserve">GEOCODE_ACCURACY                       </t>
  </si>
  <si>
    <t>code to indicate geocode accuracy (often referred to as a ‘precision code’.  See appendix 3 for a list of available precision codes.  This field should only be used where the code entered relates exactly to the desired value in metres.  Otherwise this field should be left blank and the value entered manually in the ‘in metres’ field.</t>
  </si>
  <si>
    <t>Data currently entered as a code and stored as a value in geoacy. But data provide from other herbaria as actual number of metres.</t>
  </si>
  <si>
    <t>REPLICATES</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</si>
  <si>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</si>
  <si>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http://rs.tdwg.org/dwc/terms/coordinateUncertaintyInMeters</t>
  </si>
  <si>
    <t>MELNO</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</si>
  <si>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</si>
  <si>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georeferencedBy</t>
  </si>
  <si>
    <t>NEW:georeferencedBy</t>
  </si>
  <si>
    <t>DwC:  Name(s) of person(s), group(s) or organisation(s) who took the georeference of the Location eg. "National Herbarium of Victoria (MEL)", "Walsh, N.G."
HISPID: replaces geosou (geocode_source)</t>
  </si>
  <si>
    <t>EUCID</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</si>
  <si>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</si>
  <si>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generatedBy (dbname: vchrPosWho)</t>
  </si>
  <si>
    <t>need to look at data</t>
  </si>
  <si>
    <t>http://rs.tdwg.org/dwc/terms/georeferencedBy</t>
  </si>
  <si>
    <t>//Unit/Gathering/SiteMeasurementsOrFacts/SiteMeasurementOrFact/MeasurementOrFactAtomised[Parameter="georeferencedBy"]/LowerValue</t>
  </si>
  <si>
    <t>RELATIONSHIP_ACTION</t>
  </si>
  <si>
    <t>Conversion|Herb material taken|Origin of live material</t>
  </si>
  <si>
    <t>vchrPosWho</t>
  </si>
  <si>
    <t>who determined postion (only 9 records with data)</t>
  </si>
  <si>
    <t>Phytochem in ANHSIR|Noted in ANHSIR comments|Accession in ATHIS</t>
  </si>
  <si>
    <t>split into: georeferencedBy, georeferenceProtocol (rule for splitting TBC)</t>
  </si>
  <si>
    <t xml:space="preserve">GEOCODE_SOURCE                </t>
  </si>
  <si>
    <t>NUMBER(1)</t>
  </si>
  <si>
    <t>ANHSIR: code used to indicate the source of the geocode (1=Collector, 2=Compiler, 3=automatically generated, 4=records of another institution, 5=unknown)
ABCD: Coordinates measuring system e.g. GPS, field map reference, inferred map reference"
DwC desc: A description of or reference to the methods used to determine the geographic coordinates of the Location.
HISPID5: geosou</t>
  </si>
  <si>
    <t>vchrPosSource (positionSource)</t>
  </si>
  <si>
    <t>Values: Atlas, Collector, Compiler, eGaz, Gazetteer, Google earth GPS, label, map coords, see notes
(Note: requires some more work there are other values, not sure of there status, see Robyn)</t>
  </si>
  <si>
    <t>http://rs.tdwg.org/dwc/terms/georeferenceProtocol</t>
  </si>
  <si>
    <t>//Unit/Gathering/SiteCoordinateSets/SiteCoordinates/CoordinateMethod (1)</t>
  </si>
  <si>
    <t>IBIS|JRH</t>
  </si>
  <si>
    <t>georeferenceProtocol</t>
  </si>
  <si>
    <t xml:space="preserve">GEOCODE_METHOD                      </t>
  </si>
  <si>
    <t>VARCHAR2(20)</t>
  </si>
  <si>
    <t>ANHSIR: indicate the method used to calculate the geocode (generalised point, GPS, Map, Unknown)</t>
  </si>
  <si>
    <t>values:
5
GPS
Generalised point
Map
Named place + vector
Unknown</t>
  </si>
  <si>
    <t>//Unit/Gathering/SiteCoordinateSets/SiteCoordinates/CoordinateMethod (2)</t>
  </si>
  <si>
    <t>IBIS|IIBIS|JRH</t>
  </si>
  <si>
    <t>LOAN</t>
  </si>
  <si>
    <t>georeferencedDate</t>
  </si>
  <si>
    <t>LOAN_YEAR</t>
  </si>
  <si>
    <t>generatedOn (dbname: vchrPosDate)</t>
  </si>
  <si>
    <t>1986|1987|1990|2012|1981|1983|1985|1988|1989|1991|1992|1993|1994|1996|1995|1997|1998|1999|2000|2001|2002|2003|2004|2005|2006|2007|2008|2009|2010|2011|2013|2014|2015|2016|2017</t>
  </si>
  <si>
    <t>LOAN_ADDRESS</t>
  </si>
  <si>
    <t>INSTITUTION_HEAD</t>
  </si>
  <si>
    <t>vchrPosDate</t>
  </si>
  <si>
    <t>The Curator, Herbarium|Matthew M. Unwin, Ph.D.|The Manager|The Curator|The Director|PROF. DR K.H.KOHLER|DR C. J. SALDANHA|Prof. J. Lambinon|DR E. R. de la SOTA|GORNAL, R.J.|Dr Marcelo P. Marcelli|Mr Gordon G. Smith</t>
  </si>
  <si>
    <t>date position determined? - only 2 records with data</t>
  </si>
  <si>
    <t>LABELS</t>
  </si>
  <si>
    <t xml:space="preserve">NEW:georeferencedDate           </t>
  </si>
  <si>
    <t>The date on which the Location was georeferenced.</t>
  </si>
  <si>
    <t>http://rs.tdwg.org/dwc/terms/georeferencedDate</t>
  </si>
  <si>
    <t>//Unit/Gathering/SiteMeasurementsOrFacts/SiteMeasurementOrFact/MeasurementOrFactAtomised[Parameter="georeferencedDate"]/LowerValue</t>
  </si>
  <si>
    <t>VERBATIMLATITUDE</t>
  </si>
  <si>
    <t>CITES</t>
  </si>
  <si>
    <t>ca_places.verbatimLatitude</t>
  </si>
  <si>
    <t>georeferenceSources</t>
  </si>
  <si>
    <t>DK 109A|NZ003|NZ001|US 060|DD 110A|HU108A|DE 148A|US 356A|DD110A|ES 103A|US 295A|JP 173A|NZ 117A|ES 111A|ZA005|KR102A|BR103A|US032|EST100A|FI 017|US 073A|NZ 002|US149A|US152A|US 108</t>
  </si>
  <si>
    <t>NEW:georeferenceSources</t>
  </si>
  <si>
    <t>DwC desc: A list of maps, gazetteers, or other resources used to georeference the Location, described specifically enough to allow anyone in the future to use the same resource.</t>
  </si>
  <si>
    <t>http://rs.tdwg.org/dwc/terms/georeferenceSources</t>
  </si>
  <si>
    <t>//Unit/Gathering/SiteCoordinateSets/SiteCoordinates/GeoreferenceSources</t>
  </si>
  <si>
    <t>georeferenceVerificationStatus</t>
  </si>
  <si>
    <t xml:space="preserve">NEW:georeferenceVerificationStatus       </t>
  </si>
  <si>
    <t>DwC desc : A categorical description of the extent to which the georeference has been verified to represent the best possible spatial description. Usage: This term is frequently only applied after an assertion has been made that the georeference might be incorrect, for instance data quality assertion in ALA or outlier detection.
Vocab: http://hiscom.chah.org.au/hispid/vocabulary/georeference_verification_status.xml</t>
  </si>
  <si>
    <t>http://rs.tdwg.org/dwc/terms/georeferenceVerificationStatus</t>
  </si>
  <si>
    <t>//Unit/Gathering/SiteCoordinateSets/SiteCoordinates/GeoreferenceVerificationStatus</t>
  </si>
  <si>
    <t>VERBATIMLONGITUDE</t>
  </si>
  <si>
    <t>ca_places.verbatimLongitude</t>
  </si>
  <si>
    <t>georeferenceUncodable OR georeferenceVerificationStatus</t>
  </si>
  <si>
    <t>KNAVIN</t>
  </si>
  <si>
    <t xml:space="preserve">UNGEOCODABLE                         </t>
  </si>
  <si>
    <t>deprecate, no data.</t>
  </si>
  <si>
    <t>DECIMALLATITUDE</t>
  </si>
  <si>
    <t>ca_places.georeference</t>
  </si>
  <si>
    <t xml:space="preserve">{
        "formatWithTemplate": "^DECIMALLATITUDE,^DECIMALLONGITUDE",
        "applyRegularExpressions": [
                {
                        "match": "(-?\\d+\\.?\\d*,-?\\d+\\.?\\d*)",
                        "replaceWith": "[\\1]"
                }
        ]
}
</t>
  </si>
  <si>
    <t>georeferenceRemarks</t>
  </si>
  <si>
    <t>NEW:georeferenceRemarks</t>
  </si>
  <si>
    <t>DwC desc:   Notes or comments about the spatial description determination, explaining assumptions made in addition or opposition to the those formalised in the method referred to in georeferenceProtocol.</t>
  </si>
  <si>
    <t>LOAN_LIST</t>
  </si>
  <si>
    <t>vchrGeoNotes</t>
  </si>
  <si>
    <t>http://rs.tdwg.org/dwc/terms/georeferenceRemarks</t>
  </si>
  <si>
    <t>CANB|CBG</t>
  </si>
  <si>
    <t>//Unit/Gathering/SiteCoordinateSets/SiteCoordinates/GeoreferenceRemarks</t>
  </si>
  <si>
    <t>DECIMALLONGITUDE</t>
  </si>
  <si>
    <t>ITEM_NO</t>
  </si>
  <si>
    <t>SPECIAL_GEOGRAPHIC_UNIT  (to be merged into GeoreferencRemarks)</t>
  </si>
  <si>
    <t>HISPID5: sgu, seems to contain the names of National Parks, Reserves etc. Could be useful for delivery of permit data.</t>
  </si>
  <si>
    <t>Migrate as a PLACE?</t>
  </si>
  <si>
    <t>1|4|2|3|8|5|6|7|11|9|10|12|13|14|15|16|17|18|19</t>
  </si>
  <si>
    <t>//Unit/Gathering/NamedAreas/NamedArea[AreaClass="Special Geographic Unit"]/AreaName</t>
  </si>
  <si>
    <t>LOAN_RETURNS</t>
  </si>
  <si>
    <t>RET_TYPE_CODE</t>
  </si>
  <si>
    <t>COORDINATESZONE</t>
  </si>
  <si>
    <t>ca_places.coordinatesZone</t>
  </si>
  <si>
    <t xml:space="preserve">GEOGRAPHIC_GRID                     </t>
  </si>
  <si>
    <t>VARCHAR2(60)</t>
  </si>
  <si>
    <t>R|T</t>
  </si>
  <si>
    <t>ANHSIR: grid references, free text. e.g. 3857 38764 AMG.  Any information provided should be copied verbatim into this field.  Sometimes grid references also should be included in the locality field when labels are to be produced (e.g. where they are more precise than the locality and geocode supplied by the collector).</t>
  </si>
  <si>
    <t>? Deprecate and move the current text to a 'geocode notes' attribute which could hold the text previously entered as 'Geographic Grid:text].
Doesn't seem to add anything and if available should be contained in the zone, easting, northing attributes.</t>
  </si>
  <si>
    <t xml:space="preserve">GEO_GRID_CLASS                      </t>
  </si>
  <si>
    <t>COORDINATESEASTING</t>
  </si>
  <si>
    <t>ca_places.coordinatesEasting</t>
  </si>
  <si>
    <t>? Not sure, has data but not on ANHSIR screens. Probably imported from previous application.
Not exchanged in ABCD.</t>
  </si>
  <si>
    <t>?Deprecate and put data in geocode notes.</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</si>
  <si>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</si>
  <si>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locationRemarks</t>
  </si>
  <si>
    <t>COMMENTS</t>
  </si>
  <si>
    <t>locQualifierName</t>
  </si>
  <si>
    <t>COORDINATESNORTHING</t>
  </si>
  <si>
    <t>ca_places.coordinatesNorthing</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</si>
  <si>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</si>
  <si>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This field doesn't exist in anh</t>
  </si>
  <si>
    <t>footprintWKT</t>
  </si>
  <si>
    <t>latitude2</t>
  </si>
  <si>
    <t>need to look at data - could be transect or box</t>
  </si>
  <si>
    <t>DC_UNIT_ID</t>
  </si>
  <si>
    <t>longitude2</t>
  </si>
  <si>
    <t>COORDINATEUNCERTAINTYQUANTITY</t>
  </si>
  <si>
    <t>ca_places.coordinateUncertainty</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</si>
  <si>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</si>
  <si>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{"skipIfEmpty":1, "formatWithTemplate": "^COORDINATEUNCERTAINTYQUANTITY ^COORDINATEUNCERTAINTYUNIT"}</t>
  </si>
  <si>
    <t>Mapped in GEOCODE_ACCURACY</t>
  </si>
  <si>
    <t>footprintSRS</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</si>
  <si>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</si>
  <si>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footprintSpatialFit</t>
  </si>
  <si>
    <t>GEOREFERENCESOURCES</t>
  </si>
  <si>
    <t>ca_places.split into: georeferencedBy, georeferenceProtocol (rule for splitting TBC)</t>
  </si>
  <si>
    <t>distanceFromPlace (Kehan Q2)</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</si>
  <si>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</si>
  <si>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distanceFromPlace</t>
  </si>
  <si>
    <t>Distance and unit of measure from place</t>
  </si>
  <si>
    <t>CONDITION_CODE</t>
  </si>
  <si>
    <t>directionFromPlace (Kehan Q2)</t>
  </si>
  <si>
    <t>ca_places.georeferenceProtocol</t>
  </si>
  <si>
    <t>Good|Damaged(Refer to Notes)|Damaged|Fair|26-APR-2007|20-FEB-2008|other|17-JAN-2008|God|OK</t>
  </si>
  <si>
    <t>listItemSplitter</t>
  </si>
  <si>
    <t>directionFromPlace</t>
  </si>
  <si>
    <t>{"list":"georeferenceProtocol", "listItemType":"concept", "matchOn":["preferred_labels"]}</t>
  </si>
  <si>
    <t>Compass direction (S,E,N,W,SSE etc)</t>
  </si>
  <si>
    <t>TRANSFER_INSTITUTION_CODE</t>
  </si>
  <si>
    <t>BM|HO|DNA|UARK|NY|CHR|DUKE|M|ASTC|U|AD|NE|BRI|WALSH|BOL|PERTH|BISH|UNSW|K|NSW|MEL|#KALB|F|BC|Landcare Auck.|PDD|P|Uni. de Rennes|LANC|L|SYD|SP|NICH</t>
  </si>
  <si>
    <t>vchrinformalLocal (Kehan Q3)</t>
  </si>
  <si>
    <t>vchrInformalLocal</t>
  </si>
  <si>
    <t>Seems to be HTML formated output see intSiteID = 2692. Not sure of data.</t>
  </si>
  <si>
    <t>UNGEOCODABLE</t>
  </si>
  <si>
    <t>ca_places.georeferenceUncodable OR georeferenceVerificationStatus</t>
  </si>
  <si>
    <t>tintPosCoordinates  (positionAreaType) (Kehan Q4)</t>
  </si>
  <si>
    <t>TRANSFER_BOTANIST_NAME</t>
  </si>
  <si>
    <t>tintPosCoordinates  (positionAreaType)</t>
  </si>
  <si>
    <t>0,1,space, null.Think indicates type of coord.</t>
  </si>
  <si>
    <t>Halford|BARKER|HEENAN|BRUHL|PEDLEY|LINDER|RYE|WILSON|PUTTOCK|GRGURINOVIC|MAKINSON|JEANES|TINDALE|DEKOK|KALB|Udovicic|Lumbsch|Susanna|SEPPELT|McKENZIE|Walsh|Beever|Hopkins|Kerrigan|Kellermann|Wood|Vermuelen|Holland|Waters|DIXON</t>
  </si>
  <si>
    <t>tintPosAreaType (postionCoordinateType) (Kehan Q5)</t>
  </si>
  <si>
    <t>tintPosAreaType (postionCoordinateType)</t>
  </si>
  <si>
    <t>0,1(point?),3(rectangle)</t>
  </si>
  <si>
    <t>TRANSFER_BOTANIST_INITIAL</t>
  </si>
  <si>
    <t>R.|P.|J.J.|0|J.E.|L.|N.|B.|P.G.|C.|C.F.|CHERYL|R.O.|BOB|J.|M.|K.|F.|T.|A.|E.H.C.|H.F.|D.</t>
  </si>
  <si>
    <t>GEOREFERENCEREMARKS</t>
  </si>
  <si>
    <t>waypointIdent</t>
  </si>
  <si>
    <t>ca_places.georeferenceRemarks</t>
  </si>
  <si>
    <t>-</t>
  </si>
  <si>
    <t>wayPointIdent</t>
  </si>
  <si>
    <t>IBIS|HELENH|THORCHAR|SCUNNING|RCORVISY|BRONWYNC|SALASYA</t>
  </si>
  <si>
    <t>???</t>
  </si>
  <si>
    <t>OBSERVATION</t>
  </si>
  <si>
    <t>ELEVATIONMINIMUM</t>
  </si>
  <si>
    <t>ca_places.minimumElevation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</si>
  <si>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</si>
  <si>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{"skipIfEmpty":1, "formatWithTemplate": "^ELEVATIONMINIMUM ^ELEVATIONUNIT"}</t>
  </si>
  <si>
    <t>coordinateDecimals</t>
  </si>
  <si>
    <t>OBS_CATEGORY</t>
  </si>
  <si>
    <t>Treatment|Observation</t>
  </si>
  <si>
    <t>originalPosition (on Biolink Query Tool screen; not in ANIC Data Report)</t>
  </si>
  <si>
    <t>ELEVATIONMAXIMUM</t>
  </si>
  <si>
    <t>ca_places.maximumElevation</t>
  </si>
  <si>
    <t>{"skipIfEmpty":1, "formatWithTemplate": "^ELEVATIONMAXIMUM ^ELEVATIONUNIT"}</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</si>
  <si>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</si>
  <si>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Deprecate</t>
  </si>
  <si>
    <t>ELEVATIONBYCODE</t>
  </si>
  <si>
    <t>ca_places.elevationMethod</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</si>
  <si>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</si>
  <si>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 xml:space="preserve">INITIAL_FORMAT                       </t>
  </si>
  <si>
    <t>Don't migrate</t>
  </si>
  <si>
    <t>HERB_MATERIAL_NOTES</t>
  </si>
  <si>
    <t>ELEVATIONUNCERTAINTY</t>
  </si>
  <si>
    <t>ca_places.elevationUncertainty</t>
  </si>
  <si>
    <t>{"skipIfEmpty":1, "formatWithTemplate": "^ELEVATIONUNCERTAINTY ^ELEVATIONUNIT"}</t>
  </si>
  <si>
    <t>elevationUnit</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</si>
  <si>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</si>
  <si>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Unit of measurement that the altitude is recorded in.</t>
  </si>
  <si>
    <t>metres' - data in ALTITUDE
'feet' - data in ALTFT</t>
  </si>
  <si>
    <t>vchrElevUnits</t>
  </si>
  <si>
    <t>various forms of m, ft, hrs. NOTE:DwC specifies metres as unit of measurement, otherwise put in verbatimElevation(?)</t>
  </si>
  <si>
    <t>elevationMinimum</t>
  </si>
  <si>
    <t>DEPTHMINIMUM</t>
  </si>
  <si>
    <t xml:space="preserve">ALTITUDE                               </t>
  </si>
  <si>
    <t>ca_places.minimumDepth</t>
  </si>
  <si>
    <t>{"skipIfEmpty":1, "formatWithTemplate": "^DEPTHMINIMUM ^DEPTHUNIT"}</t>
  </si>
  <si>
    <t>DwC desc: Elevation or lower value of a range of elevation in metres.</t>
  </si>
  <si>
    <t>Migrate as verbatim or processed?</t>
  </si>
  <si>
    <t>fltElevLower</t>
  </si>
  <si>
    <t>http://rs.tdwg.org/dwc/terms/minimumElevationInMeters</t>
  </si>
  <si>
    <t>//Unit/Gathering/Altitude/MeasurementOrFactAtomised[UnitOfMeasurement="metres"]/LowerValue</t>
  </si>
  <si>
    <t>DEPTHMAXIMUM</t>
  </si>
  <si>
    <t>FULL_NAME</t>
  </si>
  <si>
    <t>ca_places.maximumDepth</t>
  </si>
  <si>
    <t>{"skipIfEmpty":1, "formatWithTemplate": "^DEPTHMAXIMUM ^DEPTHUNIT"}</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</si>
  <si>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</si>
  <si>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 xml:space="preserve">ALTFT                                  </t>
  </si>
  <si>
    <t>ANHSIR: enter altitude where it is given in feet.
NOTE: When altitude is entered in feet the value is automatically converted and given in metres as well</t>
  </si>
  <si>
    <t>only exchange metres (feet converted if needed)</t>
  </si>
  <si>
    <t>OBS_GROUP</t>
  </si>
  <si>
    <t>GEODETICDATUM</t>
  </si>
  <si>
    <t>ca_places.geodeticDatum</t>
  </si>
  <si>
    <t>Propagation|Test|Damage|Dead|General|Label|Horticulture|Seed Sample|Seed|Seed morphology</t>
  </si>
  <si>
    <t>elevationMaximum</t>
  </si>
  <si>
    <t xml:space="preserve">ALT_UPPER                              </t>
  </si>
  <si>
    <t>DwC desc: Higher value of the range of elevation in metres.</t>
  </si>
  <si>
    <t>fltElevUpper</t>
  </si>
  <si>
    <t>OBS_TYPE</t>
  </si>
  <si>
    <t>http://rs.tdwg.org/dwc/terms/maximumElevationInMeters</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</si>
  <si>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</si>
  <si>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//Unit/Gathering/Altitude/MeasurementOrFactAtomised[UnitOfMeasurement="metres"]/UpperValue</t>
  </si>
  <si>
    <t>MEASUREMENT</t>
  </si>
  <si>
    <t>100.0000|0.5000|15.0000|10.0000|200.0000|20.0000|2.0000|50.0000|80.0000|0.0000</t>
  </si>
  <si>
    <t xml:space="preserve">ALTFT_UPPER                            </t>
  </si>
  <si>
    <t>ANHSIR: (held in alt_upper converted to metres)</t>
  </si>
  <si>
    <t>no data</t>
  </si>
  <si>
    <t>deg|%|ppm|ml/L|seeds|?|mm|(count)|ea|gm|degrees</t>
  </si>
  <si>
    <t>ca_places.parent_id</t>
  </si>
  <si>
    <t>placeHierarchyBuilder</t>
  </si>
  <si>
    <t>verbatimElevation</t>
  </si>
  <si>
    <t xml:space="preserve">{
        "parents": [
                {
                        "idno": "herbHier-^COUNTY",
                        "name": "^COUNTY",
                        "type": "county",
                        "attributes": {
                                "ca_places.hierarchy_id": "dwc",
                                "ca_places.source_id": "CANB"
                        },
                        "rules": [{
                                "trigger": "^COUNTY =~ /^$/",
                                "actions": [{
                                        "action": "SKIP"
                                }]
                        }]
                },
                {
                        "idno": "herbHier-^STATEPROVINCE",
                        "name": "^STATEPROVINCE",
                        "type": "state",
                        "attributes": {
                                "ca_places.hierarchy_id": "dwc",
                                "ca_places.source_id": "CANB"
                        },
                        "rules": [{
                                "trigger": "^STATEPROVINCE =~ /^$/",
                                "actions": [{
                                        "action": "SKIP"
                                }]
                        }]
                },
                {
                        "idno": "herbHier-^COUNTRY",
                        "name": "^COUNTRY",
                        "type": "country",
                        "attributes": {
                                "ca_places.hierarchy_id": "dwc",
                                "ca_places.source_id": "CANB"
                        },
                        "rules": [{
                                "trigger": "^COUNTRY =~ /^$/",
                                "actions": [{
                                        "action": "SKIP"
                                }]
                        }]
               }
        ]
}
</t>
  </si>
  <si>
    <t>DURATION</t>
  </si>
  <si>
    <t>12.0000|10.0000|15.0000|48.0000</t>
  </si>
  <si>
    <t>tintElevType</t>
  </si>
  <si>
    <t>1=?,2 no real data [N.B. according to ANIC Data Report, 44,751 records have content; there are three values (indicates whether the record contains a value)]</t>
  </si>
  <si>
    <t>min|hours|mm|litres|mins|seed|%|?</t>
  </si>
  <si>
    <t>elevationMethod</t>
  </si>
  <si>
    <t xml:space="preserve">ALTITUDE_METHOD                     </t>
  </si>
  <si>
    <t>DwC desc: Method by which the elevation was determined.
HISPID vocab: altimeter, DEM, GPS, field estimate, map, unknown</t>
  </si>
  <si>
    <t>http://hiscom.chah.org.au/hispid/terms/elevationMethod
Preferred controlled vocab: https://github.com/hiscom/hispid/blob/master/vocabulary/elevation_method.xml</t>
  </si>
  <si>
    <t>HISPID: not in ABCD.
ANHSIR - provides as altitude_method</t>
  </si>
  <si>
    <t>IBIS|SLAWATSC</t>
  </si>
  <si>
    <t>elevationMethod?</t>
  </si>
  <si>
    <t>IBIS</t>
  </si>
  <si>
    <t xml:space="preserve">ALTITUDE_SOURCE                        </t>
  </si>
  <si>
    <t xml:space="preserve">ANHSIR: method used to calculate the altitude
values 1=collector, 2=compiler, 3=automatically generated, 
</t>
  </si>
  <si>
    <t>vchrElevSource</t>
  </si>
  <si>
    <t>Various values - can they be converted to vocab?</t>
  </si>
  <si>
    <t>DISPLAY_MEASUREMENT</t>
  </si>
  <si>
    <t>//Unit/Gathering/Altitude/Altitude_measured_by</t>
  </si>
  <si>
    <t>elevationUncertainty</t>
  </si>
  <si>
    <t>PLANT_NAME</t>
  </si>
  <si>
    <t>RANK_ID</t>
  </si>
  <si>
    <t xml:space="preserve">ALTITUDE_ACCURACY                      </t>
  </si>
  <si>
    <t>ANHSIR: indicate the accuracy of the given altitude inn metres.  This field is only filled in where the accuracy is indicated on the label</t>
  </si>
  <si>
    <t>65|20|5|1|60|70|40|45|77|50|52|47|42|73|30|95|124|123|142|79|41|71|150|141|144|145|99|88|90|35|25|10|16|87|154|129|100|146|113|13|15|17|149|147|152|0</t>
  </si>
  <si>
    <t>vchrElevError</t>
  </si>
  <si>
    <t>Error expressed as text</t>
  </si>
  <si>
    <t>there is a http://rs.tdwg.org/dwc/terms/measurementAccuracy (think it relates to the elevation/depth) because co-ordinate precision has its own fields)</t>
  </si>
  <si>
    <t>//Unit/Gathering/Altitude/Altitude_accuracy (? Not in ABCD2.06)</t>
  </si>
  <si>
    <t>HYBRID</t>
  </si>
  <si>
    <t>X|H|I|U|C|+</t>
  </si>
  <si>
    <t>depthUnit</t>
  </si>
  <si>
    <t>Unit of measurement that the depth is recorded in.</t>
  </si>
  <si>
    <t>AUTONYM</t>
  </si>
  <si>
    <t>minimumDepth</t>
  </si>
  <si>
    <t xml:space="preserve">DEPTH                                </t>
  </si>
  <si>
    <t>NUMBER(4,2)</t>
  </si>
  <si>
    <t>ANHSIR: used to indicate depth for aquatic plants
DwC desc: depth or the lesser of a range of depth below the local surface in metres.</t>
  </si>
  <si>
    <t>fltElevDepth</t>
  </si>
  <si>
    <t>(think no data), and can't find this field in ANIC BioLink Data Report, downloaded from https://confluence.csiro.au/display/CMS/ANIC+BioLink+Data+Report</t>
  </si>
  <si>
    <t>http://rs.tdwg.org/dwc/terms/minimumDepthInMeters</t>
  </si>
  <si>
    <t>HOMONYM</t>
  </si>
  <si>
    <t>//Unit/Gathering/Depth/MeasurementOrFactAtomised/LowerValue with //Unit/Gathering/Depth/MeasurementOrFactAtomised/UnitOfMeasurement = 'metres'</t>
  </si>
  <si>
    <t>maximumDepth</t>
  </si>
  <si>
    <t xml:space="preserve">DEPTH_MAX                            </t>
  </si>
  <si>
    <t>CENSUS</t>
  </si>
  <si>
    <t>DwC desc: The greater of a range of depths below the local surface in metres.</t>
  </si>
  <si>
    <t>N|C|Y|S</t>
  </si>
  <si>
    <t>http://rs.tdwg.org/dwc/terms/maximumDepthInMeters</t>
  </si>
  <si>
    <t>//Unit/Gathering/Depth/MeasurementOrFactAtomised/UpperValue with //Unit/Gathering/Depth/MeasurementOrFactAtomised/UnitOfMeasurement = 'metres'</t>
  </si>
  <si>
    <t>VALID_CODE</t>
  </si>
  <si>
    <t>verbatimDepth</t>
  </si>
  <si>
    <t>S|X</t>
  </si>
  <si>
    <t xml:space="preserve">NEW:verbatimDepth                      </t>
  </si>
  <si>
    <t>DwC desc:   Verbatim description of the depth, as provided by the collector.</t>
  </si>
  <si>
    <t>http://rs.tdwg.org/dwc/terms/verbatimDepth</t>
  </si>
  <si>
    <t>//Unit/Gathering/Depth/MeasurementOrFactText</t>
  </si>
  <si>
    <t>COUNTRY_ID</t>
  </si>
  <si>
    <t>distanceAboveSurfaceUnit</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</si>
  <si>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</si>
  <si>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NEW:distanceAboveSurfaceUnit</t>
  </si>
  <si>
    <t>Unit of measurement that distance above surface is recorded in.</t>
  </si>
  <si>
    <t>minimumDistanceAboveSurface</t>
  </si>
  <si>
    <t>NEW:minimumDistanceAboveSurface</t>
  </si>
  <si>
    <t>DwC desc: The lower value for the height above the surface. 
This is a local off-set to the elevation - e.g., to record the height above the ground of epiphytic taxa in trees.</t>
  </si>
  <si>
    <t>http://hiscom.chah.org.au/hispid/terms/minimumDistanceAboveSurfaceInMeters</t>
  </si>
  <si>
    <t>COUNTRY_NAME</t>
  </si>
  <si>
    <t>Not in ABCD</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</si>
  <si>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</si>
  <si>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maximumDistanceAboveSurface</t>
  </si>
  <si>
    <t>NEW:maximumDistanceAboveSurface</t>
  </si>
  <si>
    <t>DwC desc: Definition  The greater value for the height above the surface.</t>
  </si>
  <si>
    <t>CURATION_RECORD_ID</t>
  </si>
  <si>
    <t>double</t>
  </si>
  <si>
    <t>http://hiscom.chah.org.au/hispid/terms/maximumDistanceAboveSurfaceInMeters</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</si>
  <si>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</si>
  <si>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verbatimAboveSurface</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</si>
  <si>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</si>
  <si>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</si>
  <si>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[ANIC:trait:other]</t>
  </si>
  <si>
    <t>tblSite[Trait]</t>
  </si>
  <si>
    <t>trait name = Other</t>
  </si>
  <si>
    <t>need to look at data, think it would be NOTES record</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</si>
  <si>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</si>
  <si>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</si>
  <si>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Representation</t>
  </si>
  <si>
    <t>[site photograph]</t>
  </si>
  <si>
    <t>trait name = Site Photograph No</t>
  </si>
  <si>
    <t xml:space="preserve">reference to a photo (not databased) </t>
  </si>
  <si>
    <t>RECORD_STATUS</t>
  </si>
  <si>
    <t>A</t>
  </si>
  <si>
    <t>CREATEDBY</t>
  </si>
  <si>
    <t>ca_places.createdBy</t>
  </si>
  <si>
    <t>GHW</t>
  </si>
  <si>
    <t>+|BNA_load|BNA_0|PNE kite|AST|PNE kite+|BNA_0+|BNA_load+|20130222|AST+|HLD|c.ud8.test|V12|V12+|25-FEB-13|ITI test</t>
  </si>
  <si>
    <t>GENUS_CHECK_REQD</t>
  </si>
  <si>
    <t>SPECIES_CHECK_REQD</t>
  </si>
  <si>
    <t>CULTIVAR</t>
  </si>
  <si>
    <t>accessStatus*</t>
  </si>
  <si>
    <t>PBR|ACNI|ACRA Registered|ACRA|ACRA Closed|Trade Name|ACRA Pending</t>
  </si>
  <si>
    <t>accessReason*</t>
  </si>
  <si>
    <t>Within a collecting event, a summary of what was collected. Can include both Herbarium and LC items.</t>
  </si>
  <si>
    <t>Zieria sp. O|Melaleuca sp. nov.|Astrotricha sp. nov.</t>
  </si>
  <si>
    <t xml:space="preserve">Describes the attributes which are common to all physical objects that were collected during a collecting event. </t>
  </si>
  <si>
    <t>NOMENCLATURAL_STATUS</t>
  </si>
  <si>
    <t>nom. rej.|nom. superfl.|orth. var.|nom. nud.|nom. dub.|nom. prov.|nom. alt.|nom. subnud.|MS|nom. cult.|nom. ambig.|orth. cons.|phrase name|morph.|PBR prov.|nom. obsc.|nom. confus.</t>
  </si>
  <si>
    <t>NOM_ILLEG</t>
  </si>
  <si>
    <t xml:space="preserve">EVENT_ID                     </t>
  </si>
  <si>
    <t>FK to the event of collection</t>
  </si>
  <si>
    <t>NOM_INVAL</t>
  </si>
  <si>
    <t>NEW:associatedOccurences</t>
  </si>
  <si>
    <t>Relationship to other COLLECTION_UNIT's. Need to determine if we have use cases for this. We do in LC for Population based seed collection,or is this CI-CU rel?)</t>
  </si>
  <si>
    <t>http://rs.tdwg.org/dwc/terms/associatedOccurrences</t>
  </si>
  <si>
    <t>CREATEDDATE</t>
  </si>
  <si>
    <t>ca_places.createDate</t>
  </si>
  <si>
    <t>TAXONOMIC_STATUS</t>
  </si>
  <si>
    <t>S|A|E|U</t>
  </si>
  <si>
    <t xml:space="preserve">UNIT_ID                 </t>
  </si>
  <si>
    <t xml:space="preserve">NOT NULL NUMBER(7)      </t>
  </si>
  <si>
    <t>PK of the collecting unit</t>
  </si>
  <si>
    <t>UPDATEDBY</t>
  </si>
  <si>
    <t>USE</t>
  </si>
  <si>
    <t>ca_places.updatedBy</t>
  </si>
  <si>
    <t xml:space="preserve">DC_UNIT_ID                  </t>
  </si>
  <si>
    <t>S</t>
  </si>
  <si>
    <t xml:space="preserve">FIELD_NUMBER                        </t>
  </si>
  <si>
    <t>DwC desc:   The verbatim collecting number
ANHSIR: Field number without Collectors initials etc. 's.n.' if no number provided.</t>
  </si>
  <si>
    <t>ESP_NAME</t>
  </si>
  <si>
    <t>vchrfieldNumber</t>
  </si>
  <si>
    <t>only 1 record in tblSiteVisit with vchrFieldNumber.
may be held in ANIC against the material as collectorNo</t>
  </si>
  <si>
    <t>//Unit/CollectorsFieldNumber</t>
  </si>
  <si>
    <t>NEW:establishmentMeans</t>
  </si>
  <si>
    <t>DwC desc: The process by which the individual(s) represented in the Occurrence became established at the location.
HISPID vocab: https://github.com/hiscom/hispid/blob/master/vocabulary/establishment_means.xml
Values: native, introduced, naturalised, invasive, managed, uncertain, adventive</t>
  </si>
  <si>
    <t>*** seems to have different meaning to CULTIVATED.</t>
  </si>
  <si>
    <t>EDIT_STATUS</t>
  </si>
  <si>
    <t>E</t>
  </si>
  <si>
    <t>http://rs.tdwg.org/dwc/terms/establishmentMeans</t>
  </si>
  <si>
    <t>//Unit/Gathering/EstablishmentMeans</t>
  </si>
  <si>
    <t>DELETED</t>
  </si>
  <si>
    <t xml:space="preserve">NATURALISED                          </t>
  </si>
  <si>
    <t xml:space="preserve">HISPID defn: A description of whether the plant is a native of the collection habitat or whether it is a naturalised introduction. </t>
  </si>
  <si>
    <t>Data values: (can't differentiate between native and naturalised. Need to talk to data entry staff)
* - 7696
. - 2
N - 144
n - 1</t>
  </si>
  <si>
    <t xml:space="preserve">CULTIVATED                           </t>
  </si>
  <si>
    <t>ANHSIR</t>
  </si>
  <si>
    <t>ANHSIR: (Plant Origin) used to indicate the origin of the material from which the collection was made.  This is indicated with a single letter code; w = material is of wild origin, c = material is of cultivated origin with no information as to the source, o = material is of cultivated origin with information available (in ANHSIR or other IBIS records) as to the wild origin, u = origin of material is unknown or ambiguous.</t>
  </si>
  <si>
    <t>*** this attribute is used extensively in Living Collections and any change will need to be carefully thought through.</t>
  </si>
  <si>
    <t>NEW:organismQuantity</t>
  </si>
  <si>
    <t>An indication of abundance of the taxon at the collecting locality as recorded by the collector. The value should be from "Tansley (1946) scale"
HISPID vocab: sparse, rare, occasional, local frequent, frequent, local abundant, abundant, local dominant, dominant, codominant
HISPID notes: organismQuantityType must be delivered alongside this term. Note that this is a considerable deviation from earlier versions of HISPID, where Frequency was a free text field. Free text strings from earlier implementations should be concatenated into occurrenceRemarks.</t>
  </si>
  <si>
    <t>MEL|National Herbarium of New South Wales (NSW)|State Herbarium of South Australia (AD)|CBG|CANB|CANB DET|National Herbarium of Victoria (MEL)|load_pn 1.1|QRS per chk_plnm 1.1|QRS per chk_plnm 2.1|MEL Exch 1534|MEL Exch 1607</t>
  </si>
  <si>
    <t>http://rs.tdwg.org/dwc/terms/organismQuantity</t>
  </si>
  <si>
    <t>FAMILY</t>
  </si>
  <si>
    <t>NEW:organismQuantityType</t>
  </si>
  <si>
    <t>DwC desc: The type of entity to which the number or enumeration value reported for the quantity of organisms in organismQuantity refers. Eg   "Tansley (1946) scale"</t>
  </si>
  <si>
    <t>http://rs.tdwg.org/dwc/terms/organismQuantityType</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</si>
  <si>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</si>
  <si>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NEW:lifeForm</t>
  </si>
  <si>
    <t>DwC desc: A controlled vocabulary term describing the habit or life form of the specimen on which the collection object is based.
HISPID vocab: https://github.com/hiscom/hispid/blob/master/vocabulary/life_form.xml</t>
  </si>
  <si>
    <t>SUBFAM_TRIBE</t>
  </si>
  <si>
    <t>http://hiscom.chah.org.au/hispid/terms/lifeForm</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</si>
  <si>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</si>
  <si>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NEW:lifeStage</t>
  </si>
  <si>
    <t>The life stage of the individual at the time it was collected.
HISPID vocab:https://github.com/hiscom/hispid/blob/master/vocabulary/life_stage.xml</t>
  </si>
  <si>
    <t>GENUS</t>
  </si>
  <si>
    <t>http://rs.tdwg.org/dwc/terms/lifeStage</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</si>
  <si>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</si>
  <si>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 xml:space="preserve">CONSERVATION_STATUS                </t>
  </si>
  <si>
    <t>VARCHAR2(500)</t>
  </si>
  <si>
    <t>most closely mapped to old HISPID frequency.</t>
  </si>
  <si>
    <t>HISPID notes: append to occurrenceRemarks</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</si>
  <si>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</si>
  <si>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</si>
  <si>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 xml:space="preserve">HABIT                             </t>
  </si>
  <si>
    <t>HISPID defn: A free text description of the habit or life form of the specimen on which the record is based. (form)
In previous editions of HISPID lifeForm (form) has been free text, but in the current edition it is intended for providing term(s) from a vocabulary. Free-text from previous implementations should be concatenated into occurrenceRemarks when exchanged. In the context of specimen data the term should only be used to transfer the lifeForm information associated with that specimen, not the taxon it belongs to.</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</si>
  <si>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</si>
  <si>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</si>
  <si>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 xml:space="preserve">SEXUALITY                            </t>
  </si>
  <si>
    <t>DwC desc: The sex of the individual</t>
  </si>
  <si>
    <t>Deprecate (?) data held in ITEM?
Data values:
F 1
H 3
h 1
 1106924</t>
  </si>
  <si>
    <t>http://rs.tdwg.org/dwc/terms/sex</t>
  </si>
  <si>
    <t>//Units/Unit/Sex</t>
  </si>
  <si>
    <t>EXTRA_AUST</t>
  </si>
  <si>
    <t xml:space="preserve">HERBARIUM_ITEMS                      </t>
  </si>
  <si>
    <t>VARCHAR2(2)</t>
  </si>
  <si>
    <t>GROUP_TAXON_ID</t>
  </si>
  <si>
    <t xml:space="preserve">HERBARIUM_MATERIAL                   </t>
  </si>
  <si>
    <t>100000|100746|100814|282790|100771|100766|100775|303532|100782|100854|100870|101012|101013|305085|146454|151928|205372|290333</t>
  </si>
  <si>
    <t>VARCHAR2(8)</t>
  </si>
  <si>
    <t xml:space="preserve">GARDENS_MATERIAL                     </t>
  </si>
  <si>
    <t>DUPLICATE</t>
  </si>
  <si>
    <t>UPDATEDDATE</t>
  </si>
  <si>
    <t>ca_places.updateDate</t>
  </si>
  <si>
    <t xml:space="preserve">HORT_LABEL_SUFFIX                   </t>
  </si>
  <si>
    <t>LAST_CHANGE</t>
  </si>
  <si>
    <t>ghw:20000529:fix_ex_auth_in_apni_range</t>
  </si>
  <si>
    <t xml:space="preserve">REPLICATE_NO                           </t>
  </si>
  <si>
    <t>CURRENT_NAME</t>
  </si>
  <si>
    <t xml:space="preserve">REPLICATES                         </t>
  </si>
  <si>
    <t xml:space="preserve">ROTAP_VOUCHER                        </t>
  </si>
  <si>
    <t>SANCTIONING_AUTHOR_ID</t>
  </si>
  <si>
    <t>53296|30651|12613|56459|18342|56458|18343|20077</t>
  </si>
  <si>
    <t xml:space="preserve">ETHNO_FLAG                           </t>
  </si>
  <si>
    <t>CAP_NATURALISED</t>
  </si>
  <si>
    <t xml:space="preserve">VERNAC_FLAG                          </t>
  </si>
  <si>
    <t xml:space="preserve">EXSIC                                </t>
  </si>
  <si>
    <t>FL_AUST</t>
  </si>
  <si>
    <t>ANHSIR: commonly used in cryptogams this box should be checked when the collection is part of an exsiccatae set.</t>
  </si>
  <si>
    <t>Preserved specimen</t>
  </si>
  <si>
    <t>http://hiscom.chah.org.au/hispid/terms/exsiccataSeries</t>
  </si>
  <si>
    <t>PRO_SYN</t>
  </si>
  <si>
    <t xml:space="preserve">NEW:exsiccataFascicle                         </t>
  </si>
  <si>
    <t>HISPID defn: Fascicle in exsiccata series</t>
  </si>
  <si>
    <t>http://hiscom.chah.org.au/hispid/terms/exsiccataFascicle</t>
  </si>
  <si>
    <t>ISONYM</t>
  </si>
  <si>
    <t xml:space="preserve">NEW:exsiccataNumber                       </t>
  </si>
  <si>
    <t>HISPID defn: Number in exsiccata series</t>
  </si>
  <si>
    <t>NOM_CONS</t>
  </si>
  <si>
    <t>http://hiscom.chah.org.au/hispid/terms/exsiccataNumber</t>
  </si>
  <si>
    <t>PROPAGATION_TRIAL</t>
  </si>
  <si>
    <t xml:space="preserve">MELNO                                  </t>
  </si>
  <si>
    <t>NUMBER(7)</t>
  </si>
  <si>
    <t>21|0|15|8|13|16|20|33|6|25|35|26|7|29|23|19|105|18|30|14|27|12|58|11|34|70|67|227|41|118|36|37|4|78|22|10|56|80|2|48|106|82|9|83|53|42|61|202|110|245|115|44|57|60|100|45|5|3|1|17|51|71|89|242|94|54|171|81|144|91|116|49|201|189|152|24|99|31|46|124|84|63|165|47|32|39|52|43|113|125|104|90|69|98|200|143|93|149|38|55|28|133|64|103|96|59|79|75|40|95|62|180|150|76|65</t>
  </si>
  <si>
    <t xml:space="preserve">EUCID                                  </t>
  </si>
  <si>
    <t>100|0|88|28|73|62|80|53|12|83|40|72|66|20|50|5|85|4|84|39|96|26|76|32|24|16|69|92|79|30|38|15|10|68|71|3|93|81|70|94|95|43|90|33|42|60|8|75|57|22|11|23|86|45|52|65|55|47|64|61|48|44|13|25|9|36|6|29|78|35|2|27|89|46|17|82|56|74|98|14|67|34|31|37|1|7|97|91|59|21|54|18|99|51|77|19|87|63|49|58|41</t>
  </si>
  <si>
    <t xml:space="preserve">PHENOLOGY                          </t>
  </si>
  <si>
    <t>NOMENCLATURE_DATE</t>
  </si>
  <si>
    <t>ca_places.is_enabled</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</si>
  <si>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</si>
  <si>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 xml:space="preserve">HABITAT_DETAIL                    </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</si>
  <si>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</si>
  <si>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</si>
  <si>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 xml:space="preserve">NOTES                             </t>
  </si>
  <si>
    <t>VARCHAR2(3000)</t>
  </si>
  <si>
    <t>ANHSIR: all information which is descriptive of the plant being collected is entered in the notes field.  For example ‘Tree to 40 m tall with yellow flowers and large woody fruit’. This field also houses a variety of addition information such as voucher information (including that added at a later date), common names, ethnobotanical information etc. 
DwC desc:  Any additional information provided by the collector.
HISPID notes: Darwin Core maps occurrenceRemarks to abcd://Unit/Notes and eventRemarks to abcd://Unit/Gathering/Remarks, but botanical collecting notes often contain descriptive notes, which relate to a taxon and hence semantically fit better in occurrenceRemarks. At the same time, they fit better in abcd://Unit/Gathering/Notes, to which they were mapped in HISPID 5, in order to distinguish between notes made by the collector in the field and which refer to the Occurrence and annotations that are made in the herbarium and which refer to the PreservedSpecimen, i.e. abcd://Unit/Notes or HISPID Miscellaneous Notes (misc).</t>
  </si>
  <si>
    <t>http://rs.tdwg.org/dwc/terms/occurrenceRemarks</t>
  </si>
  <si>
    <t>//Unit/Gathering/Notes</t>
  </si>
  <si>
    <t>ACCESSSTATUS</t>
  </si>
  <si>
    <t>ca_places.access</t>
  </si>
  <si>
    <t>DB_ANHSIR_DATE</t>
  </si>
  <si>
    <t>{"skipIfEmpty":1}</t>
  </si>
  <si>
    <t>not accessible to public
accessible to public
restricted public access
0
1
2</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</si>
  <si>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</si>
  <si>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 xml:space="preserve">COMMENTS                          </t>
  </si>
  <si>
    <t>VARCHAR2(1000)</t>
  </si>
  <si>
    <t>0
1
2
0
1
2</t>
  </si>
  <si>
    <t>ANHSIR: editoral comments for internal use only.</t>
  </si>
  <si>
    <t>Can we rename to editoralComments or similar to make it clear what this field is.</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</si>
  <si>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</si>
  <si>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</si>
  <si>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VARCHAR2(300)</t>
  </si>
  <si>
    <t>MAPPING</t>
  </si>
  <si>
    <t>INTERNALNOTE</t>
  </si>
  <si>
    <t>ca_places.internalNote</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</si>
  <si>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</si>
  <si>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</si>
  <si>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</si>
  <si>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 xml:space="preserve">UPDATE_DATE                                 </t>
  </si>
  <si>
    <t>IBIS|JFITZGERALD|SLAWATSC|TNORTH|LGUJA|FKAROUTA</t>
  </si>
  <si>
    <t xml:space="preserve">HERB_MATERIAL_REQD_FLAG                  </t>
  </si>
  <si>
    <t>PUBLISH_FLAG</t>
  </si>
  <si>
    <t xml:space="preserve">HERB_MATERIAL_NOTES                </t>
  </si>
  <si>
    <t>Identification</t>
  </si>
  <si>
    <t>TOTALS_PRE_CALCULATED</t>
  </si>
  <si>
    <t>Records the list of all determinations applied to the collection unit and identifies the currently accepted taxon name to be applied to the whole unit.</t>
  </si>
  <si>
    <t>REGION</t>
  </si>
  <si>
    <t>Australia|Foreign|Indonesia|Papua New Guinea</t>
  </si>
  <si>
    <t>identificationID</t>
  </si>
  <si>
    <t xml:space="preserve">DET_ID              </t>
  </si>
  <si>
    <t xml:space="preserve">NOT NULL NUMBER(8)  </t>
  </si>
  <si>
    <t>tblMaterialIdentification</t>
  </si>
  <si>
    <t>tblIdentificationHistory</t>
  </si>
  <si>
    <t>Foreign key</t>
  </si>
  <si>
    <t>collectionUnitID</t>
  </si>
  <si>
    <t>Australia</t>
  </si>
  <si>
    <t xml:space="preserve">UNIT_ID               </t>
  </si>
  <si>
    <t>NOT NULL NUMBER(7)</t>
  </si>
  <si>
    <t>STATE_PROV</t>
  </si>
  <si>
    <t>taxonID</t>
  </si>
  <si>
    <t>Australian Capital Territory|Northern Territory|Foreign|Australian Commonwealth Territory|New South Wales|Queensland|South Australia|Tasmania|Victoria|Western Australia|Papua|Moluccas</t>
  </si>
  <si>
    <t xml:space="preserve">TAXON_ID              </t>
  </si>
  <si>
    <t>NOT NULL NUMBER(6)</t>
  </si>
  <si>
    <t>Taxon</t>
  </si>
  <si>
    <t>REGION_TYPE</t>
  </si>
  <si>
    <t xml:space="preserve">DET_SEQUENCE                   </t>
  </si>
  <si>
    <t>district|foreign|region|country|Province</t>
  </si>
  <si>
    <t>identificationQualifier*</t>
  </si>
  <si>
    <t xml:space="preserve">QUALIFIER                   </t>
  </si>
  <si>
    <t>CAP_CODE</t>
  </si>
  <si>
    <t>64|27|28|25|29|26|102|100|103|99|61|N|66|63|58|59|70|68|65|62|71|69|67|Q|44|43|45|47|48|53|55|49|51|52|54|56|57|S|31|36|33|41|37|40|38|35|32|30|39|T|95|98|97|96|V|W|13|15|6|24|14|4|11|21|2|1|9|3|10|16|7|5|22|101|Y|60|50|46|34|42|23|12|8|17|18|19|20|72|73|74|75|76|77|78|79|80|81|82|83|84|85|86|87|88|89|90|91|92|93|94|104</t>
  </si>
  <si>
    <t>vchrNameQual</t>
  </si>
  <si>
    <t>tblIdentificationQualifiers</t>
  </si>
  <si>
    <t>identQualifierName (potentially confounded with verificationStatus)</t>
  </si>
  <si>
    <t>identificationQualifier</t>
  </si>
  <si>
    <t>nameAddendum*</t>
  </si>
  <si>
    <t>JRC|LHALASZ|JRH</t>
  </si>
  <si>
    <t xml:space="preserve">SP_AGG                       </t>
  </si>
  <si>
    <t>VARCHAR2(5)</t>
  </si>
  <si>
    <t>verbatimDateIdentified</t>
  </si>
  <si>
    <t xml:space="preserve">DET_DAY                        </t>
  </si>
  <si>
    <t>IRT|JRC|IBIS|LHALASZ|JRH</t>
  </si>
  <si>
    <t>STATE_ABBREVIATION</t>
  </si>
  <si>
    <t>ACT|NT|NSW|QLD|SA|TAS|VIC|WA</t>
  </si>
  <si>
    <t xml:space="preserve">DET_MONTH                    </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</si>
  <si>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</si>
  <si>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 xml:space="preserve">DET_YEAR                       </t>
  </si>
  <si>
    <t>dateIdentified</t>
  </si>
  <si>
    <t xml:space="preserve">DERIVED_DET_DATE                    </t>
  </si>
  <si>
    <t>dtIdDate</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</si>
  <si>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</si>
  <si>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currentDetFlag</t>
  </si>
  <si>
    <t xml:space="preserve">CURRENT_DET                  </t>
  </si>
  <si>
    <t>Note:migrate from currentDet</t>
  </si>
  <si>
    <t>Note:migrate from speciesId</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</si>
  <si>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</si>
  <si>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identifiedBy</t>
  </si>
  <si>
    <t xml:space="preserve">DETERMINED                  </t>
  </si>
  <si>
    <t>vchrIdBy</t>
  </si>
  <si>
    <t>tagName</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</si>
  <si>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</si>
  <si>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 xml:space="preserve">NAME_PLATE                 </t>
  </si>
  <si>
    <t>DET_ID</t>
  </si>
  <si>
    <t xml:space="preserve">TYPE_DET_FLAG  (AF to confirm)               </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</si>
  <si>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</si>
  <si>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identificationRemarks</t>
  </si>
  <si>
    <t xml:space="preserve">DET_NOTES                  </t>
  </si>
  <si>
    <t>VARCHAR2(240)</t>
  </si>
  <si>
    <t>txtIdNotes</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</si>
  <si>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</si>
  <si>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TAXON_COMMENT (AF to confirm)</t>
  </si>
  <si>
    <t>SIMPLE_NAME</t>
  </si>
  <si>
    <t xml:space="preserve">COMMENTS  (AF to confirm)                  </t>
  </si>
  <si>
    <t>authorisedBy</t>
  </si>
  <si>
    <t>RANK</t>
  </si>
  <si>
    <t>authorisedBy - deprecate?</t>
  </si>
  <si>
    <t>sp.|gen.|fam.|div.|var.|subsp.|f.|sect.|trib.|subfam.|ordo|subgen.|subg.|subvar.|ser.|subser.|subsect.|[alpha].|[infragen.]|cv.|[beta].|cl.|B.|A.|[rank?]|nothovar.|morph.|[f.]|subf.|entity|subtrib.|subcl.|superordo|reg.|nothomorph|form taxon|sphalma|G.|X.|*|2.|c.|nothosubsp.|subordo|supersp.|d.|-|domain</t>
  </si>
  <si>
    <t>identifierRole*</t>
  </si>
  <si>
    <t>DET_FLAG (HISPID term:identifierRole)</t>
  </si>
  <si>
    <t>APNI</t>
  </si>
  <si>
    <t>identificationReferenceCode</t>
  </si>
  <si>
    <t>identificationReferences</t>
  </si>
  <si>
    <t>intIdRefId (link to tblReference)</t>
  </si>
  <si>
    <t>HGROUP</t>
  </si>
  <si>
    <t>Magnoliophyta|CP|PG|CL|PD|[No name entered]|CF|PM|CM|CA|Marchantiophyta|Rhodophyta|CH|Anthocerotophyta|CX|PL|Cyanobacteria|CC|Charophyta|Characeae|Sphenophyta|Equisetales|Equisetophyta|Sphenopsida|Ascomycota|Chlorophyta|Phaeophyta|Cyanophyta|Chrysophyta</t>
  </si>
  <si>
    <t>identificationMethod*</t>
  </si>
  <si>
    <t>vchrIdMethod? (needs investigation for all; would be more useful as  eg morphology, DNA, ...)</t>
  </si>
  <si>
    <t>NOM_STAT</t>
  </si>
  <si>
    <t>nom. illeg.|nom. inval., pro. syn.|nom. inval.|isonym|nom. cons.|nom. rej.|nom. illeg., nom. rej.|nom. cons., orth. cons.|nom. illeg., nom. inval.|nom. illeg., pro. syn.|pro. syn.|orth. cons.|nom. inval., nom. rej.</t>
  </si>
  <si>
    <t>identificationVerificationStatus</t>
  </si>
  <si>
    <t>to include</t>
  </si>
  <si>
    <t>vchrIdAccuracy (may require refactoring)</t>
  </si>
  <si>
    <t>60|40|20|5|70|65|77|45|30|25|16|42|73|50|52|47|141|41|90|142|10|124|123|95|144|145|71|88|150|79|99|35|13|15|1|154|87|67|129|100|113|146|66|17|149|147|152|0</t>
  </si>
  <si>
    <t>intBasedOnId? (needs investigation)</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</si>
  <si>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</si>
  <si>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</si>
  <si>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GUID</t>
  </si>
  <si>
    <t>referencePage</t>
  </si>
  <si>
    <t>tblRefLink</t>
  </si>
  <si>
    <t>vchrRefPage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</si>
  <si>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</si>
  <si>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</si>
  <si>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The, mainly physical, items being maintained as part of the collection either Herbarium or LC. Contains both current and historical items.</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</si>
  <si>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</si>
  <si>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</si>
  <si>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 xml:space="preserve">ITEM_ID                </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</si>
  <si>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</si>
  <si>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</si>
  <si>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 xml:space="preserve">ITEM_TYPE                      </t>
  </si>
  <si>
    <t>ANHSIR: the type of item being managed. Should be a managed list. Eg. sheet, spirit, (see current item types)
DwC desc:  List of preparations from a specimen
ABCD:repeating group for each item</t>
  </si>
  <si>
    <t>DETERMINED</t>
  </si>
  <si>
    <t>used to build list http://rs.tdwg.org/dwc/terms/preparations</t>
  </si>
  <si>
    <t>Unit/RecordBasis</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</si>
  <si>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</si>
  <si>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 xml:space="preserve">HERB_CODE                      </t>
  </si>
  <si>
    <t>ANHSIR: The institution code on the item being managed Eg. CANB, CBG, CNS, JCT….etc
DwC desc:  The unique identifier for each collection object, including the acronym</t>
  </si>
  <si>
    <t>DET_NOTES</t>
  </si>
  <si>
    <t>http://rs.tdwg.org/dwc/terms/catalogNumber</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</si>
  <si>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</si>
  <si>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 xml:space="preserve">ACC_NO                           </t>
  </si>
  <si>
    <t>SUBCLASS</t>
  </si>
  <si>
    <t>NUMBER(10)</t>
  </si>
  <si>
    <t>ANHSIR: A number allocated to each item of stock.</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</si>
  <si>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</si>
  <si>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 xml:space="preserve">SUFFIX                            </t>
  </si>
  <si>
    <t>ANHSIR: A qualifying suffix for each item that identies it uniquely within the HERB_CODE, ACC_NO.</t>
  </si>
  <si>
    <t>Melaleuca sp. nov.|Astrotricha sp. nov.|Zieria sp. O</t>
  </si>
  <si>
    <t>SITUATION</t>
  </si>
  <si>
    <t>SIT_MANAGER</t>
  </si>
  <si>
    <t xml:space="preserve">NEW:barode                         </t>
  </si>
  <si>
    <t>DwC desc: The unique barcode for the collection object.</t>
  </si>
  <si>
    <t>Could generate</t>
  </si>
  <si>
    <t>Garden|Nursery|Seedbank|Booderee|Herbarium|ANBG Stock location</t>
  </si>
  <si>
    <t>http://hiscom.chah.org.au/hispid/terms/barcode</t>
  </si>
  <si>
    <t>CURRENT_FLAG</t>
  </si>
  <si>
    <t xml:space="preserve">NEW:miscellanousRemarks                   </t>
  </si>
  <si>
    <t>HISPID defn: Any additional information to be transferred pertaining to the collection object.</t>
  </si>
  <si>
    <t>May generate</t>
  </si>
  <si>
    <t>http://hiscom.chah.org.au/hispid/terms/miscellaneousRemarks</t>
  </si>
  <si>
    <t>//Unit/Notes</t>
  </si>
  <si>
    <t>NEW:otherCatalogNumbers</t>
  </si>
  <si>
    <t>Relationship to other voucher numbers(?) of the type 'otherCatalogNumber' used for the catalogue numbers of exchanged specimens when known or of multisheets.</t>
  </si>
  <si>
    <t>Don't have. Should store sending institutions catalogueNumbers when provided in exchange. Important in providing herbarium to herbarium services such as notification of determination changes, annotations etc.
New relationship to 'ASSOCIATED VOUCHERS(?)' type of 'otherCatalogueNumbers'</t>
  </si>
  <si>
    <t>http://rs.tdwg.org/dwc/terms/otherCatalogNumbers</t>
  </si>
  <si>
    <t>//Unit/SpecimenUnit/History/PreviousUnits/PreviousUnit/PreviousUnitID</t>
  </si>
  <si>
    <t xml:space="preserve">CURRENT_ITEM                    </t>
  </si>
  <si>
    <t>Flag to indicate whether the item is currently in the collection. Values are '*' - current, null-not current.</t>
  </si>
  <si>
    <t>Could improve these values. Used extensively in reporting.</t>
  </si>
  <si>
    <t>SIT_REPORTING_GROUP</t>
  </si>
  <si>
    <t>Garden|Glasshouse|Nursery|Propagation house|Production|Permanent Pot|Seedbank storage|Seedbank trial|Seedbank processing|Seedbank|Herbarium|ANBG Stock location|Nursery seed|Seedbank reference|Seedbank offsite</t>
  </si>
  <si>
    <t>NEW:disposition</t>
  </si>
  <si>
    <t>SIT_MANAGER_ID</t>
  </si>
  <si>
    <t>DwC desc:  Current state of the specimen with respect to the collection identified by the collectionCode and institutionCode.
DwC examples:   "missing", "deaccessioned", "on loan"</t>
  </si>
  <si>
    <t>Can probably be generated based on 'current_item', 'deaccession reason', 'loan status for an item'</t>
  </si>
  <si>
    <t>311|313|314|310|312</t>
  </si>
  <si>
    <t>http://rs.tdwg.org/dwc/terms/disposition</t>
  </si>
  <si>
    <t>INSTITUTION_CODE</t>
  </si>
  <si>
    <t>ANBG|JBT|CANB|CNS</t>
  </si>
  <si>
    <t xml:space="preserve">CURRENT_DET_ITEM_ID               </t>
  </si>
  <si>
    <t>NUMBER(8)</t>
  </si>
  <si>
    <t>ANHSIR: attribute in Living Collections items to indicate the current determination for the item (to improve query performance)</t>
  </si>
  <si>
    <t>PUBLIC_ACCESS</t>
  </si>
  <si>
    <t xml:space="preserve">START_DATE                             </t>
  </si>
  <si>
    <t>ANHSIR: date item started in the collection.</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</si>
  <si>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</si>
  <si>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 xml:space="preserve">END_DATE                               </t>
  </si>
  <si>
    <t>ANHSIR: date item ended in the collection.</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</si>
  <si>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</si>
  <si>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 xml:space="preserve">DEACCESSION_REASON             </t>
  </si>
  <si>
    <t>VARCHAR2(15)</t>
  </si>
  <si>
    <t>ANHSIR: reason accession no longer in the collection (lookup values, currently only being used by LC but has ANHSIR application)</t>
  </si>
  <si>
    <t>Missing, Damaged…..vocab?</t>
  </si>
  <si>
    <t xml:space="preserve">TYPE_FLAG                       </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</si>
  <si>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</si>
  <si>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ANHSIR: item being databased is a TYPE specimen it is indicated in the type specimen field.  Options such as HOLOTYPE, ISOTYPE and LECTOTYPE are available from the drop box associated with this field.</t>
  </si>
  <si>
    <t>Think this has been deprecated and replaced by the TYPE on DET_ITEM but need to double check again.
Data values:
- 12458
0 253
1 1
H 4537
I 9547
L 109
N 90
P 1303
S 517
T 517
l 276
n 61
p 40
s 338</t>
  </si>
  <si>
    <t xml:space="preserve">DUMMY_SHEET                     </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</si>
  <si>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</si>
  <si>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ANHSIR: flag this box if the sheet is a dummy sheet, for example, a marker for a Type specimen, floral card, spirit or fruit separate specimen in the collection.These sheets have labels and are physically filed in the main sheet collection.</t>
  </si>
  <si>
    <t xml:space="preserve">DESCRIPTION                   </t>
  </si>
  <si>
    <t>ANHSIR: used to indicate anything particular or peculiar about the item being databased which will not be apparent from the fully databased record.  For example, if a herbarium sheet has photographs attached to it a comment such as ‘photographs attached’ could be added.</t>
  </si>
  <si>
    <t>Needs further investigation - appears to include links to other vouchers etc.</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</si>
  <si>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</si>
  <si>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NEW:reproductiveCondition</t>
  </si>
  <si>
    <t>GROUP_TYPE_CODE</t>
  </si>
  <si>
    <t>DwC desc:  Reproductive condition(s) of the individual represented by the collection object.
HISPID vocab: https://github.com/hiscom/hispid/blob/master/vocabulary/reproductive_condition.xml</t>
  </si>
  <si>
    <t>** Adopt HISPID vocab?</t>
  </si>
  <si>
    <t>list generated from phenology below http://rs.tdwg.org/dwc/terms/reproductiveCondition</t>
  </si>
  <si>
    <t>P|O</t>
  </si>
  <si>
    <t>//Unit/MeasurementsOrFacts/MeasurementOrFact/MeasurementOrFactAtomised[Parameter="reproductiveCondition"]/LowerValue</t>
  </si>
  <si>
    <t>GROUP_RANK</t>
  </si>
  <si>
    <t xml:space="preserve">LEAVES                          </t>
  </si>
  <si>
    <t>ANHSIR: flag this box if the specimen (item) has leaves</t>
  </si>
  <si>
    <t>1|2|3|4|5|6|7|8|9|11|10</t>
  </si>
  <si>
    <t xml:space="preserve">FRUIT                           </t>
  </si>
  <si>
    <t>ANHSIR: flag this box if the specimen (item) has fruit</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</si>
  <si>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</si>
  <si>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 xml:space="preserve">FLOWERS                         </t>
  </si>
  <si>
    <t>ANHSIR: flag this box if the specimen (item) has flowers</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</si>
  <si>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</si>
  <si>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</si>
  <si>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 xml:space="preserve">BUDS                            </t>
  </si>
  <si>
    <t>ANHSIR: flag this box if the specimen (item) has buds</t>
  </si>
  <si>
    <t xml:space="preserve">ROOTS                           </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</si>
  <si>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</si>
  <si>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ANHSIR: flag this box if the specimen (item) has roots</t>
  </si>
  <si>
    <t xml:space="preserve">BARK                            </t>
  </si>
  <si>
    <t>ANHSIR: flag this box if the specimen (item) has bark</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</si>
  <si>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</si>
  <si>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 xml:space="preserve">SEED                            </t>
  </si>
  <si>
    <t>ANHSIR: flag this box if the specimen (item) has seed</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</si>
  <si>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</si>
  <si>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</si>
  <si>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 xml:space="preserve">SEXUALITY                       </t>
  </si>
  <si>
    <t>ANHSIR: H - hermaphrodite (?)</t>
  </si>
  <si>
    <t>only 7 records, need to check out further.</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</si>
  <si>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</si>
  <si>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</si>
  <si>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 xml:space="preserve">FERTILE                         </t>
  </si>
  <si>
    <t>ANHSIR: flag this box if the specimen (item) is fertile</t>
  </si>
  <si>
    <t xml:space="preserve">STERILE                         </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</si>
  <si>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</si>
  <si>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ANHSIR: flag this box if the label on the specimen (item) indicates that the material is sterile.</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</si>
  <si>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</si>
  <si>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 xml:space="preserve">JUVENILE                        </t>
  </si>
  <si>
    <t>ANHSIR: flag this box if the specimen (item) consists of juvenile material</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</si>
  <si>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</si>
  <si>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</si>
  <si>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 xml:space="preserve">MORE_DATA                       </t>
  </si>
  <si>
    <t>ANHSIR: flag this box if there is some form of data presented on the sheet which cannot be represented in the database record.  For example, if there is a map on the label showing where the specimen was collected, or sketches or drawings made on the herbarium sheet.  Where this occurs the type of data presented may be described in the ‘item description’ field.</t>
  </si>
  <si>
    <t xml:space="preserve">FLAG                            </t>
  </si>
  <si>
    <t>ITEM_SIT_ID</t>
  </si>
  <si>
    <t>deprecate (?)
Data values:
* 2
9 1
R 1
c 320
d 7
e 3597
i 296
r 5707
s 151
t 1
 1557062</t>
  </si>
  <si>
    <t xml:space="preserve">LOAN_ID                           </t>
  </si>
  <si>
    <t>ACTION_DATE</t>
  </si>
  <si>
    <t>ANHSIR: cross reference to old loans system (IBIS.LOANS)</t>
  </si>
  <si>
    <t>Can this be incorporated into IBIS.LOAN as historical data. Need to look into more.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</si>
  <si>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</si>
  <si>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 xml:space="preserve">LOAN_SEQ                          </t>
  </si>
  <si>
    <t>ANHSIR: item in the loan (IBIS.LOANS)</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</si>
  <si>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</si>
  <si>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</si>
  <si>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 xml:space="preserve">DONOR_INST                     </t>
  </si>
  <si>
    <t>ANHSIR: Donor institution</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</si>
  <si>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</si>
  <si>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</si>
  <si>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 xml:space="preserve">DONOR_ACC                      </t>
  </si>
  <si>
    <t>ANHSIR: Donor accession number</t>
  </si>
  <si>
    <t>New relationship to 'ASSOCIATED VOUCHERS(?)' type 'donor', associated number</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</si>
  <si>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</si>
  <si>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 xml:space="preserve">DONOR_TYPE                     </t>
  </si>
  <si>
    <t>ANHSIR: the type of institute which donated the specimen should be indicated in this field.  There is a drop box available listing many institute types, including herbarium, botanical garden, and university.</t>
  </si>
  <si>
    <t>Data values: (should be expanded to something more meaningful).Need to track down expanded text.
A
B
E
G
H
I
M
N
O
R
S
U
V
(null)</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</si>
  <si>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</si>
  <si>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 xml:space="preserve">VOUCHER_FLAG                  </t>
  </si>
  <si>
    <t>VARCHAR2(100)</t>
  </si>
  <si>
    <t>ANHSIR: (voucher type) if the specimen is a voucher for DNA, an illustration, a phytochemical study etc, it should be indicated in this field.  The type of voucher can be selected from a drop down list.  Select ANBG prop_id for cultivated vouchers from the Botanic Gardens, and enter the plant number in ‘voucher ID’ below.</t>
  </si>
  <si>
    <t>New relationship to 'ASSOCIATED VOUCHERS(?)' types bsaed on drop downs, Would also be used to possibly handly Type Images unless these are handled as media….</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</si>
  <si>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</si>
  <si>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 xml:space="preserve">PHYTOCHEM                      </t>
  </si>
  <si>
    <t>ANHSIR: (voucher id) where a voucher identification number is indicated on the label or slip it should be entered in this field. (or enter the plant number for cultivated vouchers from the Australian National Botanic Gardens).</t>
  </si>
  <si>
    <t>Relationship to COLLECTION_ITEM in the Living Collection (itemId)</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</si>
  <si>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</si>
  <si>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 xml:space="preserve">HISPID_ID                         </t>
  </si>
  <si>
    <t>deprecate(?) many data values</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</si>
  <si>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</si>
  <si>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 xml:space="preserve">GHOST                           </t>
  </si>
  <si>
    <t>Data values:
A - 190045
R - 81165
(null) 1295935</t>
  </si>
  <si>
    <t>ITEM_OBS_ID</t>
  </si>
  <si>
    <t xml:space="preserve">RECORD_ORIGIN                 </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</si>
  <si>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</si>
  <si>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ANHSIR: indicates where this record originated for this item (has both ANHSIR and LC values)</t>
  </si>
  <si>
    <t>Data values:
2014 spreadsheet of historical trial data 172
Germination trial interim database 3329
IBIS Stock per stock2ceui 1.3 per ins_itmv 1.2 271209
MBA Load 9306
MEL Exch 1534 204
MEL Exch 1559 10
MEL Exch 1564 76
MEL Exch 1607 197
MEL Exch 1624 132
MEL Exch 1705 171
MEL Exch 1774 100
MEL Exch 1775 121
MEL Exch 1778 3
MEL Exch 1828 39
MEL Exch 1858 190
MEL Exch 1887 158
MEL Exch 1954 149
(null) 1281579</t>
  </si>
  <si>
    <t xml:space="preserve">NOTES                         </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</si>
  <si>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</si>
  <si>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LC: Notes migrated from STOCK and additional data.</t>
  </si>
  <si>
    <t>Does ANHSIR require this attribute</t>
  </si>
  <si>
    <t xml:space="preserve">TRIAL_ID                          </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</si>
  <si>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</si>
  <si>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LC: Propagation trial</t>
  </si>
  <si>
    <t xml:space="preserve">REPLICATE_NO                      </t>
  </si>
  <si>
    <t>LC: No of replicates in the trial</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</si>
  <si>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</si>
  <si>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 xml:space="preserve">CONTROL_FLAG                        </t>
  </si>
  <si>
    <t>LC: flag to indicate this item is a control for the trial</t>
  </si>
  <si>
    <t xml:space="preserve">SAMPLE_SIZE                       </t>
  </si>
  <si>
    <t>LC: qty or weight of seeds in the replicate</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</si>
  <si>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</si>
  <si>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 xml:space="preserve">SAMPLE_SIZE_TYPE               </t>
  </si>
  <si>
    <t>LC: ea or gm</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</si>
  <si>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</si>
  <si>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 xml:space="preserve">TOTAL_DAYS                        </t>
  </si>
  <si>
    <t>LC: number of days the trial ran for</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</si>
  <si>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</si>
  <si>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 xml:space="preserve">DAYS_TO_FIRST_GERM                </t>
  </si>
  <si>
    <t>LC: number of days to the first germinate for this item</t>
  </si>
  <si>
    <t>ITEM_REL_ID</t>
  </si>
  <si>
    <t>verbatimTaxonRank (TBD - from Taxon LogicalModel)</t>
  </si>
  <si>
    <t>The list of determinations applied to a specific item. In the Herbarium not all items have their own det history, in these cases the DETERMINATION history applies.
Herbarium : DET_ITEM provides
1) different det history on sheets (combined historical Herbariums, loan history)
2) Identification of 'type of type' for a sheet
LC :
1) physical tag name   NOTE: The CA Application can record determination history using another group of the identification / determination fields, and specifying the current determination.</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</si>
  <si>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</si>
  <si>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</si>
  <si>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 xml:space="preserve">DET_ITEM_ID       </t>
  </si>
  <si>
    <t xml:space="preserve">NOT NULL NUMBER(8) </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</si>
  <si>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</si>
  <si>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</si>
  <si>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 xml:space="preserve">ITEM_ID        </t>
  </si>
  <si>
    <t xml:space="preserve">NOT NULL NUMBER(8)     </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</si>
  <si>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</si>
  <si>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 xml:space="preserve">DET_ID         </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</si>
  <si>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</si>
  <si>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 xml:space="preserve">DET_SEQUENCE                 </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</si>
  <si>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</si>
  <si>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</si>
  <si>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 xml:space="preserve">CURRENT_DET                </t>
  </si>
  <si>
    <t xml:space="preserve">TYPE_FLAG                 </t>
  </si>
  <si>
    <t xml:space="preserve">TYPE_QUALIFIER            </t>
  </si>
  <si>
    <t xml:space="preserve">TYPE_DET_FLAG              </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</si>
  <si>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</si>
  <si>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</si>
  <si>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 xml:space="preserve">LABEL_TYPE                </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</si>
  <si>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</si>
  <si>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 xml:space="preserve">LABEL_TEXT               </t>
  </si>
  <si>
    <t xml:space="preserve">START_DATE                        </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</si>
  <si>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</si>
  <si>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 xml:space="preserve">CREATED_BY                </t>
  </si>
  <si>
    <t xml:space="preserve">CREATE_DATE                       </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</si>
  <si>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</si>
  <si>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 xml:space="preserve">UPDATED_BY                </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</si>
  <si>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</si>
  <si>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 xml:space="preserve">UPDATE_DATE                       </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</si>
  <si>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</si>
  <si>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 xml:space="preserve">PASS_ID                    </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</si>
  <si>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</si>
  <si>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Propagation lineage, including to original parent, clonal parent (veg material), non clonal parent(seed material), source record for a relationship. Applies to LC but is generic enough to handle relationships between any items.  NOTE: relationships can be created between the primary types in CA</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</si>
  <si>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</si>
  <si>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 xml:space="preserve">ITEM_REL_ID         </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</si>
  <si>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</si>
  <si>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 xml:space="preserve">REL_CHILD           </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</si>
  <si>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</si>
  <si>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</si>
  <si>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 xml:space="preserve">REL_PARENT          </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</si>
  <si>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</si>
  <si>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</si>
  <si>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 xml:space="preserve">REL_TYPE_ID         </t>
  </si>
  <si>
    <t xml:space="preserve">NOT NULL VARCHAR2(30)  </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</si>
  <si>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</si>
  <si>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</si>
  <si>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</si>
  <si>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</si>
  <si>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 xml:space="preserve">RELATIONSHIP_ACTION          </t>
  </si>
  <si>
    <t xml:space="preserve">VARCHAR2(240) </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</si>
  <si>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</si>
  <si>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</si>
  <si>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 xml:space="preserve">RELATIONSHIP_DESC             </t>
  </si>
  <si>
    <t xml:space="preserve">CREATE_DATE                            </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</si>
  <si>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</si>
  <si>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 xml:space="preserve">CREATED_BY                   </t>
  </si>
  <si>
    <t xml:space="preserve">VARCHAR2(30)  </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</si>
  <si>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</si>
  <si>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 xml:space="preserve">UPDATE_DATE                            </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</si>
  <si>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</si>
  <si>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 xml:space="preserve">UPDATED_BY                   </t>
  </si>
  <si>
    <t>Relationship between a specific item and another unit, eg. Cultivated vouchers. Generic enough to handle relationships between any item and a unit.  NOTE: CA objects can be related to other object and relationships can be defined in the Admin UI.</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</si>
  <si>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</si>
  <si>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 xml:space="preserve">ITEM_UNIT_REL_ID    </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</si>
  <si>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</si>
  <si>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</si>
  <si>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 xml:space="preserve">ITEM_ID              </t>
  </si>
  <si>
    <t xml:space="preserve">NOT NULL NUMBER(8)    </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</si>
  <si>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</si>
  <si>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</si>
  <si>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 xml:space="preserve">UNIT_ID              </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</si>
  <si>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</si>
  <si>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</si>
  <si>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</si>
  <si>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</si>
  <si>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 xml:space="preserve">RELATIONSHIP_ACTION           </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</si>
  <si>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</si>
  <si>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</si>
  <si>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</si>
  <si>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</si>
  <si>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</si>
  <si>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 xml:space="preserve">CREATED_BY                     </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</si>
  <si>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</si>
  <si>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</si>
  <si>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StorageLocation</t>
  </si>
  <si>
    <t>ADDR_LINE4</t>
  </si>
  <si>
    <t>Anne F will export a storage location spreadsheet</t>
  </si>
  <si>
    <t xml:space="preserve">populate with values for ANIC </t>
  </si>
  <si>
    <t xml:space="preserve">populate with values for ANWC </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</si>
  <si>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</si>
  <si>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storageLocationID</t>
  </si>
  <si>
    <t>ADDR_LINE5</t>
  </si>
  <si>
    <t xml:space="preserve">SIT_ID              </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</si>
  <si>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</si>
  <si>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parentStorageLocationId</t>
  </si>
  <si>
    <t xml:space="preserve">SIT_PARENT_ID                     </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</si>
  <si>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</si>
  <si>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</si>
  <si>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 xml:space="preserve">SIT_MANAGER                    </t>
  </si>
  <si>
    <t>ADDR_LINE7</t>
  </si>
  <si>
    <t>storageCode</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</si>
  <si>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</si>
  <si>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 xml:space="preserve">SIT_CODE            </t>
  </si>
  <si>
    <t xml:space="preserve">NOT NULL VARCHAR2(10)  </t>
  </si>
  <si>
    <t>storageName</t>
  </si>
  <si>
    <t xml:space="preserve">SIT_NAME                      </t>
  </si>
  <si>
    <t>VARCHAR2(180)</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</si>
  <si>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</si>
  <si>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</si>
  <si>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 xml:space="preserve">CURRENT_FLAG                    </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</si>
  <si>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</si>
  <si>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</si>
  <si>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 xml:space="preserve">COMMENTS                      </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</si>
  <si>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</si>
  <si>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</si>
  <si>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</si>
  <si>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</si>
  <si>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</si>
  <si>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</si>
  <si>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</si>
  <si>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</si>
  <si>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</si>
  <si>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 xml:space="preserve">UPDATED_BY                     </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</si>
  <si>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</si>
  <si>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</si>
  <si>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</si>
  <si>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</si>
  <si>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</si>
  <si>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</si>
  <si>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 xml:space="preserve">SIT_REPORTING_GROUP            </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</si>
  <si>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</si>
  <si>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 xml:space="preserve">SIT_MANAGER_ID                    </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</si>
  <si>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</si>
  <si>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</si>
  <si>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 xml:space="preserve">INSTITUTION_CODE    </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</si>
  <si>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</si>
  <si>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NOT NULL VARCHAR2(10)</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</si>
  <si>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</si>
  <si>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storageLocationType (vocab)</t>
  </si>
  <si>
    <t>itemStorageLocation</t>
  </si>
  <si>
    <t>The situations that an item exists at. For Herbarium material this is currently just the Herbarium (ANH, ATH, JCU). For LC it includes all Nursery, Seedbank and Garden locations and also handles Booderee Botanic Gardens.
The item situtation allows the same item to
- occur in different storage medims (packet size, pot sizes etc)
- at different situations over time
- identifies current, non current and planned situations</t>
  </si>
  <si>
    <t>StoredIn</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</si>
  <si>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</si>
  <si>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 xml:space="preserve">Rules for
- item_situation
-spriritCollection
-curationTable
Anne F to populate some new fields? in this spreadsheet and logical model
</t>
  </si>
  <si>
    <t>can be inferred from storageMethod in tblMaterialPart</t>
  </si>
  <si>
    <t>Everything into [ANIC] | [General Collection] except the freezer</t>
  </si>
  <si>
    <t>tblGeneticSamples=all in the freezer; everything else is inferred to be [ANWC] | [General Collection]</t>
  </si>
  <si>
    <t>location</t>
  </si>
  <si>
    <t>itemStorageLocationID</t>
  </si>
  <si>
    <t xml:space="preserve">ITEM_SIT_ID            </t>
  </si>
  <si>
    <t>NOT NULL NUMBER(8)</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</si>
  <si>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</si>
  <si>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collectionItemID</t>
  </si>
  <si>
    <t xml:space="preserve">ITEM_ID            </t>
  </si>
  <si>
    <t>storageLocationId</t>
  </si>
  <si>
    <t>FAMILY_TAXON_ID</t>
  </si>
  <si>
    <t xml:space="preserve">SIT_ID           </t>
  </si>
  <si>
    <t xml:space="preserve">NOT NULL NUMBER(8)      </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</si>
  <si>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</si>
  <si>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 xml:space="preserve">TRACKING_NO                     </t>
  </si>
  <si>
    <t>deprecate</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</si>
  <si>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</si>
  <si>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</si>
  <si>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 xml:space="preserve">CURRENT_SIT                       </t>
  </si>
  <si>
    <t>living collections</t>
  </si>
  <si>
    <t>SPECIES_TAXON_ID</t>
  </si>
  <si>
    <t xml:space="preserve">CURRENT_QTY                   </t>
  </si>
  <si>
    <t>NUMBER(7,3)</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</si>
  <si>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</si>
  <si>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 xml:space="preserve">UNIT_OF_QTY                  </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</si>
  <si>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</si>
  <si>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</si>
  <si>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 xml:space="preserve">ITEM_SIZE                    </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</si>
  <si>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</si>
  <si>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</si>
  <si>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 xml:space="preserve">START_DATE                           </t>
  </si>
  <si>
    <t xml:space="preserve">END_DATE                             </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</si>
  <si>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</si>
  <si>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</si>
  <si>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 xml:space="preserve">ITEM_SIT_ID_FROM                </t>
  </si>
  <si>
    <t>PHONETIC_TAXON_NAME</t>
  </si>
  <si>
    <t>itemStorageLocationRemarks</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</si>
  <si>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</si>
  <si>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 xml:space="preserve">NOTES                      </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</si>
  <si>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</si>
  <si>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</si>
  <si>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 xml:space="preserve">CREATE_DATE                          </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</si>
  <si>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</si>
  <si>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 xml:space="preserve">UPDATE_DATE                          </t>
  </si>
  <si>
    <t xml:space="preserve">LATITUDE                    </t>
  </si>
  <si>
    <t>VARCHAR2(255)</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</si>
  <si>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</si>
  <si>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 xml:space="preserve">LONGITUDE                   </t>
  </si>
  <si>
    <t>Record of all actions that have been applied to an item. Currently used for LC only.</t>
  </si>
  <si>
    <t xml:space="preserve">ITEM_ACTION_ID   </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</si>
  <si>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</si>
  <si>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 xml:space="preserve">ITEM_SIT_ID        </t>
  </si>
  <si>
    <t xml:space="preserve">ACTION_TYPE    </t>
  </si>
  <si>
    <t xml:space="preserve">NOT NULL VARCHAR2(20)   </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</si>
  <si>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</si>
  <si>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 xml:space="preserve">ACTION_DATE          </t>
  </si>
  <si>
    <t xml:space="preserve">NOT NULL DATE     </t>
  </si>
  <si>
    <t xml:space="preserve">CURRENT_QTY       </t>
  </si>
  <si>
    <t xml:space="preserve">NOT NULL NUMBER(7,3) </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</si>
  <si>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</si>
  <si>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</si>
  <si>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 xml:space="preserve">ACTION_QTY                  </t>
  </si>
  <si>
    <t xml:space="preserve">ITEM_STATUS                </t>
  </si>
  <si>
    <t>BASE_NAME</t>
  </si>
  <si>
    <t xml:space="preserve">NOTES                    </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</si>
  <si>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</si>
  <si>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 xml:space="preserve">CREATED_BY                 </t>
  </si>
  <si>
    <t>NOMENCLATURAL_COMMENT</t>
  </si>
  <si>
    <t xml:space="preserve">CREATE_DATE                        </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</si>
  <si>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</si>
  <si>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 xml:space="preserve">UPDATED_BY                 </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</si>
  <si>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</si>
  <si>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</si>
  <si>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 xml:space="preserve">UPDATE_DATE                        </t>
  </si>
  <si>
    <t>BASE_NAME_AUTHOR_ID</t>
  </si>
  <si>
    <t xml:space="preserve">REQUEST_ID               </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</si>
  <si>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</si>
  <si>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Lookup of all observations and treatments that can be recorded against an item, includes default values that can be applied.</t>
  </si>
  <si>
    <t>EX_AUTHOR_ID</t>
  </si>
  <si>
    <t xml:space="preserve">OBS_ID               </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</si>
  <si>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</si>
  <si>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 xml:space="preserve">OBS_CATEGORY                    </t>
  </si>
  <si>
    <t>EX_BASE_NAME_AUTHOR_ID</t>
  </si>
  <si>
    <t xml:space="preserve">OBS_GROUP                       </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</si>
  <si>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</si>
  <si>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 xml:space="preserve">OBS_TYPE                        </t>
  </si>
  <si>
    <t xml:space="preserve">OBS_CODE                        </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</si>
  <si>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</si>
  <si>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</si>
  <si>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 xml:space="preserve">MEASUREMENT                     </t>
  </si>
  <si>
    <t>NUMBER(10,4)</t>
  </si>
  <si>
    <t xml:space="preserve">UNIT_OF_MEASUREMENT             </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</si>
  <si>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</si>
  <si>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</si>
  <si>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 xml:space="preserve">DURATION                        </t>
  </si>
  <si>
    <t xml:space="preserve">UNIT_OF_DURATION                </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</si>
  <si>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</si>
  <si>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</si>
  <si>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</si>
  <si>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 xml:space="preserve">CREATED_BY                      </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</si>
  <si>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</si>
  <si>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</si>
  <si>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 xml:space="preserve">CREATE_DATE                             </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</si>
  <si>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</si>
  <si>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 xml:space="preserve">UPDATED_BY                      </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</si>
  <si>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</si>
  <si>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 xml:space="preserve">UPDATE_DATE                             </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</si>
  <si>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</si>
  <si>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 xml:space="preserve">DISPLAY_MEASUREMENT              </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</si>
  <si>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</si>
  <si>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The specific observations and treatments that have been applied to this item with the specific values, measurements and durations of these where applicable.
Currently used in LC only but is generic in its design.</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</si>
  <si>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</si>
  <si>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 xml:space="preserve">ITEM_OBS_ID            </t>
  </si>
  <si>
    <t xml:space="preserve">NOT NULL NUMBER(8)   </t>
  </si>
  <si>
    <t xml:space="preserve">ITEM_ACTION_ID      </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</si>
  <si>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</si>
  <si>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 xml:space="preserve">OBS_ID             </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</si>
  <si>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</si>
  <si>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</si>
  <si>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</si>
  <si>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</si>
  <si>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</si>
  <si>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</si>
  <si>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</si>
  <si>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</si>
  <si>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</si>
  <si>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</si>
  <si>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</si>
  <si>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 xml:space="preserve">UPDATE_DATE                    </t>
  </si>
  <si>
    <t>Summary details about a propagation/germination trial. Linked to by specific items that where part of the trial.</t>
  </si>
  <si>
    <t xml:space="preserve">TRIAL_ID              </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</si>
  <si>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</si>
  <si>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 xml:space="preserve">HISTORICAL_REF_NO                 </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</si>
  <si>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</si>
  <si>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</si>
  <si>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TIMESTAMP(6)</t>
  </si>
  <si>
    <t>INFRASPECIES</t>
  </si>
  <si>
    <t xml:space="preserve">END_DATE                          </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</si>
  <si>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</si>
  <si>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 xml:space="preserve">DAYS_TO_FIRST_GERM                   </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</si>
  <si>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</si>
  <si>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 xml:space="preserve">PCT_GERMINATED                       </t>
  </si>
  <si>
    <t xml:space="preserve">TOTAL_DAYS                           </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</si>
  <si>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</si>
  <si>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 xml:space="preserve">NOTES                           </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</si>
  <si>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</si>
  <si>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</si>
  <si>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 xml:space="preserve">CREATED_BY                        </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</si>
  <si>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</si>
  <si>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</si>
  <si>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 xml:space="preserve">CREATE_DATE                               </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</si>
  <si>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</si>
  <si>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</si>
  <si>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 xml:space="preserve">UPDATED_BY                        </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</si>
  <si>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</si>
  <si>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</si>
  <si>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 xml:space="preserve">UPDATE_DATE                               </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</si>
  <si>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</si>
  <si>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 xml:space="preserve">PUBLISH_FLAG                           </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</si>
  <si>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</si>
  <si>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 xml:space="preserve">TOTALS_PRE_CALCULATED            </t>
  </si>
  <si>
    <t>APC_FAMILY</t>
  </si>
  <si>
    <t xml:space="preserve">LOAN_ID    </t>
  </si>
  <si>
    <t xml:space="preserve">NOT NULL NUMBER(7)    </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</si>
  <si>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</si>
  <si>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 xml:space="preserve">LOAN_YEAR  </t>
  </si>
  <si>
    <t xml:space="preserve">NOT NULL NUMBER(4)    </t>
  </si>
  <si>
    <t xml:space="preserve">INST       </t>
  </si>
  <si>
    <t xml:space="preserve">NOT NULL VARCHAR2(50) </t>
  </si>
  <si>
    <t xml:space="preserve">BOTANIST   </t>
  </si>
  <si>
    <t>SIT_CODE</t>
  </si>
  <si>
    <t xml:space="preserve">DISPATCHED                   </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</si>
  <si>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</si>
  <si>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 xml:space="preserve">RETURNED             </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</si>
  <si>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</si>
  <si>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</si>
  <si>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 xml:space="preserve">INSTITUTION_CODE NOT  </t>
  </si>
  <si>
    <t>NULL VARCHAR2(15)</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</si>
  <si>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</si>
  <si>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 xml:space="preserve">INSTITUTION_HEAD          </t>
  </si>
  <si>
    <t xml:space="preserve">VARCHAR2(40) </t>
  </si>
  <si>
    <t xml:space="preserve">ADDR_LINE1                 </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</si>
  <si>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</si>
  <si>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 xml:space="preserve">ADDR_LINE2                 </t>
  </si>
  <si>
    <t xml:space="preserve">ADDR_LINE3                 </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</si>
  <si>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</si>
  <si>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 xml:space="preserve">ADDR_LINE4                 </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</si>
  <si>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</si>
  <si>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</si>
  <si>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 xml:space="preserve">ADDR_LINE5                 </t>
  </si>
  <si>
    <t xml:space="preserve">ADDR_LINE6                 </t>
  </si>
  <si>
    <t xml:space="preserve">ADDR_LINE7                 </t>
  </si>
  <si>
    <t xml:space="preserve">LABELS                     </t>
  </si>
  <si>
    <t xml:space="preserve">CITES                      </t>
  </si>
  <si>
    <t xml:space="preserve">LOAN_ID        </t>
  </si>
  <si>
    <t xml:space="preserve">LOAN_ITEM   </t>
  </si>
  <si>
    <t xml:space="preserve">NOT NULL NUMBER(5)    </t>
  </si>
  <si>
    <t xml:space="preserve">HERB_CODE   </t>
  </si>
  <si>
    <t xml:space="preserve">NOT NULL VARCHAR2(8)  </t>
  </si>
  <si>
    <t xml:space="preserve">ACC_NO      </t>
  </si>
  <si>
    <t xml:space="preserve">NOT NULL NUMBER(38)   </t>
  </si>
  <si>
    <t xml:space="preserve">ITEM_NO     </t>
  </si>
  <si>
    <t xml:space="preserve">NOT NULL NUMBER(3)    </t>
  </si>
  <si>
    <t xml:space="preserve">RETURN_DATE                   </t>
  </si>
  <si>
    <t xml:space="preserve">ITEM_NOTES           </t>
  </si>
  <si>
    <t xml:space="preserve">RETURN_ID                     </t>
  </si>
  <si>
    <t xml:space="preserve">LOAN_ID                                </t>
  </si>
  <si>
    <t xml:space="preserve">ANH_REF_NO                          </t>
  </si>
  <si>
    <t xml:space="preserve">RET_TYPE_CODE                        </t>
  </si>
  <si>
    <t xml:space="preserve">SENT_DATE                                   </t>
  </si>
  <si>
    <t xml:space="preserve">ITEM_COUNT                             </t>
  </si>
  <si>
    <t>NUMBER(9)</t>
  </si>
  <si>
    <t xml:space="preserve">ACKNOWLEDGEMENT_DATE                        </t>
  </si>
  <si>
    <t xml:space="preserve">CONDITION_CODE                      </t>
  </si>
  <si>
    <t xml:space="preserve">TRANSFER_INSTITUTION_CODE           </t>
  </si>
  <si>
    <t xml:space="preserve">TRANSFER_BOTANIST_NAME              </t>
  </si>
  <si>
    <t xml:space="preserve">TRANSFER_BOTANIST_INITIAL           </t>
  </si>
  <si>
    <t xml:space="preserve">BOX_COUNT                              </t>
  </si>
  <si>
    <t xml:space="preserve">MAIL_CODE                          </t>
  </si>
  <si>
    <t xml:space="preserve">Service to NSL + additional names. </t>
  </si>
  <si>
    <t>NSL_SIMPLE_NAME</t>
  </si>
  <si>
    <t>ANHSIR ranks in Ranks</t>
  </si>
  <si>
    <t>ANIC ranks in tblBiotaDefRank</t>
  </si>
  <si>
    <t>work with Margaret; source in various tables</t>
  </si>
  <si>
    <t>sourceID</t>
  </si>
  <si>
    <t>ANIC</t>
  </si>
  <si>
    <t>ANWC</t>
  </si>
  <si>
    <t>plant_name</t>
  </si>
  <si>
    <t>taxon_ID</t>
  </si>
  <si>
    <t>tblBiota</t>
  </si>
  <si>
    <t>intBiotaId</t>
  </si>
  <si>
    <t>tblSpeciesList</t>
  </si>
  <si>
    <t>speciesId</t>
  </si>
  <si>
    <t>parentTaxonId</t>
  </si>
  <si>
    <t>parent_taxon_ID</t>
  </si>
  <si>
    <t>intParentId</t>
  </si>
  <si>
    <t>parent2TaxonId</t>
  </si>
  <si>
    <t>parent2_taxon_ID</t>
  </si>
  <si>
    <t>"hybrids"</t>
  </si>
  <si>
    <t>scientificNameId</t>
  </si>
  <si>
    <t>[from NSL]</t>
  </si>
  <si>
    <t>scientificName</t>
  </si>
  <si>
    <t>taxon_name</t>
  </si>
  <si>
    <t>vchrFullName</t>
  </si>
  <si>
    <t>ScientificName</t>
  </si>
  <si>
    <t>scientificNameAuthorship</t>
  </si>
  <si>
    <t>author_ID (lookup)</t>
  </si>
  <si>
    <t>vchrAuthor</t>
  </si>
  <si>
    <t>namePublishedInYear</t>
  </si>
  <si>
    <t>vchrYearOfPub</t>
  </si>
  <si>
    <t>taxonRankID</t>
  </si>
  <si>
    <t>rank_ID</t>
  </si>
  <si>
    <t>build from ANHSIR rank</t>
  </si>
  <si>
    <t>vchrRank</t>
  </si>
  <si>
    <t>build from ANIC rank</t>
  </si>
  <si>
    <t>build a rank table then link to the correct rank</t>
  </si>
  <si>
    <t>taxonRankCode</t>
  </si>
  <si>
    <t>tblBiotaDefRank</t>
  </si>
  <si>
    <t>vernacularName</t>
  </si>
  <si>
    <t>tblCommonName</t>
  </si>
  <si>
    <t>vchrCommonName</t>
  </si>
  <si>
    <t>CommonName</t>
  </si>
  <si>
    <t>cultivarRegistrationType*</t>
  </si>
  <si>
    <t>cultivar</t>
  </si>
  <si>
    <t>cultivarGroupName</t>
  </si>
  <si>
    <t>Anne F to check with Herbarium if needed</t>
  </si>
  <si>
    <t>cultivarName</t>
  </si>
  <si>
    <t>tradeDesignation</t>
  </si>
  <si>
    <t>Anne F to check for migration</t>
  </si>
  <si>
    <t>hybridFlag*</t>
  </si>
  <si>
    <t>hybrid</t>
  </si>
  <si>
    <t>derived from tblSpeciesList</t>
  </si>
  <si>
    <t>taxonomicStatus*</t>
  </si>
  <si>
    <t>Anne to check if coming from NSL</t>
  </si>
  <si>
    <t>to be worked out</t>
  </si>
  <si>
    <t>nomenclaturalStatus*</t>
  </si>
  <si>
    <t>vchrAvailableNameStatus? to be worked out</t>
  </si>
  <si>
    <t>changedCombination*</t>
  </si>
  <si>
    <t>Anne F to check if required</t>
  </si>
  <si>
    <t>bitChangeComb</t>
  </si>
  <si>
    <t>taxonRemarks</t>
  </si>
  <si>
    <t>nomenclaturalComment</t>
  </si>
  <si>
    <t>check tblNote and is it to be associated with a reference</t>
  </si>
  <si>
    <t>namePlate</t>
  </si>
  <si>
    <t>based on Sprat</t>
  </si>
  <si>
    <t>bitUnverified</t>
  </si>
  <si>
    <t>True=accessible to the public; False=not accessible to the public; True/False to be confirmed</t>
  </si>
  <si>
    <t>tblPublicationStatus</t>
  </si>
  <si>
    <t>Publish Y/N</t>
  </si>
  <si>
    <t>manually entered if required</t>
  </si>
  <si>
    <t>PublishName</t>
  </si>
  <si>
    <t xml:space="preserve">ID                            </t>
  </si>
  <si>
    <t xml:space="preserve">NOT NULL NUMBER(19)  </t>
  </si>
  <si>
    <t xml:space="preserve">APC_COMMENT                    </t>
  </si>
  <si>
    <t xml:space="preserve">VARCHAR2(4000 CHAR) </t>
  </si>
  <si>
    <t xml:space="preserve">APC_DISTRIBUTION              </t>
  </si>
  <si>
    <t>VARCHAR2(4000 CHAR)</t>
  </si>
  <si>
    <t xml:space="preserve">APC_EXCLUDED           </t>
  </si>
  <si>
    <t xml:space="preserve">NOT NULL NUMBER(1)        </t>
  </si>
  <si>
    <t xml:space="preserve">APC_FAMILIA                    </t>
  </si>
  <si>
    <t xml:space="preserve">VARCHAR2(255 CHAR)  </t>
  </si>
  <si>
    <t xml:space="preserve">APC_INSTANCE_URI                </t>
  </si>
  <si>
    <t xml:space="preserve">VARCHAR2(255 CHAR) </t>
  </si>
  <si>
    <t xml:space="preserve">APC_NAME                       </t>
  </si>
  <si>
    <t xml:space="preserve">VARCHAR2(512 CHAR)  </t>
  </si>
  <si>
    <t xml:space="preserve">APC_PROPARTE              </t>
  </si>
  <si>
    <t xml:space="preserve">NOT NULL NUMBER(1)       </t>
  </si>
  <si>
    <t xml:space="preserve">APC_RELATIONSHIP_TYPE         </t>
  </si>
  <si>
    <t xml:space="preserve"> VARCHAR2(255 CHAR)  </t>
  </si>
  <si>
    <t xml:space="preserve">APNI                                      </t>
  </si>
  <si>
    <t xml:space="preserve">AUTHOR                         </t>
  </si>
  <si>
    <t xml:space="preserve">AUTHORITY                     </t>
  </si>
  <si>
    <t xml:space="preserve">AUTONYM                  </t>
  </si>
  <si>
    <t xml:space="preserve">BASE_NAME_AUTHOR               </t>
  </si>
  <si>
    <t xml:space="preserve">CLASSIFICATIONS                 </t>
  </si>
  <si>
    <t xml:space="preserve">CLASS                          </t>
  </si>
  <si>
    <t xml:space="preserve">CREATED_AT                             </t>
  </si>
  <si>
    <t xml:space="preserve"> VARCHAR2(255 CHAR)</t>
  </si>
  <si>
    <t xml:space="preserve">CULTIVAR              </t>
  </si>
  <si>
    <t xml:space="preserve">NOT NULL NUMBER(1)           </t>
  </si>
  <si>
    <t xml:space="preserve">CULTIVAR_NAME                  </t>
  </si>
  <si>
    <t xml:space="preserve">EX_AUTHOR                      </t>
  </si>
  <si>
    <t xml:space="preserve">EX_BASE_NAME_AUTHOR            </t>
  </si>
  <si>
    <t xml:space="preserve">FAMILIA                        </t>
  </si>
  <si>
    <t xml:space="preserve">FAMILY_NSL_URI                 </t>
  </si>
  <si>
    <t xml:space="preserve">FORMULA               </t>
  </si>
  <si>
    <t xml:space="preserve">FULL_NAME_HTML                 </t>
  </si>
  <si>
    <t xml:space="preserve">VARCHAR2(2048 CHAR) </t>
  </si>
  <si>
    <t xml:space="preserve">GENUS                          </t>
  </si>
  <si>
    <t xml:space="preserve">GENUS_NSL_URI                  </t>
  </si>
  <si>
    <t xml:space="preserve">HOMONYM                 </t>
  </si>
  <si>
    <t xml:space="preserve">NOT NULL NUMBER(1)         </t>
  </si>
  <si>
    <t xml:space="preserve">HYBRID                      </t>
  </si>
  <si>
    <t xml:space="preserve">NOT NULL NUMBER(1)     </t>
  </si>
  <si>
    <t xml:space="preserve">INFRASPECIES                   </t>
  </si>
  <si>
    <t xml:space="preserve">NAME                  </t>
  </si>
  <si>
    <t xml:space="preserve">NOT NULL VARCHAR2(255 CHAR)  </t>
  </si>
  <si>
    <t xml:space="preserve">NAME_ELEMENT                   </t>
  </si>
  <si>
    <t xml:space="preserve">NAME_TYPE             </t>
  </si>
  <si>
    <t xml:space="preserve">NAME_URI                       </t>
  </si>
  <si>
    <t xml:space="preserve">NOM_ILLEG             </t>
  </si>
  <si>
    <t xml:space="preserve">NOM_INVAL             </t>
  </si>
  <si>
    <t xml:space="preserve">NOM_STAT              </t>
  </si>
  <si>
    <t xml:space="preserve">PARENT_NSL_URI                 </t>
  </si>
  <si>
    <t xml:space="preserve">PROTO_YEAR                             </t>
  </si>
  <si>
    <t xml:space="preserve">NUMBER(5)   </t>
  </si>
  <si>
    <t xml:space="preserve">RANK                  </t>
  </si>
  <si>
    <t xml:space="preserve">RANK_ABBREV                    </t>
  </si>
  <si>
    <t xml:space="preserve">RANK_SORT_ORDER                          </t>
  </si>
  <si>
    <t xml:space="preserve">SANCTIONING_AUTHOR             </t>
  </si>
  <si>
    <t xml:space="preserve">SCIENTIFIC            </t>
  </si>
  <si>
    <t xml:space="preserve">SECOND_PARENT_NSL_URI           </t>
  </si>
  <si>
    <t xml:space="preserve">SIMPLE_NAME_HTML               </t>
  </si>
  <si>
    <t xml:space="preserve">SPECIES                        </t>
  </si>
  <si>
    <t xml:space="preserve">SPECIES_NSL_URI                </t>
  </si>
  <si>
    <t xml:space="preserve">SUBCLASS                       </t>
  </si>
  <si>
    <t xml:space="preserve">TAXON_NAME            </t>
  </si>
  <si>
    <t xml:space="preserve">NOT NULL VARCHAR2(512 CHAR)  </t>
  </si>
  <si>
    <t xml:space="preserve">UPDATED_AT                             </t>
  </si>
  <si>
    <t xml:space="preserve">APC_FAMILY                     </t>
  </si>
  <si>
    <t xml:space="preserve">DUP_OF_ID                           </t>
  </si>
  <si>
    <t xml:space="preserve">NUMBER(19)     </t>
  </si>
  <si>
    <t xml:space="preserve">FAMILY                         </t>
  </si>
  <si>
    <t>VARCHAR2(255 CHAR)</t>
  </si>
  <si>
    <t xml:space="preserve">FAMILY_NSL_ID                            </t>
  </si>
  <si>
    <t>NUMBER(19)</t>
  </si>
  <si>
    <t xml:space="preserve">GENUS_NSL_ID                             </t>
  </si>
  <si>
    <t xml:space="preserve">PARENT_NSL_ID                            </t>
  </si>
  <si>
    <t xml:space="preserve">SECOND_PARENT_NSL_ID                     </t>
  </si>
  <si>
    <t xml:space="preserve">SPECIES_NSL_ID                           </t>
  </si>
  <si>
    <t xml:space="preserve">TRANSDATE                         </t>
  </si>
  <si>
    <t>Look up of countries.</t>
  </si>
  <si>
    <t xml:space="preserve">COUNTRY_ID            </t>
  </si>
  <si>
    <t xml:space="preserve">COUNTRY_NAME       </t>
  </si>
  <si>
    <t xml:space="preserve">A2CODE                  </t>
  </si>
  <si>
    <t>CHAR(2)</t>
  </si>
  <si>
    <t xml:space="preserve">REC_STATUS         </t>
  </si>
  <si>
    <t xml:space="preserve">CANONICAL_ID       </t>
  </si>
  <si>
    <t xml:space="preserve">COUNTRY                      </t>
  </si>
  <si>
    <t xml:space="preserve">FLORA_OF                     </t>
  </si>
  <si>
    <t xml:space="preserve">REGION_CODE                   </t>
  </si>
  <si>
    <t>VARCHAR2(7)</t>
  </si>
  <si>
    <t xml:space="preserve">STATE_PROV                   </t>
  </si>
  <si>
    <t xml:space="preserve">DISTRICT                     </t>
  </si>
  <si>
    <t xml:space="preserve">REGION_TYPE                  </t>
  </si>
  <si>
    <t xml:space="preserve">CAP_CODE                      </t>
  </si>
  <si>
    <t xml:space="preserve">CREATE_BY                     </t>
  </si>
  <si>
    <t xml:space="preserve">UPDATE_BY                     </t>
  </si>
  <si>
    <t xml:space="preserve">STATE_ABBREVIATION            </t>
  </si>
  <si>
    <t xml:space="preserve">ID                 </t>
  </si>
  <si>
    <t>NOT NULL NUMBER(5)</t>
  </si>
  <si>
    <t>TaxonRank</t>
  </si>
  <si>
    <t>ICNFlag</t>
  </si>
  <si>
    <t>ICZNFlag</t>
  </si>
  <si>
    <t>taxonRank*</t>
  </si>
  <si>
    <t>taxonRankCode*</t>
  </si>
  <si>
    <t>taxonRankOrder</t>
  </si>
  <si>
    <t>ConservationStatus</t>
  </si>
  <si>
    <t>Agreement</t>
  </si>
  <si>
    <t>ConservationStatusID</t>
  </si>
  <si>
    <t>Curation is a lookup to the location material is stored in the Herbarium. Needs further analysis. I think there are quite a lot of deprecated columns in this table.</t>
  </si>
  <si>
    <t xml:space="preserve">CURATION_RECORD_ID     </t>
  </si>
  <si>
    <t>NOT NULL NUMBER(38)</t>
  </si>
  <si>
    <t xml:space="preserve">TAXON_GROUP        </t>
  </si>
  <si>
    <t xml:space="preserve">NOT NULL VARCHAR2(3)   </t>
  </si>
  <si>
    <t xml:space="preserve">TAXON_ORDER                   </t>
  </si>
  <si>
    <t xml:space="preserve">FAMILY_NUMBER                  </t>
  </si>
  <si>
    <t xml:space="preserve">FAMILY             </t>
  </si>
  <si>
    <t xml:space="preserve">NOT NULL VARCHAR2(25)  </t>
  </si>
  <si>
    <t xml:space="preserve">SUBFAM_TRIBE                  </t>
  </si>
  <si>
    <t xml:space="preserve">GENUS              </t>
  </si>
  <si>
    <t xml:space="preserve">ACCEPTED_NAME                 </t>
  </si>
  <si>
    <t xml:space="preserve">BUILDING                       </t>
  </si>
  <si>
    <t xml:space="preserve">FLOOR                          </t>
  </si>
  <si>
    <t xml:space="preserve">UNIT_NUMBER                    </t>
  </si>
  <si>
    <t>VARCHAR2(6)</t>
  </si>
  <si>
    <t xml:space="preserve">LITERATURE_FLAG                </t>
  </si>
  <si>
    <t xml:space="preserve">LITERATURE_DATE                       </t>
  </si>
  <si>
    <t xml:space="preserve">NOMENCLATURE_FLAG              </t>
  </si>
  <si>
    <t xml:space="preserve">NOMENCLATURE_DATE                     </t>
  </si>
  <si>
    <t xml:space="preserve">DB_IBIS_FLAG                   </t>
  </si>
  <si>
    <t xml:space="preserve">DB_IBIS_DATE                          </t>
  </si>
  <si>
    <t xml:space="preserve">DB_TITAN_FLAG                  </t>
  </si>
  <si>
    <t xml:space="preserve">DB_TITAN_DATE                         </t>
  </si>
  <si>
    <t xml:space="preserve">DB_ANHSIR_FLAG                 </t>
  </si>
  <si>
    <t xml:space="preserve">DB_ANHSIR_DATE                        </t>
  </si>
  <si>
    <t xml:space="preserve">CURATION_FLAG                  </t>
  </si>
  <si>
    <t xml:space="preserve">CURATION_DATE                         </t>
  </si>
  <si>
    <t xml:space="preserve">ROTAP_FLAG                     </t>
  </si>
  <si>
    <t xml:space="preserve">ROTAP_DATE                            </t>
  </si>
  <si>
    <t xml:space="preserve">CURATING_STAFF                </t>
  </si>
  <si>
    <t xml:space="preserve">TAXON_REFERENCES             </t>
  </si>
  <si>
    <t xml:space="preserve">MOUNT_EXCHANGE                 </t>
  </si>
  <si>
    <t xml:space="preserve">BACKLOG_MOUNTED                </t>
  </si>
  <si>
    <t xml:space="preserve">NATIVE_FLAG                    </t>
  </si>
  <si>
    <t xml:space="preserve">EXOTIC_FLAG                    </t>
  </si>
  <si>
    <t xml:space="preserve">IN_AUST_FLAG                   </t>
  </si>
  <si>
    <t xml:space="preserve">INTRODUCED_FLAG                </t>
  </si>
  <si>
    <t xml:space="preserve">NATURALIZED_FLAG               </t>
  </si>
  <si>
    <t xml:space="preserve">COMMENTS                     </t>
  </si>
  <si>
    <t xml:space="preserve">RECORD_SOURCE                  </t>
  </si>
  <si>
    <t xml:space="preserve">CREATE_BY                      </t>
  </si>
  <si>
    <t xml:space="preserve">CREATE_DATE                           </t>
  </si>
  <si>
    <t xml:space="preserve">UPDATE_BY                      </t>
  </si>
  <si>
    <t xml:space="preserve">UPDATE_DATE                     </t>
  </si>
  <si>
    <t>Reference</t>
  </si>
  <si>
    <t>tblReference</t>
  </si>
  <si>
    <t>intRefID</t>
  </si>
  <si>
    <t>vchrRefCode</t>
  </si>
  <si>
    <t>vchrTitle</t>
  </si>
  <si>
    <t>vchrBookTitle</t>
  </si>
  <si>
    <t>vchrEditor</t>
  </si>
  <si>
    <t>vchrRefType</t>
  </si>
  <si>
    <t>vchrActualDate</t>
  </si>
  <si>
    <t>intJournalID</t>
  </si>
  <si>
    <t>vchrPartNo</t>
  </si>
  <si>
    <t>vchrSeries</t>
  </si>
  <si>
    <t>vchrPublisher</t>
  </si>
  <si>
    <t>vchrPlace</t>
  </si>
  <si>
    <t>vchrVolume</t>
  </si>
  <si>
    <t>vchrPages</t>
  </si>
  <si>
    <t>vchrTotalPages</t>
  </si>
  <si>
    <t>vchrPossess</t>
  </si>
  <si>
    <t>vchrEdition</t>
  </si>
  <si>
    <t>vchrISBN</t>
  </si>
  <si>
    <t>txtFullText</t>
  </si>
  <si>
    <t>txtFullRTF</t>
  </si>
  <si>
    <t>intStartPage</t>
  </si>
  <si>
    <t>intEndPage</t>
  </si>
  <si>
    <t>Destination</t>
  </si>
  <si>
    <t>Intrinsic</t>
  </si>
  <si>
    <t>Data Type</t>
  </si>
  <si>
    <t>Relationship Type</t>
  </si>
  <si>
    <t>Importance</t>
  </si>
  <si>
    <t>SignificanceCriteria</t>
  </si>
  <si>
    <t>ComparativeCriteria</t>
  </si>
  <si>
    <t>Classification</t>
  </si>
  <si>
    <t>YesNoDefaultNo</t>
  </si>
  <si>
    <t>xml</t>
  </si>
  <si>
    <t>Administration Data Entry</t>
  </si>
  <si>
    <t>Item Data</t>
  </si>
  <si>
    <t>Basic</t>
  </si>
  <si>
    <t>Integer</t>
  </si>
  <si>
    <t>Entities</t>
  </si>
  <si>
    <t>DateRange</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</si>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</sst>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1">
    <font>
      <sz val="10.0"/>
      <color rgb="FF000000"/>
      <name val="Arial"/>
    </font>
    <font>
      <b/>
      <sz val="9.0"/>
    </font>
    <font>
      <sz val="8.0"/>
      <name val="Droid sans mono"/>
    </font>
    <font>
      <b/>
      <sz val="7.0"/>
      <name val="Droid sans mono"/>
    </font>
    <font>
      <b/>
      <color rgb="FFFFFFFF"/>
    </font>
    <font>
      <color rgb="FF000000"/>
    </font>
    <font/>
    <font>
      <sz val="9.0"/>
    </font>
    <font>
      <b/>
      <sz val="9.0"/>
      <name val="Courier New"/>
    </font>
    <font>
      <b/>
      <color rgb="FF000000"/>
    </font>
    <font>
      <color rgb="FF0070C0"/>
    </font>
    <font>
      <color rgb="FFFF0000"/>
    </font>
    <font>
      <sz val="9.0"/>
      <name val="Courier New"/>
    </font>
    <font>
      <sz val="9.0"/>
      <color rgb="FFFFFF00"/>
    </font>
    <font>
      <b/>
      <sz val="9.0"/>
      <name val="Arial"/>
    </font>
    <font>
      <sz val="9.0"/>
      <name val="Arial"/>
    </font>
    <font>
      <sz val="8.0"/>
      <name val="Courier New"/>
    </font>
    <font>
      <sz val="9.0"/>
      <color rgb="FFDD5511"/>
    </font>
    <font>
      <u/>
      <color rgb="FF0000FF"/>
    </font>
    <font>
      <color rgb="FF333333"/>
    </font>
    <font>
      <u/>
      <color rgb="FF000000"/>
    </font>
    <font>
      <sz val="9.0"/>
      <color rgb="FFDD5511"/>
      <name val="Courier New"/>
    </font>
    <font>
      <color rgb="FF000000"/>
      <name val="Times New Roman"/>
    </font>
    <font>
      <i/>
      <color rgb="FF000000"/>
    </font>
    <font>
      <name val="Arial"/>
    </font>
    <font>
      <u/>
      <color rgb="FF0000FF"/>
    </font>
    <font>
      <sz val="8.0"/>
      <name val="Arial"/>
    </font>
    <font>
      <sz val="8.0"/>
      <color rgb="FF000000"/>
      <name val="Courier"/>
    </font>
    <font>
      <sz val="10.0"/>
    </font>
    <font>
      <name val="Courier New"/>
    </font>
    <font>
      <sz val="8.0"/>
    </font>
  </fonts>
  <fills count="11">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CDB"/>
        <bgColor rgb="FFF2DCDB"/>
      </patternFill>
    </fill>
    <fill>
      <patternFill patternType="solid">
        <fgColor rgb="FFEBF1DE"/>
        <bgColor rgb="FFEBF1DE"/>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2">
    <border/>
    <border>
      <left style="thin">
        <color rgb="FFFFFFFF"/>
      </left>
      <right style="thin">
        <color rgb="FFFFFFFF"/>
      </right>
      <bottom style="thick">
        <color rgb="FFFFFFFF"/>
      </bottom>
    </border>
    <border>
      <right style="thin">
        <color rgb="FFFFFFFF"/>
      </right>
      <bottom style="thick">
        <color rgb="FFFFFFFF"/>
      </bottom>
    </border>
    <border>
      <left style="thin">
        <color rgb="FFFFFFFF"/>
      </left>
      <right style="thin">
        <color rgb="FFFFFFFF"/>
      </right>
    </border>
    <border>
      <left style="thin">
        <color rgb="FFFFFFFF"/>
      </left>
      <bottom style="thick">
        <color rgb="FFFFFFFF"/>
      </bottom>
    </border>
    <border>
      <left style="thin">
        <color rgb="FFFFFFFF"/>
      </left>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medium">
        <color rgb="FFDDDDDD"/>
      </left>
      <right style="medium">
        <color rgb="FFDDDDDD"/>
      </right>
      <top style="medium">
        <color rgb="FFDDDDDD"/>
      </top>
    </border>
    <border>
      <left style="medium">
        <color rgb="FFDDDDDD"/>
      </left>
      <right style="medium">
        <color rgb="FFDDDDDD"/>
      </right>
      <bottom style="medium">
        <color rgb="FFDDDDDD"/>
      </bottom>
    </border>
    <border>
      <left style="medium">
        <color rgb="FFDDDDDD"/>
      </left>
      <right style="medium">
        <color rgb="FFDDDDDD"/>
      </right>
      <top style="medium">
        <color rgb="FFDDDDDD"/>
      </top>
      <bottom style="medium">
        <color rgb="FFDDDDDD"/>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horizontal="left" shrinkToFit="0" wrapText="1"/>
    </xf>
    <xf borderId="0" fillId="0" fontId="2" numFmtId="0" xfId="0" applyAlignment="1" applyFont="1">
      <alignment horizontal="left" shrinkToFit="0" wrapText="0"/>
    </xf>
    <xf borderId="0" fillId="0" fontId="3" numFmtId="0" xfId="0" applyAlignment="1" applyFont="1">
      <alignment horizontal="left" shrinkToFit="0" wrapText="0"/>
    </xf>
    <xf borderId="1" fillId="2" fontId="4" numFmtId="0" xfId="0" applyAlignment="1" applyBorder="1" applyFill="1" applyFont="1">
      <alignment horizontal="left" vertical="top"/>
    </xf>
    <xf borderId="0" fillId="3" fontId="1" numFmtId="0" xfId="0" applyAlignment="1" applyFill="1" applyFont="1">
      <alignment horizontal="left"/>
    </xf>
    <xf borderId="2" fillId="2" fontId="4" numFmtId="0" xfId="0" applyAlignment="1" applyBorder="1" applyFont="1">
      <alignment horizontal="left" vertical="top"/>
    </xf>
    <xf borderId="3" fillId="2" fontId="4" numFmtId="0" xfId="0" applyAlignment="1" applyBorder="1" applyFont="1">
      <alignment horizontal="left" vertical="top"/>
    </xf>
    <xf borderId="0" fillId="0" fontId="1" numFmtId="0" xfId="0" applyFont="1"/>
    <xf borderId="4" fillId="2" fontId="4" numFmtId="0" xfId="0" applyAlignment="1" applyBorder="1" applyFont="1">
      <alignment horizontal="left" vertical="top"/>
    </xf>
    <xf borderId="5" fillId="2" fontId="4" numFmtId="0" xfId="0" applyAlignment="1" applyBorder="1" applyFont="1">
      <alignment horizontal="left" vertical="top"/>
    </xf>
    <xf borderId="0" fillId="4" fontId="5" numFmtId="0" xfId="0" applyAlignment="1" applyFill="1" applyFont="1">
      <alignment horizontal="left" vertical="top"/>
    </xf>
    <xf borderId="0" fillId="4" fontId="6" numFmtId="0" xfId="0" applyAlignment="1" applyFont="1">
      <alignment horizontal="left" vertical="bottom"/>
    </xf>
    <xf borderId="0" fillId="0" fontId="7" numFmtId="0" xfId="0" applyFont="1"/>
    <xf borderId="6" fillId="4" fontId="5" numFmtId="0" xfId="0" applyAlignment="1" applyBorder="1" applyFont="1">
      <alignment horizontal="right" vertical="top"/>
    </xf>
    <xf borderId="7" fillId="4" fontId="5" numFmtId="0" xfId="0" applyAlignment="1" applyBorder="1" applyFont="1">
      <alignment horizontal="right" vertical="top"/>
    </xf>
    <xf borderId="7" fillId="4" fontId="5" numFmtId="0" xfId="0" applyAlignment="1" applyBorder="1" applyFont="1">
      <alignment horizontal="left" vertical="top"/>
    </xf>
    <xf borderId="7" fillId="4" fontId="6" numFmtId="0" xfId="0" applyAlignment="1" applyBorder="1" applyFont="1">
      <alignment horizontal="left" vertical="top"/>
    </xf>
    <xf borderId="8" fillId="4" fontId="6" numFmtId="0" xfId="0" applyAlignment="1" applyBorder="1" applyFont="1">
      <alignment horizontal="left" vertical="top"/>
    </xf>
    <xf borderId="0" fillId="0" fontId="6" numFmtId="0" xfId="0" applyAlignment="1" applyFont="1">
      <alignment horizontal="left" vertical="bottom"/>
    </xf>
    <xf borderId="0" fillId="5" fontId="5" numFmtId="0" xfId="0" applyAlignment="1" applyFill="1" applyFont="1">
      <alignment horizontal="left" vertical="top"/>
    </xf>
    <xf borderId="0" fillId="0" fontId="8" numFmtId="0" xfId="0" applyAlignment="1" applyFont="1">
      <alignment shrinkToFit="0" wrapText="0"/>
    </xf>
    <xf borderId="0" fillId="5" fontId="5" numFmtId="0" xfId="0" applyAlignment="1" applyFont="1">
      <alignment horizontal="left" vertical="bottom"/>
    </xf>
    <xf borderId="0" fillId="6" fontId="1" numFmtId="0" xfId="0" applyAlignment="1" applyFill="1" applyFont="1">
      <alignment horizontal="left" shrinkToFit="0" vertical="bottom" wrapText="0"/>
    </xf>
    <xf borderId="6" fillId="5" fontId="5" numFmtId="0" xfId="0" applyAlignment="1" applyBorder="1" applyFont="1">
      <alignment horizontal="right" vertical="top"/>
    </xf>
    <xf borderId="0" fillId="6" fontId="1" numFmtId="0" xfId="0" applyAlignment="1" applyFont="1">
      <alignment horizontal="left" shrinkToFit="0" vertical="bottom" wrapText="1"/>
    </xf>
    <xf borderId="7" fillId="5" fontId="5" numFmtId="0" xfId="0" applyAlignment="1" applyBorder="1" applyFont="1">
      <alignment horizontal="right" vertical="top"/>
    </xf>
    <xf borderId="0" fillId="6" fontId="2" numFmtId="0" xfId="0" applyAlignment="1" applyFont="1">
      <alignment horizontal="left" shrinkToFit="0" vertical="bottom" wrapText="0"/>
    </xf>
    <xf borderId="7" fillId="5" fontId="5" numFmtId="0" xfId="0" applyAlignment="1" applyBorder="1" applyFont="1">
      <alignment horizontal="left" vertical="top"/>
    </xf>
    <xf borderId="0" fillId="6" fontId="7" numFmtId="0" xfId="0" applyAlignment="1" applyFont="1">
      <alignment horizontal="left" shrinkToFit="0" vertical="bottom" wrapText="0"/>
    </xf>
    <xf borderId="7" fillId="5" fontId="6" numFmtId="0" xfId="0" applyAlignment="1" applyBorder="1" applyFont="1">
      <alignment horizontal="left" vertical="top"/>
    </xf>
    <xf borderId="0" fillId="7" fontId="7" numFmtId="0" xfId="0" applyAlignment="1" applyFill="1" applyFont="1">
      <alignment vertical="bottom"/>
    </xf>
    <xf borderId="8" fillId="5" fontId="6" numFmtId="0" xfId="0" applyAlignment="1" applyBorder="1" applyFont="1">
      <alignment horizontal="left" vertical="top"/>
    </xf>
    <xf borderId="0" fillId="6" fontId="7" numFmtId="0" xfId="0" applyAlignment="1" applyFont="1">
      <alignment vertical="bottom"/>
    </xf>
    <xf borderId="0" fillId="5" fontId="9" numFmtId="0" xfId="0" applyAlignment="1" applyFont="1">
      <alignment horizontal="left" vertical="bottom"/>
    </xf>
    <xf borderId="0" fillId="5" fontId="9" numFmtId="0" xfId="0" applyAlignment="1" applyFont="1">
      <alignment horizontal="left" vertical="top"/>
    </xf>
    <xf borderId="6" fillId="5" fontId="6" numFmtId="0" xfId="0" applyAlignment="1" applyBorder="1" applyFont="1">
      <alignment horizontal="left" vertical="top"/>
    </xf>
    <xf borderId="0" fillId="5" fontId="6" numFmtId="0" xfId="0" applyAlignment="1" applyFont="1">
      <alignment horizontal="left" vertical="bottom"/>
    </xf>
    <xf borderId="0" fillId="5" fontId="6" numFmtId="0" xfId="0" applyAlignment="1" applyFont="1">
      <alignment horizontal="left" vertical="top"/>
    </xf>
    <xf borderId="7" fillId="5" fontId="10" numFmtId="0" xfId="0" applyAlignment="1" applyBorder="1" applyFont="1">
      <alignment horizontal="left" vertical="top"/>
    </xf>
    <xf borderId="7" fillId="5" fontId="11" numFmtId="0" xfId="0" applyAlignment="1" applyBorder="1" applyFont="1">
      <alignment horizontal="left" vertical="top"/>
    </xf>
    <xf borderId="0" fillId="0" fontId="12" numFmtId="0" xfId="0" applyAlignment="1" applyFont="1">
      <alignment shrinkToFit="0" wrapText="0"/>
    </xf>
    <xf borderId="0" fillId="6" fontId="7" numFmtId="0" xfId="0" applyAlignment="1" applyFont="1">
      <alignment horizontal="left" vertical="bottom"/>
    </xf>
    <xf borderId="8" fillId="5" fontId="5" numFmtId="0" xfId="0" applyAlignment="1" applyBorder="1" applyFont="1">
      <alignment horizontal="left" vertical="top"/>
    </xf>
    <xf borderId="0" fillId="8" fontId="1" numFmtId="0" xfId="0" applyAlignment="1" applyFill="1" applyFont="1">
      <alignment horizontal="left" shrinkToFit="0" vertical="bottom" wrapText="0"/>
    </xf>
    <xf borderId="0" fillId="8" fontId="7" numFmtId="0" xfId="0" applyAlignment="1" applyFont="1">
      <alignment horizontal="left" shrinkToFit="0" vertical="bottom" wrapText="1"/>
    </xf>
    <xf borderId="0" fillId="8" fontId="2" numFmtId="0" xfId="0" applyAlignment="1" applyFont="1">
      <alignment horizontal="left" shrinkToFit="0" vertical="bottom" wrapText="0"/>
    </xf>
    <xf borderId="0" fillId="8" fontId="7" numFmtId="0" xfId="0" applyAlignment="1" applyFont="1">
      <alignment horizontal="left" shrinkToFit="0" vertical="bottom" wrapText="0"/>
    </xf>
    <xf borderId="0" fillId="8" fontId="7" numFmtId="0" xfId="0" applyAlignment="1" applyFont="1">
      <alignment vertical="bottom"/>
    </xf>
    <xf borderId="0" fillId="9" fontId="13" numFmtId="0" xfId="0" applyAlignment="1" applyFill="1" applyFont="1">
      <alignment horizontal="left" vertical="bottom"/>
    </xf>
    <xf borderId="0" fillId="8" fontId="1" numFmtId="0" xfId="0" applyAlignment="1" applyFont="1">
      <alignment horizontal="left" readingOrder="0" shrinkToFit="0" vertical="bottom" wrapText="0"/>
    </xf>
    <xf borderId="0" fillId="8" fontId="7" numFmtId="0" xfId="0" applyAlignment="1" applyFont="1">
      <alignment horizontal="left" vertical="bottom"/>
    </xf>
    <xf borderId="0" fillId="8" fontId="7" numFmtId="0" xfId="0" applyAlignment="1" applyFont="1">
      <alignment horizontal="left" shrinkToFit="0" wrapText="1"/>
    </xf>
    <xf borderId="0" fillId="0" fontId="14" numFmtId="0" xfId="0" applyAlignment="1" applyFont="1">
      <alignment horizontal="left" shrinkToFit="0" vertical="bottom" wrapText="0"/>
    </xf>
    <xf borderId="0" fillId="0" fontId="15" numFmtId="0" xfId="0" applyAlignment="1" applyFont="1">
      <alignment readingOrder="0" vertical="bottom"/>
    </xf>
    <xf borderId="0" fillId="0" fontId="15" numFmtId="0" xfId="0" applyAlignment="1" applyFont="1">
      <alignment vertical="bottom"/>
    </xf>
    <xf borderId="0" fillId="0" fontId="2" numFmtId="0" xfId="0" applyAlignment="1" applyFont="1">
      <alignment horizontal="left" shrinkToFit="0" vertical="bottom" wrapText="0"/>
    </xf>
    <xf borderId="0" fillId="0" fontId="16" numFmtId="0" xfId="0" applyAlignment="1" applyFont="1">
      <alignment vertical="bottom"/>
    </xf>
    <xf borderId="0" fillId="7" fontId="15" numFmtId="0" xfId="0" applyAlignment="1" applyFont="1">
      <alignment vertical="bottom"/>
    </xf>
    <xf borderId="0" fillId="0" fontId="1" numFmtId="0" xfId="0" applyAlignment="1" applyFont="1">
      <alignment horizontal="left" shrinkToFit="0" vertical="bottom" wrapText="0"/>
    </xf>
    <xf borderId="0" fillId="0" fontId="7" numFmtId="0" xfId="0" applyAlignment="1" applyFont="1">
      <alignment vertical="bottom"/>
    </xf>
    <xf borderId="0" fillId="0" fontId="7" numFmtId="0" xfId="0" applyAlignment="1" applyFont="1">
      <alignment shrinkToFit="0" wrapText="1"/>
    </xf>
    <xf borderId="0" fillId="0" fontId="16" numFmtId="0" xfId="0" applyFont="1"/>
    <xf borderId="0" fillId="10" fontId="13" numFmtId="0" xfId="0" applyAlignment="1" applyFill="1" applyFont="1">
      <alignment horizontal="left" vertical="bottom"/>
    </xf>
    <xf borderId="0" fillId="0" fontId="7" numFmtId="0" xfId="0" applyAlignment="1" applyFont="1">
      <alignment horizontal="left" vertical="bottom"/>
    </xf>
    <xf borderId="0" fillId="0" fontId="17" numFmtId="0" xfId="0" applyFont="1"/>
    <xf borderId="7" fillId="5" fontId="18" numFmtId="0" xfId="0" applyAlignment="1" applyBorder="1" applyFont="1">
      <alignment horizontal="left" vertical="top"/>
    </xf>
    <xf borderId="9" fillId="5" fontId="19" numFmtId="0" xfId="0" applyAlignment="1" applyBorder="1" applyFont="1">
      <alignment horizontal="left" vertical="bottom"/>
    </xf>
    <xf borderId="7" fillId="5" fontId="20" numFmtId="0" xfId="0" applyAlignment="1" applyBorder="1" applyFont="1">
      <alignment horizontal="left" vertical="top"/>
    </xf>
    <xf borderId="10" fillId="5" fontId="19" numFmtId="0" xfId="0" applyAlignment="1" applyBorder="1" applyFont="1">
      <alignment horizontal="left" vertical="bottom"/>
    </xf>
    <xf borderId="0" fillId="0" fontId="21" numFmtId="0" xfId="0" applyAlignment="1" applyFont="1">
      <alignment shrinkToFit="0" wrapText="0"/>
    </xf>
    <xf borderId="11" fillId="5" fontId="19" numFmtId="0" xfId="0" applyAlignment="1" applyBorder="1" applyFont="1">
      <alignment horizontal="left" vertical="top"/>
    </xf>
    <xf borderId="0" fillId="0" fontId="7" numFmtId="0" xfId="0" applyAlignment="1" applyFont="1">
      <alignment readingOrder="0" vertical="bottom"/>
    </xf>
    <xf borderId="7" fillId="5" fontId="22" numFmtId="0" xfId="0" applyAlignment="1" applyBorder="1" applyFont="1">
      <alignment horizontal="left" vertical="top"/>
    </xf>
    <xf borderId="7" fillId="5" fontId="23" numFmtId="0" xfId="0" applyAlignment="1" applyBorder="1" applyFont="1">
      <alignment horizontal="left" vertical="top"/>
    </xf>
    <xf borderId="0" fillId="0" fontId="24" numFmtId="0" xfId="0" applyAlignment="1" applyFont="1">
      <alignment vertical="bottom"/>
    </xf>
    <xf borderId="0" fillId="0" fontId="25" numFmtId="0" xfId="0" applyFont="1"/>
    <xf borderId="0" fillId="0" fontId="26" numFmtId="0" xfId="0" applyAlignment="1" applyFont="1">
      <alignment vertical="bottom"/>
    </xf>
    <xf borderId="0" fillId="0" fontId="15" numFmtId="0" xfId="0" applyAlignment="1" applyFont="1">
      <alignment horizontal="left" vertical="bottom"/>
    </xf>
    <xf borderId="0" fillId="0" fontId="6" numFmtId="164" xfId="0" applyFont="1" applyNumberFormat="1"/>
    <xf borderId="0" fillId="0" fontId="2" numFmtId="0" xfId="0" applyAlignment="1" applyFont="1">
      <alignment horizontal="left" readingOrder="0" shrinkToFit="0" vertical="bottom" wrapText="0"/>
    </xf>
    <xf borderId="0" fillId="0" fontId="14"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3" fontId="27" numFmtId="0" xfId="0" applyAlignment="1" applyFont="1">
      <alignment horizontal="left" readingOrder="0"/>
    </xf>
    <xf borderId="0" fillId="0" fontId="24" numFmtId="0" xfId="0" applyAlignment="1" applyFont="1">
      <alignment readingOrder="0" vertical="bottom"/>
    </xf>
    <xf borderId="0" fillId="0" fontId="7" numFmtId="0" xfId="0" applyAlignment="1" applyFont="1">
      <alignment readingOrder="0"/>
    </xf>
    <xf borderId="0" fillId="0" fontId="6" numFmtId="0" xfId="0" applyAlignment="1" applyFont="1">
      <alignment shrinkToFit="0" wrapText="0"/>
    </xf>
    <xf borderId="0" fillId="0" fontId="28" numFmtId="0" xfId="0" applyAlignment="1" applyFont="1">
      <alignment vertical="bottom"/>
    </xf>
    <xf borderId="0" fillId="0" fontId="29" numFmtId="0" xfId="0" applyFont="1"/>
    <xf borderId="0" fillId="0" fontId="30" numFmtId="0" xfId="0" applyAlignment="1" applyFont="1">
      <alignment horizontal="left" shrinkToFit="0" vertical="bottom" wrapText="0"/>
    </xf>
    <xf borderId="0" fillId="0" fontId="30" numFmtId="0" xfId="0" applyAlignment="1" applyFont="1">
      <alignment horizontal="left" vertical="bottom"/>
    </xf>
    <xf borderId="0" fillId="0" fontId="30" numFmtId="0" xfId="0" applyFont="1"/>
    <xf borderId="0" fillId="0" fontId="30"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rs.tdwg.org/dwc/terms/geodeticDatum" TargetMode="External"/><Relationship Id="rId42" Type="http://schemas.openxmlformats.org/officeDocument/2006/relationships/hyperlink" Target="http://rs.tdwg.org/dwc/terms/verbatimCoordinates" TargetMode="External"/><Relationship Id="rId41" Type="http://schemas.openxmlformats.org/officeDocument/2006/relationships/hyperlink" Target="http://rs.tdwg.org/dwc/terms/verbatimCoordinates" TargetMode="External"/><Relationship Id="rId44" Type="http://schemas.openxmlformats.org/officeDocument/2006/relationships/hyperlink" Target="http://rs.tdwg.org/dwc/terms/coordinatePrecision" TargetMode="External"/><Relationship Id="rId43" Type="http://schemas.openxmlformats.org/officeDocument/2006/relationships/hyperlink" Target="http://rs.tdwg.org/dwc/terms/verbatimSRS" TargetMode="External"/><Relationship Id="rId46" Type="http://schemas.openxmlformats.org/officeDocument/2006/relationships/hyperlink" Target="http://rs.tdwg.org/dwc/terms/georeferencedBy" TargetMode="External"/><Relationship Id="rId45" Type="http://schemas.openxmlformats.org/officeDocument/2006/relationships/hyperlink" Target="http://rs.tdwg.org/dwc/terms/coordinateUncertaintyInMeters" TargetMode="External"/><Relationship Id="rId1" Type="http://schemas.openxmlformats.org/officeDocument/2006/relationships/hyperlink" Target="http://rs.tdwg.org/dwc/terms/recordedBy" TargetMode="External"/><Relationship Id="rId2" Type="http://schemas.openxmlformats.org/officeDocument/2006/relationships/hyperlink" Target="http://rs.tdwg.org/dwc/terms/eventID" TargetMode="External"/><Relationship Id="rId3" Type="http://schemas.openxmlformats.org/officeDocument/2006/relationships/hyperlink" Target="http://rs.tdwg.org/dwc/terms/eventID" TargetMode="External"/><Relationship Id="rId4" Type="http://schemas.openxmlformats.org/officeDocument/2006/relationships/hyperlink" Target="http://rs.tdwg.org/dwc/terms/recordNumber" TargetMode="External"/><Relationship Id="rId9" Type="http://schemas.openxmlformats.org/officeDocument/2006/relationships/hyperlink" Target="http://rs.tdwg.org/dwc/terms/habitat" TargetMode="External"/><Relationship Id="rId48" Type="http://schemas.openxmlformats.org/officeDocument/2006/relationships/hyperlink" Target="http://rs.tdwg.org/dwc/terms/georeferencedDate" TargetMode="External"/><Relationship Id="rId47" Type="http://schemas.openxmlformats.org/officeDocument/2006/relationships/hyperlink" Target="http://rs.tdwg.org/dwc/terms/georeferenceProtocol" TargetMode="External"/><Relationship Id="rId49" Type="http://schemas.openxmlformats.org/officeDocument/2006/relationships/hyperlink" Target="http://rs.tdwg.org/dwc/terms/georeferenceSources" TargetMode="External"/><Relationship Id="rId5" Type="http://schemas.openxmlformats.org/officeDocument/2006/relationships/hyperlink" Target="http://rs.tdwg.org/dwc/terms/recordNumber" TargetMode="External"/><Relationship Id="rId6" Type="http://schemas.openxmlformats.org/officeDocument/2006/relationships/hyperlink" Target="http://rs.tdwg.org/dwc/terms/datasetID" TargetMode="External"/><Relationship Id="rId7" Type="http://schemas.openxmlformats.org/officeDocument/2006/relationships/hyperlink" Target="http://rs.tdwg.org/dwc/terms/datasetName" TargetMode="External"/><Relationship Id="rId8" Type="http://schemas.openxmlformats.org/officeDocument/2006/relationships/hyperlink" Target="http://rs.tdwg.org/dwc/terms/habitat" TargetMode="External"/><Relationship Id="rId73" Type="http://schemas.openxmlformats.org/officeDocument/2006/relationships/hyperlink" Target="http://rs.tdwg.org/dwc/terms/catalogNumber" TargetMode="External"/><Relationship Id="rId72" Type="http://schemas.openxmlformats.org/officeDocument/2006/relationships/hyperlink" Target="http://rs.tdwg.org/dwc/terms/catalogNumber" TargetMode="External"/><Relationship Id="rId31" Type="http://schemas.openxmlformats.org/officeDocument/2006/relationships/hyperlink" Target="http://rs.tdwg.org/dwc/terms/country" TargetMode="External"/><Relationship Id="rId75" Type="http://schemas.openxmlformats.org/officeDocument/2006/relationships/hyperlink" Target="http://hiscom.chah.org.au/hispid/terms/barcode" TargetMode="External"/><Relationship Id="rId30" Type="http://schemas.openxmlformats.org/officeDocument/2006/relationships/hyperlink" Target="http://rs.tdwg.org/dwc/terms/continent" TargetMode="External"/><Relationship Id="rId74" Type="http://schemas.openxmlformats.org/officeDocument/2006/relationships/hyperlink" Target="http://rs.tdwg.org/dwc/terms/catalogNumber" TargetMode="External"/><Relationship Id="rId33" Type="http://schemas.openxmlformats.org/officeDocument/2006/relationships/hyperlink" Target="http://rs.tdwg.org/dwc/terms/stateProvince" TargetMode="External"/><Relationship Id="rId77" Type="http://schemas.openxmlformats.org/officeDocument/2006/relationships/hyperlink" Target="http://rs.tdwg.org/dwc/terms/otherCatalogNumbers" TargetMode="External"/><Relationship Id="rId32" Type="http://schemas.openxmlformats.org/officeDocument/2006/relationships/hyperlink" Target="http://rs.tdwg.org/dwc/terms/countryCode" TargetMode="External"/><Relationship Id="rId76" Type="http://schemas.openxmlformats.org/officeDocument/2006/relationships/hyperlink" Target="http://hiscom.chah.org.au/hispid/terms/miscellaneousRemarks" TargetMode="External"/><Relationship Id="rId35" Type="http://schemas.openxmlformats.org/officeDocument/2006/relationships/hyperlink" Target="http://rs.tdwg.org/dwc/terms/county" TargetMode="External"/><Relationship Id="rId79" Type="http://schemas.openxmlformats.org/officeDocument/2006/relationships/drawing" Target="../drawings/drawing2.xml"/><Relationship Id="rId34" Type="http://schemas.openxmlformats.org/officeDocument/2006/relationships/hyperlink" Target="http://rs.tdwg.org/dwc/terms/waterBody" TargetMode="External"/><Relationship Id="rId78" Type="http://schemas.openxmlformats.org/officeDocument/2006/relationships/hyperlink" Target="http://rs.tdwg.org/dwc/terms/disposition" TargetMode="External"/><Relationship Id="rId71" Type="http://schemas.openxmlformats.org/officeDocument/2006/relationships/hyperlink" Target="http://rs.tdwg.org/dwc/terms/occurrenceRemarks" TargetMode="External"/><Relationship Id="rId70" Type="http://schemas.openxmlformats.org/officeDocument/2006/relationships/hyperlink" Target="http://hiscom.chah.org.au/hispid/terms/exsiccataNumber" TargetMode="External"/><Relationship Id="rId37" Type="http://schemas.openxmlformats.org/officeDocument/2006/relationships/hyperlink" Target="http://rs.tdwg.org/dwc/terms/island" TargetMode="External"/><Relationship Id="rId36" Type="http://schemas.openxmlformats.org/officeDocument/2006/relationships/hyperlink" Target="http://rs.tdwg.org/dwc/terms/islandGroup" TargetMode="External"/><Relationship Id="rId39" Type="http://schemas.openxmlformats.org/officeDocument/2006/relationships/hyperlink" Target="http://rs.tdwg.org/dwc/terms/decimalLongitude" TargetMode="External"/><Relationship Id="rId38" Type="http://schemas.openxmlformats.org/officeDocument/2006/relationships/hyperlink" Target="http://rs.tdwg.org/dwc/terms/decimalLatitude" TargetMode="External"/><Relationship Id="rId62" Type="http://schemas.openxmlformats.org/officeDocument/2006/relationships/hyperlink" Target="http://rs.tdwg.org/dwc/terms/establishmentMeans" TargetMode="External"/><Relationship Id="rId61" Type="http://schemas.openxmlformats.org/officeDocument/2006/relationships/hyperlink" Target="http://rs.tdwg.org/dwc/terms/recordNumber" TargetMode="External"/><Relationship Id="rId20" Type="http://schemas.openxmlformats.org/officeDocument/2006/relationships/hyperlink" Target="http://rs.tdwg.org/dwc/terms/eventDate" TargetMode="External"/><Relationship Id="rId64" Type="http://schemas.openxmlformats.org/officeDocument/2006/relationships/hyperlink" Target="http://rs.tdwg.org/dwc/terms/organismQuantityType" TargetMode="External"/><Relationship Id="rId63" Type="http://schemas.openxmlformats.org/officeDocument/2006/relationships/hyperlink" Target="http://rs.tdwg.org/dwc/terms/organismQuantity" TargetMode="External"/><Relationship Id="rId22" Type="http://schemas.openxmlformats.org/officeDocument/2006/relationships/hyperlink" Target="http://rs.tdwg.org/dwc/terms/eventDate" TargetMode="External"/><Relationship Id="rId66" Type="http://schemas.openxmlformats.org/officeDocument/2006/relationships/hyperlink" Target="http://rs.tdwg.org/dwc/terms/lifeStage" TargetMode="External"/><Relationship Id="rId21" Type="http://schemas.openxmlformats.org/officeDocument/2006/relationships/hyperlink" Target="http://rs.tdwg.org/dwc/terms/eventDate" TargetMode="External"/><Relationship Id="rId65" Type="http://schemas.openxmlformats.org/officeDocument/2006/relationships/hyperlink" Target="http://hiscom.chah.org.au/hispid/terms/lifeForm" TargetMode="External"/><Relationship Id="rId24" Type="http://schemas.openxmlformats.org/officeDocument/2006/relationships/hyperlink" Target="http://rs.tdwg.org/dwc/terms/eventDate" TargetMode="External"/><Relationship Id="rId68" Type="http://schemas.openxmlformats.org/officeDocument/2006/relationships/hyperlink" Target="http://hiscom.chah.org.au/hispid/terms/exsiccataSeries" TargetMode="External"/><Relationship Id="rId23" Type="http://schemas.openxmlformats.org/officeDocument/2006/relationships/hyperlink" Target="http://rs.tdwg.org/dwc/terms/eventDate" TargetMode="External"/><Relationship Id="rId67" Type="http://schemas.openxmlformats.org/officeDocument/2006/relationships/hyperlink" Target="http://rs.tdwg.org/dwc/terms/sex" TargetMode="External"/><Relationship Id="rId60" Type="http://schemas.openxmlformats.org/officeDocument/2006/relationships/hyperlink" Target="http://rs.tdwg.org/dwc/terms/associatedOccurrences" TargetMode="External"/><Relationship Id="rId26" Type="http://schemas.openxmlformats.org/officeDocument/2006/relationships/hyperlink" Target="http://rs.tdwg.org/dwc/terms/verbatimEventDate" TargetMode="External"/><Relationship Id="rId25" Type="http://schemas.openxmlformats.org/officeDocument/2006/relationships/hyperlink" Target="http://rs.tdwg.org/dwc/terms/eventDate" TargetMode="External"/><Relationship Id="rId69" Type="http://schemas.openxmlformats.org/officeDocument/2006/relationships/hyperlink" Target="http://hiscom.chah.org.au/hispid/terms/exsiccataFascicle" TargetMode="External"/><Relationship Id="rId28" Type="http://schemas.openxmlformats.org/officeDocument/2006/relationships/hyperlink" Target="http://rs.tdwg.org/dwc/terms/locality" TargetMode="External"/><Relationship Id="rId27" Type="http://schemas.openxmlformats.org/officeDocument/2006/relationships/hyperlink" Target="http://purl.org/dc/terms/Location" TargetMode="External"/><Relationship Id="rId29" Type="http://schemas.openxmlformats.org/officeDocument/2006/relationships/hyperlink" Target="http://rs.tdwg.org/dwc/terms/verbatimLocality" TargetMode="External"/><Relationship Id="rId51" Type="http://schemas.openxmlformats.org/officeDocument/2006/relationships/hyperlink" Target="http://rs.tdwg.org/dwc/terms/georeferenceRemarks" TargetMode="External"/><Relationship Id="rId50" Type="http://schemas.openxmlformats.org/officeDocument/2006/relationships/hyperlink" Target="http://rs.tdwg.org/dwc/terms/georeferenceVerificationStatus" TargetMode="External"/><Relationship Id="rId53" Type="http://schemas.openxmlformats.org/officeDocument/2006/relationships/hyperlink" Target="http://rs.tdwg.org/dwc/terms/maximumElevationInMeters" TargetMode="External"/><Relationship Id="rId52" Type="http://schemas.openxmlformats.org/officeDocument/2006/relationships/hyperlink" Target="http://rs.tdwg.org/dwc/terms/minimumElevationInMeters" TargetMode="External"/><Relationship Id="rId11" Type="http://schemas.openxmlformats.org/officeDocument/2006/relationships/hyperlink" Target="http://hiscom.chah.org.au/hispid/terms/topography" TargetMode="External"/><Relationship Id="rId55" Type="http://schemas.openxmlformats.org/officeDocument/2006/relationships/hyperlink" Target="http://rs.tdwg.org/dwc/terms/maximumDepthInMeters" TargetMode="External"/><Relationship Id="rId10" Type="http://schemas.openxmlformats.org/officeDocument/2006/relationships/hyperlink" Target="http://rs.tdwg.org/dwc/terms/habitat" TargetMode="External"/><Relationship Id="rId54" Type="http://schemas.openxmlformats.org/officeDocument/2006/relationships/hyperlink" Target="http://rs.tdwg.org/dwc/terms/minimumDepthInMeters" TargetMode="External"/><Relationship Id="rId13" Type="http://schemas.openxmlformats.org/officeDocument/2006/relationships/hyperlink" Target="http://hiscom.chah.org.au/hispid/terms/geologicalSubstrate" TargetMode="External"/><Relationship Id="rId57" Type="http://schemas.openxmlformats.org/officeDocument/2006/relationships/hyperlink" Target="http://hiscom.chah.org.au/hispid/terms/minimumDistanceAboveSurfaceInMeters" TargetMode="External"/><Relationship Id="rId12" Type="http://schemas.openxmlformats.org/officeDocument/2006/relationships/hyperlink" Target="http://hiscom.chah.org.au/hispid/terms/aspect" TargetMode="External"/><Relationship Id="rId56" Type="http://schemas.openxmlformats.org/officeDocument/2006/relationships/hyperlink" Target="http://rs.tdwg.org/dwc/terms/verbatimDepth" TargetMode="External"/><Relationship Id="rId15" Type="http://schemas.openxmlformats.org/officeDocument/2006/relationships/hyperlink" Target="http://hiscom.chah.org.au/hispid/terms/soil" TargetMode="External"/><Relationship Id="rId59" Type="http://schemas.openxmlformats.org/officeDocument/2006/relationships/hyperlink" Target="http://rs.tdwg.org/dwc/terms/verbatimDepth" TargetMode="External"/><Relationship Id="rId14" Type="http://schemas.openxmlformats.org/officeDocument/2006/relationships/hyperlink" Target="http://hiscom.chah.org.au/hispid/terms/substrate" TargetMode="External"/><Relationship Id="rId58" Type="http://schemas.openxmlformats.org/officeDocument/2006/relationships/hyperlink" Target="http://hiscom.chah.org.au/hispid/terms/maximumDistanceAboveSurfaceInMeters" TargetMode="External"/><Relationship Id="rId17" Type="http://schemas.openxmlformats.org/officeDocument/2006/relationships/hyperlink" Target="http://hiscom.chah.org.au/hispid/terms/associationType" TargetMode="External"/><Relationship Id="rId16" Type="http://schemas.openxmlformats.org/officeDocument/2006/relationships/hyperlink" Target="http://hiscom.chah.org.au/hispid/terms/vegetation" TargetMode="External"/><Relationship Id="rId19" Type="http://schemas.openxmlformats.org/officeDocument/2006/relationships/hyperlink" Target="http://rs.tdwg.org/dwc/terms/associatedSequences" TargetMode="External"/><Relationship Id="rId18" Type="http://schemas.openxmlformats.org/officeDocument/2006/relationships/hyperlink" Target="http://rs.tdwg.org/dwc/terms/associatedTax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3.57"/>
    <col customWidth="1" min="5" max="5" width="109.29"/>
    <col customWidth="1" min="6" max="6" width="38.29"/>
    <col customWidth="1" min="7" max="7" width="124.57"/>
    <col customWidth="1" min="8" max="9" width="14.43"/>
    <col customWidth="1" min="10" max="10" width="16.43"/>
    <col customWidth="1" min="11" max="13" width="14.43"/>
    <col customWidth="1" min="14" max="16" width="8.43"/>
    <col customWidth="1" min="17" max="26" width="33.71"/>
    <col customWidth="1" min="27" max="27" width="21.57"/>
    <col customWidth="1" min="28" max="30" width="33.71"/>
    <col customWidth="1" min="31" max="31" width="23.57"/>
    <col customWidth="1" min="32" max="33" width="47.14"/>
    <col customWidth="1" hidden="1" min="34" max="34" width="68.0"/>
  </cols>
  <sheetData>
    <row r="1" ht="15.75" customHeight="1">
      <c r="A1" s="1" t="s">
        <v>0</v>
      </c>
      <c r="B1" s="1" t="s">
        <v>1</v>
      </c>
      <c r="C1" s="1" t="s">
        <v>2</v>
      </c>
      <c r="D1" s="2" t="s">
        <v>3</v>
      </c>
      <c r="E1" s="3" t="s">
        <v>4</v>
      </c>
      <c r="F1" s="1" t="s">
        <v>5</v>
      </c>
      <c r="G1" s="4" t="s">
        <v>6</v>
      </c>
      <c r="H1" s="1" t="s">
        <v>7</v>
      </c>
      <c r="I1" s="1" t="s">
        <v>8</v>
      </c>
      <c r="J1" s="1" t="s">
        <v>9</v>
      </c>
      <c r="K1" s="1" t="s">
        <v>10</v>
      </c>
      <c r="L1" s="6" t="s">
        <v>11</v>
      </c>
      <c r="M1" s="6" t="s">
        <v>14</v>
      </c>
      <c r="N1" s="9" t="s">
        <v>28</v>
      </c>
      <c r="O1" s="9" t="s">
        <v>39</v>
      </c>
      <c r="P1" s="9" t="s">
        <v>41</v>
      </c>
      <c r="Q1" s="9" t="s">
        <v>42</v>
      </c>
      <c r="R1" s="9" t="s">
        <v>43</v>
      </c>
      <c r="S1" s="14">
        <f>dataReport!C1</f>
        <v>2</v>
      </c>
      <c r="T1" s="14">
        <f>dataReport!D1</f>
        <v>3</v>
      </c>
      <c r="U1" s="14">
        <f>dataReport!E1</f>
        <v>4</v>
      </c>
      <c r="V1" s="14">
        <f>dataReport!F1</f>
        <v>5</v>
      </c>
      <c r="W1" s="14">
        <f>dataReport!G1</f>
        <v>6</v>
      </c>
      <c r="X1" s="14">
        <f>dataReport!H1</f>
        <v>7</v>
      </c>
      <c r="Y1" s="14" t="s">
        <v>65</v>
      </c>
      <c r="Z1" s="9" t="s">
        <v>66</v>
      </c>
      <c r="AA1" s="9" t="s">
        <v>67</v>
      </c>
      <c r="AB1" s="9" t="s">
        <v>68</v>
      </c>
      <c r="AC1" s="9" t="s">
        <v>70</v>
      </c>
      <c r="AD1" s="9" t="s">
        <v>72</v>
      </c>
      <c r="AE1" s="9">
        <v>9.0</v>
      </c>
      <c r="AF1" s="9"/>
      <c r="AG1" s="9">
        <v>10.0</v>
      </c>
      <c r="AH1" s="22" t="s">
        <v>73</v>
      </c>
    </row>
    <row r="2" ht="15.75" customHeight="1">
      <c r="A2" s="24"/>
      <c r="B2" s="24" t="s">
        <v>84</v>
      </c>
      <c r="C2" s="24" t="s">
        <v>85</v>
      </c>
      <c r="D2" s="26" t="s">
        <v>86</v>
      </c>
      <c r="E2" s="28" t="s">
        <v>10</v>
      </c>
      <c r="F2" s="24"/>
      <c r="G2" s="24"/>
      <c r="H2" s="30"/>
      <c r="I2" s="30"/>
      <c r="J2" s="24"/>
      <c r="K2" s="30"/>
      <c r="L2" s="32"/>
      <c r="M2" s="34"/>
      <c r="N2" s="14"/>
      <c r="O2" s="14"/>
      <c r="P2" s="14"/>
      <c r="Q2" s="14"/>
      <c r="R2" s="14"/>
      <c r="S2" s="14" t="str">
        <f>dataReport!C2</f>
        <v>field</v>
      </c>
      <c r="T2" s="14" t="str">
        <f>dataReport!D2</f>
        <v>dataType</v>
      </c>
      <c r="U2" s="14" t="str">
        <f>dataReport!E2</f>
        <v>distinctValues</v>
      </c>
      <c r="V2" s="14" t="str">
        <f>dataReport!F2</f>
        <v>numRecords</v>
      </c>
      <c r="W2" s="14" t="str">
        <f>dataReport!G2</f>
        <v>minLength</v>
      </c>
      <c r="X2" s="14" t="str">
        <f>dataReport!H2</f>
        <v>maxLength</v>
      </c>
      <c r="Y2" s="14" t="s">
        <v>65</v>
      </c>
      <c r="Z2" s="14" t="s">
        <v>66</v>
      </c>
      <c r="AA2" s="14" t="s">
        <v>48</v>
      </c>
      <c r="AB2" s="14" t="s">
        <v>131</v>
      </c>
      <c r="AC2" s="14" t="str">
        <f>dataReport!I2</f>
        <v>meanLength</v>
      </c>
      <c r="AD2" s="14" t="str">
        <f>dataReport!J2</f>
        <v>sampleValues</v>
      </c>
      <c r="AE2" s="14" t="str">
        <f>dataReport!K2</f>
        <v/>
      </c>
      <c r="AF2" s="14" t="s">
        <v>141</v>
      </c>
      <c r="AG2" s="14" t="str">
        <f>dataReport!L2</f>
        <v/>
      </c>
      <c r="AH2" s="42"/>
    </row>
    <row r="3" ht="15.75" customHeight="1">
      <c r="A3" s="24"/>
      <c r="B3" s="24" t="s">
        <v>161</v>
      </c>
      <c r="C3" s="24" t="s">
        <v>162</v>
      </c>
      <c r="D3" s="26" t="s">
        <v>86</v>
      </c>
      <c r="E3" s="28" t="s">
        <v>10</v>
      </c>
      <c r="F3" s="24"/>
      <c r="G3" s="43"/>
      <c r="H3" s="30"/>
      <c r="I3" s="30"/>
      <c r="J3" s="24"/>
      <c r="K3" s="30"/>
      <c r="L3" s="32"/>
      <c r="M3" s="34"/>
      <c r="N3" s="14"/>
      <c r="O3" s="14"/>
      <c r="P3" s="14"/>
      <c r="Q3" s="14"/>
      <c r="R3" s="14"/>
      <c r="S3" s="14"/>
      <c r="T3" s="14"/>
      <c r="U3" s="14"/>
      <c r="V3" s="14"/>
      <c r="W3" s="14"/>
      <c r="X3" s="14"/>
      <c r="Y3" s="14"/>
      <c r="Z3" s="14"/>
      <c r="AA3" s="14"/>
      <c r="AB3" s="14"/>
      <c r="AC3" s="14"/>
      <c r="AD3" s="14"/>
      <c r="AE3" s="14"/>
      <c r="AF3" s="14"/>
      <c r="AG3" s="14"/>
      <c r="AH3" s="42"/>
    </row>
    <row r="4" ht="15.75" customHeight="1">
      <c r="A4" s="45" t="s">
        <v>171</v>
      </c>
      <c r="B4" s="45" t="s">
        <v>176</v>
      </c>
      <c r="C4" s="45" t="s">
        <v>178</v>
      </c>
      <c r="D4" s="46" t="s">
        <v>180</v>
      </c>
      <c r="E4" s="47" t="s">
        <v>181</v>
      </c>
      <c r="F4" s="45"/>
      <c r="G4" s="48"/>
      <c r="H4" s="48"/>
      <c r="I4" s="48"/>
      <c r="J4" s="45"/>
      <c r="K4" s="48"/>
      <c r="L4" s="49"/>
      <c r="M4" s="50" t="b">
        <v>0</v>
      </c>
      <c r="N4" s="14"/>
      <c r="O4" s="14"/>
      <c r="P4" s="14"/>
      <c r="Q4" s="14"/>
      <c r="R4" s="14"/>
      <c r="S4" s="14"/>
      <c r="T4" s="14"/>
      <c r="U4" s="14"/>
      <c r="V4" s="14"/>
      <c r="W4" s="14"/>
      <c r="X4" s="14"/>
      <c r="Y4" s="14"/>
      <c r="Z4" s="14"/>
      <c r="AA4" s="14"/>
      <c r="AB4" s="14"/>
      <c r="AC4" s="14"/>
      <c r="AD4" s="14"/>
      <c r="AE4" s="14"/>
      <c r="AF4" s="14"/>
      <c r="AG4" s="14"/>
      <c r="AH4" s="42"/>
    </row>
    <row r="5" ht="15.75" customHeight="1">
      <c r="A5" s="45" t="s">
        <v>171</v>
      </c>
      <c r="B5" s="45" t="s">
        <v>212</v>
      </c>
      <c r="C5" s="51" t="s">
        <v>214</v>
      </c>
      <c r="D5" s="46" t="s">
        <v>217</v>
      </c>
      <c r="E5" s="47" t="s">
        <v>218</v>
      </c>
      <c r="F5" s="45"/>
      <c r="G5" s="52"/>
      <c r="H5" s="48"/>
      <c r="I5" s="48"/>
      <c r="J5" s="45"/>
      <c r="K5" s="48"/>
      <c r="L5" s="49"/>
      <c r="M5" s="50" t="b">
        <v>0</v>
      </c>
      <c r="N5" s="14"/>
      <c r="O5" s="14"/>
      <c r="P5" s="14"/>
      <c r="Q5" s="14"/>
      <c r="R5" s="14"/>
      <c r="S5" s="14"/>
      <c r="T5" s="14"/>
      <c r="U5" s="14"/>
      <c r="V5" s="14"/>
      <c r="W5" s="14"/>
      <c r="X5" s="14"/>
      <c r="Y5" s="14"/>
      <c r="Z5" s="14"/>
      <c r="AA5" s="14"/>
      <c r="AB5" s="14"/>
      <c r="AC5" s="14"/>
      <c r="AD5" s="14"/>
      <c r="AE5" s="14"/>
      <c r="AF5" s="14"/>
      <c r="AG5" s="14"/>
      <c r="AH5" s="42"/>
    </row>
    <row r="6" ht="15.75" customHeight="1">
      <c r="A6" s="45" t="s">
        <v>171</v>
      </c>
      <c r="B6" s="45" t="s">
        <v>230</v>
      </c>
      <c r="C6" s="51" t="s">
        <v>214</v>
      </c>
      <c r="D6" s="46" t="s">
        <v>232</v>
      </c>
      <c r="E6" s="47" t="s">
        <v>233</v>
      </c>
      <c r="F6" s="45"/>
      <c r="G6" s="52"/>
      <c r="H6" s="48"/>
      <c r="I6" s="48"/>
      <c r="J6" s="45"/>
      <c r="K6" s="48"/>
      <c r="L6" s="49"/>
      <c r="M6" s="50" t="b">
        <v>0</v>
      </c>
      <c r="N6" s="14"/>
      <c r="O6" s="14"/>
      <c r="P6" s="14"/>
      <c r="Q6" s="14"/>
      <c r="R6" s="14"/>
      <c r="S6" s="14"/>
      <c r="T6" s="14"/>
      <c r="U6" s="14"/>
      <c r="V6" s="14"/>
      <c r="W6" s="14"/>
      <c r="X6" s="14"/>
      <c r="Y6" s="14"/>
      <c r="Z6" s="14"/>
      <c r="AA6" s="14"/>
      <c r="AB6" s="14"/>
      <c r="AC6" s="14"/>
      <c r="AD6" s="14"/>
      <c r="AE6" s="14"/>
      <c r="AF6" s="14"/>
      <c r="AG6" s="14"/>
      <c r="AH6" s="42"/>
    </row>
    <row r="7" ht="15.75" customHeight="1">
      <c r="A7" s="45" t="s">
        <v>171</v>
      </c>
      <c r="B7" s="45" t="s">
        <v>66</v>
      </c>
      <c r="C7" s="45" t="s">
        <v>238</v>
      </c>
      <c r="D7" s="53" t="s">
        <v>239</v>
      </c>
      <c r="E7" s="47" t="s">
        <v>242</v>
      </c>
      <c r="F7" s="45"/>
      <c r="G7" s="48"/>
      <c r="H7" s="48"/>
      <c r="I7" s="48"/>
      <c r="J7" s="45"/>
      <c r="K7" s="48"/>
      <c r="L7" s="49"/>
      <c r="M7" s="50" t="b">
        <v>0</v>
      </c>
      <c r="N7" s="14"/>
      <c r="O7" s="14"/>
      <c r="P7" s="14"/>
      <c r="Q7" s="14"/>
      <c r="R7" s="14"/>
      <c r="S7" s="14"/>
      <c r="T7" s="14"/>
      <c r="U7" s="14"/>
      <c r="V7" s="14"/>
      <c r="W7" s="14"/>
      <c r="X7" s="14"/>
      <c r="Y7" s="14"/>
      <c r="Z7" s="14"/>
      <c r="AA7" s="14"/>
      <c r="AB7" s="14"/>
      <c r="AC7" s="14"/>
      <c r="AD7" s="14"/>
      <c r="AE7" s="14"/>
      <c r="AF7" s="14"/>
      <c r="AG7" s="14"/>
      <c r="AH7" s="42"/>
    </row>
    <row r="8" ht="15.75" customHeight="1">
      <c r="A8" s="45" t="s">
        <v>171</v>
      </c>
      <c r="B8" s="45" t="s">
        <v>247</v>
      </c>
      <c r="C8" s="45" t="s">
        <v>248</v>
      </c>
      <c r="D8" s="46" t="s">
        <v>250</v>
      </c>
      <c r="E8" s="47" t="s">
        <v>251</v>
      </c>
      <c r="F8" s="45"/>
      <c r="G8" s="48"/>
      <c r="H8" s="48"/>
      <c r="I8" s="48"/>
      <c r="J8" s="45"/>
      <c r="K8" s="48"/>
      <c r="L8" s="49"/>
      <c r="M8" s="50" t="b">
        <v>0</v>
      </c>
      <c r="N8" s="14"/>
      <c r="O8" s="14"/>
      <c r="P8" s="14"/>
      <c r="Q8" s="14"/>
      <c r="R8" s="14"/>
      <c r="S8" s="14"/>
      <c r="T8" s="14"/>
      <c r="U8" s="14"/>
      <c r="V8" s="14"/>
      <c r="W8" s="14"/>
      <c r="X8" s="14"/>
      <c r="Y8" s="14"/>
      <c r="Z8" s="14"/>
      <c r="AA8" s="14"/>
      <c r="AB8" s="14"/>
      <c r="AC8" s="14"/>
      <c r="AD8" s="14"/>
      <c r="AE8" s="14"/>
      <c r="AF8" s="14"/>
      <c r="AG8" s="14"/>
      <c r="AH8" s="42"/>
    </row>
    <row r="9" ht="15.75" customHeight="1">
      <c r="A9" s="45" t="s">
        <v>171</v>
      </c>
      <c r="B9" s="45" t="s">
        <v>256</v>
      </c>
      <c r="C9" s="45">
        <v>0.0</v>
      </c>
      <c r="D9" s="46" t="s">
        <v>258</v>
      </c>
      <c r="E9" s="47" t="s">
        <v>259</v>
      </c>
      <c r="F9" s="45"/>
      <c r="G9" s="48"/>
      <c r="H9" s="48"/>
      <c r="I9" s="48"/>
      <c r="J9" s="45"/>
      <c r="K9" s="48"/>
      <c r="L9" s="49"/>
      <c r="M9" s="50" t="b">
        <v>0</v>
      </c>
      <c r="N9" s="14"/>
      <c r="O9" s="14"/>
      <c r="P9" s="14"/>
      <c r="Q9" s="14"/>
      <c r="R9" s="14"/>
      <c r="S9" s="14"/>
      <c r="T9" s="14"/>
      <c r="U9" s="14"/>
      <c r="V9" s="14"/>
      <c r="W9" s="14"/>
      <c r="X9" s="14"/>
      <c r="Y9" s="14"/>
      <c r="Z9" s="14"/>
      <c r="AA9" s="14"/>
      <c r="AB9" s="14"/>
      <c r="AC9" s="14"/>
      <c r="AD9" s="14"/>
      <c r="AE9" s="14"/>
      <c r="AF9" s="14"/>
      <c r="AG9" s="14"/>
      <c r="AH9" s="42"/>
    </row>
    <row r="10" ht="15.75" customHeight="1">
      <c r="A10" s="45" t="s">
        <v>171</v>
      </c>
      <c r="B10" s="45" t="s">
        <v>266</v>
      </c>
      <c r="C10" s="51" t="s">
        <v>267</v>
      </c>
      <c r="D10" s="46" t="s">
        <v>269</v>
      </c>
      <c r="E10" s="47"/>
      <c r="F10" s="45"/>
      <c r="G10" s="52"/>
      <c r="H10" s="48"/>
      <c r="I10" s="48"/>
      <c r="J10" s="45"/>
      <c r="K10" s="48"/>
      <c r="L10" s="49"/>
      <c r="M10" s="52" t="b">
        <v>1</v>
      </c>
      <c r="N10" s="14"/>
      <c r="O10" s="14"/>
      <c r="P10" s="14"/>
      <c r="Q10" s="14"/>
      <c r="R10" s="14"/>
      <c r="S10" s="14"/>
      <c r="T10" s="14"/>
      <c r="U10" s="14"/>
      <c r="V10" s="14"/>
      <c r="W10" s="14"/>
      <c r="X10" s="14"/>
      <c r="Y10" s="14"/>
      <c r="Z10" s="14"/>
      <c r="AA10" s="14"/>
      <c r="AB10" s="14"/>
      <c r="AC10" s="14"/>
      <c r="AD10" s="14"/>
      <c r="AE10" s="14"/>
      <c r="AF10" s="14"/>
      <c r="AG10" s="14"/>
      <c r="AH10" s="42"/>
    </row>
    <row r="11" ht="15.75" customHeight="1">
      <c r="A11" s="45" t="s">
        <v>171</v>
      </c>
      <c r="B11" s="45" t="s">
        <v>273</v>
      </c>
      <c r="C11" s="51" t="s">
        <v>275</v>
      </c>
      <c r="D11" s="46" t="s">
        <v>276</v>
      </c>
      <c r="E11" s="47"/>
      <c r="F11" s="45"/>
      <c r="G11" s="52"/>
      <c r="H11" s="48"/>
      <c r="I11" s="48"/>
      <c r="J11" s="45"/>
      <c r="K11" s="48"/>
      <c r="L11" s="49"/>
      <c r="M11" s="52" t="b">
        <v>1</v>
      </c>
      <c r="N11" s="14"/>
      <c r="O11" s="14"/>
      <c r="P11" s="14"/>
      <c r="Q11" s="14"/>
      <c r="R11" s="14"/>
      <c r="S11" s="14"/>
      <c r="T11" s="14"/>
      <c r="U11" s="14"/>
      <c r="V11" s="14"/>
      <c r="W11" s="14"/>
      <c r="X11" s="14"/>
      <c r="Y11" s="14"/>
      <c r="Z11" s="14"/>
      <c r="AA11" s="14"/>
      <c r="AB11" s="14"/>
      <c r="AC11" s="14"/>
      <c r="AD11" s="14"/>
      <c r="AE11" s="14"/>
      <c r="AF11" s="14"/>
      <c r="AG11" s="14"/>
      <c r="AH11" s="42"/>
    </row>
    <row r="12" ht="15.75" customHeight="1">
      <c r="A12" s="45" t="s">
        <v>171</v>
      </c>
      <c r="B12" s="45" t="s">
        <v>280</v>
      </c>
      <c r="C12" s="45" t="s">
        <v>281</v>
      </c>
      <c r="D12" s="46" t="s">
        <v>282</v>
      </c>
      <c r="E12" s="47"/>
      <c r="F12" s="45"/>
      <c r="G12" s="48"/>
      <c r="H12" s="48"/>
      <c r="I12" s="48"/>
      <c r="J12" s="45"/>
      <c r="K12" s="48"/>
      <c r="L12" s="49"/>
      <c r="M12" s="52" t="b">
        <v>1</v>
      </c>
      <c r="N12" s="14"/>
      <c r="O12" s="14"/>
      <c r="P12" s="14"/>
      <c r="Q12" s="14"/>
      <c r="R12" s="14"/>
      <c r="S12" s="14"/>
      <c r="T12" s="14"/>
      <c r="U12" s="14"/>
      <c r="V12" s="14"/>
      <c r="W12" s="14"/>
      <c r="X12" s="14"/>
      <c r="Y12" s="14"/>
      <c r="Z12" s="14"/>
      <c r="AA12" s="14"/>
      <c r="AB12" s="14"/>
      <c r="AC12" s="14"/>
      <c r="AD12" s="14"/>
      <c r="AE12" s="14"/>
      <c r="AF12" s="14"/>
      <c r="AG12" s="14"/>
      <c r="AH12" s="42"/>
    </row>
    <row r="13" ht="15.75" customHeight="1">
      <c r="A13" s="45" t="s">
        <v>171</v>
      </c>
      <c r="B13" s="45" t="s">
        <v>285</v>
      </c>
      <c r="C13" s="45" t="s">
        <v>281</v>
      </c>
      <c r="D13" s="46" t="s">
        <v>286</v>
      </c>
      <c r="E13" s="47"/>
      <c r="F13" s="45"/>
      <c r="G13" s="48"/>
      <c r="H13" s="48"/>
      <c r="I13" s="48"/>
      <c r="J13" s="45"/>
      <c r="K13" s="48"/>
      <c r="L13" s="49"/>
      <c r="M13" s="52" t="b">
        <v>1</v>
      </c>
      <c r="N13" s="14"/>
      <c r="O13" s="14"/>
      <c r="P13" s="14"/>
      <c r="Q13" s="14"/>
      <c r="R13" s="14"/>
      <c r="S13" s="14"/>
      <c r="T13" s="14"/>
      <c r="U13" s="14"/>
      <c r="V13" s="14"/>
      <c r="W13" s="14"/>
      <c r="X13" s="14"/>
      <c r="Y13" s="14"/>
      <c r="Z13" s="14"/>
      <c r="AA13" s="14"/>
      <c r="AB13" s="14"/>
      <c r="AC13" s="14"/>
      <c r="AD13" s="14"/>
      <c r="AE13" s="14"/>
      <c r="AF13" s="14"/>
      <c r="AG13" s="14"/>
      <c r="AH13" s="42"/>
    </row>
    <row r="14" ht="15.75" customHeight="1">
      <c r="A14" s="54" t="s">
        <v>291</v>
      </c>
      <c r="B14" s="55" t="s">
        <v>295</v>
      </c>
      <c r="C14" s="56" t="s">
        <v>298</v>
      </c>
      <c r="D14" s="56"/>
      <c r="E14" s="57"/>
      <c r="F14" s="56"/>
      <c r="G14" s="58"/>
      <c r="H14" s="56"/>
      <c r="I14" s="56"/>
      <c r="J14" s="56"/>
      <c r="K14" s="56"/>
      <c r="L14" s="59"/>
      <c r="M14" s="56"/>
      <c r="N14" s="56"/>
      <c r="O14" s="56"/>
      <c r="P14" s="56"/>
      <c r="Q14" s="56"/>
      <c r="R14" s="56"/>
      <c r="S14" s="56"/>
      <c r="T14" s="56"/>
      <c r="U14" s="56"/>
      <c r="V14" s="56"/>
      <c r="W14" s="56"/>
      <c r="X14" s="56"/>
      <c r="Y14" s="56"/>
      <c r="Z14" s="56"/>
      <c r="AA14" s="56"/>
      <c r="AB14" s="56"/>
      <c r="AC14" s="56"/>
      <c r="AD14" s="56"/>
      <c r="AE14" s="56"/>
      <c r="AF14" s="56"/>
      <c r="AG14" s="56"/>
      <c r="AH14" s="56"/>
    </row>
    <row r="15" ht="15.75" customHeight="1">
      <c r="A15" s="54" t="s">
        <v>291</v>
      </c>
      <c r="B15" s="56" t="s">
        <v>308</v>
      </c>
      <c r="C15" s="56" t="s">
        <v>309</v>
      </c>
      <c r="D15" s="56"/>
      <c r="E15" s="57"/>
      <c r="F15" s="56"/>
      <c r="G15" s="58"/>
      <c r="H15" s="56"/>
      <c r="I15" s="56"/>
      <c r="J15" s="56"/>
      <c r="K15" s="56"/>
      <c r="L15" s="59"/>
      <c r="M15" s="56"/>
      <c r="N15" s="56" t="s">
        <v>281</v>
      </c>
      <c r="O15" s="56" t="s">
        <v>281</v>
      </c>
      <c r="P15" s="56"/>
      <c r="Q15" s="56"/>
      <c r="R15" s="56"/>
      <c r="S15" s="56"/>
      <c r="T15" s="56"/>
      <c r="U15" s="56"/>
      <c r="V15" s="56"/>
      <c r="W15" s="56"/>
      <c r="X15" s="56"/>
      <c r="Y15" s="56"/>
      <c r="Z15" s="56"/>
      <c r="AA15" s="56"/>
      <c r="AB15" s="56"/>
      <c r="AC15" s="56"/>
      <c r="AD15" s="56"/>
      <c r="AE15" s="56"/>
      <c r="AF15" s="56"/>
      <c r="AG15" s="56"/>
      <c r="AH15" s="56"/>
    </row>
    <row r="16" ht="15.75" customHeight="1">
      <c r="A16" s="54" t="s">
        <v>310</v>
      </c>
      <c r="B16" s="55" t="s">
        <v>311</v>
      </c>
      <c r="C16" s="56" t="s">
        <v>312</v>
      </c>
      <c r="D16" s="56"/>
      <c r="E16" s="57" t="s">
        <v>313</v>
      </c>
      <c r="F16" s="56"/>
      <c r="G16" s="58"/>
      <c r="H16" s="56"/>
      <c r="I16" s="56"/>
      <c r="J16" s="56"/>
      <c r="K16" s="56"/>
      <c r="L16" s="59"/>
      <c r="M16" s="56"/>
      <c r="N16" s="56"/>
      <c r="O16" s="56"/>
      <c r="P16" s="56"/>
      <c r="Q16" s="56"/>
      <c r="R16" s="56"/>
      <c r="S16" s="56"/>
      <c r="T16" s="56"/>
      <c r="U16" s="56"/>
      <c r="V16" s="56"/>
      <c r="W16" s="56"/>
      <c r="X16" s="56"/>
      <c r="Y16" s="56"/>
      <c r="Z16" s="56"/>
      <c r="AA16" s="56"/>
      <c r="AB16" s="56"/>
      <c r="AC16" s="56"/>
      <c r="AD16" s="56"/>
      <c r="AE16" s="56"/>
      <c r="AF16" s="56"/>
      <c r="AG16" s="56"/>
      <c r="AH16" s="56"/>
    </row>
    <row r="17" ht="15.75" customHeight="1">
      <c r="A17" s="54" t="s">
        <v>310</v>
      </c>
      <c r="B17" s="56" t="s">
        <v>134</v>
      </c>
      <c r="C17" s="56" t="s">
        <v>315</v>
      </c>
      <c r="D17" s="56"/>
      <c r="E17" s="57"/>
      <c r="F17" s="56"/>
      <c r="G17" s="58"/>
      <c r="H17" s="56"/>
      <c r="I17" s="56"/>
      <c r="J17" s="56"/>
      <c r="K17" s="56"/>
      <c r="L17" s="59"/>
      <c r="M17" s="56"/>
      <c r="N17" s="56" t="s">
        <v>281</v>
      </c>
      <c r="O17" s="56" t="s">
        <v>281</v>
      </c>
      <c r="P17" s="56"/>
      <c r="Q17" s="56"/>
      <c r="R17" s="56"/>
      <c r="S17" s="56"/>
      <c r="T17" s="56"/>
      <c r="U17" s="56"/>
      <c r="V17" s="56"/>
      <c r="W17" s="56"/>
      <c r="X17" s="56"/>
      <c r="Y17" s="56"/>
      <c r="Z17" s="56"/>
      <c r="AA17" s="56"/>
      <c r="AB17" s="56"/>
      <c r="AC17" s="56"/>
      <c r="AD17" s="56"/>
      <c r="AE17" s="56"/>
      <c r="AF17" s="56"/>
      <c r="AG17" s="56"/>
      <c r="AH17" s="56"/>
    </row>
    <row r="18" ht="15.75" customHeight="1">
      <c r="A18" s="60" t="s">
        <v>318</v>
      </c>
      <c r="B18" s="61"/>
      <c r="C18" s="14" t="s">
        <v>321</v>
      </c>
      <c r="D18" s="62"/>
      <c r="E18" s="57"/>
      <c r="F18" s="14"/>
      <c r="G18" s="63"/>
      <c r="H18" s="14"/>
      <c r="I18" s="14"/>
      <c r="J18" s="14"/>
      <c r="K18" s="14" t="s">
        <v>323</v>
      </c>
      <c r="L18" s="64"/>
      <c r="M18" s="65" t="str">
        <f t="shared" ref="M18:M21" si="1">validateJson(E18, G18)</f>
        <v>#NAME?</v>
      </c>
      <c r="N18" s="66"/>
      <c r="O18" s="66"/>
      <c r="P18" s="66"/>
      <c r="Q18" s="66"/>
      <c r="R18" s="66" t="s">
        <v>343</v>
      </c>
      <c r="S18" s="66" t="str">
        <f>VLOOKUP($B18,sampleDataObjects,S$1,false)</f>
        <v>#N/A</v>
      </c>
      <c r="T18" s="66" t="str">
        <f>VLOOKUP($B18,sampleDataObjects,T$1,false)</f>
        <v>#N/A</v>
      </c>
      <c r="U18" s="66" t="str">
        <f>VLOOKUP($B18,sampleDataObjects,U$1,false)</f>
        <v>#N/A</v>
      </c>
      <c r="V18" s="66" t="str">
        <f>VLOOKUP($B18,sampleDataObjects,V$1,false)</f>
        <v>#N/A</v>
      </c>
      <c r="W18" s="66" t="str">
        <f>VLOOKUP($B18,sampleDataObjects,W$1,false)</f>
        <v>#N/A</v>
      </c>
      <c r="X18" s="66" t="str">
        <f>VLOOKUP($B18,sampleDataObjects,X$1,false)</f>
        <v>#N/A</v>
      </c>
      <c r="Y18" s="66" t="str">
        <f t="shared" ref="Y18:Y20" si="2">C18</f>
        <v>ca_places.verbatimLocality</v>
      </c>
      <c r="Z18" s="66" t="str">
        <f t="shared" ref="Z18:Z21" si="3">iferror(left(Y18, find(".", Y18) -1),"")</f>
        <v>ca_places</v>
      </c>
      <c r="AA18" s="66" t="str">
        <f t="shared" ref="AA18:AA21" si="4">if(len(Z18) &gt; 0,iferror(right(Y18, len(Y18) - len(Z18) -1),""),"")</f>
        <v>verbatimLocality</v>
      </c>
      <c r="AB18" s="66" t="str">
        <f t="shared" ref="AB18:AB21" si="5">camelToTitle(AA18)</f>
        <v>#NAME?</v>
      </c>
      <c r="AC18" s="66" t="s">
        <v>401</v>
      </c>
      <c r="AD18" s="66"/>
      <c r="AE18" s="66" t="str">
        <f>VLOOKUP($B18,sampleDataObjects,AE$1,false)</f>
        <v>#N/A</v>
      </c>
      <c r="AF18" s="66"/>
      <c r="AG18" s="66" t="str">
        <f>VLOOKUP($B18,sampleDataObjects,AG$1,false)</f>
        <v>#N/A</v>
      </c>
      <c r="AH18" s="71" t="str">
        <f t="shared" ref="AH18:AH21" si="6">if(NE(1,AF18),"&lt;metadataElement code='" &amp; $AA18 &amp; "' datatype='" &amp; if(isblank($AC18),"Text", AC18)  &amp; if(AC18 = "list", "' list='"&amp;$AD18,"")&amp;"'&gt;
  &lt;labels&gt;&lt;label locale='en_AU'&gt;&lt;name&gt;"&amp;$AB18&amp;"&lt;/name&gt;&lt;/label&gt;&lt;/labels&gt;
  &lt;typeRestrictions&gt;
    &lt;restriction code='museum_"&amp;$AA18&amp;"'&gt;
       &lt;table&gt;"&amp;Z18&amp;"&lt;/table&gt;
       &lt;type&gt;subjectList&lt;/type&gt;
       &lt;includeSubtypes&gt;true&lt;/includeSubtypes&gt;
    &lt;/restriction&gt;
  &lt;/typeRestrictions&gt;
&lt;/metadataElement&gt;
","")</f>
        <v>#NAME?</v>
      </c>
    </row>
    <row r="19" ht="15.75" customHeight="1">
      <c r="A19" s="60" t="s">
        <v>310</v>
      </c>
      <c r="B19" s="73" t="s">
        <v>137</v>
      </c>
      <c r="C19" s="14" t="s">
        <v>449</v>
      </c>
      <c r="D19" s="62"/>
      <c r="E19" s="57"/>
      <c r="F19" s="14"/>
      <c r="G19" s="63"/>
      <c r="H19" s="14"/>
      <c r="I19" s="14"/>
      <c r="J19" s="14"/>
      <c r="K19" s="14"/>
      <c r="L19" s="64"/>
      <c r="M19" s="65" t="str">
        <f t="shared" si="1"/>
        <v>#NAME?</v>
      </c>
      <c r="N19" s="66" t="s">
        <v>281</v>
      </c>
      <c r="O19" s="66"/>
      <c r="P19" s="66"/>
      <c r="Q19" s="66"/>
      <c r="R19" s="66" t="s">
        <v>343</v>
      </c>
      <c r="S19" s="66" t="str">
        <f>VLOOKUP($B19,sampleDataObjects,S$1,false)</f>
        <v>#N/A</v>
      </c>
      <c r="T19" s="66" t="str">
        <f>VLOOKUP($B19,sampleDataObjects,T$1,false)</f>
        <v>#N/A</v>
      </c>
      <c r="U19" s="66" t="str">
        <f>VLOOKUP($B19,sampleDataObjects,U$1,false)</f>
        <v>#N/A</v>
      </c>
      <c r="V19" s="66" t="str">
        <f>VLOOKUP($B19,sampleDataObjects,V$1,false)</f>
        <v>#N/A</v>
      </c>
      <c r="W19" s="66" t="str">
        <f>VLOOKUP($B19,sampleDataObjects,W$1,false)</f>
        <v>#N/A</v>
      </c>
      <c r="X19" s="66" t="str">
        <f>VLOOKUP($B19,sampleDataObjects,X$1,false)</f>
        <v>#N/A</v>
      </c>
      <c r="Y19" s="66" t="str">
        <f t="shared" si="2"/>
        <v>ca_places.country</v>
      </c>
      <c r="Z19" s="66" t="str">
        <f t="shared" si="3"/>
        <v>ca_places</v>
      </c>
      <c r="AA19" s="66" t="str">
        <f t="shared" si="4"/>
        <v>country</v>
      </c>
      <c r="AB19" s="66" t="str">
        <f t="shared" si="5"/>
        <v>#NAME?</v>
      </c>
      <c r="AC19" s="66"/>
      <c r="AD19" s="66"/>
      <c r="AE19" s="66" t="str">
        <f>VLOOKUP($B19,sampleDataObjects,AE$1,false)</f>
        <v>#N/A</v>
      </c>
      <c r="AF19" s="66"/>
      <c r="AG19" s="66">
        <v>1.0</v>
      </c>
      <c r="AH19" s="71" t="str">
        <f t="shared" si="6"/>
        <v>#NAME?</v>
      </c>
    </row>
    <row r="20" ht="15.75" customHeight="1">
      <c r="A20" s="54" t="s">
        <v>310</v>
      </c>
      <c r="B20" s="56" t="s">
        <v>134</v>
      </c>
      <c r="C20" s="76" t="s">
        <v>495</v>
      </c>
      <c r="D20" s="62"/>
      <c r="E20" s="57"/>
      <c r="F20" s="14"/>
      <c r="G20" s="63"/>
      <c r="H20" s="14"/>
      <c r="I20" s="14"/>
      <c r="J20" s="14"/>
      <c r="K20" s="14"/>
      <c r="L20" s="64"/>
      <c r="M20" s="65" t="str">
        <f t="shared" si="1"/>
        <v>#NAME?</v>
      </c>
      <c r="N20" s="66"/>
      <c r="O20" s="66"/>
      <c r="P20" s="66"/>
      <c r="Q20" s="66"/>
      <c r="R20" s="66" t="s">
        <v>343</v>
      </c>
      <c r="S20" s="66" t="str">
        <f>VLOOKUP($B20,sampleDataObjects,S$1,false)</f>
        <v>#N/A</v>
      </c>
      <c r="T20" s="66" t="str">
        <f>VLOOKUP($B20,sampleDataObjects,T$1,false)</f>
        <v>#N/A</v>
      </c>
      <c r="U20" s="66" t="str">
        <f>VLOOKUP($B20,sampleDataObjects,U$1,false)</f>
        <v>#N/A</v>
      </c>
      <c r="V20" s="66" t="str">
        <f>VLOOKUP($B20,sampleDataObjects,V$1,false)</f>
        <v>#N/A</v>
      </c>
      <c r="W20" s="66" t="str">
        <f>VLOOKUP($B20,sampleDataObjects,W$1,false)</f>
        <v>#N/A</v>
      </c>
      <c r="X20" s="66" t="str">
        <f>VLOOKUP($B20,sampleDataObjects,X$1,false)</f>
        <v>#N/A</v>
      </c>
      <c r="Y20" s="66" t="str">
        <f t="shared" si="2"/>
        <v>ca_places.locality</v>
      </c>
      <c r="Z20" s="66" t="str">
        <f t="shared" si="3"/>
        <v>ca_places</v>
      </c>
      <c r="AA20" s="66" t="str">
        <f t="shared" si="4"/>
        <v>locality</v>
      </c>
      <c r="AB20" s="66" t="str">
        <f t="shared" si="5"/>
        <v>#NAME?</v>
      </c>
      <c r="AC20" s="66" t="str">
        <f>VLOOKUP($B20,sampleDataObjects,AC$1,false)</f>
        <v>#VALUE!</v>
      </c>
      <c r="AD20" s="66"/>
      <c r="AE20" s="66" t="str">
        <f>VLOOKUP($B20,sampleDataObjects,AE$1,false)</f>
        <v>#N/A</v>
      </c>
      <c r="AF20" s="66"/>
      <c r="AG20" s="66" t="str">
        <f>VLOOKUP($B20,sampleDataObjects,AG$1,false)</f>
        <v>#N/A</v>
      </c>
      <c r="AH20" s="71" t="str">
        <f t="shared" si="6"/>
        <v>#VALUE!</v>
      </c>
    </row>
    <row r="21" ht="15.75" customHeight="1">
      <c r="A21" s="54" t="s">
        <v>310</v>
      </c>
      <c r="B21" s="55" t="s">
        <v>543</v>
      </c>
      <c r="C21" s="76" t="s">
        <v>544</v>
      </c>
      <c r="D21" s="62"/>
      <c r="E21" s="57"/>
      <c r="F21" s="14"/>
      <c r="G21" s="63"/>
      <c r="H21" s="14"/>
      <c r="I21" s="14"/>
      <c r="J21" s="14"/>
      <c r="K21" s="14"/>
      <c r="L21" s="64"/>
      <c r="M21" s="65" t="str">
        <f t="shared" si="1"/>
        <v>#NAME?</v>
      </c>
      <c r="N21" s="66"/>
      <c r="O21" s="66"/>
      <c r="P21" s="66"/>
      <c r="Q21" s="66"/>
      <c r="R21" s="66" t="s">
        <v>343</v>
      </c>
      <c r="S21" s="66" t="str">
        <f>VLOOKUP($B21,sampleDataObjects,S$1,false)</f>
        <v>#N/A</v>
      </c>
      <c r="T21" s="66" t="str">
        <f>VLOOKUP($B21,sampleDataObjects,T$1,false)</f>
        <v>#N/A</v>
      </c>
      <c r="U21" s="66" t="str">
        <f>VLOOKUP($B21,sampleDataObjects,U$1,false)</f>
        <v>#N/A</v>
      </c>
      <c r="V21" s="66" t="str">
        <f>VLOOKUP($B21,sampleDataObjects,V$1,false)</f>
        <v>#N/A</v>
      </c>
      <c r="W21" s="66" t="str">
        <f>VLOOKUP($B21,sampleDataObjects,W$1,false)</f>
        <v>#N/A</v>
      </c>
      <c r="X21" s="66" t="str">
        <f>VLOOKUP($B21,sampleDataObjects,X$1,false)</f>
        <v>#N/A</v>
      </c>
      <c r="Y21" s="66" t="str">
        <f>#REF!</f>
        <v>#REF!</v>
      </c>
      <c r="Z21" s="66" t="str">
        <f t="shared" si="3"/>
        <v/>
      </c>
      <c r="AA21" s="66" t="str">
        <f t="shared" si="4"/>
        <v/>
      </c>
      <c r="AB21" s="66" t="str">
        <f t="shared" si="5"/>
        <v>#NAME?</v>
      </c>
      <c r="AC21" s="66" t="str">
        <f>VLOOKUP($B21,sampleDataObjects,AC$1,false)</f>
        <v>#VALUE!</v>
      </c>
      <c r="AD21" s="66"/>
      <c r="AE21" s="66" t="str">
        <f>VLOOKUP($B21,sampleDataObjects,AE$1,false)</f>
        <v>#N/A</v>
      </c>
      <c r="AF21" s="66"/>
      <c r="AG21" s="66" t="str">
        <f>VLOOKUP($B21,sampleDataObjects,AG$1,false)</f>
        <v>#N/A</v>
      </c>
      <c r="AH21" s="71" t="str">
        <f t="shared" si="6"/>
        <v>#VALUE!</v>
      </c>
    </row>
    <row r="22" ht="15.75" customHeight="1">
      <c r="A22" s="54" t="s">
        <v>318</v>
      </c>
      <c r="B22" s="55" t="s">
        <v>602</v>
      </c>
      <c r="C22" s="76" t="s">
        <v>604</v>
      </c>
      <c r="D22" s="62"/>
      <c r="E22" s="57"/>
      <c r="F22" s="14"/>
      <c r="G22" s="63"/>
      <c r="H22" s="14"/>
      <c r="I22" s="14"/>
      <c r="J22" s="14"/>
      <c r="K22" s="14"/>
      <c r="L22" s="64"/>
      <c r="M22" s="65"/>
      <c r="N22" s="66"/>
      <c r="O22" s="66"/>
      <c r="P22" s="66"/>
      <c r="Q22" s="66"/>
      <c r="R22" s="66"/>
      <c r="S22" s="66"/>
      <c r="T22" s="66"/>
      <c r="U22" s="66"/>
      <c r="V22" s="66"/>
      <c r="W22" s="66"/>
      <c r="X22" s="66"/>
      <c r="Y22" s="66"/>
      <c r="Z22" s="66"/>
      <c r="AA22" s="66"/>
      <c r="AB22" s="66"/>
      <c r="AC22" s="66"/>
      <c r="AD22" s="66"/>
      <c r="AE22" s="66"/>
      <c r="AF22" s="66"/>
      <c r="AG22" s="66"/>
      <c r="AH22" s="71"/>
    </row>
    <row r="23" ht="15.75" customHeight="1">
      <c r="A23" s="54" t="s">
        <v>310</v>
      </c>
      <c r="B23" s="55" t="s">
        <v>614</v>
      </c>
      <c r="C23" s="76" t="s">
        <v>615</v>
      </c>
      <c r="D23" s="62"/>
      <c r="E23" s="57"/>
      <c r="F23" s="14"/>
      <c r="G23" s="63"/>
      <c r="H23" s="14"/>
      <c r="I23" s="14"/>
      <c r="J23" s="14"/>
      <c r="K23" s="14"/>
      <c r="L23" s="64"/>
      <c r="M23" s="65"/>
      <c r="N23" s="66"/>
      <c r="O23" s="66"/>
      <c r="P23" s="66"/>
      <c r="Q23" s="66"/>
      <c r="R23" s="66"/>
      <c r="S23" s="66"/>
      <c r="T23" s="66"/>
      <c r="U23" s="66"/>
      <c r="V23" s="66"/>
      <c r="W23" s="66"/>
      <c r="X23" s="66"/>
      <c r="Y23" s="66"/>
      <c r="Z23" s="66"/>
      <c r="AA23" s="66"/>
      <c r="AB23" s="66"/>
      <c r="AC23" s="66"/>
      <c r="AD23" s="66"/>
      <c r="AE23" s="66"/>
      <c r="AF23" s="66"/>
      <c r="AG23" s="66"/>
      <c r="AH23" s="71"/>
    </row>
    <row r="24" ht="15.75" customHeight="1">
      <c r="A24" s="54"/>
      <c r="B24" s="56"/>
      <c r="C24" s="76"/>
      <c r="D24" s="62"/>
      <c r="E24" s="57"/>
      <c r="F24" s="14"/>
      <c r="G24" s="63"/>
      <c r="H24" s="14"/>
      <c r="I24" s="14"/>
      <c r="J24" s="14"/>
      <c r="K24" s="14"/>
      <c r="L24" s="64"/>
      <c r="M24" s="65"/>
      <c r="N24" s="66"/>
      <c r="O24" s="66"/>
      <c r="P24" s="66"/>
      <c r="Q24" s="66"/>
      <c r="R24" s="66"/>
      <c r="S24" s="66"/>
      <c r="T24" s="66"/>
      <c r="U24" s="66"/>
      <c r="V24" s="66"/>
      <c r="W24" s="66"/>
      <c r="X24" s="66"/>
      <c r="Y24" s="66"/>
      <c r="Z24" s="66"/>
      <c r="AA24" s="66"/>
      <c r="AB24" s="66"/>
      <c r="AC24" s="66"/>
      <c r="AD24" s="66"/>
      <c r="AE24" s="66"/>
      <c r="AF24" s="66"/>
      <c r="AG24" s="66"/>
      <c r="AH24" s="71"/>
    </row>
    <row r="25" ht="15.75" customHeight="1">
      <c r="A25" s="54" t="s">
        <v>310</v>
      </c>
      <c r="B25" s="55" t="s">
        <v>637</v>
      </c>
      <c r="C25" s="76" t="s">
        <v>638</v>
      </c>
      <c r="D25" s="62"/>
      <c r="E25" s="57"/>
      <c r="F25" s="14"/>
      <c r="G25" s="63"/>
      <c r="H25" s="14"/>
      <c r="I25" s="14"/>
      <c r="J25" s="14"/>
      <c r="K25" s="14"/>
      <c r="L25" s="64"/>
      <c r="M25" s="65" t="str">
        <f t="shared" ref="M25:M36" si="7">validateJson(E25, G25)</f>
        <v>#NAME?</v>
      </c>
      <c r="N25" s="66"/>
      <c r="O25" s="66"/>
      <c r="P25" s="66"/>
      <c r="Q25" s="66"/>
      <c r="R25" s="66" t="s">
        <v>343</v>
      </c>
      <c r="S25" s="66" t="str">
        <f>VLOOKUP($B25,sampleDataObjects,S$1,false)</f>
        <v>#N/A</v>
      </c>
      <c r="T25" s="66" t="str">
        <f>VLOOKUP($B25,sampleDataObjects,T$1,false)</f>
        <v>#N/A</v>
      </c>
      <c r="U25" s="66" t="str">
        <f>VLOOKUP($B25,sampleDataObjects,U$1,false)</f>
        <v>#N/A</v>
      </c>
      <c r="V25" s="66" t="str">
        <f>VLOOKUP($B25,sampleDataObjects,V$1,false)</f>
        <v>#N/A</v>
      </c>
      <c r="W25" s="66" t="str">
        <f>VLOOKUP($B25,sampleDataObjects,W$1,false)</f>
        <v>#N/A</v>
      </c>
      <c r="X25" s="66" t="str">
        <f>VLOOKUP($B25,sampleDataObjects,X$1,false)</f>
        <v>#N/A</v>
      </c>
      <c r="Y25" s="66" t="str">
        <f>C25</f>
        <v>ca_places.county</v>
      </c>
      <c r="Z25" s="66" t="str">
        <f>iferror(left(Y25, find(".", Y25) -1),"")</f>
        <v>ca_places</v>
      </c>
      <c r="AA25" s="66" t="str">
        <f>if(len(Z25) &gt; 0,iferror(right(Y25, len(Y25) - len(Z25) -1),""),"")</f>
        <v>county</v>
      </c>
      <c r="AB25" s="66" t="str">
        <f>camelToTitle(AA25)</f>
        <v>#NAME?</v>
      </c>
      <c r="AC25" s="66" t="str">
        <f>VLOOKUP($B25,sampleDataObjects,AC$1,false)</f>
        <v>#VALUE!</v>
      </c>
      <c r="AD25" s="66"/>
      <c r="AE25" s="66" t="str">
        <f>VLOOKUP($B25,sampleDataObjects,AE$1,false)</f>
        <v>#N/A</v>
      </c>
      <c r="AF25" s="66"/>
      <c r="AG25" s="66" t="str">
        <f>VLOOKUP($B25,sampleDataObjects,AG$1,false)</f>
        <v>#N/A</v>
      </c>
      <c r="AH25" s="71" t="str">
        <f>if(NE(1,AF25),"&lt;metadataElement code='" &amp; $AA25 &amp; "' datatype='" &amp; if(isblank($AC25),"Text", AC25)  &amp; if(AC25 = "list", "' list='"&amp;$AD25,"")&amp;"'&gt;
  &lt;labels&gt;&lt;label locale='en_AU'&gt;&lt;name&gt;"&amp;$AB25&amp;"&lt;/name&gt;&lt;/label&gt;&lt;/labels&gt;
  &lt;typeRestrictions&gt;
    &lt;restriction code='museum_"&amp;$AA25&amp;"'&gt;
       &lt;table&gt;"&amp;Z25&amp;"&lt;/table&gt;
       &lt;type&gt;subjectList&lt;/type&gt;
       &lt;includeSubtypes&gt;true&lt;/includeSubtypes&gt;
    &lt;/restriction&gt;
  &lt;/typeRestrictions&gt;
&lt;/metadataElement&gt;
","")</f>
        <v>#VALUE!</v>
      </c>
    </row>
    <row r="26" ht="15.75" customHeight="1">
      <c r="A26" s="54" t="s">
        <v>310</v>
      </c>
      <c r="B26" s="55" t="s">
        <v>990</v>
      </c>
      <c r="C26" s="76" t="s">
        <v>992</v>
      </c>
      <c r="E26" s="57"/>
      <c r="F26" s="56"/>
      <c r="G26" s="78"/>
      <c r="H26" s="56"/>
      <c r="I26" s="56"/>
      <c r="J26" s="56"/>
      <c r="K26" s="56"/>
      <c r="L26" s="59"/>
      <c r="M26" s="79" t="str">
        <f t="shared" si="7"/>
        <v>#NAME?</v>
      </c>
      <c r="N26" s="56"/>
      <c r="O26" s="56"/>
      <c r="P26" s="56"/>
      <c r="Q26" s="56"/>
      <c r="R26" s="56"/>
      <c r="S26" s="56"/>
      <c r="T26" s="56"/>
      <c r="U26" s="56"/>
      <c r="V26" s="56"/>
      <c r="W26" s="56"/>
      <c r="X26" s="56"/>
      <c r="Y26" s="56"/>
      <c r="Z26" s="56"/>
      <c r="AA26" s="56"/>
      <c r="AB26" s="56"/>
      <c r="AC26" s="56"/>
      <c r="AD26" s="56"/>
      <c r="AE26" s="56"/>
      <c r="AF26" s="56"/>
      <c r="AG26" s="56"/>
      <c r="AH26" s="56"/>
    </row>
    <row r="27" ht="15.75" customHeight="1">
      <c r="A27" s="54" t="s">
        <v>310</v>
      </c>
      <c r="B27" s="55" t="s">
        <v>1004</v>
      </c>
      <c r="C27" s="76" t="s">
        <v>1005</v>
      </c>
      <c r="E27" s="57"/>
      <c r="F27" s="56"/>
      <c r="G27" s="78"/>
      <c r="H27" s="56"/>
      <c r="I27" s="56"/>
      <c r="J27" s="56"/>
      <c r="K27" s="56"/>
      <c r="L27" s="59"/>
      <c r="M27" s="79" t="str">
        <f t="shared" si="7"/>
        <v>#NAME?</v>
      </c>
      <c r="N27" s="56"/>
      <c r="O27" s="56"/>
      <c r="P27" s="56"/>
      <c r="Q27" s="56"/>
      <c r="R27" s="56"/>
      <c r="S27" s="56"/>
      <c r="T27" s="56"/>
      <c r="U27" s="56"/>
      <c r="V27" s="56"/>
      <c r="W27" s="56"/>
      <c r="X27" s="56"/>
      <c r="Y27" s="56"/>
      <c r="Z27" s="56"/>
      <c r="AA27" s="56"/>
      <c r="AB27" s="56"/>
      <c r="AC27" s="56"/>
      <c r="AD27" s="56"/>
      <c r="AE27" s="56"/>
      <c r="AF27" s="56"/>
      <c r="AG27" s="56"/>
      <c r="AH27" s="56"/>
    </row>
    <row r="28" ht="15.75" customHeight="1">
      <c r="A28" s="54" t="s">
        <v>310</v>
      </c>
      <c r="B28" s="55" t="s">
        <v>1010</v>
      </c>
      <c r="C28" s="14" t="s">
        <v>1011</v>
      </c>
      <c r="D28" s="56"/>
      <c r="E28" s="81" t="s">
        <v>1012</v>
      </c>
      <c r="F28" s="56"/>
      <c r="G28" s="78"/>
      <c r="H28" s="56"/>
      <c r="I28" s="56"/>
      <c r="J28" s="56"/>
      <c r="K28" s="56"/>
      <c r="L28" s="59"/>
      <c r="M28" s="79" t="str">
        <f t="shared" si="7"/>
        <v>#NAME?</v>
      </c>
      <c r="N28" s="56"/>
      <c r="O28" s="56"/>
      <c r="P28" s="56"/>
      <c r="Q28" s="56"/>
      <c r="R28" s="56"/>
      <c r="S28" s="56"/>
      <c r="T28" s="56"/>
      <c r="U28" s="56"/>
      <c r="V28" s="56"/>
      <c r="W28" s="56"/>
      <c r="X28" s="56"/>
      <c r="Y28" s="56"/>
      <c r="Z28" s="56"/>
      <c r="AA28" s="56"/>
      <c r="AB28" s="56"/>
      <c r="AC28" s="56"/>
      <c r="AD28" s="56"/>
      <c r="AE28" s="56"/>
      <c r="AF28" s="56"/>
      <c r="AG28" s="56"/>
      <c r="AH28" s="56"/>
    </row>
    <row r="29" ht="15.75" customHeight="1">
      <c r="A29" s="54" t="s">
        <v>318</v>
      </c>
      <c r="B29" s="55" t="s">
        <v>1021</v>
      </c>
      <c r="C29" s="14" t="s">
        <v>1011</v>
      </c>
      <c r="D29" s="62"/>
      <c r="E29" s="57"/>
      <c r="F29" s="14"/>
      <c r="G29" s="63"/>
      <c r="H29" s="14"/>
      <c r="I29" s="14"/>
      <c r="J29" s="14"/>
      <c r="K29" s="14"/>
      <c r="L29" s="64"/>
      <c r="M29" s="65" t="str">
        <f t="shared" si="7"/>
        <v>#NAME?</v>
      </c>
      <c r="N29" s="66"/>
      <c r="O29" s="66"/>
      <c r="P29" s="66"/>
      <c r="Q29" s="66"/>
      <c r="R29" s="66"/>
      <c r="S29" s="66"/>
      <c r="T29" s="66"/>
      <c r="U29" s="66"/>
      <c r="V29" s="66"/>
      <c r="W29" s="66"/>
      <c r="X29" s="66"/>
      <c r="Y29" s="66"/>
      <c r="Z29" s="66"/>
      <c r="AA29" s="66"/>
      <c r="AB29" s="66"/>
      <c r="AC29" s="66"/>
      <c r="AD29" s="66"/>
      <c r="AE29" s="66"/>
      <c r="AF29" s="66"/>
      <c r="AG29" s="66"/>
      <c r="AH29" s="71"/>
    </row>
    <row r="30" ht="15.75" customHeight="1">
      <c r="A30" s="54" t="s">
        <v>310</v>
      </c>
      <c r="B30" s="55" t="s">
        <v>1030</v>
      </c>
      <c r="C30" s="76" t="s">
        <v>1031</v>
      </c>
      <c r="D30" s="62"/>
      <c r="E30" s="57"/>
      <c r="F30" s="14"/>
      <c r="G30" s="63"/>
      <c r="H30" s="14"/>
      <c r="I30" s="14"/>
      <c r="J30" s="14"/>
      <c r="K30" s="14"/>
      <c r="L30" s="64"/>
      <c r="M30" s="65" t="str">
        <f t="shared" si="7"/>
        <v>#NAME?</v>
      </c>
      <c r="N30" s="66"/>
      <c r="O30" s="66"/>
      <c r="P30" s="66"/>
      <c r="Q30" s="66"/>
      <c r="R30" s="66"/>
      <c r="S30" s="66"/>
      <c r="T30" s="66"/>
      <c r="U30" s="66"/>
      <c r="V30" s="66"/>
      <c r="W30" s="66"/>
      <c r="X30" s="66"/>
      <c r="Y30" s="66"/>
      <c r="Z30" s="66"/>
      <c r="AA30" s="66"/>
      <c r="AB30" s="66"/>
      <c r="AC30" s="66"/>
      <c r="AD30" s="66"/>
      <c r="AE30" s="66"/>
      <c r="AF30" s="66"/>
      <c r="AG30" s="66"/>
      <c r="AH30" s="71"/>
    </row>
    <row r="31" ht="15.75" customHeight="1">
      <c r="A31" s="54" t="s">
        <v>310</v>
      </c>
      <c r="B31" s="55" t="s">
        <v>1038</v>
      </c>
      <c r="C31" s="76" t="s">
        <v>1039</v>
      </c>
      <c r="D31" s="62"/>
      <c r="E31" s="57"/>
      <c r="F31" s="14"/>
      <c r="G31" s="63"/>
      <c r="H31" s="14"/>
      <c r="I31" s="14"/>
      <c r="J31" s="14"/>
      <c r="K31" s="14"/>
      <c r="L31" s="64"/>
      <c r="M31" s="65" t="str">
        <f t="shared" si="7"/>
        <v>#NAME?</v>
      </c>
      <c r="N31" s="66"/>
      <c r="O31" s="66"/>
      <c r="P31" s="66"/>
      <c r="Q31" s="66"/>
      <c r="R31" s="66"/>
      <c r="S31" s="66"/>
      <c r="T31" s="66"/>
      <c r="U31" s="66"/>
      <c r="V31" s="66"/>
      <c r="W31" s="66"/>
      <c r="X31" s="66"/>
      <c r="Y31" s="66"/>
      <c r="Z31" s="66"/>
      <c r="AA31" s="66"/>
      <c r="AB31" s="66"/>
      <c r="AC31" s="66"/>
      <c r="AD31" s="66"/>
      <c r="AE31" s="66"/>
      <c r="AF31" s="66"/>
      <c r="AG31" s="66"/>
      <c r="AH31" s="71"/>
    </row>
    <row r="32" ht="15.75" customHeight="1">
      <c r="A32" s="54" t="s">
        <v>310</v>
      </c>
      <c r="B32" s="55" t="s">
        <v>1046</v>
      </c>
      <c r="C32" s="76" t="s">
        <v>1047</v>
      </c>
      <c r="D32" s="62"/>
      <c r="E32" s="57"/>
      <c r="F32" s="14"/>
      <c r="G32" s="63"/>
      <c r="H32" s="14"/>
      <c r="I32" s="14"/>
      <c r="J32" s="14"/>
      <c r="K32" s="14" t="s">
        <v>1049</v>
      </c>
      <c r="L32" s="64"/>
      <c r="M32" s="65" t="str">
        <f t="shared" si="7"/>
        <v>#NAME?</v>
      </c>
      <c r="N32" s="66"/>
      <c r="O32" s="66"/>
      <c r="P32" s="66"/>
      <c r="Q32" s="66"/>
      <c r="R32" s="66"/>
      <c r="S32" s="66"/>
      <c r="T32" s="66"/>
      <c r="U32" s="66"/>
      <c r="V32" s="66"/>
      <c r="W32" s="66"/>
      <c r="X32" s="66"/>
      <c r="Y32" s="66"/>
      <c r="Z32" s="66"/>
      <c r="AA32" s="66"/>
      <c r="AB32" s="66"/>
      <c r="AC32" s="66"/>
      <c r="AD32" s="66"/>
      <c r="AE32" s="66"/>
      <c r="AF32" s="66"/>
      <c r="AG32" s="66"/>
      <c r="AH32" s="71"/>
    </row>
    <row r="33" ht="15.75" customHeight="1">
      <c r="A33" s="82" t="s">
        <v>310</v>
      </c>
      <c r="B33" s="55" t="s">
        <v>1055</v>
      </c>
      <c r="C33" s="76" t="s">
        <v>1056</v>
      </c>
      <c r="D33" s="62"/>
      <c r="E33" s="81" t="s">
        <v>1058</v>
      </c>
      <c r="F33" s="14"/>
      <c r="G33" s="63"/>
      <c r="H33" s="14"/>
      <c r="I33" s="14"/>
      <c r="J33" s="14"/>
      <c r="K33" s="14" t="s">
        <v>1059</v>
      </c>
      <c r="L33" s="64"/>
      <c r="M33" s="65" t="str">
        <f t="shared" si="7"/>
        <v>#NAME?</v>
      </c>
      <c r="N33" s="66"/>
      <c r="O33" s="66"/>
      <c r="P33" s="66"/>
      <c r="Q33" s="66"/>
      <c r="R33" s="66"/>
      <c r="S33" s="66"/>
      <c r="T33" s="66"/>
      <c r="U33" s="66"/>
      <c r="V33" s="66"/>
      <c r="W33" s="66"/>
      <c r="X33" s="66"/>
      <c r="Y33" s="66"/>
      <c r="Z33" s="66"/>
      <c r="AA33" s="66"/>
      <c r="AB33" s="66"/>
      <c r="AC33" s="66"/>
      <c r="AD33" s="66"/>
      <c r="AE33" s="66"/>
      <c r="AF33" s="66"/>
      <c r="AG33" s="66"/>
      <c r="AH33" s="71"/>
    </row>
    <row r="34" ht="15.75" customHeight="1">
      <c r="A34" s="54" t="s">
        <v>318</v>
      </c>
      <c r="B34" s="55" t="s">
        <v>1063</v>
      </c>
      <c r="C34" s="76" t="s">
        <v>1064</v>
      </c>
      <c r="D34" s="62"/>
      <c r="E34" s="57"/>
      <c r="F34" s="14"/>
      <c r="G34" s="63"/>
      <c r="H34" s="14"/>
      <c r="I34" s="14"/>
      <c r="J34" s="14"/>
      <c r="K34" s="14"/>
      <c r="L34" s="64"/>
      <c r="M34" s="65" t="str">
        <f t="shared" si="7"/>
        <v>#NAME?</v>
      </c>
      <c r="N34" s="66"/>
      <c r="O34" s="66"/>
      <c r="P34" s="66"/>
      <c r="Q34" s="66"/>
      <c r="R34" s="66"/>
      <c r="S34" s="66"/>
      <c r="T34" s="66"/>
      <c r="U34" s="66"/>
      <c r="V34" s="66"/>
      <c r="W34" s="66"/>
      <c r="X34" s="66"/>
      <c r="Y34" s="66"/>
      <c r="Z34" s="66"/>
      <c r="AA34" s="66"/>
      <c r="AB34" s="66"/>
      <c r="AC34" s="66"/>
      <c r="AD34" s="66"/>
      <c r="AE34" s="66"/>
      <c r="AF34" s="66"/>
      <c r="AG34" s="66"/>
      <c r="AH34" s="71"/>
    </row>
    <row r="35" ht="15.75" customHeight="1">
      <c r="A35" s="54" t="s">
        <v>310</v>
      </c>
      <c r="B35" s="55" t="s">
        <v>1063</v>
      </c>
      <c r="C35" s="76" t="s">
        <v>1071</v>
      </c>
      <c r="D35" s="62"/>
      <c r="E35" s="57"/>
      <c r="F35" s="14" t="s">
        <v>1073</v>
      </c>
      <c r="G35" s="63" t="s">
        <v>1075</v>
      </c>
      <c r="H35" s="14"/>
      <c r="I35" s="14"/>
      <c r="J35" s="14"/>
      <c r="K35" s="14"/>
      <c r="L35" s="64"/>
      <c r="M35" s="65" t="str">
        <f t="shared" si="7"/>
        <v>#NAME?</v>
      </c>
      <c r="N35" s="66"/>
      <c r="O35" s="66"/>
      <c r="P35" s="66"/>
      <c r="Q35" s="66"/>
      <c r="R35" s="66"/>
      <c r="S35" s="66"/>
      <c r="T35" s="66"/>
      <c r="U35" s="66"/>
      <c r="V35" s="66"/>
      <c r="W35" s="66"/>
      <c r="X35" s="66"/>
      <c r="Y35" s="66"/>
      <c r="Z35" s="66"/>
      <c r="AA35" s="66"/>
      <c r="AB35" s="66"/>
      <c r="AC35" s="66"/>
      <c r="AD35" s="66"/>
      <c r="AE35" s="66"/>
      <c r="AF35" s="66"/>
      <c r="AG35" s="66"/>
      <c r="AH35" s="71"/>
    </row>
    <row r="36" ht="15.75" customHeight="1">
      <c r="A36" s="54" t="s">
        <v>318</v>
      </c>
      <c r="B36" s="56" t="s">
        <v>1082</v>
      </c>
      <c r="C36" s="76" t="s">
        <v>1083</v>
      </c>
      <c r="D36" s="62"/>
      <c r="E36" s="57"/>
      <c r="F36" s="14"/>
      <c r="G36" s="63"/>
      <c r="H36" s="14"/>
      <c r="I36" s="14"/>
      <c r="J36" s="14"/>
      <c r="K36" s="14"/>
      <c r="L36" s="64"/>
      <c r="M36" s="65" t="str">
        <f t="shared" si="7"/>
        <v>#NAME?</v>
      </c>
      <c r="N36" s="66"/>
      <c r="O36" s="66"/>
      <c r="P36" s="66"/>
      <c r="Q36" s="66"/>
      <c r="R36" s="66"/>
      <c r="S36" s="66"/>
      <c r="T36" s="66"/>
      <c r="U36" s="66"/>
      <c r="V36" s="66"/>
      <c r="W36" s="66"/>
      <c r="X36" s="66"/>
      <c r="Y36" s="66"/>
      <c r="Z36" s="66"/>
      <c r="AA36" s="66"/>
      <c r="AB36" s="66"/>
      <c r="AC36" s="66"/>
      <c r="AD36" s="66"/>
      <c r="AE36" s="66"/>
      <c r="AF36" s="66"/>
      <c r="AG36" s="66"/>
      <c r="AH36" s="71"/>
    </row>
    <row r="37" ht="15.75" customHeight="1">
      <c r="A37" s="54" t="s">
        <v>310</v>
      </c>
      <c r="B37" s="55" t="s">
        <v>1094</v>
      </c>
      <c r="C37" s="76" t="s">
        <v>1096</v>
      </c>
      <c r="E37" s="57"/>
      <c r="F37" s="14"/>
      <c r="G37" s="63"/>
      <c r="H37" s="14"/>
      <c r="I37" s="14"/>
      <c r="J37" s="14"/>
      <c r="K37" s="14"/>
      <c r="L37" s="64"/>
      <c r="M37" s="65"/>
      <c r="N37" s="66"/>
      <c r="O37" s="66"/>
      <c r="P37" s="66"/>
      <c r="Q37" s="66"/>
      <c r="R37" s="66"/>
      <c r="S37" s="66"/>
      <c r="T37" s="66"/>
      <c r="U37" s="66"/>
      <c r="V37" s="66"/>
      <c r="W37" s="66"/>
      <c r="X37" s="66"/>
      <c r="Y37" s="66"/>
      <c r="Z37" s="66"/>
      <c r="AA37" s="66"/>
      <c r="AB37" s="66"/>
      <c r="AC37" s="66"/>
      <c r="AD37" s="66"/>
      <c r="AE37" s="66"/>
      <c r="AF37" s="66"/>
      <c r="AG37" s="66"/>
      <c r="AH37" s="71"/>
    </row>
    <row r="38" ht="15.75" customHeight="1">
      <c r="A38" s="54" t="s">
        <v>310</v>
      </c>
      <c r="B38" s="55" t="s">
        <v>1102</v>
      </c>
      <c r="C38" s="76" t="s">
        <v>1103</v>
      </c>
      <c r="E38" s="81" t="s">
        <v>1105</v>
      </c>
      <c r="F38" s="14"/>
      <c r="G38" s="63"/>
      <c r="H38" s="14"/>
      <c r="I38" s="14"/>
      <c r="J38" s="14"/>
      <c r="K38" s="14"/>
      <c r="L38" s="64"/>
      <c r="M38" s="65"/>
      <c r="N38" s="66"/>
      <c r="O38" s="66"/>
      <c r="P38" s="66"/>
      <c r="Q38" s="66"/>
      <c r="R38" s="66"/>
      <c r="S38" s="66"/>
      <c r="T38" s="66"/>
      <c r="U38" s="66"/>
      <c r="V38" s="66"/>
      <c r="W38" s="66"/>
      <c r="X38" s="66"/>
      <c r="Y38" s="66"/>
      <c r="Z38" s="66"/>
      <c r="AA38" s="66"/>
      <c r="AB38" s="66"/>
      <c r="AC38" s="66"/>
      <c r="AD38" s="66"/>
      <c r="AE38" s="66"/>
      <c r="AF38" s="66"/>
      <c r="AG38" s="66"/>
      <c r="AH38" s="71"/>
    </row>
    <row r="39" ht="15.75" customHeight="1">
      <c r="A39" s="54" t="s">
        <v>310</v>
      </c>
      <c r="B39" s="55" t="s">
        <v>1110</v>
      </c>
      <c r="C39" s="76" t="s">
        <v>1111</v>
      </c>
      <c r="E39" s="81" t="s">
        <v>1112</v>
      </c>
      <c r="F39" s="14"/>
      <c r="G39" s="63"/>
      <c r="H39" s="14"/>
      <c r="I39" s="14"/>
      <c r="J39" s="14"/>
      <c r="K39" s="14"/>
      <c r="L39" s="64"/>
      <c r="M39" s="65"/>
      <c r="N39" s="66"/>
      <c r="O39" s="66"/>
      <c r="P39" s="66"/>
      <c r="Q39" s="66"/>
      <c r="R39" s="66"/>
      <c r="S39" s="66"/>
      <c r="T39" s="66"/>
      <c r="U39" s="66"/>
      <c r="V39" s="66"/>
      <c r="W39" s="66"/>
      <c r="X39" s="66"/>
      <c r="Y39" s="66"/>
      <c r="Z39" s="66"/>
      <c r="AA39" s="66"/>
      <c r="AB39" s="66"/>
      <c r="AC39" s="66"/>
      <c r="AD39" s="66"/>
      <c r="AE39" s="66"/>
      <c r="AF39" s="66"/>
      <c r="AG39" s="66"/>
      <c r="AH39" s="71"/>
    </row>
    <row r="40" ht="15.75" customHeight="1">
      <c r="A40" s="54" t="s">
        <v>310</v>
      </c>
      <c r="B40" s="55" t="s">
        <v>1115</v>
      </c>
      <c r="C40" s="76" t="s">
        <v>1116</v>
      </c>
      <c r="E40" s="57"/>
      <c r="F40" s="14"/>
      <c r="G40" s="63"/>
      <c r="H40" s="14"/>
      <c r="I40" s="14"/>
      <c r="J40" s="14"/>
      <c r="L40" s="64"/>
      <c r="M40" s="65"/>
      <c r="N40" s="66"/>
      <c r="O40" s="66"/>
      <c r="P40" s="66"/>
      <c r="Q40" s="66"/>
      <c r="R40" s="66"/>
      <c r="S40" s="66"/>
      <c r="T40" s="66"/>
      <c r="U40" s="66"/>
      <c r="V40" s="66"/>
      <c r="W40" s="66"/>
      <c r="X40" s="66"/>
      <c r="Y40" s="66"/>
      <c r="Z40" s="66"/>
      <c r="AA40" s="66"/>
      <c r="AB40" s="66"/>
      <c r="AC40" s="66"/>
      <c r="AD40" s="66"/>
      <c r="AE40" s="66"/>
      <c r="AF40" s="66"/>
      <c r="AG40" s="66"/>
      <c r="AH40" s="71"/>
    </row>
    <row r="41" ht="15.75" customHeight="1">
      <c r="A41" s="54" t="s">
        <v>310</v>
      </c>
      <c r="B41" s="55" t="s">
        <v>1121</v>
      </c>
      <c r="C41" s="76" t="s">
        <v>1122</v>
      </c>
      <c r="E41" s="81" t="s">
        <v>1123</v>
      </c>
      <c r="F41" s="14"/>
      <c r="G41" s="63"/>
      <c r="H41" s="14"/>
      <c r="I41" s="14"/>
      <c r="J41" s="14"/>
      <c r="K41" s="14"/>
      <c r="L41" s="64"/>
      <c r="M41" s="65"/>
      <c r="N41" s="66"/>
      <c r="O41" s="66"/>
      <c r="P41" s="66"/>
      <c r="Q41" s="66"/>
      <c r="R41" s="66"/>
      <c r="S41" s="66"/>
      <c r="T41" s="66"/>
      <c r="U41" s="66"/>
      <c r="V41" s="66"/>
      <c r="W41" s="66"/>
      <c r="X41" s="66"/>
      <c r="Y41" s="66"/>
      <c r="Z41" s="66"/>
      <c r="AA41" s="66"/>
      <c r="AB41" s="66"/>
      <c r="AC41" s="66"/>
      <c r="AD41" s="66"/>
      <c r="AE41" s="66"/>
      <c r="AF41" s="66"/>
      <c r="AG41" s="66"/>
      <c r="AH41" s="71"/>
    </row>
    <row r="42" ht="15.75" customHeight="1">
      <c r="A42" s="54" t="s">
        <v>310</v>
      </c>
      <c r="B42" s="55" t="s">
        <v>1131</v>
      </c>
      <c r="C42" s="76" t="s">
        <v>1133</v>
      </c>
      <c r="E42" s="81" t="s">
        <v>1134</v>
      </c>
      <c r="F42" s="14"/>
      <c r="G42" s="63"/>
      <c r="H42" s="14"/>
      <c r="I42" s="14"/>
      <c r="J42" s="14"/>
      <c r="K42" s="14"/>
      <c r="L42" s="64"/>
      <c r="M42" s="65"/>
      <c r="N42" s="66"/>
      <c r="O42" s="66"/>
      <c r="P42" s="66"/>
      <c r="Q42" s="66"/>
      <c r="R42" s="66"/>
      <c r="S42" s="66"/>
      <c r="T42" s="66"/>
      <c r="U42" s="66"/>
      <c r="V42" s="66"/>
      <c r="W42" s="66"/>
      <c r="X42" s="66"/>
      <c r="Y42" s="66"/>
      <c r="Z42" s="66"/>
      <c r="AA42" s="66"/>
      <c r="AB42" s="66"/>
      <c r="AC42" s="66"/>
      <c r="AD42" s="66"/>
      <c r="AE42" s="66"/>
      <c r="AF42" s="66"/>
      <c r="AG42" s="66"/>
      <c r="AH42" s="71"/>
    </row>
    <row r="43" ht="15.75" customHeight="1">
      <c r="A43" s="54" t="s">
        <v>310</v>
      </c>
      <c r="B43" s="55" t="s">
        <v>1140</v>
      </c>
      <c r="C43" s="76" t="s">
        <v>1142</v>
      </c>
      <c r="E43" s="81" t="s">
        <v>1143</v>
      </c>
      <c r="F43" s="14"/>
      <c r="G43" s="63"/>
      <c r="H43" s="14"/>
      <c r="I43" s="14"/>
      <c r="J43" s="14"/>
      <c r="K43" s="14"/>
      <c r="L43" s="64"/>
      <c r="M43" s="65"/>
      <c r="N43" s="66"/>
      <c r="O43" s="66"/>
      <c r="P43" s="66"/>
      <c r="Q43" s="66"/>
      <c r="R43" s="66"/>
      <c r="S43" s="66"/>
      <c r="T43" s="66"/>
      <c r="U43" s="66"/>
      <c r="V43" s="66"/>
      <c r="W43" s="66"/>
      <c r="X43" s="66"/>
      <c r="Y43" s="66"/>
      <c r="Z43" s="66"/>
      <c r="AA43" s="66"/>
      <c r="AB43" s="66"/>
      <c r="AC43" s="66"/>
      <c r="AD43" s="66"/>
      <c r="AE43" s="66"/>
      <c r="AF43" s="66"/>
      <c r="AG43" s="66"/>
      <c r="AH43" s="71"/>
    </row>
    <row r="44" ht="15.75" customHeight="1">
      <c r="A44" s="54" t="s">
        <v>310</v>
      </c>
      <c r="B44" s="55" t="s">
        <v>1149</v>
      </c>
      <c r="C44" s="76" t="s">
        <v>1150</v>
      </c>
      <c r="E44" s="57"/>
      <c r="F44" s="14"/>
      <c r="G44" s="63"/>
      <c r="H44" s="14"/>
      <c r="I44" s="14"/>
      <c r="J44" s="14"/>
      <c r="K44" s="14"/>
      <c r="L44" s="64"/>
      <c r="M44" s="65"/>
      <c r="N44" s="66"/>
      <c r="O44" s="66"/>
      <c r="P44" s="66"/>
      <c r="Q44" s="66"/>
      <c r="R44" s="66"/>
      <c r="S44" s="66"/>
      <c r="T44" s="66"/>
      <c r="U44" s="66"/>
      <c r="V44" s="66"/>
      <c r="W44" s="66"/>
      <c r="X44" s="66"/>
      <c r="Y44" s="66"/>
      <c r="Z44" s="66"/>
      <c r="AA44" s="66"/>
      <c r="AB44" s="66"/>
      <c r="AC44" s="66"/>
      <c r="AD44" s="66"/>
      <c r="AE44" s="66"/>
      <c r="AF44" s="66"/>
      <c r="AG44" s="66"/>
      <c r="AH44" s="71"/>
    </row>
    <row r="45" ht="15.75" customHeight="1">
      <c r="A45" s="54"/>
      <c r="B45" s="56"/>
      <c r="C45" s="76"/>
      <c r="E45" s="57"/>
      <c r="F45" s="14"/>
      <c r="G45" s="63"/>
      <c r="H45" s="14"/>
      <c r="I45" s="14"/>
      <c r="J45" s="14"/>
      <c r="K45" s="14"/>
      <c r="L45" s="64"/>
      <c r="M45" s="65"/>
      <c r="N45" s="66"/>
      <c r="O45" s="66"/>
      <c r="P45" s="66"/>
      <c r="Q45" s="66"/>
      <c r="R45" s="66"/>
      <c r="S45" s="66"/>
      <c r="T45" s="66"/>
      <c r="U45" s="66"/>
      <c r="V45" s="66"/>
      <c r="W45" s="66"/>
      <c r="X45" s="66"/>
      <c r="Y45" s="66"/>
      <c r="Z45" s="66"/>
      <c r="AA45" s="66"/>
      <c r="AB45" s="66"/>
      <c r="AC45" s="66"/>
      <c r="AD45" s="66"/>
      <c r="AE45" s="66"/>
      <c r="AF45" s="66"/>
      <c r="AG45" s="66"/>
      <c r="AH45" s="71"/>
    </row>
    <row r="46" ht="15.75" customHeight="1">
      <c r="A46" s="83" t="s">
        <v>310</v>
      </c>
      <c r="B46" s="55" t="s">
        <v>311</v>
      </c>
      <c r="C46" s="14" t="s">
        <v>1166</v>
      </c>
      <c r="D46" s="62"/>
      <c r="E46" s="57"/>
      <c r="F46" s="14" t="s">
        <v>1167</v>
      </c>
      <c r="G46" s="84" t="s">
        <v>1169</v>
      </c>
      <c r="H46" s="14"/>
      <c r="I46" s="14"/>
      <c r="J46" s="14"/>
      <c r="K46" s="14"/>
      <c r="L46" s="64"/>
      <c r="M46" s="65" t="str">
        <f t="shared" ref="M46:M47" si="8">validateJson(E46, G46)</f>
        <v>#NAME?</v>
      </c>
      <c r="N46" s="66" t="s">
        <v>281</v>
      </c>
      <c r="O46" s="66" t="s">
        <v>281</v>
      </c>
      <c r="P46" s="66" t="s">
        <v>281</v>
      </c>
      <c r="Q46" s="66"/>
      <c r="R46" s="66" t="s">
        <v>343</v>
      </c>
      <c r="S46" s="66" t="str">
        <f>VLOOKUP($B46,sampleDataObjects,S$1,false)</f>
        <v>#N/A</v>
      </c>
      <c r="T46" s="66" t="str">
        <f>VLOOKUP($B46,sampleDataObjects,T$1,false)</f>
        <v>#N/A</v>
      </c>
      <c r="U46" s="66" t="str">
        <f>VLOOKUP($B46,sampleDataObjects,U$1,false)</f>
        <v>#N/A</v>
      </c>
      <c r="V46" s="66" t="str">
        <f>VLOOKUP($B46,sampleDataObjects,V$1,false)</f>
        <v>#N/A</v>
      </c>
      <c r="W46" s="66" t="str">
        <f>VLOOKUP($B46,sampleDataObjects,W$1,false)</f>
        <v>#N/A</v>
      </c>
      <c r="X46" s="66" t="str">
        <f>VLOOKUP($B46,sampleDataObjects,X$1,false)</f>
        <v>#N/A</v>
      </c>
      <c r="Y46" s="66" t="str">
        <f t="shared" ref="Y46:Y47" si="9">C46</f>
        <v>ca_places.parent_id</v>
      </c>
      <c r="Z46" s="66" t="str">
        <f t="shared" ref="Z46:Z47" si="10">iferror(left(Y46, find(".", Y46) -1),"")</f>
        <v>ca_places</v>
      </c>
      <c r="AA46" s="66" t="str">
        <f t="shared" ref="AA46:AA47" si="11">if(len(Z46) &gt; 0,iferror(right(Y46, len(Y46) - len(Z46) -1),""),"")</f>
        <v>parent_id</v>
      </c>
      <c r="AB46" s="66" t="str">
        <f t="shared" ref="AB46:AB47" si="12">camelToTitle(AA46)</f>
        <v>#NAME?</v>
      </c>
      <c r="AC46" s="66" t="str">
        <f>VLOOKUP($B46,sampleDataObjects,AC$1,false)</f>
        <v>#VALUE!</v>
      </c>
      <c r="AD46" s="66"/>
      <c r="AE46" s="66" t="str">
        <f>VLOOKUP($B46,sampleDataObjects,AE$1,false)</f>
        <v>#N/A</v>
      </c>
      <c r="AF46" s="66"/>
      <c r="AG46" s="66" t="str">
        <f>VLOOKUP($B46,sampleDataObjects,AG$1,false)</f>
        <v>#N/A</v>
      </c>
      <c r="AH46" s="71" t="str">
        <f t="shared" ref="AH46:AH47" si="13">if(NE(1,AF46),"&lt;metadataElement code='" &amp; $AA46 &amp; "' datatype='" &amp; if(isblank($AC46),"Text", AC46)  &amp; if(AC46 = "list", "' list='"&amp;$AD46,"")&amp;"'&gt;
  &lt;labels&gt;&lt;label locale='en_AU'&gt;&lt;name&gt;"&amp;$AB46&amp;"&lt;/name&gt;&lt;/label&gt;&lt;/labels&gt;
  &lt;typeRestrictions&gt;
    &lt;restriction code='museum_"&amp;$AA46&amp;"'&gt;
       &lt;table&gt;"&amp;Z46&amp;"&lt;/table&gt;
       &lt;type&gt;subjectList&lt;/type&gt;
       &lt;includeSubtypes&gt;true&lt;/includeSubtypes&gt;
    &lt;/restriction&gt;
  &lt;/typeRestrictions&gt;
&lt;/metadataElement&gt;
","")</f>
        <v>#VALUE!</v>
      </c>
    </row>
    <row r="47" ht="15.75" customHeight="1">
      <c r="A47" s="60" t="s">
        <v>310</v>
      </c>
      <c r="B47" s="55" t="s">
        <v>1261</v>
      </c>
      <c r="C47" s="76" t="s">
        <v>1262</v>
      </c>
      <c r="D47" s="62"/>
      <c r="E47" s="57"/>
      <c r="F47" s="14"/>
      <c r="G47" s="63"/>
      <c r="H47" s="14"/>
      <c r="I47" s="14"/>
      <c r="J47" s="14"/>
      <c r="K47" s="14"/>
      <c r="L47" s="64"/>
      <c r="M47" s="65" t="str">
        <f t="shared" si="8"/>
        <v>#NAME?</v>
      </c>
      <c r="N47" s="66" t="s">
        <v>281</v>
      </c>
      <c r="O47" s="66" t="s">
        <v>281</v>
      </c>
      <c r="P47" s="66"/>
      <c r="Q47" s="66"/>
      <c r="R47" s="66" t="s">
        <v>343</v>
      </c>
      <c r="S47" s="66" t="str">
        <f>VLOOKUP($B47,sampleDataObjects,S$1,false)</f>
        <v>#N/A</v>
      </c>
      <c r="T47" s="66" t="str">
        <f>VLOOKUP($B47,sampleDataObjects,T$1,false)</f>
        <v>#N/A</v>
      </c>
      <c r="U47" s="66" t="str">
        <f>VLOOKUP($B47,sampleDataObjects,U$1,false)</f>
        <v>#N/A</v>
      </c>
      <c r="V47" s="66" t="str">
        <f>VLOOKUP($B47,sampleDataObjects,V$1,false)</f>
        <v>#N/A</v>
      </c>
      <c r="W47" s="66" t="str">
        <f>VLOOKUP($B47,sampleDataObjects,W$1,false)</f>
        <v>#N/A</v>
      </c>
      <c r="X47" s="66" t="str">
        <f>VLOOKUP($B47,sampleDataObjects,X$1,false)</f>
        <v>#N/A</v>
      </c>
      <c r="Y47" s="66" t="str">
        <f t="shared" si="9"/>
        <v>ca_places.createdBy</v>
      </c>
      <c r="Z47" s="66" t="str">
        <f t="shared" si="10"/>
        <v>ca_places</v>
      </c>
      <c r="AA47" s="66" t="str">
        <f t="shared" si="11"/>
        <v>createdBy</v>
      </c>
      <c r="AB47" s="66" t="str">
        <f t="shared" si="12"/>
        <v>#NAME?</v>
      </c>
      <c r="AC47" s="66" t="str">
        <f>VLOOKUP($B47,sampleDataObjects,AC$1,false)</f>
        <v>#VALUE!</v>
      </c>
      <c r="AD47" s="66"/>
      <c r="AE47" s="66" t="str">
        <f>VLOOKUP($B47,sampleDataObjects,AE$1,false)</f>
        <v>#N/A</v>
      </c>
      <c r="AF47" s="66"/>
      <c r="AG47" s="66" t="str">
        <f>VLOOKUP($B47,sampleDataObjects,AG$1,false)</f>
        <v>#N/A</v>
      </c>
      <c r="AH47" s="71" t="str">
        <f t="shared" si="13"/>
        <v>#VALUE!</v>
      </c>
    </row>
    <row r="48" ht="15.75" customHeight="1">
      <c r="A48" s="60" t="s">
        <v>310</v>
      </c>
      <c r="B48" s="55" t="s">
        <v>1283</v>
      </c>
      <c r="C48" s="76" t="s">
        <v>1284</v>
      </c>
      <c r="D48" s="62"/>
      <c r="E48" s="57"/>
      <c r="F48" s="14"/>
      <c r="G48" s="63"/>
      <c r="H48" s="14"/>
      <c r="I48" s="14"/>
      <c r="J48" s="14"/>
      <c r="K48" s="14"/>
      <c r="L48" s="64"/>
      <c r="M48" s="65"/>
      <c r="N48" s="66" t="s">
        <v>281</v>
      </c>
      <c r="O48" s="66" t="s">
        <v>281</v>
      </c>
      <c r="P48" s="66"/>
      <c r="Q48" s="66"/>
      <c r="R48" s="66"/>
      <c r="S48" s="66"/>
      <c r="T48" s="66"/>
      <c r="U48" s="66"/>
      <c r="V48" s="66"/>
      <c r="W48" s="66"/>
      <c r="X48" s="66"/>
      <c r="Y48" s="66"/>
      <c r="Z48" s="66"/>
      <c r="AA48" s="66"/>
      <c r="AB48" s="66"/>
      <c r="AC48" s="66"/>
      <c r="AD48" s="66"/>
      <c r="AE48" s="66"/>
      <c r="AF48" s="66"/>
      <c r="AG48" s="66"/>
      <c r="AH48" s="71"/>
    </row>
    <row r="49" ht="15.75" customHeight="1">
      <c r="A49" s="60" t="s">
        <v>310</v>
      </c>
      <c r="B49" s="55" t="s">
        <v>1290</v>
      </c>
      <c r="C49" s="76" t="s">
        <v>1292</v>
      </c>
      <c r="D49" s="62"/>
      <c r="E49" s="57"/>
      <c r="F49" s="14"/>
      <c r="G49" s="63"/>
      <c r="H49" s="14"/>
      <c r="I49" s="14"/>
      <c r="J49" s="14"/>
      <c r="K49" s="14"/>
      <c r="L49" s="64"/>
      <c r="M49" s="65" t="str">
        <f t="shared" ref="M49:M50" si="14">validateJson(E49, G49)</f>
        <v>#NAME?</v>
      </c>
      <c r="N49" s="66" t="s">
        <v>281</v>
      </c>
      <c r="O49" s="66" t="s">
        <v>281</v>
      </c>
      <c r="P49" s="66"/>
      <c r="Q49" s="66"/>
      <c r="R49" s="66" t="s">
        <v>343</v>
      </c>
      <c r="S49" s="66" t="str">
        <f>VLOOKUP($B49,sampleDataObjects,S$1,false)</f>
        <v>#N/A</v>
      </c>
      <c r="T49" s="66" t="str">
        <f>VLOOKUP($B49,sampleDataObjects,T$1,false)</f>
        <v>#N/A</v>
      </c>
      <c r="U49" s="66" t="str">
        <f>VLOOKUP($B49,sampleDataObjects,U$1,false)</f>
        <v>#N/A</v>
      </c>
      <c r="V49" s="66" t="str">
        <f>VLOOKUP($B49,sampleDataObjects,V$1,false)</f>
        <v>#N/A</v>
      </c>
      <c r="W49" s="66" t="str">
        <f>VLOOKUP($B49,sampleDataObjects,W$1,false)</f>
        <v>#N/A</v>
      </c>
      <c r="X49" s="66" t="str">
        <f>VLOOKUP($B49,sampleDataObjects,X$1,false)</f>
        <v>#N/A</v>
      </c>
      <c r="Y49" s="66" t="str">
        <f t="shared" ref="Y49:Y50" si="15">C49</f>
        <v>ca_places.updatedBy</v>
      </c>
      <c r="Z49" s="66" t="str">
        <f t="shared" ref="Z49:Z50" si="16">iferror(left(Y49, find(".", Y49) -1),"")</f>
        <v>ca_places</v>
      </c>
      <c r="AA49" s="66" t="str">
        <f t="shared" ref="AA49:AA50" si="17">if(len(Z49) &gt; 0,iferror(right(Y49, len(Y49) - len(Z49) -1),""),"")</f>
        <v>updatedBy</v>
      </c>
      <c r="AB49" s="66" t="str">
        <f t="shared" ref="AB49:AB50" si="18">camelToTitle(AA49)</f>
        <v>#NAME?</v>
      </c>
      <c r="AC49" s="66" t="str">
        <f>VLOOKUP($B49,sampleDataObjects,AC$1,false)</f>
        <v>#VALUE!</v>
      </c>
      <c r="AD49" s="66"/>
      <c r="AE49" s="66" t="str">
        <f>VLOOKUP($B49,sampleDataObjects,AE$1,false)</f>
        <v>#N/A</v>
      </c>
      <c r="AF49" s="66"/>
      <c r="AG49" s="66" t="str">
        <f>VLOOKUP($B49,sampleDataObjects,AG$1,false)</f>
        <v>#N/A</v>
      </c>
      <c r="AH49" s="71" t="str">
        <f t="shared" ref="AH49:AH50" si="19">if(NE(1,AF49),"&lt;metadataElement code='" &amp; $AA49 &amp; "' datatype='" &amp; if(isblank($AC49),"Text", AC49)  &amp; if(AC49 = "list", "' list='"&amp;$AD49,"")&amp;"'&gt;
  &lt;labels&gt;&lt;label locale='en_AU'&gt;&lt;name&gt;"&amp;$AB49&amp;"&lt;/name&gt;&lt;/label&gt;&lt;/labels&gt;
  &lt;typeRestrictions&gt;
    &lt;restriction code='museum_"&amp;$AA49&amp;"'&gt;
       &lt;table&gt;"&amp;Z49&amp;"&lt;/table&gt;
       &lt;type&gt;subjectList&lt;/type&gt;
       &lt;includeSubtypes&gt;true&lt;/includeSubtypes&gt;
    &lt;/restriction&gt;
  &lt;/typeRestrictions&gt;
&lt;/metadataElement&gt;
","")</f>
        <v>#VALUE!</v>
      </c>
    </row>
    <row r="50" ht="15.75" customHeight="1">
      <c r="A50" s="60" t="s">
        <v>310</v>
      </c>
      <c r="B50" s="55" t="s">
        <v>1359</v>
      </c>
      <c r="C50" s="76" t="s">
        <v>1360</v>
      </c>
      <c r="D50" s="62"/>
      <c r="E50" s="57"/>
      <c r="F50" s="14"/>
      <c r="G50" s="63"/>
      <c r="H50" s="14"/>
      <c r="I50" s="14"/>
      <c r="J50" s="14"/>
      <c r="K50" s="14"/>
      <c r="L50" s="64"/>
      <c r="M50" s="65" t="str">
        <f t="shared" si="14"/>
        <v>#NAME?</v>
      </c>
      <c r="N50" s="66" t="s">
        <v>281</v>
      </c>
      <c r="O50" s="66" t="s">
        <v>281</v>
      </c>
      <c r="P50" s="66"/>
      <c r="Q50" s="66"/>
      <c r="R50" s="66" t="s">
        <v>343</v>
      </c>
      <c r="S50" s="66" t="str">
        <f>VLOOKUP($B50,sampleDataObjects,S$1,false)</f>
        <v>#N/A</v>
      </c>
      <c r="T50" s="66" t="str">
        <f>VLOOKUP($B50,sampleDataObjects,T$1,false)</f>
        <v>#N/A</v>
      </c>
      <c r="U50" s="66" t="str">
        <f>VLOOKUP($B50,sampleDataObjects,U$1,false)</f>
        <v>#N/A</v>
      </c>
      <c r="V50" s="66" t="str">
        <f>VLOOKUP($B50,sampleDataObjects,V$1,false)</f>
        <v>#N/A</v>
      </c>
      <c r="W50" s="66" t="str">
        <f>VLOOKUP($B50,sampleDataObjects,W$1,false)</f>
        <v>#N/A</v>
      </c>
      <c r="X50" s="66" t="str">
        <f>VLOOKUP($B50,sampleDataObjects,X$1,false)</f>
        <v>#N/A</v>
      </c>
      <c r="Y50" s="66" t="str">
        <f t="shared" si="15"/>
        <v>ca_places.updateDate</v>
      </c>
      <c r="Z50" s="66" t="str">
        <f t="shared" si="16"/>
        <v>ca_places</v>
      </c>
      <c r="AA50" s="66" t="str">
        <f t="shared" si="17"/>
        <v>updateDate</v>
      </c>
      <c r="AB50" s="66" t="str">
        <f t="shared" si="18"/>
        <v>#NAME?</v>
      </c>
      <c r="AC50" s="66" t="str">
        <f>VLOOKUP($B50,sampleDataObjects,AC$1,false)</f>
        <v>#VALUE!</v>
      </c>
      <c r="AD50" s="66"/>
      <c r="AE50" s="66" t="str">
        <f>VLOOKUP($B50,sampleDataObjects,AE$1,false)</f>
        <v>#N/A</v>
      </c>
      <c r="AF50" s="66"/>
      <c r="AG50" s="66" t="str">
        <f>VLOOKUP($B50,sampleDataObjects,AG$1,false)</f>
        <v>#N/A</v>
      </c>
      <c r="AH50" s="71" t="str">
        <f t="shared" si="19"/>
        <v>#VALUE!</v>
      </c>
    </row>
    <row r="51" ht="15.75" customHeight="1">
      <c r="A51" s="82" t="s">
        <v>291</v>
      </c>
      <c r="B51" s="55">
        <v>1.0</v>
      </c>
      <c r="C51" s="85" t="s">
        <v>1395</v>
      </c>
      <c r="E51" s="57"/>
      <c r="F51" s="14"/>
      <c r="G51" s="63"/>
      <c r="H51" s="14"/>
      <c r="I51" s="14"/>
      <c r="J51" s="14"/>
      <c r="K51" s="14"/>
      <c r="L51" s="64"/>
      <c r="M51" s="65"/>
      <c r="N51" s="66"/>
      <c r="O51" s="66"/>
      <c r="P51" s="66"/>
      <c r="Q51" s="66"/>
      <c r="R51" s="66"/>
      <c r="S51" s="66"/>
      <c r="T51" s="66"/>
      <c r="U51" s="66"/>
      <c r="V51" s="66"/>
      <c r="W51" s="66"/>
      <c r="X51" s="66"/>
      <c r="Y51" s="66"/>
      <c r="Z51" s="66"/>
      <c r="AA51" s="66"/>
      <c r="AB51" s="66"/>
      <c r="AC51" s="66"/>
      <c r="AD51" s="66"/>
      <c r="AE51" s="66"/>
      <c r="AF51" s="66"/>
      <c r="AG51" s="66"/>
      <c r="AH51" s="71"/>
    </row>
    <row r="52" ht="15.75" customHeight="1">
      <c r="A52" s="82" t="s">
        <v>310</v>
      </c>
      <c r="B52" s="55" t="s">
        <v>1405</v>
      </c>
      <c r="C52" s="85" t="s">
        <v>1406</v>
      </c>
      <c r="E52" s="81" t="s">
        <v>1408</v>
      </c>
      <c r="F52" s="14"/>
      <c r="G52" s="63"/>
      <c r="H52" s="86" t="s">
        <v>1409</v>
      </c>
      <c r="I52" s="86" t="s">
        <v>1413</v>
      </c>
      <c r="J52" s="14"/>
      <c r="K52" s="14"/>
      <c r="L52" s="64"/>
      <c r="M52" s="65"/>
      <c r="N52" s="66"/>
      <c r="O52" s="66"/>
      <c r="P52" s="66"/>
      <c r="Q52" s="66"/>
      <c r="R52" s="66"/>
      <c r="S52" s="66"/>
      <c r="T52" s="66"/>
      <c r="U52" s="66"/>
      <c r="V52" s="66"/>
      <c r="W52" s="66"/>
      <c r="X52" s="66"/>
      <c r="Y52" s="66"/>
      <c r="Z52" s="66"/>
      <c r="AA52" s="66"/>
      <c r="AB52" s="66"/>
      <c r="AC52" s="66"/>
      <c r="AD52" s="66"/>
      <c r="AE52" s="66"/>
      <c r="AF52" s="66"/>
      <c r="AG52" s="66"/>
      <c r="AH52" s="71"/>
    </row>
    <row r="53" ht="15.75" customHeight="1">
      <c r="A53" s="82" t="s">
        <v>1419</v>
      </c>
      <c r="B53" s="55" t="s">
        <v>1420</v>
      </c>
      <c r="C53" s="85" t="s">
        <v>1421</v>
      </c>
      <c r="E53" s="81" t="s">
        <v>1408</v>
      </c>
      <c r="F53" s="14"/>
      <c r="G53" s="63"/>
      <c r="H53" s="14"/>
      <c r="I53" s="14"/>
      <c r="J53" s="14"/>
      <c r="K53" s="14"/>
      <c r="L53" s="64"/>
      <c r="M53" s="65"/>
      <c r="N53" s="66"/>
      <c r="O53" s="66"/>
      <c r="P53" s="66"/>
      <c r="Q53" s="66"/>
      <c r="R53" s="66"/>
      <c r="S53" s="66"/>
      <c r="T53" s="66"/>
      <c r="U53" s="66"/>
      <c r="V53" s="66"/>
      <c r="W53" s="66"/>
      <c r="X53" s="66"/>
      <c r="Y53" s="66"/>
      <c r="Z53" s="66"/>
      <c r="AA53" s="66"/>
      <c r="AB53" s="66"/>
      <c r="AC53" s="66"/>
      <c r="AD53" s="66"/>
      <c r="AE53" s="66"/>
      <c r="AF53" s="66"/>
      <c r="AG53" s="66"/>
      <c r="AH53" s="71"/>
    </row>
    <row r="54" ht="15.75" customHeight="1">
      <c r="A54" s="54"/>
      <c r="B54" s="56"/>
      <c r="C54" s="76"/>
      <c r="E54" s="57"/>
      <c r="F54" s="14"/>
      <c r="G54" s="63"/>
      <c r="H54" s="14"/>
      <c r="I54" s="14"/>
      <c r="J54" s="14"/>
      <c r="K54" s="14"/>
      <c r="L54" s="64"/>
      <c r="M54" s="65"/>
      <c r="N54" s="66"/>
      <c r="O54" s="66"/>
      <c r="P54" s="66"/>
      <c r="Q54" s="66"/>
      <c r="R54" s="66"/>
      <c r="S54" s="66"/>
      <c r="T54" s="66"/>
      <c r="U54" s="66"/>
      <c r="V54" s="66"/>
      <c r="W54" s="66"/>
      <c r="X54" s="66"/>
      <c r="Y54" s="66"/>
      <c r="Z54" s="66"/>
      <c r="AA54" s="66"/>
      <c r="AB54" s="66"/>
      <c r="AC54" s="66"/>
      <c r="AD54" s="66"/>
      <c r="AE54" s="66"/>
      <c r="AF54" s="66"/>
      <c r="AG54" s="66"/>
      <c r="AH54" s="71"/>
    </row>
    <row r="55" ht="15.75" customHeight="1">
      <c r="A55" s="54"/>
      <c r="B55" s="56"/>
      <c r="C55" s="76"/>
      <c r="E55" s="57"/>
      <c r="F55" s="14"/>
      <c r="G55" s="63"/>
      <c r="H55" s="14"/>
      <c r="I55" s="14"/>
      <c r="J55" s="14"/>
      <c r="K55" s="14"/>
      <c r="L55" s="64"/>
      <c r="M55" s="65"/>
      <c r="N55" s="66"/>
      <c r="O55" s="66"/>
      <c r="P55" s="66"/>
      <c r="Q55" s="66"/>
      <c r="R55" s="66"/>
      <c r="S55" s="66"/>
      <c r="T55" s="66"/>
      <c r="U55" s="66"/>
      <c r="V55" s="66"/>
      <c r="W55" s="66"/>
      <c r="X55" s="66"/>
      <c r="Y55" s="66"/>
      <c r="Z55" s="66"/>
      <c r="AA55" s="66"/>
      <c r="AB55" s="66"/>
      <c r="AC55" s="66"/>
      <c r="AD55" s="66"/>
      <c r="AE55" s="66"/>
      <c r="AF55" s="66"/>
      <c r="AG55" s="66"/>
      <c r="AH55" s="71"/>
    </row>
    <row r="56" ht="15.75" customHeight="1">
      <c r="A56" s="60"/>
      <c r="B56" s="61"/>
      <c r="E56" s="57"/>
      <c r="F56" s="14"/>
      <c r="G56" s="63"/>
      <c r="H56" s="14"/>
      <c r="I56" s="14"/>
      <c r="J56" s="14"/>
      <c r="K56" s="14"/>
      <c r="L56" s="64"/>
      <c r="M56" s="65"/>
      <c r="N56" s="66"/>
      <c r="O56" s="66"/>
      <c r="P56" s="66"/>
      <c r="Q56" s="66"/>
      <c r="R56" s="66"/>
      <c r="S56" s="66"/>
      <c r="T56" s="66"/>
      <c r="U56" s="66"/>
      <c r="V56" s="66"/>
      <c r="W56" s="66"/>
      <c r="X56" s="66"/>
      <c r="Y56" s="66"/>
      <c r="Z56" s="66"/>
      <c r="AA56" s="66"/>
      <c r="AB56" s="66"/>
      <c r="AC56" s="66"/>
      <c r="AD56" s="66"/>
      <c r="AE56" s="66"/>
      <c r="AF56" s="66"/>
      <c r="AG56" s="66"/>
      <c r="AH56" s="71"/>
    </row>
    <row r="57" ht="15.75" customHeight="1">
      <c r="A57" s="60"/>
      <c r="B57" s="61"/>
      <c r="E57" s="57"/>
      <c r="F57" s="14"/>
      <c r="G57" s="63"/>
      <c r="H57" s="14"/>
      <c r="I57" s="14"/>
      <c r="J57" s="14"/>
      <c r="K57" s="14"/>
      <c r="L57" s="64"/>
      <c r="M57" s="65"/>
      <c r="N57" s="66"/>
      <c r="O57" s="66"/>
      <c r="P57" s="66"/>
      <c r="Q57" s="66"/>
      <c r="R57" s="66"/>
      <c r="S57" s="66"/>
      <c r="T57" s="66"/>
      <c r="U57" s="66"/>
      <c r="V57" s="66"/>
      <c r="W57" s="66"/>
      <c r="X57" s="66"/>
      <c r="Y57" s="66"/>
      <c r="Z57" s="66"/>
      <c r="AA57" s="66"/>
      <c r="AB57" s="66"/>
      <c r="AC57" s="66"/>
      <c r="AD57" s="66"/>
      <c r="AE57" s="66"/>
      <c r="AF57" s="66"/>
      <c r="AG57" s="66"/>
      <c r="AH57" s="71"/>
    </row>
    <row r="58" ht="15.75" customHeight="1">
      <c r="A58" s="60"/>
      <c r="B58" s="61"/>
      <c r="E58" s="57"/>
      <c r="F58" s="14"/>
      <c r="G58" s="63"/>
      <c r="H58" s="14"/>
      <c r="I58" s="14"/>
      <c r="J58" s="14"/>
      <c r="K58" s="14"/>
      <c r="L58" s="64"/>
      <c r="M58" s="65"/>
      <c r="N58" s="66"/>
      <c r="O58" s="66"/>
      <c r="P58" s="66"/>
      <c r="Q58" s="66"/>
      <c r="R58" s="66"/>
      <c r="S58" s="66"/>
      <c r="T58" s="66"/>
      <c r="U58" s="66"/>
      <c r="V58" s="66"/>
      <c r="W58" s="66"/>
      <c r="X58" s="66"/>
      <c r="Y58" s="66"/>
      <c r="Z58" s="66"/>
      <c r="AA58" s="66"/>
      <c r="AB58" s="66"/>
      <c r="AC58" s="66"/>
      <c r="AD58" s="66"/>
      <c r="AE58" s="66"/>
      <c r="AF58" s="66"/>
      <c r="AG58" s="66"/>
      <c r="AH58" s="71"/>
    </row>
    <row r="59" ht="15.75" customHeight="1">
      <c r="A59" s="60"/>
      <c r="B59" s="61"/>
      <c r="E59" s="57"/>
      <c r="F59" s="14"/>
      <c r="G59" s="63"/>
      <c r="H59" s="14"/>
      <c r="I59" s="14"/>
      <c r="J59" s="14"/>
      <c r="K59" s="14"/>
      <c r="L59" s="64"/>
      <c r="M59" s="65"/>
      <c r="N59" s="66"/>
      <c r="O59" s="66"/>
      <c r="P59" s="66"/>
      <c r="Q59" s="66"/>
      <c r="R59" s="66"/>
      <c r="S59" s="66"/>
      <c r="T59" s="66"/>
      <c r="U59" s="66"/>
      <c r="V59" s="66"/>
      <c r="W59" s="66"/>
      <c r="X59" s="66"/>
      <c r="Y59" s="66"/>
      <c r="Z59" s="66"/>
      <c r="AA59" s="66"/>
      <c r="AB59" s="66"/>
      <c r="AC59" s="66"/>
      <c r="AD59" s="66"/>
      <c r="AE59" s="66"/>
      <c r="AF59" s="66"/>
      <c r="AG59" s="66"/>
      <c r="AH59" s="71"/>
    </row>
    <row r="60" ht="15.75" customHeight="1">
      <c r="A60" s="60"/>
      <c r="B60" s="61"/>
      <c r="E60" s="57"/>
      <c r="F60" s="14"/>
      <c r="G60" s="63"/>
      <c r="H60" s="14"/>
      <c r="I60" s="14"/>
      <c r="J60" s="14"/>
      <c r="K60" s="14"/>
      <c r="L60" s="64"/>
      <c r="M60" s="65"/>
      <c r="N60" s="66"/>
      <c r="O60" s="66"/>
      <c r="P60" s="66"/>
      <c r="Q60" s="66"/>
      <c r="R60" s="66"/>
      <c r="S60" s="66"/>
      <c r="T60" s="66"/>
      <c r="U60" s="66"/>
      <c r="V60" s="66"/>
      <c r="W60" s="66"/>
      <c r="X60" s="66"/>
      <c r="Y60" s="66"/>
      <c r="Z60" s="66"/>
      <c r="AA60" s="66"/>
      <c r="AB60" s="66"/>
      <c r="AC60" s="66"/>
      <c r="AD60" s="66"/>
      <c r="AE60" s="66"/>
      <c r="AF60" s="66"/>
      <c r="AG60" s="66"/>
      <c r="AH60" s="71"/>
    </row>
    <row r="61" ht="15.75" customHeight="1">
      <c r="A61" s="60"/>
      <c r="B61" s="61"/>
      <c r="E61" s="57"/>
      <c r="F61" s="14"/>
      <c r="G61" s="63"/>
      <c r="H61" s="14"/>
      <c r="I61" s="14"/>
      <c r="J61" s="14"/>
      <c r="K61" s="14"/>
      <c r="L61" s="64"/>
      <c r="M61" s="65"/>
      <c r="N61" s="66"/>
      <c r="O61" s="66"/>
      <c r="P61" s="66"/>
      <c r="Q61" s="66"/>
      <c r="R61" s="66"/>
      <c r="S61" s="66"/>
      <c r="T61" s="66"/>
      <c r="U61" s="66"/>
      <c r="V61" s="66"/>
      <c r="W61" s="66"/>
      <c r="X61" s="66"/>
      <c r="Y61" s="66"/>
      <c r="Z61" s="66"/>
      <c r="AA61" s="66"/>
      <c r="AB61" s="66"/>
      <c r="AC61" s="66"/>
      <c r="AD61" s="66"/>
      <c r="AE61" s="66"/>
      <c r="AF61" s="66"/>
      <c r="AG61" s="66"/>
      <c r="AH61" s="71"/>
    </row>
    <row r="62" ht="15.75" customHeight="1">
      <c r="A62" s="60"/>
      <c r="B62" s="61"/>
      <c r="E62" s="57"/>
      <c r="F62" s="14"/>
      <c r="G62" s="63"/>
      <c r="H62" s="14"/>
      <c r="I62" s="14"/>
      <c r="J62" s="14"/>
      <c r="K62" s="14"/>
      <c r="L62" s="64"/>
      <c r="M62" s="65"/>
      <c r="N62" s="66"/>
      <c r="O62" s="66"/>
      <c r="P62" s="66"/>
      <c r="Q62" s="66"/>
      <c r="R62" s="66"/>
      <c r="S62" s="66"/>
      <c r="T62" s="66"/>
      <c r="U62" s="66"/>
      <c r="V62" s="66"/>
      <c r="W62" s="66"/>
      <c r="X62" s="66"/>
      <c r="Y62" s="66"/>
      <c r="Z62" s="66"/>
      <c r="AA62" s="66"/>
      <c r="AB62" s="66"/>
      <c r="AC62" s="66"/>
      <c r="AD62" s="66"/>
      <c r="AE62" s="66"/>
      <c r="AF62" s="66"/>
      <c r="AG62" s="66"/>
      <c r="AH62" s="71"/>
    </row>
    <row r="63" ht="15.75" customHeight="1">
      <c r="A63" s="60"/>
      <c r="B63" s="61"/>
      <c r="E63" s="57"/>
      <c r="F63" s="14"/>
      <c r="G63" s="63"/>
      <c r="H63" s="14"/>
      <c r="I63" s="14"/>
      <c r="J63" s="14"/>
      <c r="K63" s="14"/>
      <c r="L63" s="64"/>
      <c r="M63" s="65"/>
      <c r="N63" s="66"/>
      <c r="O63" s="66"/>
      <c r="P63" s="66"/>
      <c r="Q63" s="66"/>
      <c r="R63" s="66"/>
      <c r="S63" s="66"/>
      <c r="T63" s="66"/>
      <c r="U63" s="66"/>
      <c r="V63" s="66"/>
      <c r="W63" s="66"/>
      <c r="X63" s="66"/>
      <c r="Y63" s="66"/>
      <c r="Z63" s="66"/>
      <c r="AA63" s="66"/>
      <c r="AB63" s="66"/>
      <c r="AC63" s="66"/>
      <c r="AD63" s="66"/>
      <c r="AE63" s="66"/>
      <c r="AF63" s="66"/>
      <c r="AG63" s="66"/>
      <c r="AH63" s="71"/>
    </row>
    <row r="64" ht="15.75" customHeight="1">
      <c r="A64" s="60"/>
      <c r="B64" s="61"/>
      <c r="E64" s="57"/>
      <c r="F64" s="14"/>
      <c r="G64" s="63"/>
      <c r="H64" s="14"/>
      <c r="I64" s="14"/>
      <c r="J64" s="14"/>
      <c r="K64" s="14"/>
      <c r="L64" s="64"/>
      <c r="M64" s="65"/>
      <c r="N64" s="66"/>
      <c r="O64" s="66"/>
      <c r="P64" s="66"/>
      <c r="Q64" s="66"/>
      <c r="R64" s="66"/>
      <c r="S64" s="66"/>
      <c r="T64" s="66"/>
      <c r="U64" s="66"/>
      <c r="V64" s="66"/>
      <c r="W64" s="66"/>
      <c r="X64" s="66"/>
      <c r="Y64" s="66"/>
      <c r="Z64" s="66"/>
      <c r="AA64" s="66"/>
      <c r="AB64" s="66"/>
      <c r="AC64" s="66"/>
      <c r="AD64" s="66"/>
      <c r="AE64" s="66"/>
      <c r="AF64" s="66"/>
      <c r="AG64" s="66"/>
      <c r="AH64" s="71"/>
    </row>
    <row r="65" ht="15.75" customHeight="1">
      <c r="A65" s="60"/>
      <c r="B65" s="61"/>
      <c r="E65" s="57"/>
      <c r="F65" s="14"/>
      <c r="G65" s="63"/>
      <c r="H65" s="14"/>
      <c r="I65" s="14"/>
      <c r="J65" s="14"/>
      <c r="K65" s="14"/>
      <c r="L65" s="64"/>
      <c r="M65" s="65"/>
      <c r="N65" s="66"/>
      <c r="O65" s="66"/>
      <c r="P65" s="66"/>
      <c r="Q65" s="66"/>
      <c r="R65" s="66"/>
      <c r="S65" s="66"/>
      <c r="T65" s="66"/>
      <c r="U65" s="66"/>
      <c r="V65" s="66"/>
      <c r="W65" s="66"/>
      <c r="X65" s="66"/>
      <c r="Y65" s="66"/>
      <c r="Z65" s="66"/>
      <c r="AA65" s="66"/>
      <c r="AB65" s="66"/>
      <c r="AC65" s="66"/>
      <c r="AD65" s="66"/>
      <c r="AE65" s="66"/>
      <c r="AF65" s="66"/>
      <c r="AG65" s="66"/>
      <c r="AH65" s="71"/>
    </row>
    <row r="66" ht="15.75" customHeight="1">
      <c r="A66" s="60"/>
      <c r="B66" s="61"/>
      <c r="E66" s="57"/>
      <c r="F66" s="14"/>
      <c r="G66" s="63"/>
      <c r="H66" s="14"/>
      <c r="I66" s="14"/>
      <c r="J66" s="14"/>
      <c r="K66" s="14"/>
      <c r="L66" s="64"/>
      <c r="M66" s="65"/>
      <c r="N66" s="66"/>
      <c r="O66" s="66"/>
      <c r="P66" s="66"/>
      <c r="Q66" s="66"/>
      <c r="R66" s="66"/>
      <c r="S66" s="66"/>
      <c r="T66" s="66"/>
      <c r="U66" s="66"/>
      <c r="V66" s="66"/>
      <c r="W66" s="66"/>
      <c r="X66" s="66"/>
      <c r="Y66" s="66"/>
      <c r="Z66" s="66"/>
      <c r="AA66" s="66"/>
      <c r="AB66" s="66"/>
      <c r="AC66" s="66"/>
      <c r="AD66" s="66"/>
      <c r="AE66" s="66"/>
      <c r="AF66" s="66"/>
      <c r="AG66" s="66"/>
      <c r="AH66" s="71"/>
    </row>
    <row r="67" ht="15.75" customHeight="1">
      <c r="A67" s="60"/>
      <c r="B67" s="61"/>
      <c r="E67" s="57"/>
      <c r="F67" s="14"/>
      <c r="G67" s="63"/>
      <c r="H67" s="14"/>
      <c r="I67" s="14"/>
      <c r="J67" s="14"/>
      <c r="K67" s="14"/>
      <c r="L67" s="64"/>
      <c r="M67" s="65"/>
      <c r="N67" s="66"/>
      <c r="O67" s="66"/>
      <c r="P67" s="66"/>
      <c r="Q67" s="66"/>
      <c r="R67" s="66"/>
      <c r="S67" s="66"/>
      <c r="T67" s="66"/>
      <c r="U67" s="66"/>
      <c r="V67" s="66"/>
      <c r="W67" s="66"/>
      <c r="X67" s="66"/>
      <c r="Y67" s="66"/>
      <c r="Z67" s="66"/>
      <c r="AA67" s="66"/>
      <c r="AB67" s="66"/>
      <c r="AC67" s="66"/>
      <c r="AD67" s="66"/>
      <c r="AE67" s="66"/>
      <c r="AF67" s="66"/>
      <c r="AG67" s="66"/>
      <c r="AH67" s="71"/>
    </row>
    <row r="68" ht="15.75" customHeight="1">
      <c r="A68" s="60"/>
      <c r="B68" s="61"/>
      <c r="E68" s="57"/>
      <c r="F68" s="14"/>
      <c r="G68" s="63"/>
      <c r="H68" s="14"/>
      <c r="I68" s="14"/>
      <c r="J68" s="14"/>
      <c r="K68" s="14"/>
      <c r="L68" s="64"/>
      <c r="M68" s="65"/>
      <c r="N68" s="66"/>
      <c r="O68" s="66"/>
      <c r="P68" s="66"/>
      <c r="Q68" s="66"/>
      <c r="R68" s="66"/>
      <c r="S68" s="66"/>
      <c r="T68" s="66"/>
      <c r="U68" s="66"/>
      <c r="V68" s="66"/>
      <c r="W68" s="66"/>
      <c r="X68" s="66"/>
      <c r="Y68" s="66"/>
      <c r="Z68" s="66"/>
      <c r="AA68" s="66"/>
      <c r="AB68" s="66"/>
      <c r="AC68" s="66"/>
      <c r="AD68" s="66"/>
      <c r="AE68" s="66"/>
      <c r="AF68" s="66"/>
      <c r="AG68" s="66"/>
      <c r="AH68" s="71"/>
    </row>
    <row r="69" ht="15.75" customHeight="1">
      <c r="A69" s="60"/>
      <c r="B69" s="61"/>
      <c r="E69" s="57"/>
      <c r="F69" s="14"/>
      <c r="G69" s="63"/>
      <c r="H69" s="14"/>
      <c r="I69" s="14"/>
      <c r="J69" s="14"/>
      <c r="K69" s="14"/>
      <c r="L69" s="64"/>
      <c r="M69" s="65"/>
      <c r="N69" s="66"/>
      <c r="O69" s="66"/>
      <c r="P69" s="66"/>
      <c r="Q69" s="66"/>
      <c r="R69" s="66"/>
      <c r="S69" s="66"/>
      <c r="T69" s="66"/>
      <c r="U69" s="66"/>
      <c r="V69" s="66"/>
      <c r="W69" s="66"/>
      <c r="X69" s="66"/>
      <c r="Y69" s="66"/>
      <c r="Z69" s="66"/>
      <c r="AA69" s="66"/>
      <c r="AB69" s="66"/>
      <c r="AC69" s="66"/>
      <c r="AD69" s="66"/>
      <c r="AE69" s="66"/>
      <c r="AF69" s="66"/>
      <c r="AG69" s="66"/>
      <c r="AH69" s="71"/>
    </row>
    <row r="70" ht="15.75" customHeight="1">
      <c r="A70" s="60"/>
      <c r="B70" s="61"/>
      <c r="E70" s="57"/>
      <c r="F70" s="14"/>
      <c r="G70" s="63"/>
      <c r="H70" s="14"/>
      <c r="I70" s="14"/>
      <c r="J70" s="14"/>
      <c r="K70" s="14"/>
      <c r="L70" s="64"/>
      <c r="M70" s="65"/>
      <c r="N70" s="66"/>
      <c r="O70" s="66"/>
      <c r="P70" s="66"/>
      <c r="Q70" s="66"/>
      <c r="R70" s="66"/>
      <c r="S70" s="66"/>
      <c r="T70" s="66"/>
      <c r="U70" s="66"/>
      <c r="V70" s="66"/>
      <c r="W70" s="66"/>
      <c r="X70" s="66"/>
      <c r="Y70" s="66"/>
      <c r="Z70" s="66"/>
      <c r="AA70" s="66"/>
      <c r="AB70" s="66"/>
      <c r="AC70" s="66"/>
      <c r="AD70" s="66"/>
      <c r="AE70" s="66"/>
      <c r="AF70" s="66"/>
      <c r="AG70" s="66"/>
      <c r="AH70" s="71"/>
    </row>
    <row r="71" ht="15.75" customHeight="1">
      <c r="A71" s="60"/>
      <c r="B71" s="61"/>
      <c r="E71" s="57"/>
      <c r="F71" s="14"/>
      <c r="G71" s="63"/>
      <c r="H71" s="14"/>
      <c r="I71" s="14"/>
      <c r="J71" s="14"/>
      <c r="K71" s="14"/>
      <c r="L71" s="64"/>
      <c r="M71" s="65"/>
      <c r="N71" s="66"/>
      <c r="O71" s="66"/>
      <c r="P71" s="66"/>
      <c r="Q71" s="66"/>
      <c r="R71" s="66"/>
      <c r="S71" s="66"/>
      <c r="T71" s="66"/>
      <c r="U71" s="66"/>
      <c r="V71" s="66"/>
      <c r="W71" s="66"/>
      <c r="X71" s="66"/>
      <c r="Y71" s="66"/>
      <c r="Z71" s="66"/>
      <c r="AA71" s="66"/>
      <c r="AB71" s="66"/>
      <c r="AC71" s="66"/>
      <c r="AD71" s="66"/>
      <c r="AE71" s="66"/>
      <c r="AF71" s="66"/>
      <c r="AG71" s="66"/>
      <c r="AH71" s="71"/>
    </row>
    <row r="72" ht="15.75" customHeight="1">
      <c r="A72" s="60"/>
      <c r="B72" s="61"/>
      <c r="E72" s="57"/>
      <c r="F72" s="14"/>
      <c r="G72" s="63"/>
      <c r="H72" s="14"/>
      <c r="I72" s="14"/>
      <c r="J72" s="14"/>
      <c r="K72" s="14"/>
      <c r="L72" s="64"/>
      <c r="M72" s="65"/>
      <c r="N72" s="66"/>
      <c r="O72" s="66"/>
      <c r="P72" s="66"/>
      <c r="Q72" s="66"/>
      <c r="R72" s="66"/>
      <c r="S72" s="66"/>
      <c r="T72" s="66"/>
      <c r="U72" s="66"/>
      <c r="V72" s="66"/>
      <c r="W72" s="66"/>
      <c r="X72" s="66"/>
      <c r="Y72" s="66"/>
      <c r="Z72" s="66"/>
      <c r="AA72" s="66"/>
      <c r="AB72" s="66"/>
      <c r="AC72" s="66"/>
      <c r="AD72" s="66"/>
      <c r="AE72" s="66"/>
      <c r="AF72" s="66"/>
      <c r="AG72" s="66"/>
      <c r="AH72" s="71"/>
    </row>
    <row r="73" ht="15.75" customHeight="1">
      <c r="A73" s="60"/>
      <c r="B73" s="61"/>
      <c r="E73" s="57"/>
      <c r="F73" s="14"/>
      <c r="G73" s="63"/>
      <c r="H73" s="14"/>
      <c r="I73" s="14"/>
      <c r="J73" s="14"/>
      <c r="K73" s="14"/>
      <c r="L73" s="64"/>
      <c r="M73" s="65"/>
      <c r="N73" s="66"/>
      <c r="O73" s="66"/>
      <c r="P73" s="66"/>
      <c r="Q73" s="66"/>
      <c r="R73" s="66"/>
      <c r="S73" s="66"/>
      <c r="T73" s="66"/>
      <c r="U73" s="66"/>
      <c r="V73" s="66"/>
      <c r="W73" s="66"/>
      <c r="X73" s="66"/>
      <c r="Y73" s="66"/>
      <c r="Z73" s="66"/>
      <c r="AA73" s="66"/>
      <c r="AB73" s="66"/>
      <c r="AC73" s="66"/>
      <c r="AD73" s="66"/>
      <c r="AE73" s="66"/>
      <c r="AF73" s="66"/>
      <c r="AG73" s="66"/>
      <c r="AH73" s="71"/>
    </row>
    <row r="74" ht="15.75" customHeight="1">
      <c r="A74" s="60"/>
      <c r="B74" s="61"/>
      <c r="E74" s="57"/>
      <c r="F74" s="14"/>
      <c r="G74" s="63"/>
      <c r="H74" s="14"/>
      <c r="I74" s="14"/>
      <c r="J74" s="14"/>
      <c r="K74" s="14"/>
      <c r="L74" s="64"/>
      <c r="M74" s="65"/>
      <c r="N74" s="66"/>
      <c r="O74" s="66"/>
      <c r="P74" s="66"/>
      <c r="Q74" s="66"/>
      <c r="R74" s="66"/>
      <c r="S74" s="66"/>
      <c r="T74" s="66"/>
      <c r="U74" s="66"/>
      <c r="V74" s="66"/>
      <c r="W74" s="66"/>
      <c r="X74" s="66"/>
      <c r="Y74" s="66"/>
      <c r="Z74" s="66"/>
      <c r="AA74" s="66"/>
      <c r="AB74" s="66"/>
      <c r="AC74" s="66"/>
      <c r="AD74" s="66"/>
      <c r="AE74" s="66"/>
      <c r="AF74" s="66"/>
      <c r="AG74" s="66"/>
      <c r="AH74" s="71"/>
    </row>
    <row r="75" ht="15.75" customHeight="1">
      <c r="A75" s="60"/>
      <c r="B75" s="61"/>
      <c r="E75" s="57"/>
      <c r="F75" s="14"/>
      <c r="G75" s="63"/>
      <c r="H75" s="14"/>
      <c r="I75" s="14"/>
      <c r="J75" s="14"/>
      <c r="K75" s="14"/>
      <c r="L75" s="64"/>
      <c r="M75" s="65"/>
      <c r="N75" s="66"/>
      <c r="O75" s="66"/>
      <c r="P75" s="66"/>
      <c r="Q75" s="66"/>
      <c r="R75" s="66"/>
      <c r="S75" s="66"/>
      <c r="T75" s="66"/>
      <c r="U75" s="66"/>
      <c r="V75" s="66"/>
      <c r="W75" s="66"/>
      <c r="X75" s="66"/>
      <c r="Y75" s="66"/>
      <c r="Z75" s="66"/>
      <c r="AA75" s="66"/>
      <c r="AB75" s="66"/>
      <c r="AC75" s="66"/>
      <c r="AD75" s="66"/>
      <c r="AE75" s="66"/>
      <c r="AF75" s="66"/>
      <c r="AG75" s="66"/>
      <c r="AH75" s="71"/>
    </row>
    <row r="76" ht="15.75" customHeight="1">
      <c r="A76" s="60"/>
      <c r="B76" s="61"/>
      <c r="E76" s="57"/>
      <c r="F76" s="14"/>
      <c r="G76" s="63"/>
      <c r="H76" s="14"/>
      <c r="I76" s="14"/>
      <c r="J76" s="14"/>
      <c r="K76" s="14"/>
      <c r="L76" s="64"/>
      <c r="M76" s="65"/>
      <c r="N76" s="66"/>
      <c r="O76" s="66"/>
      <c r="P76" s="66"/>
      <c r="Q76" s="66"/>
      <c r="R76" s="66"/>
      <c r="S76" s="66"/>
      <c r="T76" s="66"/>
      <c r="U76" s="66"/>
      <c r="V76" s="66"/>
      <c r="W76" s="66"/>
      <c r="X76" s="66"/>
      <c r="Y76" s="66"/>
      <c r="Z76" s="66"/>
      <c r="AA76" s="66"/>
      <c r="AB76" s="66"/>
      <c r="AC76" s="66"/>
      <c r="AD76" s="66"/>
      <c r="AE76" s="66"/>
      <c r="AF76" s="66"/>
      <c r="AG76" s="66"/>
      <c r="AH76" s="71"/>
    </row>
    <row r="77" ht="15.75" customHeight="1">
      <c r="A77" s="60"/>
      <c r="B77" s="61"/>
      <c r="E77" s="57"/>
      <c r="F77" s="14"/>
      <c r="G77" s="63"/>
      <c r="H77" s="14"/>
      <c r="I77" s="14"/>
      <c r="J77" s="14"/>
      <c r="K77" s="14"/>
      <c r="L77" s="64"/>
      <c r="M77" s="65"/>
      <c r="N77" s="66"/>
      <c r="O77" s="66"/>
      <c r="P77" s="66"/>
      <c r="Q77" s="66"/>
      <c r="R77" s="66"/>
      <c r="S77" s="66"/>
      <c r="T77" s="66"/>
      <c r="U77" s="66"/>
      <c r="V77" s="66"/>
      <c r="W77" s="66"/>
      <c r="X77" s="66"/>
      <c r="Y77" s="66"/>
      <c r="Z77" s="66"/>
      <c r="AA77" s="66"/>
      <c r="AB77" s="66"/>
      <c r="AC77" s="66"/>
      <c r="AD77" s="66"/>
      <c r="AE77" s="66"/>
      <c r="AF77" s="66"/>
      <c r="AG77" s="66"/>
      <c r="AH77" s="71"/>
    </row>
    <row r="78" ht="15.75" customHeight="1">
      <c r="A78" s="60"/>
      <c r="B78" s="61"/>
      <c r="E78" s="57"/>
      <c r="F78" s="14"/>
      <c r="G78" s="63"/>
      <c r="H78" s="14"/>
      <c r="I78" s="14"/>
      <c r="J78" s="14"/>
      <c r="K78" s="14"/>
      <c r="L78" s="64"/>
      <c r="M78" s="65"/>
      <c r="N78" s="66"/>
      <c r="O78" s="66"/>
      <c r="P78" s="66"/>
      <c r="Q78" s="66"/>
      <c r="R78" s="66"/>
      <c r="S78" s="66"/>
      <c r="T78" s="66"/>
      <c r="U78" s="66"/>
      <c r="V78" s="66"/>
      <c r="W78" s="66"/>
      <c r="X78" s="66"/>
      <c r="Y78" s="66"/>
      <c r="Z78" s="66"/>
      <c r="AA78" s="66"/>
      <c r="AB78" s="66"/>
      <c r="AC78" s="66"/>
      <c r="AD78" s="66"/>
      <c r="AE78" s="66"/>
      <c r="AF78" s="66"/>
      <c r="AG78" s="66"/>
      <c r="AH78" s="71"/>
    </row>
    <row r="79" ht="15.75" customHeight="1">
      <c r="A79" s="60"/>
      <c r="B79" s="61"/>
      <c r="E79" s="57"/>
      <c r="F79" s="14"/>
      <c r="G79" s="63"/>
      <c r="H79" s="14"/>
      <c r="I79" s="14"/>
      <c r="J79" s="14"/>
      <c r="K79" s="14"/>
      <c r="L79" s="64"/>
      <c r="M79" s="65"/>
      <c r="N79" s="66"/>
      <c r="O79" s="66"/>
      <c r="P79" s="66"/>
      <c r="Q79" s="66"/>
      <c r="R79" s="66"/>
      <c r="S79" s="66"/>
      <c r="T79" s="66"/>
      <c r="U79" s="66"/>
      <c r="V79" s="66"/>
      <c r="W79" s="66"/>
      <c r="X79" s="66"/>
      <c r="Y79" s="66"/>
      <c r="Z79" s="66"/>
      <c r="AA79" s="66"/>
      <c r="AB79" s="66"/>
      <c r="AC79" s="66"/>
      <c r="AD79" s="66"/>
      <c r="AE79" s="66"/>
      <c r="AF79" s="66"/>
      <c r="AG79" s="66"/>
      <c r="AH79" s="71"/>
    </row>
    <row r="80" ht="15.75" customHeight="1">
      <c r="A80" s="60"/>
      <c r="B80" s="61"/>
      <c r="E80" s="57"/>
      <c r="F80" s="14"/>
      <c r="G80" s="63"/>
      <c r="H80" s="14"/>
      <c r="I80" s="14"/>
      <c r="J80" s="14"/>
      <c r="K80" s="14"/>
      <c r="L80" s="64"/>
      <c r="M80" s="65"/>
      <c r="N80" s="66"/>
      <c r="O80" s="66"/>
      <c r="P80" s="66"/>
      <c r="Q80" s="66"/>
      <c r="R80" s="66"/>
      <c r="S80" s="66"/>
      <c r="T80" s="66"/>
      <c r="U80" s="66"/>
      <c r="V80" s="66"/>
      <c r="W80" s="66"/>
      <c r="X80" s="66"/>
      <c r="Y80" s="66"/>
      <c r="Z80" s="66"/>
      <c r="AA80" s="66"/>
      <c r="AB80" s="66"/>
      <c r="AC80" s="66"/>
      <c r="AD80" s="66"/>
      <c r="AE80" s="66"/>
      <c r="AF80" s="66"/>
      <c r="AG80" s="66"/>
      <c r="AH80" s="71"/>
    </row>
    <row r="81" ht="15.75" customHeight="1">
      <c r="A81" s="60"/>
      <c r="B81" s="61"/>
      <c r="E81" s="57"/>
      <c r="F81" s="14"/>
      <c r="G81" s="63"/>
      <c r="H81" s="14"/>
      <c r="I81" s="14"/>
      <c r="J81" s="14"/>
      <c r="K81" s="14"/>
      <c r="L81" s="64"/>
      <c r="M81" s="65"/>
      <c r="N81" s="66"/>
      <c r="O81" s="66"/>
      <c r="P81" s="66"/>
      <c r="Q81" s="66"/>
      <c r="R81" s="66"/>
      <c r="S81" s="66"/>
      <c r="T81" s="66"/>
      <c r="U81" s="66"/>
      <c r="V81" s="66"/>
      <c r="W81" s="66"/>
      <c r="X81" s="66"/>
      <c r="Y81" s="66"/>
      <c r="Z81" s="66"/>
      <c r="AA81" s="66"/>
      <c r="AB81" s="66"/>
      <c r="AC81" s="66"/>
      <c r="AD81" s="66"/>
      <c r="AE81" s="66"/>
      <c r="AF81" s="66"/>
      <c r="AG81" s="66"/>
      <c r="AH81" s="71"/>
    </row>
    <row r="82" ht="15.75" customHeight="1">
      <c r="A82" s="60"/>
      <c r="B82" s="61"/>
      <c r="E82" s="57"/>
      <c r="F82" s="14"/>
      <c r="G82" s="63"/>
      <c r="H82" s="14"/>
      <c r="I82" s="14"/>
      <c r="J82" s="14"/>
      <c r="K82" s="14"/>
      <c r="L82" s="64"/>
      <c r="M82" s="65"/>
      <c r="N82" s="66"/>
      <c r="O82" s="66"/>
      <c r="P82" s="66"/>
      <c r="Q82" s="66"/>
      <c r="R82" s="66"/>
      <c r="S82" s="66"/>
      <c r="T82" s="66"/>
      <c r="U82" s="66"/>
      <c r="V82" s="66"/>
      <c r="W82" s="66"/>
      <c r="X82" s="66"/>
      <c r="Y82" s="66"/>
      <c r="Z82" s="66"/>
      <c r="AA82" s="66"/>
      <c r="AB82" s="66"/>
      <c r="AC82" s="66"/>
      <c r="AD82" s="66"/>
      <c r="AE82" s="66"/>
      <c r="AF82" s="66"/>
      <c r="AG82" s="66"/>
      <c r="AH82" s="71"/>
    </row>
    <row r="83" ht="15.75" customHeight="1">
      <c r="A83" s="60"/>
      <c r="B83" s="61"/>
      <c r="E83" s="57"/>
      <c r="F83" s="14"/>
      <c r="G83" s="63"/>
      <c r="H83" s="14"/>
      <c r="I83" s="14"/>
      <c r="J83" s="14"/>
      <c r="K83" s="14"/>
      <c r="L83" s="64"/>
      <c r="M83" s="65"/>
      <c r="N83" s="66"/>
      <c r="O83" s="66"/>
      <c r="P83" s="66"/>
      <c r="Q83" s="66"/>
      <c r="R83" s="66"/>
      <c r="S83" s="66"/>
      <c r="T83" s="66"/>
      <c r="U83" s="66"/>
      <c r="V83" s="66"/>
      <c r="W83" s="66"/>
      <c r="X83" s="66"/>
      <c r="Y83" s="66"/>
      <c r="Z83" s="66"/>
      <c r="AA83" s="66"/>
      <c r="AB83" s="66"/>
      <c r="AC83" s="66"/>
      <c r="AD83" s="66"/>
      <c r="AE83" s="66"/>
      <c r="AF83" s="66"/>
      <c r="AG83" s="66"/>
      <c r="AH83" s="71"/>
    </row>
    <row r="84" ht="15.75" customHeight="1">
      <c r="A84" s="60"/>
      <c r="B84" s="61"/>
      <c r="E84" s="57"/>
      <c r="F84" s="14"/>
      <c r="G84" s="63"/>
      <c r="H84" s="14"/>
      <c r="I84" s="14"/>
      <c r="J84" s="14"/>
      <c r="K84" s="14"/>
      <c r="L84" s="64"/>
      <c r="M84" s="65"/>
      <c r="N84" s="66"/>
      <c r="O84" s="66"/>
      <c r="P84" s="66"/>
      <c r="Q84" s="66"/>
      <c r="R84" s="66"/>
      <c r="S84" s="66"/>
      <c r="T84" s="66"/>
      <c r="U84" s="66"/>
      <c r="V84" s="66"/>
      <c r="W84" s="66"/>
      <c r="X84" s="66"/>
      <c r="Y84" s="66"/>
      <c r="Z84" s="66"/>
      <c r="AA84" s="66"/>
      <c r="AB84" s="66"/>
      <c r="AC84" s="66"/>
      <c r="AD84" s="66"/>
      <c r="AE84" s="66"/>
      <c r="AF84" s="66"/>
      <c r="AG84" s="66"/>
      <c r="AH84" s="71"/>
    </row>
    <row r="85" ht="15.75" customHeight="1">
      <c r="A85" s="60"/>
      <c r="B85" s="61"/>
      <c r="E85" s="57"/>
      <c r="F85" s="14"/>
      <c r="G85" s="63"/>
      <c r="H85" s="14"/>
      <c r="I85" s="14"/>
      <c r="J85" s="14"/>
      <c r="K85" s="14"/>
      <c r="L85" s="64"/>
      <c r="M85" s="65"/>
      <c r="N85" s="66"/>
      <c r="O85" s="66"/>
      <c r="P85" s="66"/>
      <c r="Q85" s="66"/>
      <c r="R85" s="66"/>
      <c r="S85" s="66"/>
      <c r="T85" s="66"/>
      <c r="U85" s="66"/>
      <c r="V85" s="66"/>
      <c r="W85" s="66"/>
      <c r="X85" s="66"/>
      <c r="Y85" s="66"/>
      <c r="Z85" s="66"/>
      <c r="AA85" s="66"/>
      <c r="AB85" s="66"/>
      <c r="AC85" s="66"/>
      <c r="AD85" s="66"/>
      <c r="AE85" s="66"/>
      <c r="AF85" s="66"/>
      <c r="AG85" s="66"/>
      <c r="AH85" s="71"/>
    </row>
    <row r="86" ht="15.75" customHeight="1">
      <c r="A86" s="60"/>
      <c r="B86" s="61"/>
      <c r="E86" s="57"/>
      <c r="F86" s="14"/>
      <c r="G86" s="63"/>
      <c r="H86" s="14"/>
      <c r="I86" s="14"/>
      <c r="J86" s="14"/>
      <c r="K86" s="14"/>
      <c r="L86" s="64"/>
      <c r="M86" s="65"/>
      <c r="N86" s="66"/>
      <c r="O86" s="66"/>
      <c r="P86" s="66"/>
      <c r="Q86" s="66"/>
      <c r="R86" s="66"/>
      <c r="S86" s="66"/>
      <c r="T86" s="66"/>
      <c r="U86" s="66"/>
      <c r="V86" s="66"/>
      <c r="W86" s="66"/>
      <c r="X86" s="66"/>
      <c r="Y86" s="66"/>
      <c r="Z86" s="66"/>
      <c r="AA86" s="66"/>
      <c r="AB86" s="66"/>
      <c r="AC86" s="66"/>
      <c r="AD86" s="66"/>
      <c r="AE86" s="66"/>
      <c r="AF86" s="66"/>
      <c r="AG86" s="66"/>
      <c r="AH86" s="71"/>
    </row>
    <row r="87" ht="15.75" customHeight="1">
      <c r="A87" s="60"/>
      <c r="B87" s="61"/>
      <c r="E87" s="57"/>
      <c r="F87" s="14"/>
      <c r="G87" s="63"/>
      <c r="H87" s="14"/>
      <c r="I87" s="14"/>
      <c r="J87" s="14"/>
      <c r="K87" s="14"/>
      <c r="L87" s="64"/>
      <c r="M87" s="65"/>
      <c r="N87" s="66"/>
      <c r="O87" s="66"/>
      <c r="P87" s="66"/>
      <c r="Q87" s="66"/>
      <c r="R87" s="66"/>
      <c r="S87" s="66"/>
      <c r="T87" s="66"/>
      <c r="U87" s="66"/>
      <c r="V87" s="66"/>
      <c r="W87" s="66"/>
      <c r="X87" s="66"/>
      <c r="Y87" s="66"/>
      <c r="Z87" s="66"/>
      <c r="AA87" s="66"/>
      <c r="AB87" s="66"/>
      <c r="AC87" s="66"/>
      <c r="AD87" s="66"/>
      <c r="AE87" s="66"/>
      <c r="AF87" s="66"/>
      <c r="AG87" s="66"/>
      <c r="AH87" s="71"/>
    </row>
    <row r="88" ht="15.75" customHeight="1">
      <c r="A88" s="60"/>
      <c r="B88" s="61"/>
      <c r="E88" s="57"/>
      <c r="F88" s="14"/>
      <c r="G88" s="63"/>
      <c r="H88" s="14"/>
      <c r="I88" s="14"/>
      <c r="J88" s="14"/>
      <c r="K88" s="14"/>
      <c r="L88" s="64"/>
      <c r="M88" s="65"/>
      <c r="N88" s="66"/>
      <c r="O88" s="66"/>
      <c r="P88" s="66"/>
      <c r="Q88" s="66"/>
      <c r="R88" s="66"/>
      <c r="S88" s="66"/>
      <c r="T88" s="66"/>
      <c r="U88" s="66"/>
      <c r="V88" s="66"/>
      <c r="W88" s="66"/>
      <c r="X88" s="66"/>
      <c r="Y88" s="66"/>
      <c r="Z88" s="66"/>
      <c r="AA88" s="66"/>
      <c r="AB88" s="66"/>
      <c r="AC88" s="66"/>
      <c r="AD88" s="66"/>
      <c r="AE88" s="66"/>
      <c r="AF88" s="66"/>
      <c r="AG88" s="66"/>
      <c r="AH88" s="71"/>
    </row>
    <row r="89" ht="15.75" customHeight="1">
      <c r="A89" s="60"/>
      <c r="B89" s="61"/>
      <c r="E89" s="57"/>
      <c r="F89" s="14"/>
      <c r="G89" s="63"/>
      <c r="H89" s="14"/>
      <c r="I89" s="14"/>
      <c r="J89" s="14"/>
      <c r="K89" s="14"/>
      <c r="L89" s="64"/>
      <c r="M89" s="65"/>
      <c r="N89" s="66"/>
      <c r="O89" s="66"/>
      <c r="P89" s="66"/>
      <c r="Q89" s="66"/>
      <c r="R89" s="66"/>
      <c r="S89" s="66"/>
      <c r="T89" s="66"/>
      <c r="U89" s="66"/>
      <c r="V89" s="66"/>
      <c r="W89" s="66"/>
      <c r="X89" s="66"/>
      <c r="Y89" s="66"/>
      <c r="Z89" s="66"/>
      <c r="AA89" s="66"/>
      <c r="AB89" s="66"/>
      <c r="AC89" s="66"/>
      <c r="AD89" s="66"/>
      <c r="AE89" s="66"/>
      <c r="AF89" s="66"/>
      <c r="AG89" s="66"/>
      <c r="AH89" s="71"/>
    </row>
    <row r="90" ht="15.75" customHeight="1">
      <c r="A90" s="60"/>
      <c r="B90" s="61"/>
      <c r="E90" s="57"/>
      <c r="F90" s="14"/>
      <c r="G90" s="63"/>
      <c r="H90" s="14"/>
      <c r="I90" s="14"/>
      <c r="J90" s="14"/>
      <c r="K90" s="14"/>
      <c r="L90" s="64"/>
      <c r="M90" s="65"/>
      <c r="N90" s="66"/>
      <c r="O90" s="66"/>
      <c r="P90" s="66"/>
      <c r="Q90" s="66"/>
      <c r="R90" s="66"/>
      <c r="S90" s="66"/>
      <c r="T90" s="66"/>
      <c r="U90" s="66"/>
      <c r="V90" s="66"/>
      <c r="W90" s="66"/>
      <c r="X90" s="66"/>
      <c r="Y90" s="66"/>
      <c r="Z90" s="66"/>
      <c r="AA90" s="66"/>
      <c r="AB90" s="66"/>
      <c r="AC90" s="66"/>
      <c r="AD90" s="66"/>
      <c r="AE90" s="66"/>
      <c r="AF90" s="66"/>
      <c r="AG90" s="66"/>
      <c r="AH90" s="71"/>
    </row>
    <row r="91" ht="15.75" customHeight="1">
      <c r="A91" s="60"/>
      <c r="B91" s="61"/>
      <c r="E91" s="57"/>
      <c r="F91" s="14"/>
      <c r="G91" s="63"/>
      <c r="H91" s="14"/>
      <c r="I91" s="14"/>
      <c r="J91" s="14"/>
      <c r="K91" s="14"/>
      <c r="L91" s="64"/>
      <c r="M91" s="65"/>
      <c r="N91" s="66"/>
      <c r="O91" s="66"/>
      <c r="P91" s="66"/>
      <c r="Q91" s="66"/>
      <c r="R91" s="66"/>
      <c r="S91" s="66"/>
      <c r="T91" s="66"/>
      <c r="U91" s="66"/>
      <c r="V91" s="66"/>
      <c r="W91" s="66"/>
      <c r="X91" s="66"/>
      <c r="Y91" s="66"/>
      <c r="Z91" s="66"/>
      <c r="AA91" s="66"/>
      <c r="AB91" s="66"/>
      <c r="AC91" s="66"/>
      <c r="AD91" s="66"/>
      <c r="AE91" s="66"/>
      <c r="AF91" s="66"/>
      <c r="AG91" s="66"/>
      <c r="AH91" s="71"/>
    </row>
    <row r="92" ht="15.75" customHeight="1">
      <c r="A92" s="60"/>
      <c r="B92" s="61"/>
      <c r="E92" s="57"/>
      <c r="F92" s="14"/>
      <c r="G92" s="63"/>
      <c r="H92" s="14"/>
      <c r="I92" s="14"/>
      <c r="J92" s="14"/>
      <c r="K92" s="14"/>
      <c r="L92" s="64"/>
      <c r="M92" s="65"/>
      <c r="N92" s="66"/>
      <c r="O92" s="66"/>
      <c r="P92" s="66"/>
      <c r="Q92" s="66"/>
      <c r="R92" s="66"/>
      <c r="S92" s="66"/>
      <c r="T92" s="66"/>
      <c r="U92" s="66"/>
      <c r="V92" s="66"/>
      <c r="W92" s="66"/>
      <c r="X92" s="66"/>
      <c r="Y92" s="66"/>
      <c r="Z92" s="66"/>
      <c r="AA92" s="66"/>
      <c r="AB92" s="66"/>
      <c r="AC92" s="66"/>
      <c r="AD92" s="66"/>
      <c r="AE92" s="66"/>
      <c r="AF92" s="66"/>
      <c r="AG92" s="66"/>
      <c r="AH92" s="71"/>
    </row>
    <row r="93" ht="15.75" customHeight="1">
      <c r="A93" s="60"/>
      <c r="B93" s="61"/>
      <c r="E93" s="57"/>
      <c r="F93" s="14"/>
      <c r="G93" s="63"/>
      <c r="H93" s="14"/>
      <c r="I93" s="14"/>
      <c r="J93" s="14"/>
      <c r="K93" s="14"/>
      <c r="L93" s="64"/>
      <c r="M93" s="65"/>
      <c r="N93" s="66"/>
      <c r="O93" s="66"/>
      <c r="P93" s="66"/>
      <c r="Q93" s="66"/>
      <c r="R93" s="66"/>
      <c r="S93" s="66"/>
      <c r="T93" s="66"/>
      <c r="U93" s="66"/>
      <c r="V93" s="66"/>
      <c r="W93" s="66"/>
      <c r="X93" s="66"/>
      <c r="Y93" s="66"/>
      <c r="Z93" s="66"/>
      <c r="AA93" s="66"/>
      <c r="AB93" s="66"/>
      <c r="AC93" s="66"/>
      <c r="AD93" s="66"/>
      <c r="AE93" s="66"/>
      <c r="AF93" s="66"/>
      <c r="AG93" s="66"/>
      <c r="AH93" s="71"/>
    </row>
    <row r="94" ht="15.75" customHeight="1">
      <c r="A94" s="60"/>
      <c r="B94" s="61"/>
      <c r="E94" s="57"/>
      <c r="F94" s="14"/>
      <c r="G94" s="63"/>
      <c r="H94" s="14"/>
      <c r="I94" s="14"/>
      <c r="J94" s="14"/>
      <c r="K94" s="14"/>
      <c r="L94" s="64"/>
      <c r="M94" s="65"/>
      <c r="N94" s="66"/>
      <c r="O94" s="66"/>
      <c r="P94" s="66"/>
      <c r="Q94" s="66"/>
      <c r="R94" s="66"/>
      <c r="S94" s="66"/>
      <c r="T94" s="66"/>
      <c r="U94" s="66"/>
      <c r="V94" s="66"/>
      <c r="W94" s="66"/>
      <c r="X94" s="66"/>
      <c r="Y94" s="66"/>
      <c r="Z94" s="66"/>
      <c r="AA94" s="66"/>
      <c r="AB94" s="66"/>
      <c r="AC94" s="66"/>
      <c r="AD94" s="66"/>
      <c r="AE94" s="66"/>
      <c r="AF94" s="66"/>
      <c r="AG94" s="66"/>
      <c r="AH94" s="71"/>
    </row>
    <row r="95" ht="15.75" customHeight="1">
      <c r="A95" s="60"/>
      <c r="B95" s="61"/>
      <c r="E95" s="57"/>
      <c r="F95" s="14"/>
      <c r="G95" s="63"/>
      <c r="H95" s="14"/>
      <c r="I95" s="14"/>
      <c r="J95" s="14"/>
      <c r="K95" s="14"/>
      <c r="L95" s="64"/>
      <c r="M95" s="65"/>
      <c r="N95" s="66"/>
      <c r="O95" s="66"/>
      <c r="P95" s="66"/>
      <c r="Q95" s="66"/>
      <c r="R95" s="66"/>
      <c r="S95" s="66"/>
      <c r="T95" s="66"/>
      <c r="U95" s="66"/>
      <c r="V95" s="66"/>
      <c r="W95" s="66"/>
      <c r="X95" s="66"/>
      <c r="Y95" s="66"/>
      <c r="Z95" s="66"/>
      <c r="AA95" s="66"/>
      <c r="AB95" s="66"/>
      <c r="AC95" s="66"/>
      <c r="AD95" s="66"/>
      <c r="AE95" s="66"/>
      <c r="AF95" s="66"/>
      <c r="AG95" s="66"/>
      <c r="AH95" s="71"/>
    </row>
    <row r="96" ht="15.75" customHeight="1">
      <c r="A96" s="60"/>
      <c r="B96" s="61"/>
      <c r="E96" s="57"/>
      <c r="F96" s="14"/>
      <c r="G96" s="63"/>
      <c r="H96" s="14"/>
      <c r="I96" s="14"/>
      <c r="J96" s="14"/>
      <c r="K96" s="14"/>
      <c r="L96" s="64"/>
      <c r="M96" s="65"/>
      <c r="N96" s="66"/>
      <c r="O96" s="66"/>
      <c r="P96" s="66"/>
      <c r="Q96" s="66"/>
      <c r="R96" s="66"/>
      <c r="S96" s="66"/>
      <c r="T96" s="66"/>
      <c r="U96" s="66"/>
      <c r="V96" s="66"/>
      <c r="W96" s="66"/>
      <c r="X96" s="66"/>
      <c r="Y96" s="66"/>
      <c r="Z96" s="66"/>
      <c r="AA96" s="66"/>
      <c r="AB96" s="66"/>
      <c r="AC96" s="66"/>
      <c r="AD96" s="66"/>
      <c r="AE96" s="66"/>
      <c r="AF96" s="66"/>
      <c r="AG96" s="66"/>
      <c r="AH96" s="71"/>
    </row>
    <row r="97" ht="15.75" customHeight="1">
      <c r="A97" s="60"/>
      <c r="B97" s="61"/>
      <c r="E97" s="57"/>
      <c r="F97" s="14"/>
      <c r="G97" s="63"/>
      <c r="H97" s="14"/>
      <c r="I97" s="14"/>
      <c r="J97" s="14"/>
      <c r="K97" s="14"/>
      <c r="L97" s="64"/>
      <c r="M97" s="65"/>
      <c r="N97" s="66"/>
      <c r="O97" s="66"/>
      <c r="P97" s="66"/>
      <c r="Q97" s="66"/>
      <c r="R97" s="66"/>
      <c r="S97" s="66"/>
      <c r="T97" s="66"/>
      <c r="U97" s="66"/>
      <c r="V97" s="66"/>
      <c r="W97" s="66"/>
      <c r="X97" s="66"/>
      <c r="Y97" s="66"/>
      <c r="Z97" s="66"/>
      <c r="AA97" s="66"/>
      <c r="AB97" s="66"/>
      <c r="AC97" s="66"/>
      <c r="AD97" s="66"/>
      <c r="AE97" s="66"/>
      <c r="AF97" s="66"/>
      <c r="AG97" s="66"/>
      <c r="AH97" s="71"/>
    </row>
    <row r="98" ht="15.75" customHeight="1">
      <c r="A98" s="60"/>
      <c r="B98" s="61"/>
      <c r="E98" s="57"/>
      <c r="F98" s="14"/>
      <c r="G98" s="63"/>
      <c r="H98" s="14"/>
      <c r="I98" s="14"/>
      <c r="J98" s="14"/>
      <c r="K98" s="14"/>
      <c r="L98" s="64"/>
      <c r="M98" s="65"/>
      <c r="N98" s="66"/>
      <c r="O98" s="66"/>
      <c r="P98" s="66"/>
      <c r="Q98" s="66"/>
      <c r="R98" s="66"/>
      <c r="S98" s="66"/>
      <c r="T98" s="66"/>
      <c r="U98" s="66"/>
      <c r="V98" s="66"/>
      <c r="W98" s="66"/>
      <c r="X98" s="66"/>
      <c r="Y98" s="66"/>
      <c r="Z98" s="66"/>
      <c r="AA98" s="66"/>
      <c r="AB98" s="66"/>
      <c r="AC98" s="66"/>
      <c r="AD98" s="66"/>
      <c r="AE98" s="66"/>
      <c r="AF98" s="66"/>
      <c r="AG98" s="66"/>
      <c r="AH98" s="71"/>
    </row>
    <row r="99" ht="15.75" customHeight="1">
      <c r="A99" s="60"/>
      <c r="B99" s="61"/>
      <c r="E99" s="57"/>
      <c r="F99" s="14"/>
      <c r="G99" s="63"/>
      <c r="H99" s="14"/>
      <c r="I99" s="14"/>
      <c r="J99" s="14"/>
      <c r="K99" s="14"/>
      <c r="L99" s="64"/>
      <c r="M99" s="65"/>
      <c r="N99" s="66"/>
      <c r="O99" s="66"/>
      <c r="P99" s="66"/>
      <c r="Q99" s="66"/>
      <c r="R99" s="66"/>
      <c r="S99" s="66"/>
      <c r="T99" s="66"/>
      <c r="U99" s="66"/>
      <c r="V99" s="66"/>
      <c r="W99" s="66"/>
      <c r="X99" s="66"/>
      <c r="Y99" s="66"/>
      <c r="Z99" s="66"/>
      <c r="AA99" s="66"/>
      <c r="AB99" s="66"/>
      <c r="AC99" s="66"/>
      <c r="AD99" s="66"/>
      <c r="AE99" s="66"/>
      <c r="AF99" s="66"/>
      <c r="AG99" s="66"/>
      <c r="AH99" s="71"/>
    </row>
    <row r="100" ht="15.75" customHeight="1">
      <c r="A100" s="60"/>
      <c r="B100" s="61"/>
      <c r="E100" s="57"/>
      <c r="F100" s="14"/>
      <c r="G100" s="63"/>
      <c r="H100" s="14"/>
      <c r="I100" s="14"/>
      <c r="J100" s="14"/>
      <c r="K100" s="14"/>
      <c r="L100" s="64"/>
      <c r="M100" s="65"/>
      <c r="N100" s="66"/>
      <c r="O100" s="66"/>
      <c r="P100" s="66"/>
      <c r="Q100" s="66"/>
      <c r="R100" s="66"/>
      <c r="S100" s="66"/>
      <c r="T100" s="66"/>
      <c r="U100" s="66"/>
      <c r="V100" s="66"/>
      <c r="W100" s="66"/>
      <c r="X100" s="66"/>
      <c r="Y100" s="66"/>
      <c r="Z100" s="66"/>
      <c r="AA100" s="66"/>
      <c r="AB100" s="66"/>
      <c r="AC100" s="66"/>
      <c r="AD100" s="66"/>
      <c r="AE100" s="66"/>
      <c r="AF100" s="66"/>
      <c r="AG100" s="66"/>
      <c r="AH100" s="71"/>
    </row>
    <row r="101" ht="15.75" customHeight="1">
      <c r="A101" s="60"/>
      <c r="B101" s="61"/>
      <c r="E101" s="57"/>
      <c r="F101" s="14"/>
      <c r="G101" s="63"/>
      <c r="H101" s="14"/>
      <c r="I101" s="14"/>
      <c r="J101" s="14"/>
      <c r="K101" s="14"/>
      <c r="L101" s="64"/>
      <c r="M101" s="65"/>
      <c r="N101" s="66"/>
      <c r="O101" s="66"/>
      <c r="P101" s="66"/>
      <c r="Q101" s="66"/>
      <c r="R101" s="66"/>
      <c r="S101" s="66"/>
      <c r="T101" s="66"/>
      <c r="U101" s="66"/>
      <c r="V101" s="66"/>
      <c r="W101" s="66"/>
      <c r="X101" s="66"/>
      <c r="Y101" s="66"/>
      <c r="Z101" s="66"/>
      <c r="AA101" s="66"/>
      <c r="AB101" s="66"/>
      <c r="AC101" s="66"/>
      <c r="AD101" s="66"/>
      <c r="AE101" s="66"/>
      <c r="AF101" s="66"/>
      <c r="AG101" s="66"/>
      <c r="AH101" s="71"/>
    </row>
    <row r="102" ht="15.75" customHeight="1">
      <c r="A102" s="60"/>
      <c r="B102" s="61"/>
      <c r="D102" s="62"/>
      <c r="E102" s="57"/>
      <c r="F102" s="14"/>
      <c r="G102" s="63"/>
      <c r="H102" s="14"/>
      <c r="I102" s="14"/>
      <c r="J102" s="14"/>
      <c r="K102" s="14"/>
      <c r="L102" s="64"/>
      <c r="M102" s="65"/>
      <c r="N102" s="66"/>
      <c r="O102" s="66"/>
      <c r="P102" s="66"/>
      <c r="Q102" s="66"/>
      <c r="R102" s="66"/>
      <c r="S102" s="66"/>
      <c r="T102" s="66"/>
      <c r="U102" s="66"/>
      <c r="V102" s="66"/>
      <c r="W102" s="66"/>
      <c r="X102" s="66"/>
      <c r="Y102" s="66"/>
      <c r="Z102" s="66"/>
      <c r="AA102" s="66"/>
      <c r="AB102" s="66"/>
      <c r="AC102" s="66"/>
      <c r="AD102" s="66"/>
      <c r="AE102" s="66"/>
      <c r="AF102" s="66"/>
      <c r="AG102" s="66"/>
      <c r="AH102" s="71"/>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1:$AG$101"/>
  <conditionalFormatting sqref="L14:L44 L45:L986">
    <cfRule type="cellIs" dxfId="0" priority="1" operator="equal">
      <formula>"verified"</formula>
    </cfRule>
  </conditionalFormatting>
  <conditionalFormatting sqref="L14:L44 L45:L986">
    <cfRule type="cellIs" dxfId="1" priority="2" operator="equal">
      <formula>"complete"</formula>
    </cfRule>
  </conditionalFormatting>
  <conditionalFormatting sqref="L14:L44 L45:L986">
    <cfRule type="cellIs" dxfId="2" priority="3" operator="equal">
      <formula>"draft"</formula>
    </cfRule>
  </conditionalFormatting>
  <conditionalFormatting sqref="L14:L44 L45:L986">
    <cfRule type="containsBlanks" dxfId="3" priority="4">
      <formula>LEN(TRIM(L14))=0</formula>
    </cfRule>
  </conditionalFormatting>
  <dataValidations>
    <dataValidation type="list" allowBlank="1" sqref="A2:A133">
      <formula1>'Drop-down Lists'!$A:$A</formula1>
    </dataValidation>
    <dataValidation type="list" allowBlank="1" sqref="C11">
      <formula1>'Drop-down Lists'!$B:$B</formula1>
    </dataValidation>
    <dataValidation type="list" allowBlank="1" sqref="C12:C13 N1:P133">
      <formula1>'Drop-down Lists'!$D$1:$D$2</formula1>
    </dataValidation>
    <dataValidation type="list" allowBlank="1" sqref="C7">
      <formula1>'Drop-down Lists'!$F:$F</formula1>
    </dataValidation>
    <dataValidation type="list" allowBlank="1" sqref="F14:F133">
      <formula1>'Drop-down Lists'!$G:$G</formula1>
    </dataValidation>
    <dataValidation type="list" allowBlank="1" sqref="C10">
      <formula1>'Drop-down Lists'!$C$1:$C$13</formula1>
    </dataValidation>
    <dataValidation type="list" allowBlank="1" sqref="B14:B133">
      <formula1>dataReport!$C:$C</formula1>
    </dataValidation>
    <dataValidation type="list" allowBlank="1" sqref="C6">
      <formula1>'Drop-down Lists'!$E$1:$E$16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7" width="14.43"/>
    <col customWidth="1" min="8" max="8" width="28.14"/>
    <col customWidth="1" min="9" max="28" width="14.43"/>
  </cols>
  <sheetData>
    <row r="1" ht="15.75" customHeight="1">
      <c r="A1" s="5" t="str">
        <f>IFERROR(__xludf.DUMMYFUNCTION("importrange(""1fjg_ZlvWBaMtVvJQknn-6H6dvJJhPZDiQUUnKUucm74"", ""DataModel!A1:AA700"")"),"#REF!")</f>
        <v>#REF!</v>
      </c>
      <c r="B1" s="5" t="s">
        <v>12</v>
      </c>
      <c r="C1" s="7" t="s">
        <v>13</v>
      </c>
      <c r="D1" s="5" t="s">
        <v>15</v>
      </c>
      <c r="E1" s="5" t="s">
        <v>16</v>
      </c>
      <c r="F1" s="5" t="s">
        <v>17</v>
      </c>
      <c r="G1" s="5" t="s">
        <v>18</v>
      </c>
      <c r="H1" s="5" t="s">
        <v>19</v>
      </c>
      <c r="I1" s="5" t="s">
        <v>20</v>
      </c>
      <c r="J1" s="5" t="s">
        <v>21</v>
      </c>
      <c r="K1" s="5" t="s">
        <v>22</v>
      </c>
      <c r="L1" s="5" t="s">
        <v>23</v>
      </c>
      <c r="M1" s="5" t="s">
        <v>24</v>
      </c>
      <c r="N1" s="5" t="s">
        <v>25</v>
      </c>
      <c r="O1" s="5" t="s">
        <v>26</v>
      </c>
      <c r="P1" s="8" t="s">
        <v>27</v>
      </c>
      <c r="Q1" s="8" t="s">
        <v>29</v>
      </c>
      <c r="R1" s="5" t="s">
        <v>30</v>
      </c>
      <c r="S1" s="5" t="s">
        <v>31</v>
      </c>
      <c r="T1" s="5" t="s">
        <v>32</v>
      </c>
      <c r="U1" s="5" t="s">
        <v>33</v>
      </c>
      <c r="V1" s="5" t="s">
        <v>34</v>
      </c>
      <c r="W1" s="5" t="s">
        <v>35</v>
      </c>
      <c r="X1" s="5" t="s">
        <v>36</v>
      </c>
      <c r="Y1" s="5" t="s">
        <v>37</v>
      </c>
      <c r="Z1" s="5" t="s">
        <v>38</v>
      </c>
      <c r="AA1" s="10" t="s">
        <v>40</v>
      </c>
      <c r="AB1" s="11"/>
    </row>
    <row r="2" ht="15.75" customHeight="1">
      <c r="A2" s="12" t="s">
        <v>45</v>
      </c>
      <c r="B2" s="13" t="s">
        <v>46</v>
      </c>
      <c r="C2" s="15" t="s">
        <v>47</v>
      </c>
      <c r="D2" s="16">
        <v>1.0</v>
      </c>
      <c r="E2" s="16">
        <v>0.0</v>
      </c>
      <c r="F2" s="16">
        <v>1.0</v>
      </c>
      <c r="G2" s="17">
        <v>0.0</v>
      </c>
      <c r="H2" s="18" t="s">
        <v>60</v>
      </c>
      <c r="I2" s="18"/>
      <c r="J2" s="17"/>
      <c r="K2" s="16" t="s">
        <v>61</v>
      </c>
      <c r="L2" s="16"/>
      <c r="M2" s="17"/>
      <c r="N2" s="17"/>
      <c r="O2" s="18"/>
      <c r="P2" s="17" t="s">
        <v>63</v>
      </c>
      <c r="Q2" s="18"/>
      <c r="R2" s="18"/>
      <c r="S2" s="18"/>
      <c r="T2" s="18"/>
      <c r="U2" s="18"/>
      <c r="V2" s="18"/>
      <c r="W2" s="17"/>
      <c r="X2" s="18"/>
      <c r="Y2" s="18"/>
      <c r="Z2" s="18"/>
      <c r="AA2" s="19"/>
      <c r="AB2" s="20"/>
    </row>
    <row r="3" ht="15.75" customHeight="1">
      <c r="A3" s="21" t="s">
        <v>45</v>
      </c>
      <c r="B3" s="23" t="s">
        <v>75</v>
      </c>
      <c r="C3" s="25"/>
      <c r="D3" s="27"/>
      <c r="E3" s="27"/>
      <c r="F3" s="27"/>
      <c r="G3" s="29"/>
      <c r="H3" s="29"/>
      <c r="I3" s="29"/>
      <c r="J3" s="29"/>
      <c r="K3" s="31"/>
      <c r="L3" s="31"/>
      <c r="M3" s="31"/>
      <c r="N3" s="31"/>
      <c r="O3" s="31"/>
      <c r="P3" s="31"/>
      <c r="Q3" s="31"/>
      <c r="R3" s="29"/>
      <c r="S3" s="29"/>
      <c r="T3" s="29"/>
      <c r="U3" s="31"/>
      <c r="V3" s="29"/>
      <c r="W3" s="29"/>
      <c r="X3" s="31"/>
      <c r="Y3" s="31"/>
      <c r="Z3" s="31"/>
      <c r="AA3" s="33"/>
      <c r="AB3" s="20"/>
    </row>
    <row r="4" ht="15.75" customHeight="1">
      <c r="A4" s="21" t="s">
        <v>45</v>
      </c>
      <c r="B4" s="23" t="s">
        <v>100</v>
      </c>
      <c r="C4" s="25"/>
      <c r="D4" s="27">
        <v>1.0</v>
      </c>
      <c r="E4" s="31">
        <v>1.0</v>
      </c>
      <c r="F4" s="31">
        <v>1.0</v>
      </c>
      <c r="G4" s="31">
        <v>1.0</v>
      </c>
      <c r="H4" s="31" t="s">
        <v>60</v>
      </c>
      <c r="I4" s="31" t="s">
        <v>102</v>
      </c>
      <c r="J4" s="31" t="s">
        <v>104</v>
      </c>
      <c r="K4" s="27" t="s">
        <v>105</v>
      </c>
      <c r="L4" s="27"/>
      <c r="M4" s="29"/>
      <c r="N4" s="29"/>
      <c r="O4" s="29"/>
      <c r="P4" s="31"/>
      <c r="Q4" s="31"/>
      <c r="R4" s="29" t="s">
        <v>106</v>
      </c>
      <c r="S4" s="31" t="s">
        <v>107</v>
      </c>
      <c r="T4" s="31"/>
      <c r="U4" s="31"/>
      <c r="V4" s="31"/>
      <c r="W4" s="31"/>
      <c r="X4" s="31"/>
      <c r="Y4" s="31"/>
      <c r="Z4" s="31"/>
      <c r="AA4" s="33"/>
      <c r="AB4" s="20"/>
    </row>
    <row r="5" ht="15.75" customHeight="1">
      <c r="A5" s="21" t="s">
        <v>45</v>
      </c>
      <c r="B5" s="35" t="s">
        <v>109</v>
      </c>
      <c r="C5" s="25"/>
      <c r="D5" s="27">
        <v>1.0</v>
      </c>
      <c r="E5" s="31">
        <v>2.0</v>
      </c>
      <c r="F5" s="31">
        <v>1.0</v>
      </c>
      <c r="G5" s="31">
        <v>2.0</v>
      </c>
      <c r="H5" s="31" t="s">
        <v>60</v>
      </c>
      <c r="I5" s="31" t="s">
        <v>111</v>
      </c>
      <c r="J5" s="31" t="s">
        <v>112</v>
      </c>
      <c r="K5" s="27" t="s">
        <v>113</v>
      </c>
      <c r="L5" s="27"/>
      <c r="M5" s="29"/>
      <c r="N5" s="29" t="s">
        <v>114</v>
      </c>
      <c r="O5" s="29" t="s">
        <v>115</v>
      </c>
      <c r="P5" s="31"/>
      <c r="Q5" s="31"/>
      <c r="R5" s="29" t="s">
        <v>106</v>
      </c>
      <c r="S5" s="29" t="s">
        <v>117</v>
      </c>
      <c r="T5" s="31"/>
      <c r="U5" s="31"/>
      <c r="V5" s="31"/>
      <c r="W5" s="31"/>
      <c r="X5" s="31"/>
      <c r="Y5" s="31"/>
      <c r="Z5" s="31"/>
      <c r="AA5" s="31"/>
      <c r="AB5" s="20"/>
    </row>
    <row r="6" ht="15.75" customHeight="1">
      <c r="A6" s="21" t="s">
        <v>45</v>
      </c>
      <c r="B6" s="36" t="s">
        <v>119</v>
      </c>
      <c r="C6" s="37"/>
      <c r="D6" s="31">
        <v>1.0</v>
      </c>
      <c r="E6" s="31">
        <v>3.0</v>
      </c>
      <c r="F6" s="31">
        <v>1.0</v>
      </c>
      <c r="G6" s="31">
        <v>3.0</v>
      </c>
      <c r="H6" s="31" t="s">
        <v>60</v>
      </c>
      <c r="I6" s="31" t="s">
        <v>122</v>
      </c>
      <c r="J6" s="31" t="s">
        <v>124</v>
      </c>
      <c r="K6" s="31" t="s">
        <v>125</v>
      </c>
      <c r="L6" s="31" t="s">
        <v>126</v>
      </c>
      <c r="M6" s="31"/>
      <c r="N6" s="31"/>
      <c r="O6" s="31"/>
      <c r="P6" s="38"/>
      <c r="Q6" s="39"/>
      <c r="R6" s="29"/>
      <c r="S6" s="23"/>
      <c r="T6" s="31"/>
      <c r="U6" s="31"/>
      <c r="V6" s="31"/>
      <c r="W6" s="31"/>
      <c r="X6" s="31"/>
      <c r="Y6" s="31"/>
      <c r="Z6" s="31"/>
      <c r="AA6" s="33"/>
      <c r="AB6" s="20"/>
    </row>
    <row r="7" ht="15.75" customHeight="1">
      <c r="A7" s="21" t="s">
        <v>45</v>
      </c>
      <c r="B7" s="36" t="s">
        <v>119</v>
      </c>
      <c r="C7" s="37"/>
      <c r="D7" s="31">
        <v>1.0</v>
      </c>
      <c r="E7" s="31">
        <v>4.0</v>
      </c>
      <c r="F7" s="31">
        <v>1.0</v>
      </c>
      <c r="G7" s="31">
        <v>4.0</v>
      </c>
      <c r="H7" s="31" t="s">
        <v>60</v>
      </c>
      <c r="I7" s="31" t="s">
        <v>130</v>
      </c>
      <c r="J7" s="31" t="s">
        <v>132</v>
      </c>
      <c r="K7" s="31" t="s">
        <v>133</v>
      </c>
      <c r="L7" s="31"/>
      <c r="M7" s="31"/>
      <c r="N7" s="31"/>
      <c r="O7" s="31"/>
      <c r="P7" s="38"/>
      <c r="Q7" s="39"/>
      <c r="R7" s="29"/>
      <c r="S7" s="23"/>
      <c r="T7" s="31"/>
      <c r="U7" s="31"/>
      <c r="V7" s="31"/>
      <c r="W7" s="31"/>
      <c r="X7" s="31"/>
      <c r="Y7" s="31"/>
      <c r="Z7" s="31"/>
      <c r="AA7" s="33"/>
      <c r="AB7" s="20"/>
    </row>
    <row r="8" ht="15.75" customHeight="1">
      <c r="A8" s="21" t="s">
        <v>45</v>
      </c>
      <c r="B8" s="36" t="s">
        <v>136</v>
      </c>
      <c r="C8" s="25"/>
      <c r="D8" s="27"/>
      <c r="E8" s="27"/>
      <c r="F8" s="27"/>
      <c r="G8" s="40"/>
      <c r="H8" s="40"/>
      <c r="I8" s="40"/>
      <c r="J8" s="40"/>
      <c r="K8" s="31"/>
      <c r="L8" s="31"/>
      <c r="M8" s="31"/>
      <c r="N8" s="31"/>
      <c r="O8" s="31"/>
      <c r="P8" s="31"/>
      <c r="Q8" s="31"/>
      <c r="R8" s="29"/>
      <c r="S8" s="29"/>
      <c r="T8" s="29"/>
      <c r="U8" s="31"/>
      <c r="V8" s="29"/>
      <c r="W8" s="29"/>
      <c r="X8" s="31"/>
      <c r="Y8" s="31"/>
      <c r="Z8" s="31"/>
      <c r="AA8" s="33"/>
      <c r="AB8" s="20"/>
    </row>
    <row r="9" ht="15.75" customHeight="1">
      <c r="A9" s="21" t="s">
        <v>142</v>
      </c>
      <c r="B9" s="36" t="s">
        <v>144</v>
      </c>
      <c r="C9" s="25"/>
      <c r="D9" s="27">
        <v>2.0</v>
      </c>
      <c r="E9" s="27">
        <v>0.0</v>
      </c>
      <c r="F9" s="27">
        <v>2.0</v>
      </c>
      <c r="G9" s="29">
        <v>0.0</v>
      </c>
      <c r="H9" s="41" t="s">
        <v>146</v>
      </c>
      <c r="I9" s="29"/>
      <c r="J9" s="29"/>
      <c r="K9" s="31" t="s">
        <v>155</v>
      </c>
      <c r="L9" s="31"/>
      <c r="M9" s="31"/>
      <c r="N9" s="31"/>
      <c r="O9" s="31"/>
      <c r="P9" s="31"/>
      <c r="Q9" s="31"/>
      <c r="R9" s="29"/>
      <c r="S9" s="29"/>
      <c r="T9" s="29"/>
      <c r="U9" s="31"/>
      <c r="V9" s="29"/>
      <c r="W9" s="29"/>
      <c r="X9" s="31"/>
      <c r="Y9" s="31"/>
      <c r="Z9" s="31"/>
      <c r="AA9" s="33"/>
      <c r="AB9" s="20"/>
    </row>
    <row r="10" ht="15.75" customHeight="1">
      <c r="A10" s="21" t="s">
        <v>142</v>
      </c>
      <c r="B10" s="36" t="s">
        <v>159</v>
      </c>
      <c r="C10" s="25"/>
      <c r="D10" s="27"/>
      <c r="E10" s="27"/>
      <c r="F10" s="27"/>
      <c r="G10" s="29"/>
      <c r="H10" s="41"/>
      <c r="I10" s="29"/>
      <c r="J10" s="29"/>
      <c r="K10" s="31"/>
      <c r="L10" s="31"/>
      <c r="M10" s="31"/>
      <c r="N10" s="31"/>
      <c r="O10" s="31"/>
      <c r="P10" s="31"/>
      <c r="Q10" s="31"/>
      <c r="R10" s="29"/>
      <c r="S10" s="29"/>
      <c r="T10" s="29"/>
      <c r="U10" s="31"/>
      <c r="V10" s="29"/>
      <c r="W10" s="29"/>
      <c r="X10" s="31"/>
      <c r="Y10" s="31"/>
      <c r="Z10" s="31"/>
      <c r="AA10" s="33"/>
      <c r="AB10" s="20"/>
    </row>
    <row r="11" ht="15.75" customHeight="1">
      <c r="A11" s="21" t="s">
        <v>142</v>
      </c>
      <c r="B11" s="36" t="s">
        <v>100</v>
      </c>
      <c r="C11" s="25"/>
      <c r="D11" s="27">
        <v>2.0</v>
      </c>
      <c r="E11" s="27">
        <v>1.0</v>
      </c>
      <c r="F11" s="27">
        <v>2.0</v>
      </c>
      <c r="G11" s="29">
        <v>1.0</v>
      </c>
      <c r="H11" s="41" t="s">
        <v>146</v>
      </c>
      <c r="I11" s="29" t="s">
        <v>166</v>
      </c>
      <c r="J11" s="31" t="s">
        <v>168</v>
      </c>
      <c r="K11" s="31"/>
      <c r="L11" s="31"/>
      <c r="M11" s="31"/>
      <c r="N11" s="31"/>
      <c r="O11" s="31"/>
      <c r="P11" s="31"/>
      <c r="Q11" s="31"/>
      <c r="R11" s="31" t="s">
        <v>106</v>
      </c>
      <c r="S11" s="31" t="s">
        <v>107</v>
      </c>
      <c r="T11" s="31"/>
      <c r="U11" s="31"/>
      <c r="V11" s="29"/>
      <c r="W11" s="31"/>
      <c r="X11" s="31"/>
      <c r="Y11" s="31"/>
      <c r="Z11" s="31"/>
      <c r="AA11" s="44"/>
      <c r="AB11" s="20"/>
    </row>
    <row r="12" ht="15.75" customHeight="1">
      <c r="A12" s="21" t="s">
        <v>142</v>
      </c>
      <c r="B12" s="36" t="s">
        <v>173</v>
      </c>
      <c r="C12" s="25"/>
      <c r="D12" s="27">
        <v>2.0</v>
      </c>
      <c r="E12" s="27">
        <v>2.0</v>
      </c>
      <c r="F12" s="27">
        <v>2.0</v>
      </c>
      <c r="G12" s="29">
        <v>2.0</v>
      </c>
      <c r="H12" s="41" t="s">
        <v>146</v>
      </c>
      <c r="I12" s="29" t="s">
        <v>174</v>
      </c>
      <c r="J12" s="29" t="s">
        <v>175</v>
      </c>
      <c r="K12" s="31" t="s">
        <v>177</v>
      </c>
      <c r="L12" s="31"/>
      <c r="M12" s="31"/>
      <c r="N12" s="31"/>
      <c r="O12" s="31"/>
      <c r="P12" s="31"/>
      <c r="Q12" s="31"/>
      <c r="R12" s="29"/>
      <c r="S12" s="29"/>
      <c r="T12" s="29"/>
      <c r="U12" s="31"/>
      <c r="V12" s="29"/>
      <c r="W12" s="29"/>
      <c r="X12" s="31"/>
      <c r="Y12" s="31"/>
      <c r="Z12" s="31"/>
      <c r="AA12" s="33"/>
      <c r="AB12" s="20"/>
    </row>
    <row r="13" ht="15.75" customHeight="1">
      <c r="A13" s="21" t="s">
        <v>142</v>
      </c>
      <c r="B13" s="36" t="s">
        <v>183</v>
      </c>
      <c r="C13" s="25"/>
      <c r="D13" s="27">
        <v>2.0</v>
      </c>
      <c r="E13" s="27">
        <v>3.0</v>
      </c>
      <c r="F13" s="27">
        <v>2.0</v>
      </c>
      <c r="G13" s="29">
        <v>3.0</v>
      </c>
      <c r="H13" s="41" t="s">
        <v>146</v>
      </c>
      <c r="I13" s="31" t="s">
        <v>184</v>
      </c>
      <c r="J13" s="29" t="s">
        <v>186</v>
      </c>
      <c r="K13" s="31" t="s">
        <v>187</v>
      </c>
      <c r="L13" s="31"/>
      <c r="M13" s="31"/>
      <c r="N13" s="31"/>
      <c r="O13" s="31"/>
      <c r="P13" s="31"/>
      <c r="Q13" s="31"/>
      <c r="R13" s="29"/>
      <c r="S13" s="29"/>
      <c r="T13" s="29"/>
      <c r="U13" s="31"/>
      <c r="V13" s="29"/>
      <c r="W13" s="29"/>
      <c r="X13" s="31"/>
      <c r="Y13" s="31"/>
      <c r="Z13" s="31"/>
      <c r="AA13" s="33"/>
      <c r="AB13" s="20"/>
    </row>
    <row r="14" ht="15.75" customHeight="1">
      <c r="A14" s="21" t="s">
        <v>142</v>
      </c>
      <c r="B14" s="36" t="s">
        <v>191</v>
      </c>
      <c r="C14" s="25"/>
      <c r="D14" s="27">
        <v>2.0</v>
      </c>
      <c r="E14" s="27">
        <v>4.0</v>
      </c>
      <c r="F14" s="27">
        <v>2.0</v>
      </c>
      <c r="G14" s="29">
        <v>4.0</v>
      </c>
      <c r="H14" s="41" t="s">
        <v>146</v>
      </c>
      <c r="I14" s="29" t="s">
        <v>193</v>
      </c>
      <c r="J14" s="29" t="s">
        <v>194</v>
      </c>
      <c r="K14" s="31" t="s">
        <v>195</v>
      </c>
      <c r="L14" s="31"/>
      <c r="M14" s="31"/>
      <c r="N14" s="31"/>
      <c r="O14" s="31"/>
      <c r="P14" s="31"/>
      <c r="Q14" s="31"/>
      <c r="R14" s="29" t="s">
        <v>197</v>
      </c>
      <c r="S14" s="29" t="s">
        <v>198</v>
      </c>
      <c r="T14" s="29"/>
      <c r="U14" s="31"/>
      <c r="V14" s="29"/>
      <c r="W14" s="29"/>
      <c r="X14" s="31"/>
      <c r="Y14" s="31"/>
      <c r="Z14" s="31"/>
      <c r="AA14" s="33"/>
      <c r="AB14" s="20"/>
    </row>
    <row r="15" ht="15.75" customHeight="1">
      <c r="A15" s="21" t="s">
        <v>200</v>
      </c>
      <c r="B15" s="36" t="s">
        <v>201</v>
      </c>
      <c r="C15" s="25"/>
      <c r="D15" s="27">
        <v>3.0</v>
      </c>
      <c r="E15" s="27">
        <v>0.0</v>
      </c>
      <c r="F15" s="27">
        <v>3.0</v>
      </c>
      <c r="G15" s="29">
        <v>0.0</v>
      </c>
      <c r="H15" s="41" t="s">
        <v>203</v>
      </c>
      <c r="I15" s="29"/>
      <c r="J15" s="29"/>
      <c r="K15" s="31" t="s">
        <v>204</v>
      </c>
      <c r="L15" s="31"/>
      <c r="M15" s="31"/>
      <c r="N15" s="31"/>
      <c r="O15" s="31"/>
      <c r="P15" s="31"/>
      <c r="Q15" s="31"/>
      <c r="R15" s="29"/>
      <c r="S15" s="29"/>
      <c r="T15" s="29"/>
      <c r="U15" s="31"/>
      <c r="V15" s="29"/>
      <c r="W15" s="29"/>
      <c r="X15" s="31"/>
      <c r="Y15" s="31"/>
      <c r="Z15" s="31"/>
      <c r="AA15" s="33"/>
      <c r="AB15" s="20"/>
    </row>
    <row r="16" ht="15.75" customHeight="1">
      <c r="A16" s="21" t="s">
        <v>200</v>
      </c>
      <c r="B16" s="36" t="s">
        <v>173</v>
      </c>
      <c r="C16" s="25"/>
      <c r="D16" s="27">
        <v>3.0</v>
      </c>
      <c r="E16" s="27">
        <v>1.0</v>
      </c>
      <c r="F16" s="27">
        <v>3.0</v>
      </c>
      <c r="G16" s="29">
        <v>1.0</v>
      </c>
      <c r="H16" s="29" t="s">
        <v>203</v>
      </c>
      <c r="I16" s="29" t="s">
        <v>102</v>
      </c>
      <c r="J16" s="29" t="s">
        <v>210</v>
      </c>
      <c r="K16" s="31"/>
      <c r="L16" s="31"/>
      <c r="M16" s="21"/>
      <c r="N16" s="29"/>
      <c r="O16" s="29"/>
      <c r="P16" s="29"/>
      <c r="Q16" s="29"/>
      <c r="R16" s="31"/>
      <c r="S16" s="31"/>
      <c r="T16" s="31"/>
      <c r="U16" s="31"/>
      <c r="V16" s="31"/>
      <c r="W16" s="29"/>
      <c r="X16" s="31"/>
      <c r="Y16" s="31"/>
      <c r="Z16" s="31"/>
      <c r="AA16" s="33"/>
      <c r="AB16" s="20"/>
    </row>
    <row r="17" ht="15.75" customHeight="1">
      <c r="A17" s="21" t="s">
        <v>200</v>
      </c>
      <c r="B17" s="36" t="s">
        <v>216</v>
      </c>
      <c r="C17" s="37"/>
      <c r="D17" s="31">
        <v>3.0</v>
      </c>
      <c r="E17" s="31">
        <v>2.0</v>
      </c>
      <c r="F17" s="31">
        <v>3.0</v>
      </c>
      <c r="G17" s="31">
        <v>2.0</v>
      </c>
      <c r="H17" s="31" t="s">
        <v>203</v>
      </c>
      <c r="I17" s="31" t="s">
        <v>220</v>
      </c>
      <c r="J17" s="31" t="s">
        <v>221</v>
      </c>
      <c r="K17" s="31" t="s">
        <v>222</v>
      </c>
      <c r="L17" s="31"/>
      <c r="M17" s="38">
        <v>3.0</v>
      </c>
      <c r="N17" s="31" t="s">
        <v>114</v>
      </c>
      <c r="O17" s="31" t="s">
        <v>115</v>
      </c>
      <c r="P17" s="29" t="s">
        <v>224</v>
      </c>
      <c r="Q17" s="29"/>
      <c r="R17" s="31" t="s">
        <v>106</v>
      </c>
      <c r="S17" s="31" t="s">
        <v>117</v>
      </c>
      <c r="T17" s="31"/>
      <c r="U17" s="31" t="s">
        <v>225</v>
      </c>
      <c r="V17" s="67" t="s">
        <v>228</v>
      </c>
      <c r="W17" s="31" t="s">
        <v>272</v>
      </c>
      <c r="X17" s="31"/>
      <c r="Y17" s="31" t="s">
        <v>349</v>
      </c>
      <c r="Z17" s="31"/>
      <c r="AA17" s="33"/>
      <c r="AB17" s="20"/>
    </row>
    <row r="18" ht="15.75" customHeight="1">
      <c r="A18" s="21" t="s">
        <v>200</v>
      </c>
      <c r="B18" s="36" t="s">
        <v>351</v>
      </c>
      <c r="C18" s="25"/>
      <c r="D18" s="27">
        <v>3.0</v>
      </c>
      <c r="E18" s="27">
        <v>3.0</v>
      </c>
      <c r="F18" s="27">
        <v>3.0</v>
      </c>
      <c r="G18" s="29">
        <v>3.0</v>
      </c>
      <c r="H18" s="29" t="s">
        <v>203</v>
      </c>
      <c r="I18" s="29" t="s">
        <v>354</v>
      </c>
      <c r="J18" s="29" t="s">
        <v>355</v>
      </c>
      <c r="K18" s="31" t="s">
        <v>356</v>
      </c>
      <c r="L18" s="31"/>
      <c r="M18" s="31"/>
      <c r="N18" s="31"/>
      <c r="O18" s="31"/>
      <c r="P18" s="31"/>
      <c r="Q18" s="31"/>
      <c r="R18" s="29"/>
      <c r="S18" s="31"/>
      <c r="T18" s="31"/>
      <c r="U18" s="31"/>
      <c r="V18" s="31"/>
      <c r="W18" s="29"/>
      <c r="X18" s="31"/>
      <c r="Y18" s="31" t="s">
        <v>359</v>
      </c>
      <c r="Z18" s="31"/>
      <c r="AA18" s="33"/>
      <c r="AB18" s="20"/>
    </row>
    <row r="19" ht="15.75" customHeight="1">
      <c r="A19" s="21" t="s">
        <v>200</v>
      </c>
      <c r="B19" s="36"/>
      <c r="C19" s="25"/>
      <c r="D19" s="27">
        <v>3.0</v>
      </c>
      <c r="E19" s="27">
        <v>4.0</v>
      </c>
      <c r="F19" s="27">
        <v>3.0</v>
      </c>
      <c r="G19" s="29">
        <v>4.0</v>
      </c>
      <c r="H19" s="29" t="s">
        <v>203</v>
      </c>
      <c r="I19" s="29" t="s">
        <v>362</v>
      </c>
      <c r="J19" s="31" t="s">
        <v>363</v>
      </c>
      <c r="K19" s="31"/>
      <c r="L19" s="31"/>
      <c r="M19" s="31"/>
      <c r="N19" s="31"/>
      <c r="O19" s="31"/>
      <c r="P19" s="31"/>
      <c r="Q19" s="31"/>
      <c r="R19" s="29"/>
      <c r="S19" s="29"/>
      <c r="T19" s="29"/>
      <c r="U19" s="31"/>
      <c r="V19" s="29"/>
      <c r="W19" s="31"/>
      <c r="X19" s="31"/>
      <c r="Y19" s="31"/>
      <c r="Z19" s="31"/>
      <c r="AA19" s="44"/>
      <c r="AB19" s="20"/>
    </row>
    <row r="20" ht="15.75" customHeight="1">
      <c r="A20" s="21" t="s">
        <v>200</v>
      </c>
      <c r="B20" s="36"/>
      <c r="C20" s="25"/>
      <c r="D20" s="27">
        <v>3.0</v>
      </c>
      <c r="E20" s="27">
        <v>5.0</v>
      </c>
      <c r="F20" s="27">
        <v>3.0</v>
      </c>
      <c r="G20" s="29">
        <v>5.0</v>
      </c>
      <c r="H20" s="29" t="s">
        <v>203</v>
      </c>
      <c r="I20" s="29" t="s">
        <v>367</v>
      </c>
      <c r="J20" s="31" t="s">
        <v>363</v>
      </c>
      <c r="K20" s="31"/>
      <c r="L20" s="31"/>
      <c r="M20" s="31"/>
      <c r="N20" s="31"/>
      <c r="O20" s="31"/>
      <c r="P20" s="31"/>
      <c r="Q20" s="31"/>
      <c r="R20" s="29"/>
      <c r="S20" s="29"/>
      <c r="T20" s="31"/>
      <c r="U20" s="31"/>
      <c r="V20" s="29"/>
      <c r="W20" s="31"/>
      <c r="X20" s="31"/>
      <c r="Y20" s="31"/>
      <c r="Z20" s="31"/>
      <c r="AA20" s="33"/>
      <c r="AB20" s="20"/>
    </row>
    <row r="21" ht="15.75" customHeight="1">
      <c r="A21" s="21" t="s">
        <v>200</v>
      </c>
      <c r="B21" s="36"/>
      <c r="C21" s="25"/>
      <c r="D21" s="27">
        <v>3.0</v>
      </c>
      <c r="E21" s="27">
        <v>6.0</v>
      </c>
      <c r="F21" s="27">
        <v>3.0</v>
      </c>
      <c r="G21" s="29">
        <v>6.0</v>
      </c>
      <c r="H21" s="29" t="s">
        <v>203</v>
      </c>
      <c r="I21" s="29" t="s">
        <v>370</v>
      </c>
      <c r="J21" s="31" t="s">
        <v>371</v>
      </c>
      <c r="K21" s="31"/>
      <c r="L21" s="31"/>
      <c r="M21" s="31"/>
      <c r="N21" s="31"/>
      <c r="O21" s="31"/>
      <c r="P21" s="31"/>
      <c r="Q21" s="31"/>
      <c r="R21" s="29"/>
      <c r="S21" s="29"/>
      <c r="T21" s="31"/>
      <c r="U21" s="31"/>
      <c r="V21" s="29"/>
      <c r="W21" s="31"/>
      <c r="X21" s="31"/>
      <c r="Y21" s="31"/>
      <c r="Z21" s="31"/>
      <c r="AA21" s="33"/>
      <c r="AB21" s="20"/>
    </row>
    <row r="22" ht="15.75" customHeight="1">
      <c r="A22" s="21" t="s">
        <v>200</v>
      </c>
      <c r="B22" s="36"/>
      <c r="C22" s="37"/>
      <c r="D22" s="31">
        <v>3.0</v>
      </c>
      <c r="E22" s="31">
        <v>7.0</v>
      </c>
      <c r="F22" s="31">
        <v>3.0</v>
      </c>
      <c r="G22" s="31">
        <v>7.0</v>
      </c>
      <c r="H22" s="31" t="s">
        <v>203</v>
      </c>
      <c r="I22" s="31" t="s">
        <v>373</v>
      </c>
      <c r="J22" s="31" t="s">
        <v>371</v>
      </c>
      <c r="K22" s="31"/>
      <c r="L22" s="31"/>
      <c r="M22" s="29"/>
      <c r="N22" s="29"/>
      <c r="O22" s="31"/>
      <c r="P22" s="39"/>
      <c r="Q22" s="39"/>
      <c r="R22" s="31"/>
      <c r="S22" s="31"/>
      <c r="T22" s="31"/>
      <c r="U22" s="31"/>
      <c r="V22" s="31"/>
      <c r="W22" s="31"/>
      <c r="X22" s="31"/>
      <c r="Y22" s="31"/>
      <c r="Z22" s="31"/>
      <c r="AA22" s="33"/>
      <c r="AB22" s="20"/>
    </row>
    <row r="23" ht="15.75" customHeight="1">
      <c r="A23" s="21" t="s">
        <v>376</v>
      </c>
      <c r="B23" s="36"/>
      <c r="C23" s="25"/>
      <c r="D23" s="31">
        <v>20.0</v>
      </c>
      <c r="E23" s="31">
        <v>0.0</v>
      </c>
      <c r="F23" s="31">
        <v>20.0</v>
      </c>
      <c r="G23" s="31">
        <v>0.0</v>
      </c>
      <c r="H23" s="31" t="s">
        <v>56</v>
      </c>
      <c r="I23" s="31"/>
      <c r="J23" s="31"/>
      <c r="K23" s="27" t="s">
        <v>377</v>
      </c>
      <c r="L23" s="27" t="s">
        <v>379</v>
      </c>
      <c r="M23" s="41">
        <v>0.0</v>
      </c>
      <c r="N23" s="41" t="s">
        <v>380</v>
      </c>
      <c r="O23" s="29" t="s">
        <v>381</v>
      </c>
      <c r="P23" s="31"/>
      <c r="Q23" s="31"/>
      <c r="R23" s="31" t="s">
        <v>382</v>
      </c>
      <c r="S23" s="31"/>
      <c r="T23" s="31"/>
      <c r="U23" s="31"/>
      <c r="V23" s="31"/>
      <c r="W23" s="31"/>
      <c r="X23" s="31"/>
      <c r="Y23" s="31"/>
      <c r="Z23" s="31"/>
      <c r="AA23" s="33"/>
      <c r="AB23" s="20"/>
    </row>
    <row r="24" ht="15.75" customHeight="1">
      <c r="A24" s="21" t="s">
        <v>376</v>
      </c>
      <c r="B24" s="36" t="s">
        <v>384</v>
      </c>
      <c r="C24" s="37"/>
      <c r="D24" s="31">
        <v>20.0</v>
      </c>
      <c r="E24" s="31">
        <v>1.0</v>
      </c>
      <c r="F24" s="31">
        <v>20.0</v>
      </c>
      <c r="G24" s="31">
        <v>1.0</v>
      </c>
      <c r="H24" s="31" t="s">
        <v>56</v>
      </c>
      <c r="I24" s="31" t="s">
        <v>386</v>
      </c>
      <c r="J24" s="31" t="s">
        <v>387</v>
      </c>
      <c r="K24" s="31" t="s">
        <v>388</v>
      </c>
      <c r="L24" s="31" t="s">
        <v>389</v>
      </c>
      <c r="M24" s="31">
        <v>1.0</v>
      </c>
      <c r="N24" s="31" t="s">
        <v>114</v>
      </c>
      <c r="O24" s="31" t="s">
        <v>391</v>
      </c>
      <c r="P24" s="39" t="s">
        <v>392</v>
      </c>
      <c r="Q24" s="68"/>
      <c r="R24" s="31"/>
      <c r="S24" s="31"/>
      <c r="T24" s="31"/>
      <c r="U24" s="31" t="s">
        <v>393</v>
      </c>
      <c r="V24" s="67" t="s">
        <v>394</v>
      </c>
      <c r="W24" s="31" t="s">
        <v>272</v>
      </c>
      <c r="X24" s="31"/>
      <c r="Y24" s="31" t="s">
        <v>395</v>
      </c>
      <c r="Z24" s="31"/>
      <c r="AA24" s="33"/>
      <c r="AB24" s="20"/>
    </row>
    <row r="25" ht="15.75" customHeight="1">
      <c r="A25" s="21" t="s">
        <v>376</v>
      </c>
      <c r="B25" s="36" t="s">
        <v>396</v>
      </c>
      <c r="C25" s="25"/>
      <c r="D25" s="27">
        <v>20.0</v>
      </c>
      <c r="E25" s="27">
        <v>2.0</v>
      </c>
      <c r="F25" s="27"/>
      <c r="G25" s="29"/>
      <c r="H25" s="29"/>
      <c r="I25" s="29"/>
      <c r="J25" s="31"/>
      <c r="K25" s="31"/>
      <c r="L25" s="31"/>
      <c r="M25" s="31">
        <v>2.0</v>
      </c>
      <c r="N25" s="31" t="s">
        <v>114</v>
      </c>
      <c r="O25" s="31" t="s">
        <v>397</v>
      </c>
      <c r="P25" s="31" t="s">
        <v>398</v>
      </c>
      <c r="Q25" s="31"/>
      <c r="R25" s="29"/>
      <c r="S25" s="29"/>
      <c r="T25" s="31"/>
      <c r="U25" s="31" t="s">
        <v>393</v>
      </c>
      <c r="V25" s="69" t="s">
        <v>394</v>
      </c>
      <c r="W25" s="31"/>
      <c r="X25" s="31"/>
      <c r="Y25" s="31"/>
      <c r="Z25" s="31"/>
      <c r="AA25" s="33"/>
      <c r="AB25" s="20"/>
    </row>
    <row r="26" ht="15.75" customHeight="1">
      <c r="A26" s="21" t="s">
        <v>402</v>
      </c>
      <c r="B26" s="36"/>
      <c r="C26" s="25"/>
      <c r="D26" s="27"/>
      <c r="E26" s="27"/>
      <c r="F26" s="27"/>
      <c r="G26" s="29"/>
      <c r="H26" s="29"/>
      <c r="I26" s="29"/>
      <c r="J26" s="31"/>
      <c r="K26" s="31"/>
      <c r="L26" s="31"/>
      <c r="M26" s="31"/>
      <c r="N26" s="31"/>
      <c r="O26" s="31"/>
      <c r="P26" s="31"/>
      <c r="Q26" s="31"/>
      <c r="R26" s="29" t="s">
        <v>404</v>
      </c>
      <c r="S26" s="29" t="s">
        <v>405</v>
      </c>
      <c r="T26" s="31"/>
      <c r="U26" s="31" t="s">
        <v>393</v>
      </c>
      <c r="V26" s="69" t="s">
        <v>406</v>
      </c>
      <c r="W26" s="31"/>
      <c r="X26" s="31"/>
      <c r="Y26" s="31"/>
      <c r="Z26" s="31"/>
      <c r="AA26" s="33"/>
      <c r="AB26" s="20"/>
    </row>
    <row r="27" ht="15.75" customHeight="1">
      <c r="A27" s="21" t="s">
        <v>402</v>
      </c>
      <c r="B27" s="36"/>
      <c r="C27" s="25"/>
      <c r="D27" s="27"/>
      <c r="E27" s="27"/>
      <c r="F27" s="27"/>
      <c r="G27" s="29"/>
      <c r="H27" s="29"/>
      <c r="I27" s="29"/>
      <c r="J27" s="31"/>
      <c r="K27" s="31"/>
      <c r="L27" s="31"/>
      <c r="M27" s="31"/>
      <c r="N27" s="31"/>
      <c r="O27" s="31"/>
      <c r="P27" s="31"/>
      <c r="Q27" s="31"/>
      <c r="R27" s="29" t="s">
        <v>408</v>
      </c>
      <c r="S27" s="29" t="s">
        <v>409</v>
      </c>
      <c r="T27" s="31"/>
      <c r="U27" s="31" t="s">
        <v>393</v>
      </c>
      <c r="V27" s="69" t="s">
        <v>406</v>
      </c>
      <c r="W27" s="31"/>
      <c r="X27" s="31"/>
      <c r="Y27" s="31"/>
      <c r="Z27" s="31"/>
      <c r="AA27" s="33"/>
      <c r="AB27" s="20"/>
    </row>
    <row r="28" ht="15.75" customHeight="1">
      <c r="A28" s="21" t="s">
        <v>376</v>
      </c>
      <c r="B28" s="36" t="s">
        <v>414</v>
      </c>
      <c r="C28" s="25"/>
      <c r="D28" s="31">
        <v>20.0</v>
      </c>
      <c r="E28" s="31">
        <v>3.0</v>
      </c>
      <c r="F28" s="31"/>
      <c r="G28" s="31"/>
      <c r="H28" s="31"/>
      <c r="I28" s="31" t="s">
        <v>415</v>
      </c>
      <c r="J28" s="31"/>
      <c r="K28" s="27" t="s">
        <v>416</v>
      </c>
      <c r="L28" s="27"/>
      <c r="M28" s="29"/>
      <c r="N28" s="29"/>
      <c r="O28" s="31"/>
      <c r="P28" s="31"/>
      <c r="Q28" s="31"/>
      <c r="R28" s="31" t="s">
        <v>417</v>
      </c>
      <c r="S28" s="31" t="s">
        <v>418</v>
      </c>
      <c r="T28" s="31"/>
      <c r="U28" s="31" t="s">
        <v>393</v>
      </c>
      <c r="V28" s="67" t="s">
        <v>420</v>
      </c>
      <c r="W28" s="31"/>
      <c r="X28" s="31"/>
      <c r="Y28" s="31"/>
      <c r="Z28" s="31"/>
      <c r="AA28" s="33"/>
      <c r="AB28" s="20"/>
    </row>
    <row r="29" ht="15.75" customHeight="1">
      <c r="A29" s="21" t="s">
        <v>376</v>
      </c>
      <c r="B29" s="36" t="s">
        <v>422</v>
      </c>
      <c r="C29" s="25"/>
      <c r="D29" s="31">
        <v>20.0</v>
      </c>
      <c r="E29" s="31">
        <v>4.0</v>
      </c>
      <c r="F29" s="31"/>
      <c r="G29" s="31"/>
      <c r="H29" s="31"/>
      <c r="I29" s="31" t="s">
        <v>415</v>
      </c>
      <c r="J29" s="31"/>
      <c r="K29" s="27" t="s">
        <v>425</v>
      </c>
      <c r="L29" s="27"/>
      <c r="M29" s="41"/>
      <c r="N29" s="41"/>
      <c r="O29" s="29"/>
      <c r="P29" s="31"/>
      <c r="Q29" s="31"/>
      <c r="R29" s="31" t="s">
        <v>417</v>
      </c>
      <c r="S29" s="31" t="s">
        <v>426</v>
      </c>
      <c r="T29" s="31"/>
      <c r="U29" s="31" t="s">
        <v>393</v>
      </c>
      <c r="V29" s="67" t="s">
        <v>427</v>
      </c>
      <c r="W29" s="31"/>
      <c r="X29" s="31"/>
      <c r="Y29" s="31"/>
      <c r="Z29" s="31"/>
      <c r="AA29" s="33"/>
      <c r="AB29" s="20"/>
    </row>
    <row r="30" ht="15.75" customHeight="1">
      <c r="A30" s="21" t="s">
        <v>376</v>
      </c>
      <c r="B30" s="36" t="s">
        <v>431</v>
      </c>
      <c r="C30" s="37"/>
      <c r="D30" s="31">
        <v>20.0</v>
      </c>
      <c r="E30" s="31">
        <v>5.0</v>
      </c>
      <c r="F30" s="31">
        <v>20.0</v>
      </c>
      <c r="G30" s="31">
        <v>3.0</v>
      </c>
      <c r="H30" s="31" t="s">
        <v>56</v>
      </c>
      <c r="I30" s="31" t="s">
        <v>433</v>
      </c>
      <c r="J30" s="31" t="s">
        <v>434</v>
      </c>
      <c r="K30" s="31" t="s">
        <v>436</v>
      </c>
      <c r="L30" s="31" t="s">
        <v>437</v>
      </c>
      <c r="M30" s="31"/>
      <c r="N30" s="31"/>
      <c r="O30" s="31"/>
      <c r="P30" s="39"/>
      <c r="Q30" s="70"/>
      <c r="R30" s="31"/>
      <c r="S30" s="31"/>
      <c r="T30" s="31"/>
      <c r="U30" s="31" t="s">
        <v>393</v>
      </c>
      <c r="V30" s="67" t="s">
        <v>438</v>
      </c>
      <c r="W30" s="31" t="s">
        <v>272</v>
      </c>
      <c r="X30" s="31"/>
      <c r="Y30" s="31" t="s">
        <v>441</v>
      </c>
      <c r="Z30" s="31"/>
      <c r="AA30" s="33"/>
      <c r="AB30" s="20"/>
    </row>
    <row r="31" ht="15.75" customHeight="1">
      <c r="A31" s="21" t="s">
        <v>402</v>
      </c>
      <c r="B31" s="36"/>
      <c r="C31" s="25"/>
      <c r="D31" s="27"/>
      <c r="E31" s="27"/>
      <c r="F31" s="27"/>
      <c r="G31" s="29"/>
      <c r="H31" s="29"/>
      <c r="I31" s="31"/>
      <c r="J31" s="29"/>
      <c r="K31" s="27"/>
      <c r="L31" s="27"/>
      <c r="M31" s="38"/>
      <c r="N31" s="38" t="s">
        <v>444</v>
      </c>
      <c r="O31" s="31" t="s">
        <v>445</v>
      </c>
      <c r="P31" s="21" t="s">
        <v>445</v>
      </c>
      <c r="Q31" s="72"/>
      <c r="R31" s="29" t="s">
        <v>404</v>
      </c>
      <c r="S31" s="29" t="s">
        <v>447</v>
      </c>
      <c r="T31" s="29"/>
      <c r="U31" s="31" t="s">
        <v>393</v>
      </c>
      <c r="V31" s="69" t="s">
        <v>438</v>
      </c>
      <c r="W31" s="29"/>
      <c r="X31" s="31"/>
      <c r="Y31" s="31"/>
      <c r="Z31" s="31"/>
      <c r="AA31" s="33"/>
      <c r="AB31" s="20"/>
    </row>
    <row r="32" ht="15.75" customHeight="1">
      <c r="A32" s="21" t="s">
        <v>402</v>
      </c>
      <c r="B32" s="36"/>
      <c r="C32" s="25"/>
      <c r="D32" s="31"/>
      <c r="E32" s="31"/>
      <c r="F32" s="31"/>
      <c r="G32" s="31"/>
      <c r="H32" s="31"/>
      <c r="I32" s="31"/>
      <c r="J32" s="31"/>
      <c r="K32" s="27"/>
      <c r="L32" s="27"/>
      <c r="M32" s="41"/>
      <c r="N32" s="41" t="s">
        <v>452</v>
      </c>
      <c r="O32" s="29" t="s">
        <v>453</v>
      </c>
      <c r="P32" s="31" t="s">
        <v>453</v>
      </c>
      <c r="Q32" s="31"/>
      <c r="R32" s="31" t="s">
        <v>404</v>
      </c>
      <c r="S32" s="31" t="s">
        <v>456</v>
      </c>
      <c r="T32" s="31"/>
      <c r="U32" s="31" t="s">
        <v>393</v>
      </c>
      <c r="V32" s="67" t="s">
        <v>438</v>
      </c>
      <c r="W32" s="31"/>
      <c r="X32" s="31"/>
      <c r="Y32" s="31"/>
      <c r="Z32" s="31"/>
      <c r="AA32" s="33"/>
      <c r="AB32" s="20"/>
    </row>
    <row r="33" ht="15.75" customHeight="1">
      <c r="A33" s="21" t="s">
        <v>376</v>
      </c>
      <c r="B33" s="36" t="s">
        <v>459</v>
      </c>
      <c r="C33" s="25"/>
      <c r="D33" s="27">
        <v>20.0</v>
      </c>
      <c r="E33" s="27">
        <v>6.0</v>
      </c>
      <c r="F33" s="27">
        <v>20.0</v>
      </c>
      <c r="G33" s="29">
        <v>4.0</v>
      </c>
      <c r="H33" s="41" t="s">
        <v>56</v>
      </c>
      <c r="I33" s="29" t="s">
        <v>460</v>
      </c>
      <c r="J33" s="74" t="s">
        <v>461</v>
      </c>
      <c r="K33" s="31" t="s">
        <v>464</v>
      </c>
      <c r="L33" s="31" t="s">
        <v>465</v>
      </c>
      <c r="M33" s="31"/>
      <c r="N33" s="31"/>
      <c r="O33" s="31"/>
      <c r="P33" s="31"/>
      <c r="Q33" s="31"/>
      <c r="R33" s="31"/>
      <c r="S33" s="29"/>
      <c r="T33" s="31"/>
      <c r="U33" s="31" t="s">
        <v>393</v>
      </c>
      <c r="V33" s="69" t="s">
        <v>466</v>
      </c>
      <c r="W33" s="74" t="s">
        <v>272</v>
      </c>
      <c r="X33" s="31"/>
      <c r="Y33" s="31" t="s">
        <v>467</v>
      </c>
      <c r="Z33" s="31"/>
      <c r="AA33" s="33"/>
      <c r="AB33" s="20"/>
    </row>
    <row r="34" ht="15.75" customHeight="1">
      <c r="A34" s="21" t="s">
        <v>376</v>
      </c>
      <c r="B34" s="36" t="s">
        <v>470</v>
      </c>
      <c r="C34" s="25"/>
      <c r="D34" s="27">
        <v>20.0</v>
      </c>
      <c r="E34" s="27">
        <v>7.0</v>
      </c>
      <c r="F34" s="27">
        <v>20.0</v>
      </c>
      <c r="G34" s="29">
        <v>5.0</v>
      </c>
      <c r="H34" s="41" t="s">
        <v>56</v>
      </c>
      <c r="I34" s="29" t="s">
        <v>471</v>
      </c>
      <c r="J34" s="29" t="s">
        <v>472</v>
      </c>
      <c r="K34" s="31" t="s">
        <v>473</v>
      </c>
      <c r="L34" s="31" t="s">
        <v>474</v>
      </c>
      <c r="M34" s="31"/>
      <c r="N34" s="75"/>
      <c r="O34" s="31"/>
      <c r="P34" s="75"/>
      <c r="Q34" s="31"/>
      <c r="R34" s="31"/>
      <c r="S34" s="31"/>
      <c r="T34" s="31"/>
      <c r="U34" s="31" t="s">
        <v>393</v>
      </c>
      <c r="V34" s="67" t="s">
        <v>476</v>
      </c>
      <c r="W34" s="29" t="s">
        <v>272</v>
      </c>
      <c r="X34" s="31"/>
      <c r="Y34" s="31" t="s">
        <v>478</v>
      </c>
      <c r="Z34" s="31"/>
      <c r="AA34" s="33"/>
      <c r="AB34" s="20"/>
    </row>
    <row r="35" ht="15.75" customHeight="1">
      <c r="A35" t="s">
        <v>376</v>
      </c>
      <c r="B35" t="s">
        <v>480</v>
      </c>
      <c r="D35">
        <v>20.0</v>
      </c>
      <c r="E35">
        <v>8.0</v>
      </c>
      <c r="F35">
        <v>20.0</v>
      </c>
      <c r="G35">
        <v>6.0</v>
      </c>
      <c r="H35" t="s">
        <v>56</v>
      </c>
      <c r="I35" t="s">
        <v>482</v>
      </c>
      <c r="J35" t="s">
        <v>483</v>
      </c>
      <c r="K35" t="s">
        <v>484</v>
      </c>
      <c r="L35" t="s">
        <v>485</v>
      </c>
      <c r="Y35" t="s">
        <v>486</v>
      </c>
    </row>
    <row r="36" ht="15.75" customHeight="1">
      <c r="A36" t="s">
        <v>376</v>
      </c>
      <c r="B36" t="s">
        <v>489</v>
      </c>
      <c r="D36">
        <v>20.0</v>
      </c>
      <c r="E36">
        <v>9.0</v>
      </c>
      <c r="F36">
        <v>20.0</v>
      </c>
      <c r="G36">
        <v>7.0</v>
      </c>
      <c r="H36" t="s">
        <v>56</v>
      </c>
      <c r="I36" t="s">
        <v>490</v>
      </c>
      <c r="J36" t="s">
        <v>112</v>
      </c>
      <c r="K36" t="s">
        <v>491</v>
      </c>
      <c r="L36" t="s">
        <v>492</v>
      </c>
      <c r="U36" t="s">
        <v>393</v>
      </c>
      <c r="V36" s="77" t="s">
        <v>494</v>
      </c>
      <c r="W36" t="s">
        <v>272</v>
      </c>
      <c r="Y36" t="s">
        <v>496</v>
      </c>
    </row>
    <row r="37" ht="15.75" customHeight="1">
      <c r="A37" t="s">
        <v>376</v>
      </c>
      <c r="B37" t="s">
        <v>499</v>
      </c>
      <c r="D37">
        <v>20.0</v>
      </c>
      <c r="E37">
        <v>10.0</v>
      </c>
      <c r="F37">
        <v>20.0</v>
      </c>
      <c r="G37">
        <v>8.0</v>
      </c>
      <c r="H37" t="s">
        <v>56</v>
      </c>
      <c r="I37" t="s">
        <v>502</v>
      </c>
      <c r="K37" t="s">
        <v>503</v>
      </c>
      <c r="L37" t="s">
        <v>504</v>
      </c>
      <c r="U37" t="s">
        <v>393</v>
      </c>
      <c r="V37" s="77" t="s">
        <v>505</v>
      </c>
      <c r="W37" t="s">
        <v>272</v>
      </c>
      <c r="Y37" t="s">
        <v>506</v>
      </c>
    </row>
    <row r="38" ht="15.75" customHeight="1">
      <c r="A38" t="s">
        <v>376</v>
      </c>
      <c r="B38" t="s">
        <v>509</v>
      </c>
      <c r="D38">
        <v>20.0</v>
      </c>
      <c r="E38">
        <v>11.0</v>
      </c>
      <c r="F38">
        <v>20.0</v>
      </c>
      <c r="G38">
        <v>9.0</v>
      </c>
      <c r="H38" t="s">
        <v>56</v>
      </c>
      <c r="I38" t="s">
        <v>510</v>
      </c>
      <c r="J38" t="s">
        <v>112</v>
      </c>
      <c r="K38" t="s">
        <v>511</v>
      </c>
      <c r="L38" t="s">
        <v>512</v>
      </c>
      <c r="U38" t="s">
        <v>393</v>
      </c>
      <c r="V38" s="77" t="s">
        <v>513</v>
      </c>
      <c r="W38" t="s">
        <v>272</v>
      </c>
      <c r="Y38" t="s">
        <v>514</v>
      </c>
    </row>
    <row r="39" ht="15.75" customHeight="1">
      <c r="A39" t="s">
        <v>376</v>
      </c>
      <c r="B39" t="s">
        <v>517</v>
      </c>
      <c r="D39">
        <v>20.0</v>
      </c>
      <c r="E39">
        <v>12.0</v>
      </c>
      <c r="F39">
        <v>20.0</v>
      </c>
      <c r="G39">
        <v>10.0</v>
      </c>
      <c r="H39" t="s">
        <v>56</v>
      </c>
      <c r="I39" t="s">
        <v>518</v>
      </c>
      <c r="J39" t="s">
        <v>519</v>
      </c>
      <c r="K39" t="s">
        <v>520</v>
      </c>
      <c r="L39" t="s">
        <v>521</v>
      </c>
      <c r="U39" t="s">
        <v>393</v>
      </c>
      <c r="V39" s="77" t="s">
        <v>522</v>
      </c>
      <c r="W39" t="s">
        <v>272</v>
      </c>
      <c r="Y39" t="s">
        <v>524</v>
      </c>
    </row>
    <row r="40" ht="15.75" customHeight="1">
      <c r="A40" t="s">
        <v>376</v>
      </c>
      <c r="B40" t="s">
        <v>525</v>
      </c>
      <c r="D40">
        <v>20.0</v>
      </c>
      <c r="E40">
        <v>13.0</v>
      </c>
      <c r="F40">
        <v>20.0</v>
      </c>
      <c r="G40">
        <v>11.0</v>
      </c>
      <c r="H40" t="s">
        <v>56</v>
      </c>
      <c r="I40" t="s">
        <v>526</v>
      </c>
      <c r="J40" t="s">
        <v>461</v>
      </c>
      <c r="K40" t="s">
        <v>527</v>
      </c>
      <c r="L40" t="s">
        <v>437</v>
      </c>
    </row>
    <row r="41" ht="15.75" customHeight="1">
      <c r="A41" t="s">
        <v>530</v>
      </c>
      <c r="B41" t="s">
        <v>531</v>
      </c>
      <c r="F41">
        <v>20.0</v>
      </c>
      <c r="G41">
        <v>11.0</v>
      </c>
      <c r="H41" t="s">
        <v>56</v>
      </c>
      <c r="I41" t="s">
        <v>532</v>
      </c>
      <c r="K41" t="s">
        <v>533</v>
      </c>
      <c r="L41" t="s">
        <v>534</v>
      </c>
      <c r="U41" t="s">
        <v>225</v>
      </c>
      <c r="V41" s="77" t="s">
        <v>535</v>
      </c>
      <c r="W41" t="s">
        <v>272</v>
      </c>
      <c r="Y41" t="s">
        <v>537</v>
      </c>
    </row>
    <row r="42" ht="15.75" customHeight="1">
      <c r="A42" t="s">
        <v>530</v>
      </c>
      <c r="B42" t="s">
        <v>538</v>
      </c>
      <c r="F42">
        <v>20.0</v>
      </c>
      <c r="G42">
        <v>11.0</v>
      </c>
      <c r="I42" t="s">
        <v>539</v>
      </c>
      <c r="K42" t="s">
        <v>527</v>
      </c>
      <c r="L42" t="s">
        <v>534</v>
      </c>
      <c r="U42" t="s">
        <v>225</v>
      </c>
      <c r="V42" s="77" t="s">
        <v>541</v>
      </c>
      <c r="W42" t="s">
        <v>272</v>
      </c>
      <c r="Y42" t="s">
        <v>542</v>
      </c>
    </row>
    <row r="43" ht="15.75" customHeight="1">
      <c r="A43" t="s">
        <v>402</v>
      </c>
      <c r="B43" t="s">
        <v>545</v>
      </c>
      <c r="F43">
        <v>20.0</v>
      </c>
      <c r="G43">
        <v>11.0</v>
      </c>
      <c r="I43" t="s">
        <v>546</v>
      </c>
      <c r="K43" t="s">
        <v>547</v>
      </c>
      <c r="L43" t="s">
        <v>549</v>
      </c>
      <c r="U43" t="s">
        <v>225</v>
      </c>
      <c r="V43" s="77" t="s">
        <v>550</v>
      </c>
      <c r="W43" t="s">
        <v>272</v>
      </c>
      <c r="Y43" t="s">
        <v>551</v>
      </c>
    </row>
    <row r="44" ht="15.75" customHeight="1">
      <c r="A44" t="s">
        <v>376</v>
      </c>
      <c r="B44" t="s">
        <v>552</v>
      </c>
      <c r="D44">
        <v>20.0</v>
      </c>
      <c r="E44">
        <v>13.0</v>
      </c>
      <c r="F44">
        <v>20.0</v>
      </c>
      <c r="G44">
        <v>12.0</v>
      </c>
      <c r="H44" t="s">
        <v>56</v>
      </c>
      <c r="I44" t="s">
        <v>62</v>
      </c>
      <c r="J44" t="s">
        <v>175</v>
      </c>
      <c r="K44" t="s">
        <v>554</v>
      </c>
      <c r="L44" t="s">
        <v>389</v>
      </c>
      <c r="N44" t="s">
        <v>114</v>
      </c>
      <c r="O44" t="s">
        <v>115</v>
      </c>
      <c r="P44" t="s">
        <v>555</v>
      </c>
      <c r="R44" t="s">
        <v>556</v>
      </c>
      <c r="S44" t="s">
        <v>557</v>
      </c>
    </row>
    <row r="45" ht="15.75" customHeight="1">
      <c r="A45" t="s">
        <v>376</v>
      </c>
      <c r="B45" t="s">
        <v>558</v>
      </c>
      <c r="D45">
        <v>20.0</v>
      </c>
      <c r="E45">
        <v>14.0</v>
      </c>
      <c r="R45" t="s">
        <v>404</v>
      </c>
      <c r="S45" t="s">
        <v>560</v>
      </c>
    </row>
    <row r="46" ht="15.75" customHeight="1">
      <c r="A46" t="s">
        <v>376</v>
      </c>
      <c r="B46" t="s">
        <v>561</v>
      </c>
      <c r="D46">
        <v>20.0</v>
      </c>
      <c r="E46">
        <v>15.0</v>
      </c>
      <c r="F46">
        <v>20.0</v>
      </c>
      <c r="G46">
        <v>13.0</v>
      </c>
      <c r="H46" t="s">
        <v>56</v>
      </c>
      <c r="I46" t="s">
        <v>562</v>
      </c>
      <c r="J46" t="s">
        <v>371</v>
      </c>
      <c r="K46" t="s">
        <v>563</v>
      </c>
      <c r="L46" t="s">
        <v>437</v>
      </c>
      <c r="N46" t="s">
        <v>114</v>
      </c>
      <c r="O46" t="s">
        <v>565</v>
      </c>
      <c r="R46" t="s">
        <v>404</v>
      </c>
      <c r="S46" t="s">
        <v>566</v>
      </c>
      <c r="U46" t="s">
        <v>393</v>
      </c>
    </row>
    <row r="47" ht="15.75" customHeight="1">
      <c r="A47" t="s">
        <v>376</v>
      </c>
      <c r="B47" t="s">
        <v>561</v>
      </c>
      <c r="M47">
        <v>6.0</v>
      </c>
      <c r="N47" t="s">
        <v>114</v>
      </c>
      <c r="O47" t="s">
        <v>568</v>
      </c>
      <c r="P47" t="s">
        <v>569</v>
      </c>
    </row>
    <row r="48" ht="15.75" customHeight="1">
      <c r="A48" t="s">
        <v>376</v>
      </c>
      <c r="B48" t="s">
        <v>561</v>
      </c>
      <c r="D48">
        <v>20.0</v>
      </c>
      <c r="E48">
        <v>16.0</v>
      </c>
      <c r="F48">
        <v>20.0</v>
      </c>
      <c r="G48">
        <v>14.0</v>
      </c>
      <c r="H48" t="s">
        <v>56</v>
      </c>
      <c r="I48" t="s">
        <v>572</v>
      </c>
      <c r="J48" t="s">
        <v>483</v>
      </c>
      <c r="L48" t="s">
        <v>573</v>
      </c>
      <c r="U48" t="s">
        <v>393</v>
      </c>
      <c r="V48" s="77" t="s">
        <v>574</v>
      </c>
      <c r="W48" t="s">
        <v>272</v>
      </c>
      <c r="Y48" t="s">
        <v>575</v>
      </c>
    </row>
    <row r="49" ht="15.75" customHeight="1">
      <c r="A49" t="s">
        <v>376</v>
      </c>
      <c r="B49" t="s">
        <v>561</v>
      </c>
      <c r="D49">
        <v>20.0</v>
      </c>
      <c r="E49">
        <v>17.0</v>
      </c>
      <c r="F49">
        <v>20.0</v>
      </c>
      <c r="G49">
        <v>15.0</v>
      </c>
      <c r="H49" t="s">
        <v>56</v>
      </c>
      <c r="I49" t="s">
        <v>577</v>
      </c>
      <c r="J49" t="s">
        <v>472</v>
      </c>
      <c r="L49" t="s">
        <v>578</v>
      </c>
      <c r="U49" t="s">
        <v>393</v>
      </c>
      <c r="V49" s="77" t="s">
        <v>574</v>
      </c>
      <c r="Y49" t="s">
        <v>575</v>
      </c>
    </row>
    <row r="50" ht="15.75" customHeight="1">
      <c r="A50" t="s">
        <v>376</v>
      </c>
      <c r="B50" t="s">
        <v>561</v>
      </c>
      <c r="D50">
        <v>20.0</v>
      </c>
      <c r="E50">
        <v>18.0</v>
      </c>
      <c r="F50">
        <v>20.0</v>
      </c>
      <c r="G50">
        <v>16.0</v>
      </c>
      <c r="H50" t="s">
        <v>56</v>
      </c>
      <c r="I50" t="s">
        <v>580</v>
      </c>
      <c r="J50" t="s">
        <v>581</v>
      </c>
      <c r="L50" t="s">
        <v>578</v>
      </c>
      <c r="U50" t="s">
        <v>393</v>
      </c>
      <c r="V50" s="77" t="s">
        <v>574</v>
      </c>
      <c r="Y50" t="s">
        <v>575</v>
      </c>
    </row>
    <row r="51" ht="15.75" customHeight="1">
      <c r="A51" t="s">
        <v>376</v>
      </c>
      <c r="B51" t="s">
        <v>584</v>
      </c>
      <c r="D51">
        <v>20.0</v>
      </c>
      <c r="E51">
        <v>19.0</v>
      </c>
      <c r="F51">
        <v>20.0</v>
      </c>
      <c r="G51">
        <v>17.0</v>
      </c>
      <c r="H51" t="s">
        <v>56</v>
      </c>
      <c r="I51" t="s">
        <v>585</v>
      </c>
      <c r="J51" t="s">
        <v>483</v>
      </c>
      <c r="L51" t="s">
        <v>578</v>
      </c>
      <c r="U51" t="s">
        <v>393</v>
      </c>
      <c r="V51" s="77" t="s">
        <v>574</v>
      </c>
      <c r="Y51" t="s">
        <v>586</v>
      </c>
    </row>
    <row r="52" ht="15.75" customHeight="1">
      <c r="A52" t="s">
        <v>376</v>
      </c>
      <c r="B52" t="s">
        <v>584</v>
      </c>
      <c r="D52">
        <v>20.0</v>
      </c>
      <c r="E52">
        <v>20.0</v>
      </c>
      <c r="F52">
        <v>20.0</v>
      </c>
      <c r="G52">
        <v>18.0</v>
      </c>
      <c r="H52" t="s">
        <v>56</v>
      </c>
      <c r="I52" t="s">
        <v>588</v>
      </c>
      <c r="J52" t="s">
        <v>472</v>
      </c>
      <c r="L52" t="s">
        <v>578</v>
      </c>
      <c r="U52" t="s">
        <v>393</v>
      </c>
      <c r="V52" s="77" t="s">
        <v>574</v>
      </c>
      <c r="Y52" t="s">
        <v>586</v>
      </c>
    </row>
    <row r="53" ht="15.75" customHeight="1">
      <c r="A53" t="s">
        <v>376</v>
      </c>
      <c r="B53" t="s">
        <v>584</v>
      </c>
      <c r="D53">
        <v>20.0</v>
      </c>
      <c r="E53">
        <v>21.0</v>
      </c>
      <c r="F53">
        <v>20.0</v>
      </c>
      <c r="G53">
        <v>19.0</v>
      </c>
      <c r="H53" t="s">
        <v>56</v>
      </c>
      <c r="I53" t="s">
        <v>590</v>
      </c>
      <c r="J53" t="s">
        <v>581</v>
      </c>
      <c r="L53" t="s">
        <v>578</v>
      </c>
      <c r="U53" t="s">
        <v>393</v>
      </c>
      <c r="V53" s="77" t="s">
        <v>574</v>
      </c>
      <c r="Y53" t="s">
        <v>586</v>
      </c>
    </row>
    <row r="54" ht="15.75" customHeight="1">
      <c r="A54" t="s">
        <v>376</v>
      </c>
      <c r="B54" t="s">
        <v>584</v>
      </c>
      <c r="D54">
        <v>20.0</v>
      </c>
      <c r="E54">
        <v>22.0</v>
      </c>
      <c r="M54">
        <v>5.0</v>
      </c>
      <c r="N54" t="s">
        <v>114</v>
      </c>
      <c r="O54" t="s">
        <v>593</v>
      </c>
      <c r="R54" t="s">
        <v>404</v>
      </c>
      <c r="S54" t="s">
        <v>594</v>
      </c>
    </row>
    <row r="55" ht="15.75" customHeight="1">
      <c r="A55" t="s">
        <v>376</v>
      </c>
      <c r="B55" t="s">
        <v>584</v>
      </c>
      <c r="D55">
        <v>20.0</v>
      </c>
      <c r="E55">
        <v>23.0</v>
      </c>
      <c r="M55">
        <v>7.0</v>
      </c>
      <c r="N55" t="s">
        <v>114</v>
      </c>
      <c r="O55" t="s">
        <v>595</v>
      </c>
      <c r="P55" t="s">
        <v>569</v>
      </c>
    </row>
    <row r="56" ht="15.75" customHeight="1">
      <c r="A56" t="s">
        <v>376</v>
      </c>
      <c r="B56" t="s">
        <v>598</v>
      </c>
      <c r="D56">
        <v>20.0</v>
      </c>
      <c r="E56">
        <v>24.0</v>
      </c>
      <c r="F56">
        <v>20.0</v>
      </c>
      <c r="G56">
        <v>20.0</v>
      </c>
      <c r="H56" t="s">
        <v>56</v>
      </c>
      <c r="I56" t="s">
        <v>599</v>
      </c>
      <c r="K56" t="s">
        <v>600</v>
      </c>
      <c r="L56" t="s">
        <v>601</v>
      </c>
      <c r="M56">
        <v>4.0</v>
      </c>
      <c r="R56" t="s">
        <v>404</v>
      </c>
      <c r="S56" t="s">
        <v>606</v>
      </c>
      <c r="U56" t="s">
        <v>393</v>
      </c>
      <c r="V56" s="77" t="s">
        <v>607</v>
      </c>
      <c r="W56" t="s">
        <v>272</v>
      </c>
      <c r="Y56" t="s">
        <v>608</v>
      </c>
    </row>
    <row r="57" ht="15.75" customHeight="1">
      <c r="A57" t="s">
        <v>376</v>
      </c>
      <c r="B57" t="s">
        <v>598</v>
      </c>
      <c r="D57">
        <v>20.0</v>
      </c>
      <c r="E57">
        <v>25.0</v>
      </c>
      <c r="M57">
        <v>8.0</v>
      </c>
      <c r="N57" t="s">
        <v>114</v>
      </c>
      <c r="O57" t="s">
        <v>612</v>
      </c>
      <c r="P57" t="s">
        <v>613</v>
      </c>
    </row>
    <row r="58" ht="15.75" customHeight="1">
      <c r="A58" t="s">
        <v>376</v>
      </c>
      <c r="B58" t="s">
        <v>617</v>
      </c>
      <c r="D58">
        <v>20.0</v>
      </c>
      <c r="E58">
        <v>26.0</v>
      </c>
      <c r="F58">
        <v>20.0</v>
      </c>
      <c r="G58">
        <v>33.0</v>
      </c>
      <c r="H58" t="s">
        <v>56</v>
      </c>
      <c r="I58" t="s">
        <v>619</v>
      </c>
      <c r="J58" t="s">
        <v>620</v>
      </c>
      <c r="K58" t="s">
        <v>621</v>
      </c>
      <c r="L58" t="s">
        <v>437</v>
      </c>
      <c r="V58" t="s">
        <v>486</v>
      </c>
      <c r="Y58" t="s">
        <v>486</v>
      </c>
    </row>
    <row r="59" ht="15.75" customHeight="1">
      <c r="A59" t="s">
        <v>376</v>
      </c>
      <c r="B59" t="s">
        <v>624</v>
      </c>
      <c r="D59">
        <v>20.0</v>
      </c>
      <c r="E59">
        <v>27.0</v>
      </c>
      <c r="F59">
        <v>20.0</v>
      </c>
      <c r="G59">
        <v>84.0</v>
      </c>
      <c r="H59" t="s">
        <v>56</v>
      </c>
      <c r="I59" t="s">
        <v>625</v>
      </c>
      <c r="J59" t="s">
        <v>626</v>
      </c>
      <c r="K59" t="s">
        <v>627</v>
      </c>
      <c r="L59" t="s">
        <v>437</v>
      </c>
      <c r="O59" t="s">
        <v>628</v>
      </c>
      <c r="R59" t="s">
        <v>628</v>
      </c>
    </row>
    <row r="60" ht="15.75" customHeight="1">
      <c r="A60" t="s">
        <v>631</v>
      </c>
      <c r="B60" t="s">
        <v>632</v>
      </c>
      <c r="D60">
        <v>20.0</v>
      </c>
      <c r="E60">
        <v>28.0</v>
      </c>
      <c r="F60">
        <v>20.0</v>
      </c>
      <c r="G60">
        <v>85.0</v>
      </c>
      <c r="H60" t="s">
        <v>56</v>
      </c>
      <c r="I60" t="s">
        <v>633</v>
      </c>
      <c r="J60" t="s">
        <v>363</v>
      </c>
      <c r="N60" t="s">
        <v>114</v>
      </c>
      <c r="O60" t="s">
        <v>634</v>
      </c>
    </row>
    <row r="61" ht="15.75" customHeight="1">
      <c r="A61" t="s">
        <v>631</v>
      </c>
      <c r="B61" t="s">
        <v>639</v>
      </c>
      <c r="D61">
        <v>20.0</v>
      </c>
      <c r="E61">
        <v>29.0</v>
      </c>
      <c r="F61">
        <v>20.0</v>
      </c>
      <c r="G61">
        <v>86.0</v>
      </c>
      <c r="H61" t="s">
        <v>56</v>
      </c>
      <c r="I61" t="s">
        <v>640</v>
      </c>
      <c r="J61" t="s">
        <v>371</v>
      </c>
      <c r="N61" t="s">
        <v>114</v>
      </c>
      <c r="O61" t="s">
        <v>641</v>
      </c>
      <c r="S61" t="s">
        <v>642</v>
      </c>
    </row>
    <row r="62" ht="15.75" customHeight="1">
      <c r="A62" t="s">
        <v>631</v>
      </c>
      <c r="B62" t="s">
        <v>645</v>
      </c>
      <c r="D62">
        <v>20.0</v>
      </c>
      <c r="E62">
        <v>30.0</v>
      </c>
      <c r="F62">
        <v>20.0</v>
      </c>
      <c r="G62">
        <v>87.0</v>
      </c>
      <c r="H62" t="s">
        <v>56</v>
      </c>
      <c r="I62" t="s">
        <v>646</v>
      </c>
      <c r="J62" t="s">
        <v>363</v>
      </c>
      <c r="N62" t="s">
        <v>114</v>
      </c>
      <c r="O62" t="s">
        <v>648</v>
      </c>
    </row>
    <row r="63" ht="15.75" customHeight="1">
      <c r="A63" t="s">
        <v>631</v>
      </c>
      <c r="B63" t="s">
        <v>650</v>
      </c>
      <c r="D63">
        <v>20.0</v>
      </c>
      <c r="E63">
        <v>31.0</v>
      </c>
      <c r="F63">
        <v>20.0</v>
      </c>
      <c r="G63">
        <v>88.0</v>
      </c>
      <c r="H63" t="s">
        <v>56</v>
      </c>
      <c r="I63" t="s">
        <v>651</v>
      </c>
      <c r="J63" t="s">
        <v>371</v>
      </c>
      <c r="N63" t="s">
        <v>114</v>
      </c>
      <c r="O63" t="s">
        <v>652</v>
      </c>
      <c r="S63" t="s">
        <v>653</v>
      </c>
    </row>
    <row r="64" ht="15.75" customHeight="1"/>
    <row r="65" ht="15.75" customHeight="1">
      <c r="A65" t="s">
        <v>631</v>
      </c>
      <c r="B65" t="s">
        <v>655</v>
      </c>
      <c r="D65">
        <v>30.0</v>
      </c>
      <c r="E65">
        <v>0.0</v>
      </c>
      <c r="L65" t="s">
        <v>656</v>
      </c>
      <c r="U65" t="s">
        <v>631</v>
      </c>
      <c r="V65" s="77" t="s">
        <v>657</v>
      </c>
    </row>
    <row r="66" ht="15.75" customHeight="1">
      <c r="A66" t="s">
        <v>631</v>
      </c>
      <c r="B66" t="s">
        <v>660</v>
      </c>
      <c r="D66">
        <v>30.0</v>
      </c>
      <c r="E66">
        <v>1.0</v>
      </c>
    </row>
    <row r="67" ht="15.75" customHeight="1">
      <c r="A67" t="s">
        <v>631</v>
      </c>
      <c r="B67" t="s">
        <v>661</v>
      </c>
      <c r="D67">
        <v>30.0</v>
      </c>
      <c r="E67">
        <v>2.0</v>
      </c>
      <c r="F67">
        <v>20.0</v>
      </c>
      <c r="G67">
        <v>21.0</v>
      </c>
      <c r="H67" t="s">
        <v>56</v>
      </c>
      <c r="I67" t="s">
        <v>662</v>
      </c>
      <c r="J67" t="s">
        <v>663</v>
      </c>
      <c r="K67" t="s">
        <v>665</v>
      </c>
      <c r="L67" t="s">
        <v>666</v>
      </c>
      <c r="R67" t="s">
        <v>404</v>
      </c>
      <c r="S67" t="s">
        <v>667</v>
      </c>
      <c r="U67" t="s">
        <v>631</v>
      </c>
      <c r="V67" s="77" t="s">
        <v>668</v>
      </c>
      <c r="W67" t="s">
        <v>272</v>
      </c>
      <c r="Y67" t="s">
        <v>669</v>
      </c>
    </row>
    <row r="68" ht="15.75" customHeight="1">
      <c r="A68" t="s">
        <v>631</v>
      </c>
      <c r="B68" t="s">
        <v>671</v>
      </c>
      <c r="D68">
        <v>30.0</v>
      </c>
      <c r="E68">
        <v>3.0</v>
      </c>
      <c r="R68" t="s">
        <v>404</v>
      </c>
      <c r="S68" t="s">
        <v>672</v>
      </c>
    </row>
    <row r="69" ht="15.75" customHeight="1">
      <c r="A69" t="s">
        <v>631</v>
      </c>
      <c r="B69" t="s">
        <v>675</v>
      </c>
      <c r="D69">
        <v>30.0</v>
      </c>
      <c r="E69">
        <v>4.0</v>
      </c>
      <c r="F69">
        <v>20.0</v>
      </c>
      <c r="G69">
        <v>22.0</v>
      </c>
      <c r="H69" t="s">
        <v>56</v>
      </c>
      <c r="I69" t="s">
        <v>676</v>
      </c>
      <c r="K69" t="s">
        <v>677</v>
      </c>
      <c r="L69" t="s">
        <v>678</v>
      </c>
      <c r="M69">
        <v>3.0</v>
      </c>
      <c r="N69" t="s">
        <v>679</v>
      </c>
      <c r="O69" t="s">
        <v>680</v>
      </c>
      <c r="P69" t="s">
        <v>681</v>
      </c>
      <c r="R69" t="s">
        <v>404</v>
      </c>
      <c r="S69" t="s">
        <v>682</v>
      </c>
      <c r="U69" t="s">
        <v>631</v>
      </c>
      <c r="V69" s="77" t="s">
        <v>683</v>
      </c>
      <c r="W69" t="s">
        <v>272</v>
      </c>
      <c r="Y69" t="s">
        <v>684</v>
      </c>
    </row>
    <row r="70" ht="15.75" customHeight="1">
      <c r="A70" t="s">
        <v>631</v>
      </c>
      <c r="B70" t="s">
        <v>687</v>
      </c>
      <c r="D70">
        <v>30.0</v>
      </c>
      <c r="E70">
        <v>5.0</v>
      </c>
      <c r="F70">
        <v>20.0</v>
      </c>
      <c r="G70">
        <v>58.0</v>
      </c>
      <c r="H70" t="s">
        <v>56</v>
      </c>
      <c r="I70" t="s">
        <v>688</v>
      </c>
      <c r="J70" t="s">
        <v>132</v>
      </c>
      <c r="K70" t="s">
        <v>689</v>
      </c>
      <c r="L70" t="s">
        <v>690</v>
      </c>
      <c r="N70" t="s">
        <v>691</v>
      </c>
      <c r="O70" t="s">
        <v>692</v>
      </c>
      <c r="V70" t="s">
        <v>694</v>
      </c>
      <c r="Y70" t="s">
        <v>695</v>
      </c>
    </row>
    <row r="71" ht="15.75" customHeight="1">
      <c r="A71" t="s">
        <v>631</v>
      </c>
      <c r="B71" t="s">
        <v>698</v>
      </c>
      <c r="D71">
        <v>30.0</v>
      </c>
      <c r="E71">
        <v>6.0</v>
      </c>
      <c r="L71" t="s">
        <v>700</v>
      </c>
      <c r="N71" t="s">
        <v>701</v>
      </c>
      <c r="O71" t="s">
        <v>702</v>
      </c>
      <c r="P71" t="s">
        <v>703</v>
      </c>
    </row>
    <row r="72" ht="15.75" customHeight="1">
      <c r="A72" t="s">
        <v>631</v>
      </c>
      <c r="B72" t="s">
        <v>704</v>
      </c>
      <c r="D72">
        <v>30.0</v>
      </c>
      <c r="E72">
        <v>7.0</v>
      </c>
      <c r="F72">
        <v>20.0</v>
      </c>
      <c r="G72">
        <v>31.0</v>
      </c>
      <c r="H72" t="s">
        <v>56</v>
      </c>
      <c r="I72" t="s">
        <v>706</v>
      </c>
      <c r="J72" t="s">
        <v>708</v>
      </c>
      <c r="K72" t="s">
        <v>709</v>
      </c>
      <c r="L72" t="s">
        <v>710</v>
      </c>
      <c r="W72" t="s">
        <v>272</v>
      </c>
      <c r="Y72" t="s">
        <v>711</v>
      </c>
    </row>
    <row r="73" ht="15.75" customHeight="1">
      <c r="A73" t="s">
        <v>631</v>
      </c>
      <c r="B73" t="s">
        <v>713</v>
      </c>
      <c r="D73">
        <v>30.0</v>
      </c>
      <c r="E73">
        <v>8.0</v>
      </c>
      <c r="F73">
        <v>20.0</v>
      </c>
      <c r="G73">
        <v>23.0</v>
      </c>
      <c r="H73" t="s">
        <v>56</v>
      </c>
      <c r="I73" t="s">
        <v>714</v>
      </c>
      <c r="K73" t="s">
        <v>715</v>
      </c>
      <c r="L73" t="s">
        <v>716</v>
      </c>
      <c r="R73" t="s">
        <v>717</v>
      </c>
      <c r="S73" t="s">
        <v>718</v>
      </c>
      <c r="U73" t="s">
        <v>631</v>
      </c>
      <c r="V73" s="77" t="s">
        <v>719</v>
      </c>
      <c r="W73" t="s">
        <v>272</v>
      </c>
      <c r="Y73" t="s">
        <v>720</v>
      </c>
    </row>
    <row r="74" ht="15.75" customHeight="1">
      <c r="A74" t="s">
        <v>631</v>
      </c>
      <c r="B74" t="s">
        <v>722</v>
      </c>
      <c r="D74">
        <v>30.0</v>
      </c>
      <c r="E74">
        <v>9.0</v>
      </c>
      <c r="F74">
        <v>20.0</v>
      </c>
      <c r="G74">
        <v>24.0</v>
      </c>
      <c r="H74" t="s">
        <v>56</v>
      </c>
      <c r="I74" t="s">
        <v>723</v>
      </c>
      <c r="J74" t="s">
        <v>724</v>
      </c>
      <c r="K74" t="s">
        <v>725</v>
      </c>
      <c r="L74" t="s">
        <v>726</v>
      </c>
      <c r="M74">
        <v>4.0</v>
      </c>
      <c r="N74" t="s">
        <v>701</v>
      </c>
      <c r="O74" t="s">
        <v>727</v>
      </c>
      <c r="R74" t="s">
        <v>728</v>
      </c>
      <c r="S74" t="s">
        <v>729</v>
      </c>
      <c r="U74" t="s">
        <v>631</v>
      </c>
      <c r="V74" s="77" t="s">
        <v>730</v>
      </c>
      <c r="W74" t="s">
        <v>272</v>
      </c>
      <c r="Y74" t="s">
        <v>732</v>
      </c>
    </row>
    <row r="75" ht="15.75" customHeight="1">
      <c r="A75" t="s">
        <v>631</v>
      </c>
      <c r="B75" t="s">
        <v>735</v>
      </c>
      <c r="D75">
        <v>30.0</v>
      </c>
      <c r="E75">
        <v>10.0</v>
      </c>
      <c r="F75">
        <v>20.0</v>
      </c>
      <c r="G75">
        <v>25.0</v>
      </c>
      <c r="H75" t="s">
        <v>56</v>
      </c>
      <c r="I75" t="s">
        <v>737</v>
      </c>
      <c r="K75" t="s">
        <v>738</v>
      </c>
      <c r="L75" t="s">
        <v>739</v>
      </c>
      <c r="U75" t="s">
        <v>631</v>
      </c>
      <c r="V75" s="77" t="s">
        <v>740</v>
      </c>
      <c r="W75" t="s">
        <v>272</v>
      </c>
      <c r="Y75" t="s">
        <v>741</v>
      </c>
    </row>
    <row r="76" ht="15.75" customHeight="1">
      <c r="A76" t="s">
        <v>631</v>
      </c>
      <c r="B76" t="s">
        <v>742</v>
      </c>
      <c r="D76">
        <v>30.0</v>
      </c>
      <c r="E76">
        <v>11.0</v>
      </c>
      <c r="F76">
        <v>20.0</v>
      </c>
      <c r="G76">
        <v>26.0</v>
      </c>
      <c r="H76" t="s">
        <v>56</v>
      </c>
      <c r="I76" t="s">
        <v>743</v>
      </c>
      <c r="J76" t="s">
        <v>744</v>
      </c>
      <c r="K76" t="s">
        <v>745</v>
      </c>
      <c r="L76" t="s">
        <v>746</v>
      </c>
      <c r="M76">
        <v>5.0</v>
      </c>
      <c r="R76" t="s">
        <v>747</v>
      </c>
      <c r="S76" t="s">
        <v>748</v>
      </c>
      <c r="U76" t="s">
        <v>631</v>
      </c>
      <c r="V76" s="77" t="s">
        <v>749</v>
      </c>
      <c r="W76" t="s">
        <v>272</v>
      </c>
      <c r="Y76" t="s">
        <v>750</v>
      </c>
    </row>
    <row r="77" ht="15.75" customHeight="1">
      <c r="A77" t="s">
        <v>631</v>
      </c>
      <c r="B77" t="s">
        <v>752</v>
      </c>
      <c r="D77">
        <v>30.0</v>
      </c>
      <c r="E77">
        <v>12.0</v>
      </c>
      <c r="F77">
        <v>20.0</v>
      </c>
      <c r="G77">
        <v>27.0</v>
      </c>
      <c r="H77" t="s">
        <v>56</v>
      </c>
      <c r="I77" t="s">
        <v>753</v>
      </c>
      <c r="K77" t="s">
        <v>754</v>
      </c>
      <c r="L77" t="s">
        <v>746</v>
      </c>
      <c r="R77" t="s">
        <v>755</v>
      </c>
      <c r="S77" t="s">
        <v>756</v>
      </c>
      <c r="U77" t="s">
        <v>631</v>
      </c>
      <c r="V77" s="77" t="s">
        <v>757</v>
      </c>
      <c r="W77" t="s">
        <v>272</v>
      </c>
      <c r="Y77" t="s">
        <v>759</v>
      </c>
    </row>
    <row r="78" ht="15.75" customHeight="1">
      <c r="A78" t="s">
        <v>631</v>
      </c>
      <c r="B78" t="s">
        <v>761</v>
      </c>
      <c r="D78">
        <v>30.0</v>
      </c>
      <c r="E78">
        <v>13.0</v>
      </c>
      <c r="F78">
        <v>20.0</v>
      </c>
      <c r="G78">
        <v>28.0</v>
      </c>
      <c r="H78" t="s">
        <v>56</v>
      </c>
      <c r="I78" t="s">
        <v>762</v>
      </c>
      <c r="K78" t="s">
        <v>763</v>
      </c>
      <c r="L78" t="s">
        <v>764</v>
      </c>
      <c r="R78" t="s">
        <v>765</v>
      </c>
      <c r="S78" t="s">
        <v>766</v>
      </c>
      <c r="U78" t="s">
        <v>631</v>
      </c>
      <c r="V78" s="77" t="s">
        <v>767</v>
      </c>
      <c r="W78" t="s">
        <v>272</v>
      </c>
      <c r="Y78" t="s">
        <v>768</v>
      </c>
    </row>
    <row r="79" ht="15.75" customHeight="1">
      <c r="A79" t="s">
        <v>631</v>
      </c>
      <c r="B79" t="s">
        <v>771</v>
      </c>
      <c r="D79">
        <v>30.0</v>
      </c>
      <c r="E79">
        <v>14.0</v>
      </c>
      <c r="F79">
        <v>20.0</v>
      </c>
      <c r="G79">
        <v>29.0</v>
      </c>
      <c r="H79" t="s">
        <v>56</v>
      </c>
      <c r="I79" t="s">
        <v>772</v>
      </c>
      <c r="K79" t="s">
        <v>773</v>
      </c>
      <c r="L79" t="s">
        <v>746</v>
      </c>
      <c r="R79" t="s">
        <v>775</v>
      </c>
      <c r="S79" t="s">
        <v>776</v>
      </c>
      <c r="U79" t="s">
        <v>631</v>
      </c>
      <c r="V79" s="77" t="s">
        <v>777</v>
      </c>
      <c r="W79" t="s">
        <v>272</v>
      </c>
      <c r="Y79" t="s">
        <v>779</v>
      </c>
    </row>
    <row r="80" ht="15.75" customHeight="1">
      <c r="A80" t="s">
        <v>631</v>
      </c>
      <c r="B80" t="s">
        <v>780</v>
      </c>
      <c r="D80">
        <v>30.0</v>
      </c>
      <c r="E80">
        <v>15.0</v>
      </c>
      <c r="F80">
        <v>20.0</v>
      </c>
      <c r="G80">
        <v>30.0</v>
      </c>
      <c r="H80" t="s">
        <v>56</v>
      </c>
      <c r="I80" t="s">
        <v>783</v>
      </c>
      <c r="K80" t="s">
        <v>784</v>
      </c>
      <c r="L80" t="s">
        <v>746</v>
      </c>
      <c r="R80" t="s">
        <v>786</v>
      </c>
      <c r="S80" t="s">
        <v>787</v>
      </c>
      <c r="U80" t="s">
        <v>631</v>
      </c>
      <c r="V80" s="77" t="s">
        <v>788</v>
      </c>
      <c r="W80" t="s">
        <v>272</v>
      </c>
      <c r="Y80" t="s">
        <v>789</v>
      </c>
    </row>
    <row r="81" ht="15.75" customHeight="1">
      <c r="A81" t="s">
        <v>631</v>
      </c>
      <c r="B81" t="s">
        <v>761</v>
      </c>
      <c r="D81">
        <v>30.0</v>
      </c>
      <c r="E81">
        <v>16.0</v>
      </c>
      <c r="F81">
        <v>20.0</v>
      </c>
      <c r="G81">
        <v>32.0</v>
      </c>
      <c r="H81" t="s">
        <v>56</v>
      </c>
      <c r="I81" t="s">
        <v>791</v>
      </c>
      <c r="J81" t="s">
        <v>132</v>
      </c>
      <c r="K81" t="s">
        <v>792</v>
      </c>
      <c r="L81" t="s">
        <v>793</v>
      </c>
      <c r="V81" t="s">
        <v>794</v>
      </c>
      <c r="Y81" t="s">
        <v>794</v>
      </c>
    </row>
    <row r="82" ht="15.75" customHeight="1">
      <c r="A82" t="s">
        <v>631</v>
      </c>
      <c r="B82" t="s">
        <v>796</v>
      </c>
      <c r="D82">
        <v>30.0</v>
      </c>
      <c r="E82">
        <v>17.0</v>
      </c>
      <c r="L82" t="s">
        <v>797</v>
      </c>
    </row>
    <row r="83" ht="15.75" customHeight="1">
      <c r="A83" t="s">
        <v>631</v>
      </c>
      <c r="B83" t="s">
        <v>800</v>
      </c>
      <c r="D83">
        <v>30.0</v>
      </c>
      <c r="E83">
        <v>18.0</v>
      </c>
      <c r="F83">
        <v>20.0</v>
      </c>
      <c r="G83">
        <v>34.0</v>
      </c>
      <c r="H83" t="s">
        <v>56</v>
      </c>
      <c r="I83" t="s">
        <v>801</v>
      </c>
      <c r="J83" t="s">
        <v>802</v>
      </c>
      <c r="K83" t="s">
        <v>803</v>
      </c>
      <c r="L83" t="s">
        <v>804</v>
      </c>
      <c r="R83" t="s">
        <v>404</v>
      </c>
      <c r="S83" t="s">
        <v>800</v>
      </c>
      <c r="U83" t="s">
        <v>631</v>
      </c>
      <c r="V83" s="77" t="s">
        <v>805</v>
      </c>
      <c r="W83" t="s">
        <v>272</v>
      </c>
      <c r="Y83" t="s">
        <v>808</v>
      </c>
    </row>
    <row r="84" ht="15.75" customHeight="1">
      <c r="A84" t="s">
        <v>631</v>
      </c>
      <c r="B84" t="s">
        <v>810</v>
      </c>
      <c r="D84">
        <v>30.0</v>
      </c>
      <c r="E84">
        <v>19.0</v>
      </c>
      <c r="F84">
        <v>20.0</v>
      </c>
      <c r="G84">
        <v>35.0</v>
      </c>
      <c r="H84" t="s">
        <v>56</v>
      </c>
      <c r="I84" t="s">
        <v>812</v>
      </c>
      <c r="J84" t="s">
        <v>813</v>
      </c>
      <c r="K84" t="s">
        <v>803</v>
      </c>
      <c r="L84" t="s">
        <v>804</v>
      </c>
      <c r="R84" t="s">
        <v>404</v>
      </c>
      <c r="S84" t="s">
        <v>810</v>
      </c>
      <c r="U84" t="s">
        <v>631</v>
      </c>
      <c r="V84" s="77" t="s">
        <v>815</v>
      </c>
      <c r="W84" t="s">
        <v>272</v>
      </c>
      <c r="Y84" t="s">
        <v>816</v>
      </c>
    </row>
    <row r="85" ht="15.75" customHeight="1">
      <c r="A85" t="s">
        <v>631</v>
      </c>
      <c r="B85" t="s">
        <v>818</v>
      </c>
      <c r="D85">
        <v>30.0</v>
      </c>
      <c r="E85">
        <v>20.0</v>
      </c>
      <c r="F85">
        <v>20.0</v>
      </c>
      <c r="G85">
        <v>44.0</v>
      </c>
      <c r="H85" t="s">
        <v>56</v>
      </c>
      <c r="I85" t="s">
        <v>820</v>
      </c>
      <c r="J85" t="s">
        <v>620</v>
      </c>
      <c r="K85" t="s">
        <v>821</v>
      </c>
      <c r="L85" t="s">
        <v>822</v>
      </c>
      <c r="R85" t="s">
        <v>404</v>
      </c>
      <c r="S85" t="s">
        <v>823</v>
      </c>
      <c r="U85" t="s">
        <v>631</v>
      </c>
      <c r="V85" s="77" t="s">
        <v>824</v>
      </c>
      <c r="W85" t="s">
        <v>272</v>
      </c>
      <c r="Y85" t="s">
        <v>825</v>
      </c>
    </row>
    <row r="86" ht="15.75" customHeight="1">
      <c r="A86" t="s">
        <v>631</v>
      </c>
      <c r="B86" t="s">
        <v>827</v>
      </c>
      <c r="D86">
        <v>30.0</v>
      </c>
      <c r="E86">
        <v>21.0</v>
      </c>
      <c r="F86">
        <v>20.0</v>
      </c>
      <c r="G86">
        <v>36.0</v>
      </c>
      <c r="H86" t="s">
        <v>56</v>
      </c>
      <c r="I86" t="s">
        <v>828</v>
      </c>
      <c r="J86" t="s">
        <v>483</v>
      </c>
      <c r="K86" t="s">
        <v>829</v>
      </c>
      <c r="L86" t="s">
        <v>804</v>
      </c>
      <c r="U86" t="s">
        <v>631</v>
      </c>
    </row>
    <row r="87" ht="15.75" customHeight="1">
      <c r="A87" t="s">
        <v>631</v>
      </c>
      <c r="B87" t="s">
        <v>827</v>
      </c>
      <c r="D87">
        <v>30.0</v>
      </c>
      <c r="E87">
        <v>21.0</v>
      </c>
      <c r="F87">
        <v>20.0</v>
      </c>
      <c r="G87">
        <v>37.0</v>
      </c>
      <c r="H87" t="s">
        <v>56</v>
      </c>
      <c r="I87" t="s">
        <v>831</v>
      </c>
      <c r="J87" t="s">
        <v>483</v>
      </c>
      <c r="K87" t="s">
        <v>829</v>
      </c>
      <c r="L87" t="s">
        <v>804</v>
      </c>
      <c r="U87" t="s">
        <v>631</v>
      </c>
    </row>
    <row r="88" ht="15.75" customHeight="1">
      <c r="A88" t="s">
        <v>631</v>
      </c>
      <c r="B88" t="s">
        <v>827</v>
      </c>
      <c r="D88">
        <v>30.0</v>
      </c>
      <c r="E88">
        <v>21.0</v>
      </c>
      <c r="F88">
        <v>20.0</v>
      </c>
      <c r="G88">
        <v>38.0</v>
      </c>
      <c r="H88" t="s">
        <v>56</v>
      </c>
      <c r="I88" t="s">
        <v>833</v>
      </c>
      <c r="J88" t="s">
        <v>483</v>
      </c>
      <c r="K88" t="s">
        <v>829</v>
      </c>
      <c r="L88" t="s">
        <v>804</v>
      </c>
      <c r="U88" t="s">
        <v>631</v>
      </c>
    </row>
    <row r="89" ht="15.75" customHeight="1">
      <c r="A89" t="s">
        <v>631</v>
      </c>
      <c r="B89" t="s">
        <v>827</v>
      </c>
      <c r="D89">
        <v>30.0</v>
      </c>
      <c r="E89">
        <v>21.0</v>
      </c>
      <c r="F89">
        <v>20.0</v>
      </c>
      <c r="G89">
        <v>39.0</v>
      </c>
      <c r="H89" t="s">
        <v>56</v>
      </c>
      <c r="I89" t="s">
        <v>836</v>
      </c>
      <c r="J89" t="s">
        <v>837</v>
      </c>
      <c r="K89" t="s">
        <v>829</v>
      </c>
      <c r="L89" t="s">
        <v>804</v>
      </c>
      <c r="U89" t="s">
        <v>631</v>
      </c>
    </row>
    <row r="90" ht="15.75" customHeight="1">
      <c r="A90" t="s">
        <v>631</v>
      </c>
      <c r="B90" t="s">
        <v>827</v>
      </c>
      <c r="D90">
        <v>30.0</v>
      </c>
      <c r="E90">
        <v>21.0</v>
      </c>
      <c r="F90">
        <v>20.0</v>
      </c>
      <c r="G90">
        <v>45.0</v>
      </c>
      <c r="H90" t="s">
        <v>56</v>
      </c>
      <c r="I90" t="s">
        <v>840</v>
      </c>
      <c r="L90" t="s">
        <v>804</v>
      </c>
      <c r="M90">
        <v>13.0</v>
      </c>
      <c r="N90" t="s">
        <v>679</v>
      </c>
      <c r="O90" t="s">
        <v>841</v>
      </c>
      <c r="P90" t="s">
        <v>842</v>
      </c>
      <c r="U90" t="s">
        <v>631</v>
      </c>
      <c r="V90" t="s">
        <v>843</v>
      </c>
      <c r="W90" t="s">
        <v>272</v>
      </c>
      <c r="Y90" t="s">
        <v>844</v>
      </c>
    </row>
    <row r="91" ht="15.75" customHeight="1">
      <c r="A91" t="s">
        <v>631</v>
      </c>
      <c r="B91" t="s">
        <v>846</v>
      </c>
      <c r="D91">
        <v>30.0</v>
      </c>
      <c r="E91">
        <v>22.0</v>
      </c>
      <c r="F91">
        <v>20.0</v>
      </c>
      <c r="G91">
        <v>40.0</v>
      </c>
      <c r="H91" t="s">
        <v>56</v>
      </c>
      <c r="I91" t="s">
        <v>847</v>
      </c>
      <c r="J91" t="s">
        <v>848</v>
      </c>
      <c r="K91" t="s">
        <v>849</v>
      </c>
      <c r="L91" t="s">
        <v>804</v>
      </c>
      <c r="U91" t="s">
        <v>631</v>
      </c>
    </row>
    <row r="92" ht="15.75" customHeight="1">
      <c r="A92" t="s">
        <v>631</v>
      </c>
      <c r="B92" t="s">
        <v>846</v>
      </c>
      <c r="D92">
        <v>30.0</v>
      </c>
      <c r="E92">
        <v>22.0</v>
      </c>
      <c r="F92">
        <v>20.0</v>
      </c>
      <c r="G92">
        <v>41.0</v>
      </c>
      <c r="H92" t="s">
        <v>56</v>
      </c>
      <c r="I92" t="s">
        <v>850</v>
      </c>
      <c r="J92" t="s">
        <v>483</v>
      </c>
      <c r="K92" t="s">
        <v>849</v>
      </c>
      <c r="L92" t="s">
        <v>804</v>
      </c>
      <c r="U92" t="s">
        <v>631</v>
      </c>
    </row>
    <row r="93" ht="15.75" customHeight="1">
      <c r="A93" t="s">
        <v>631</v>
      </c>
      <c r="B93" t="s">
        <v>846</v>
      </c>
      <c r="D93">
        <v>30.0</v>
      </c>
      <c r="E93">
        <v>22.0</v>
      </c>
      <c r="F93">
        <v>20.0</v>
      </c>
      <c r="G93">
        <v>42.0</v>
      </c>
      <c r="H93" t="s">
        <v>56</v>
      </c>
      <c r="I93" t="s">
        <v>852</v>
      </c>
      <c r="J93" t="s">
        <v>483</v>
      </c>
      <c r="K93" t="s">
        <v>849</v>
      </c>
      <c r="L93" t="s">
        <v>804</v>
      </c>
      <c r="U93" t="s">
        <v>631</v>
      </c>
    </row>
    <row r="94" ht="15.75" customHeight="1">
      <c r="A94" t="s">
        <v>631</v>
      </c>
      <c r="B94" t="s">
        <v>846</v>
      </c>
      <c r="D94">
        <v>30.0</v>
      </c>
      <c r="E94">
        <v>22.0</v>
      </c>
      <c r="F94">
        <v>20.0</v>
      </c>
      <c r="G94">
        <v>43.0</v>
      </c>
      <c r="H94" t="s">
        <v>56</v>
      </c>
      <c r="I94" t="s">
        <v>857</v>
      </c>
      <c r="J94" t="s">
        <v>837</v>
      </c>
      <c r="K94" t="s">
        <v>849</v>
      </c>
      <c r="L94" t="s">
        <v>804</v>
      </c>
      <c r="U94" t="s">
        <v>631</v>
      </c>
    </row>
    <row r="95" ht="15.75" customHeight="1">
      <c r="A95" t="s">
        <v>631</v>
      </c>
      <c r="B95" t="s">
        <v>846</v>
      </c>
      <c r="D95">
        <v>30.0</v>
      </c>
      <c r="E95">
        <v>22.0</v>
      </c>
      <c r="F95">
        <v>20.0</v>
      </c>
      <c r="G95">
        <v>46.0</v>
      </c>
      <c r="H95" t="s">
        <v>56</v>
      </c>
      <c r="I95" t="s">
        <v>859</v>
      </c>
      <c r="L95" t="s">
        <v>804</v>
      </c>
      <c r="M95">
        <v>14.0</v>
      </c>
      <c r="N95" t="s">
        <v>679</v>
      </c>
      <c r="O95" t="s">
        <v>860</v>
      </c>
      <c r="P95" t="s">
        <v>861</v>
      </c>
      <c r="U95" t="s">
        <v>631</v>
      </c>
      <c r="V95" t="s">
        <v>862</v>
      </c>
      <c r="W95" t="s">
        <v>272</v>
      </c>
      <c r="Y95" t="s">
        <v>864</v>
      </c>
    </row>
    <row r="96" ht="15.75" customHeight="1">
      <c r="A96" t="s">
        <v>631</v>
      </c>
      <c r="B96" t="s">
        <v>865</v>
      </c>
      <c r="D96">
        <v>30.0</v>
      </c>
      <c r="E96">
        <v>23.0</v>
      </c>
      <c r="F96">
        <v>20.0</v>
      </c>
      <c r="G96">
        <v>47.0</v>
      </c>
      <c r="H96" t="s">
        <v>56</v>
      </c>
      <c r="I96" t="s">
        <v>866</v>
      </c>
      <c r="K96" t="s">
        <v>867</v>
      </c>
      <c r="L96" t="s">
        <v>868</v>
      </c>
      <c r="U96" t="s">
        <v>631</v>
      </c>
      <c r="V96" s="77" t="s">
        <v>869</v>
      </c>
      <c r="W96" t="s">
        <v>272</v>
      </c>
      <c r="Y96" t="s">
        <v>871</v>
      </c>
    </row>
    <row r="97" ht="15.75" customHeight="1">
      <c r="A97" t="s">
        <v>631</v>
      </c>
      <c r="B97" t="s">
        <v>865</v>
      </c>
      <c r="D97">
        <v>30.0</v>
      </c>
      <c r="E97">
        <v>23.0</v>
      </c>
      <c r="M97">
        <v>16.0</v>
      </c>
      <c r="N97" t="s">
        <v>679</v>
      </c>
      <c r="O97" t="s">
        <v>872</v>
      </c>
      <c r="P97" t="s">
        <v>873</v>
      </c>
      <c r="Q97" t="s">
        <v>874</v>
      </c>
    </row>
    <row r="98" ht="15.75" customHeight="1">
      <c r="A98" t="s">
        <v>631</v>
      </c>
      <c r="B98" t="s">
        <v>865</v>
      </c>
      <c r="D98">
        <v>30.0</v>
      </c>
      <c r="E98">
        <v>23.0</v>
      </c>
      <c r="M98">
        <v>17.0</v>
      </c>
      <c r="N98" t="s">
        <v>679</v>
      </c>
      <c r="O98" t="s">
        <v>876</v>
      </c>
      <c r="P98" t="s">
        <v>877</v>
      </c>
      <c r="Q98" t="s">
        <v>874</v>
      </c>
    </row>
    <row r="99" ht="15.75" customHeight="1">
      <c r="A99" t="s">
        <v>631</v>
      </c>
      <c r="B99" t="s">
        <v>865</v>
      </c>
      <c r="D99">
        <v>30.0</v>
      </c>
      <c r="E99">
        <v>23.0</v>
      </c>
      <c r="M99">
        <v>18.0</v>
      </c>
      <c r="N99" t="s">
        <v>679</v>
      </c>
      <c r="O99" t="s">
        <v>878</v>
      </c>
      <c r="P99" t="s">
        <v>879</v>
      </c>
      <c r="Q99" t="s">
        <v>874</v>
      </c>
    </row>
    <row r="100" ht="15.75" customHeight="1">
      <c r="A100" t="s">
        <v>631</v>
      </c>
      <c r="B100" t="s">
        <v>882</v>
      </c>
      <c r="D100">
        <v>30.0</v>
      </c>
      <c r="E100">
        <v>24.0</v>
      </c>
      <c r="F100">
        <v>20.0</v>
      </c>
      <c r="G100">
        <v>48.0</v>
      </c>
      <c r="H100" t="s">
        <v>56</v>
      </c>
      <c r="I100" t="s">
        <v>883</v>
      </c>
      <c r="J100" t="s">
        <v>483</v>
      </c>
      <c r="K100" t="s">
        <v>884</v>
      </c>
      <c r="L100" t="s">
        <v>804</v>
      </c>
      <c r="U100" t="s">
        <v>631</v>
      </c>
      <c r="V100" s="77" t="s">
        <v>869</v>
      </c>
      <c r="Y100" t="s">
        <v>887</v>
      </c>
    </row>
    <row r="101" ht="15.75" customHeight="1">
      <c r="A101" t="s">
        <v>631</v>
      </c>
      <c r="B101" t="s">
        <v>889</v>
      </c>
      <c r="D101">
        <v>30.0</v>
      </c>
      <c r="E101">
        <v>25.0</v>
      </c>
      <c r="F101">
        <v>20.0</v>
      </c>
      <c r="G101">
        <v>49.0</v>
      </c>
      <c r="H101" t="s">
        <v>56</v>
      </c>
      <c r="I101" t="s">
        <v>890</v>
      </c>
      <c r="J101" t="s">
        <v>891</v>
      </c>
      <c r="L101" t="s">
        <v>804</v>
      </c>
      <c r="Y101" t="s">
        <v>892</v>
      </c>
    </row>
    <row r="102" ht="15.75" customHeight="1">
      <c r="A102" t="s">
        <v>631</v>
      </c>
      <c r="B102" t="s">
        <v>896</v>
      </c>
      <c r="D102">
        <v>30.0</v>
      </c>
      <c r="E102">
        <v>26.0</v>
      </c>
      <c r="F102">
        <v>20.0</v>
      </c>
      <c r="G102">
        <v>50.0</v>
      </c>
      <c r="H102" t="s">
        <v>56</v>
      </c>
      <c r="I102" t="s">
        <v>897</v>
      </c>
      <c r="J102" t="s">
        <v>898</v>
      </c>
      <c r="L102" t="s">
        <v>804</v>
      </c>
      <c r="Y102" t="s">
        <v>899</v>
      </c>
    </row>
    <row r="103" ht="15.75" customHeight="1">
      <c r="A103" t="s">
        <v>631</v>
      </c>
      <c r="B103" t="s">
        <v>903</v>
      </c>
      <c r="D103">
        <v>30.0</v>
      </c>
      <c r="E103">
        <v>27.0</v>
      </c>
      <c r="F103">
        <v>20.0</v>
      </c>
      <c r="G103">
        <v>51.0</v>
      </c>
      <c r="H103" t="s">
        <v>56</v>
      </c>
      <c r="I103" t="s">
        <v>905</v>
      </c>
      <c r="K103" t="s">
        <v>906</v>
      </c>
      <c r="L103" t="s">
        <v>907</v>
      </c>
      <c r="U103" t="s">
        <v>631</v>
      </c>
      <c r="V103" t="s">
        <v>908</v>
      </c>
      <c r="W103" t="s">
        <v>272</v>
      </c>
      <c r="Y103" t="s">
        <v>537</v>
      </c>
    </row>
    <row r="104" ht="15.75" customHeight="1">
      <c r="A104" t="s">
        <v>631</v>
      </c>
      <c r="B104" t="s">
        <v>911</v>
      </c>
      <c r="D104">
        <v>30.0</v>
      </c>
      <c r="E104">
        <v>28.0</v>
      </c>
      <c r="F104">
        <v>20.0</v>
      </c>
      <c r="G104">
        <v>52.0</v>
      </c>
      <c r="H104" t="s">
        <v>56</v>
      </c>
      <c r="I104" t="s">
        <v>912</v>
      </c>
      <c r="L104" t="s">
        <v>804</v>
      </c>
      <c r="M104">
        <v>15.0</v>
      </c>
      <c r="N104" t="s">
        <v>679</v>
      </c>
      <c r="O104" t="s">
        <v>914</v>
      </c>
      <c r="P104" t="s">
        <v>915</v>
      </c>
      <c r="U104" t="s">
        <v>631</v>
      </c>
      <c r="V104" s="77" t="s">
        <v>916</v>
      </c>
      <c r="W104" t="s">
        <v>272</v>
      </c>
      <c r="Y104" t="s">
        <v>537</v>
      </c>
    </row>
    <row r="105" ht="15.75" customHeight="1">
      <c r="A105" t="s">
        <v>631</v>
      </c>
      <c r="B105" t="s">
        <v>919</v>
      </c>
      <c r="D105">
        <v>30.0</v>
      </c>
      <c r="E105">
        <v>29.0</v>
      </c>
      <c r="F105">
        <v>20.0</v>
      </c>
      <c r="G105">
        <v>53.0</v>
      </c>
      <c r="H105" t="s">
        <v>56</v>
      </c>
      <c r="I105" t="s">
        <v>920</v>
      </c>
      <c r="K105" t="s">
        <v>921</v>
      </c>
      <c r="L105" t="s">
        <v>922</v>
      </c>
      <c r="R105" t="s">
        <v>404</v>
      </c>
      <c r="S105" t="s">
        <v>919</v>
      </c>
      <c r="U105" t="s">
        <v>631</v>
      </c>
      <c r="V105" s="77" t="s">
        <v>923</v>
      </c>
      <c r="W105" t="s">
        <v>272</v>
      </c>
      <c r="Y105" t="s">
        <v>924</v>
      </c>
    </row>
    <row r="106" ht="15.75" customHeight="1">
      <c r="A106" t="s">
        <v>631</v>
      </c>
      <c r="B106" t="s">
        <v>926</v>
      </c>
      <c r="D106">
        <v>30.0</v>
      </c>
      <c r="E106">
        <v>30.0</v>
      </c>
      <c r="F106">
        <v>20.0</v>
      </c>
      <c r="G106">
        <v>56.0</v>
      </c>
      <c r="H106" t="s">
        <v>56</v>
      </c>
      <c r="I106" t="s">
        <v>928</v>
      </c>
      <c r="J106" t="s">
        <v>929</v>
      </c>
      <c r="K106" t="s">
        <v>930</v>
      </c>
      <c r="M106">
        <v>22.0</v>
      </c>
      <c r="N106" t="s">
        <v>679</v>
      </c>
      <c r="O106" t="s">
        <v>931</v>
      </c>
      <c r="P106" t="s">
        <v>932</v>
      </c>
      <c r="U106" t="s">
        <v>631</v>
      </c>
      <c r="V106" t="s">
        <v>933</v>
      </c>
      <c r="Y106" t="s">
        <v>934</v>
      </c>
    </row>
    <row r="107" ht="15.75" customHeight="1">
      <c r="A107" t="s">
        <v>631</v>
      </c>
      <c r="B107" t="s">
        <v>926</v>
      </c>
      <c r="D107">
        <v>30.0</v>
      </c>
      <c r="E107">
        <v>30.0</v>
      </c>
      <c r="F107">
        <v>20.0</v>
      </c>
      <c r="G107">
        <v>57.0</v>
      </c>
      <c r="H107" t="s">
        <v>56</v>
      </c>
      <c r="I107" t="s">
        <v>937</v>
      </c>
      <c r="J107" t="s">
        <v>929</v>
      </c>
      <c r="K107" t="s">
        <v>938</v>
      </c>
      <c r="L107" t="s">
        <v>939</v>
      </c>
      <c r="U107" t="s">
        <v>631</v>
      </c>
      <c r="V107" t="s">
        <v>933</v>
      </c>
      <c r="Y107" t="s">
        <v>934</v>
      </c>
    </row>
    <row r="108" ht="15.75" customHeight="1">
      <c r="A108" t="s">
        <v>631</v>
      </c>
      <c r="B108" t="s">
        <v>926</v>
      </c>
      <c r="D108">
        <v>30.0</v>
      </c>
      <c r="E108">
        <v>30.0</v>
      </c>
      <c r="R108" t="s">
        <v>404</v>
      </c>
      <c r="S108" t="s">
        <v>926</v>
      </c>
      <c r="U108" t="s">
        <v>631</v>
      </c>
      <c r="V108" s="77" t="s">
        <v>942</v>
      </c>
    </row>
    <row r="109" ht="15.75" customHeight="1">
      <c r="A109" t="s">
        <v>631</v>
      </c>
      <c r="B109" t="s">
        <v>945</v>
      </c>
      <c r="D109">
        <v>30.0</v>
      </c>
      <c r="E109">
        <v>31.0</v>
      </c>
      <c r="F109">
        <v>20.0</v>
      </c>
      <c r="G109">
        <v>60.0</v>
      </c>
      <c r="H109" t="s">
        <v>56</v>
      </c>
      <c r="I109" t="s">
        <v>946</v>
      </c>
      <c r="K109" t="s">
        <v>947</v>
      </c>
      <c r="M109">
        <v>19.0</v>
      </c>
      <c r="N109" t="s">
        <v>679</v>
      </c>
      <c r="O109" t="s">
        <v>950</v>
      </c>
      <c r="P109" t="s">
        <v>951</v>
      </c>
      <c r="U109" t="s">
        <v>631</v>
      </c>
      <c r="V109" s="77" t="s">
        <v>952</v>
      </c>
      <c r="W109" t="s">
        <v>272</v>
      </c>
      <c r="Y109" t="s">
        <v>953</v>
      </c>
    </row>
    <row r="110" ht="15.75" customHeight="1">
      <c r="A110" t="s">
        <v>631</v>
      </c>
      <c r="B110" t="s">
        <v>945</v>
      </c>
      <c r="D110">
        <v>30.0</v>
      </c>
      <c r="E110">
        <v>31.0</v>
      </c>
      <c r="F110">
        <v>20.0</v>
      </c>
      <c r="M110">
        <v>24.0</v>
      </c>
      <c r="N110" t="s">
        <v>679</v>
      </c>
      <c r="O110" t="s">
        <v>956</v>
      </c>
      <c r="P110" t="s">
        <v>957</v>
      </c>
    </row>
    <row r="111" ht="15.75" customHeight="1">
      <c r="A111" t="s">
        <v>631</v>
      </c>
      <c r="B111" t="s">
        <v>959</v>
      </c>
      <c r="D111">
        <v>30.0</v>
      </c>
      <c r="E111">
        <v>31.0</v>
      </c>
      <c r="F111">
        <v>20.0</v>
      </c>
      <c r="G111">
        <v>61.0</v>
      </c>
      <c r="H111" t="s">
        <v>56</v>
      </c>
      <c r="I111" t="s">
        <v>960</v>
      </c>
      <c r="J111" t="s">
        <v>961</v>
      </c>
      <c r="K111" t="s">
        <v>962</v>
      </c>
      <c r="M111">
        <v>23.0</v>
      </c>
      <c r="N111" t="s">
        <v>679</v>
      </c>
      <c r="O111" t="s">
        <v>963</v>
      </c>
      <c r="P111" t="s">
        <v>964</v>
      </c>
      <c r="U111" t="s">
        <v>631</v>
      </c>
      <c r="V111" s="77" t="s">
        <v>965</v>
      </c>
      <c r="W111" t="s">
        <v>272</v>
      </c>
      <c r="Y111" t="s">
        <v>966</v>
      </c>
    </row>
    <row r="112" ht="15.75" customHeight="1">
      <c r="A112" t="s">
        <v>631</v>
      </c>
      <c r="B112" t="s">
        <v>968</v>
      </c>
      <c r="D112">
        <v>30.0</v>
      </c>
      <c r="E112">
        <v>32.0</v>
      </c>
      <c r="F112">
        <v>20.0</v>
      </c>
      <c r="G112">
        <v>62.0</v>
      </c>
      <c r="H112" t="s">
        <v>56</v>
      </c>
      <c r="I112" t="s">
        <v>969</v>
      </c>
      <c r="J112" t="s">
        <v>970</v>
      </c>
      <c r="K112" t="s">
        <v>971</v>
      </c>
      <c r="L112" t="s">
        <v>972</v>
      </c>
      <c r="Y112" t="s">
        <v>973</v>
      </c>
    </row>
    <row r="113" ht="15.75" customHeight="1">
      <c r="A113" t="s">
        <v>631</v>
      </c>
      <c r="B113" t="s">
        <v>976</v>
      </c>
      <c r="D113">
        <v>30.0</v>
      </c>
      <c r="E113">
        <v>33.0</v>
      </c>
      <c r="M113">
        <v>20.0</v>
      </c>
      <c r="N113" t="s">
        <v>679</v>
      </c>
      <c r="O113" t="s">
        <v>978</v>
      </c>
      <c r="P113" t="s">
        <v>951</v>
      </c>
      <c r="U113" t="s">
        <v>631</v>
      </c>
    </row>
    <row r="114" ht="15.75" customHeight="1">
      <c r="A114" t="s">
        <v>631</v>
      </c>
      <c r="B114" t="s">
        <v>976</v>
      </c>
      <c r="D114">
        <v>30.0</v>
      </c>
      <c r="E114">
        <v>33.0</v>
      </c>
      <c r="M114">
        <v>25.0</v>
      </c>
      <c r="N114" t="s">
        <v>679</v>
      </c>
      <c r="O114" t="s">
        <v>982</v>
      </c>
      <c r="P114" t="s">
        <v>984</v>
      </c>
    </row>
    <row r="115" ht="15.75" customHeight="1">
      <c r="A115" t="s">
        <v>631</v>
      </c>
      <c r="B115" t="s">
        <v>976</v>
      </c>
      <c r="D115">
        <v>30.0</v>
      </c>
      <c r="E115">
        <v>33.0</v>
      </c>
      <c r="F115">
        <v>20.0</v>
      </c>
      <c r="G115">
        <v>63.0</v>
      </c>
      <c r="H115" t="s">
        <v>56</v>
      </c>
      <c r="I115" t="s">
        <v>986</v>
      </c>
      <c r="J115" t="s">
        <v>961</v>
      </c>
      <c r="K115" t="s">
        <v>987</v>
      </c>
      <c r="U115" t="s">
        <v>631</v>
      </c>
      <c r="V115" s="77" t="s">
        <v>988</v>
      </c>
      <c r="W115" t="s">
        <v>272</v>
      </c>
      <c r="Y115" t="s">
        <v>989</v>
      </c>
    </row>
    <row r="116" ht="15.75" customHeight="1">
      <c r="A116" t="s">
        <v>631</v>
      </c>
      <c r="B116" t="s">
        <v>993</v>
      </c>
      <c r="D116">
        <v>30.0</v>
      </c>
      <c r="E116">
        <v>34.0</v>
      </c>
      <c r="F116">
        <v>20.0</v>
      </c>
      <c r="G116">
        <v>64.0</v>
      </c>
      <c r="H116" t="s">
        <v>56</v>
      </c>
      <c r="I116" t="s">
        <v>995</v>
      </c>
      <c r="K116" t="s">
        <v>996</v>
      </c>
      <c r="U116" t="s">
        <v>631</v>
      </c>
      <c r="V116" s="77" t="s">
        <v>997</v>
      </c>
      <c r="W116" t="s">
        <v>272</v>
      </c>
      <c r="Y116" t="s">
        <v>998</v>
      </c>
    </row>
    <row r="117" ht="15.75" customHeight="1">
      <c r="A117" t="s">
        <v>631</v>
      </c>
      <c r="B117" t="s">
        <v>999</v>
      </c>
      <c r="D117">
        <v>30.0</v>
      </c>
      <c r="E117">
        <v>35.0</v>
      </c>
      <c r="F117">
        <v>20.0</v>
      </c>
      <c r="G117">
        <v>65.0</v>
      </c>
      <c r="H117" t="s">
        <v>56</v>
      </c>
      <c r="I117" t="s">
        <v>1000</v>
      </c>
      <c r="K117" t="s">
        <v>1001</v>
      </c>
      <c r="U117" t="s">
        <v>631</v>
      </c>
      <c r="V117" s="77" t="s">
        <v>1002</v>
      </c>
      <c r="W117" t="s">
        <v>272</v>
      </c>
      <c r="Y117" t="s">
        <v>1003</v>
      </c>
    </row>
    <row r="118" ht="15.75" customHeight="1">
      <c r="A118" t="s">
        <v>631</v>
      </c>
      <c r="B118" t="s">
        <v>1006</v>
      </c>
      <c r="D118">
        <v>30.0</v>
      </c>
      <c r="E118">
        <v>35.0</v>
      </c>
      <c r="F118">
        <v>20.0</v>
      </c>
      <c r="G118">
        <v>67.0</v>
      </c>
      <c r="H118" t="s">
        <v>56</v>
      </c>
      <c r="I118" t="s">
        <v>1008</v>
      </c>
      <c r="J118" t="s">
        <v>837</v>
      </c>
      <c r="L118" t="s">
        <v>1009</v>
      </c>
      <c r="O118" t="s">
        <v>628</v>
      </c>
      <c r="S118" t="s">
        <v>628</v>
      </c>
    </row>
    <row r="119" ht="15.75" customHeight="1">
      <c r="A119" t="s">
        <v>631</v>
      </c>
      <c r="B119" t="s">
        <v>1013</v>
      </c>
      <c r="D119">
        <v>30.0</v>
      </c>
      <c r="E119">
        <v>36.0</v>
      </c>
      <c r="F119">
        <v>20.0</v>
      </c>
      <c r="G119">
        <v>66.0</v>
      </c>
      <c r="H119" t="s">
        <v>56</v>
      </c>
      <c r="I119" t="s">
        <v>1014</v>
      </c>
      <c r="K119" t="s">
        <v>1015</v>
      </c>
      <c r="M119">
        <v>26.0</v>
      </c>
      <c r="N119" t="s">
        <v>679</v>
      </c>
      <c r="O119" t="s">
        <v>1017</v>
      </c>
      <c r="U119" t="s">
        <v>631</v>
      </c>
      <c r="V119" s="77" t="s">
        <v>1018</v>
      </c>
      <c r="W119" t="s">
        <v>272</v>
      </c>
      <c r="Y119" t="s">
        <v>1020</v>
      </c>
    </row>
    <row r="120" ht="15.75" customHeight="1">
      <c r="A120" t="s">
        <v>631</v>
      </c>
      <c r="B120" t="s">
        <v>1013</v>
      </c>
      <c r="D120">
        <v>30.0</v>
      </c>
      <c r="E120">
        <v>36.0</v>
      </c>
      <c r="F120">
        <v>20.0</v>
      </c>
      <c r="G120">
        <v>68.0</v>
      </c>
      <c r="H120" t="s">
        <v>56</v>
      </c>
      <c r="I120" t="s">
        <v>1023</v>
      </c>
      <c r="J120" t="s">
        <v>132</v>
      </c>
      <c r="K120" t="s">
        <v>1024</v>
      </c>
      <c r="L120" t="s">
        <v>1025</v>
      </c>
      <c r="V120" t="s">
        <v>794</v>
      </c>
      <c r="Y120" t="s">
        <v>1027</v>
      </c>
    </row>
    <row r="121" ht="15.75" customHeight="1">
      <c r="A121" t="s">
        <v>631</v>
      </c>
      <c r="B121" t="s">
        <v>1013</v>
      </c>
      <c r="D121">
        <v>30.0</v>
      </c>
      <c r="E121">
        <v>36.0</v>
      </c>
      <c r="F121">
        <v>20.0</v>
      </c>
      <c r="G121">
        <v>69.0</v>
      </c>
      <c r="H121" t="s">
        <v>56</v>
      </c>
      <c r="I121" t="s">
        <v>1032</v>
      </c>
      <c r="J121" t="s">
        <v>1033</v>
      </c>
      <c r="K121" t="s">
        <v>1035</v>
      </c>
      <c r="L121" t="s">
        <v>1036</v>
      </c>
    </row>
    <row r="122" ht="15.75" customHeight="1">
      <c r="A122" t="s">
        <v>631</v>
      </c>
      <c r="B122" t="s">
        <v>1013</v>
      </c>
      <c r="D122">
        <v>30.0</v>
      </c>
      <c r="E122">
        <v>36.0</v>
      </c>
      <c r="F122">
        <v>20.0</v>
      </c>
      <c r="G122">
        <v>70.0</v>
      </c>
      <c r="H122" t="s">
        <v>56</v>
      </c>
      <c r="I122" t="s">
        <v>1037</v>
      </c>
      <c r="J122" t="s">
        <v>891</v>
      </c>
      <c r="K122" t="s">
        <v>1040</v>
      </c>
      <c r="L122" t="s">
        <v>1041</v>
      </c>
    </row>
    <row r="123" ht="15.75" customHeight="1">
      <c r="A123" t="s">
        <v>631</v>
      </c>
      <c r="B123" t="s">
        <v>1043</v>
      </c>
      <c r="D123">
        <v>30.0</v>
      </c>
      <c r="E123">
        <v>37.0</v>
      </c>
      <c r="R123" t="s">
        <v>404</v>
      </c>
      <c r="S123" t="s">
        <v>1045</v>
      </c>
    </row>
    <row r="124" ht="15.75" customHeight="1">
      <c r="A124" t="s">
        <v>631</v>
      </c>
      <c r="B124" t="s">
        <v>1050</v>
      </c>
      <c r="D124">
        <v>30.0</v>
      </c>
      <c r="E124">
        <v>38.0</v>
      </c>
      <c r="M124">
        <v>6.0</v>
      </c>
      <c r="N124" t="s">
        <v>679</v>
      </c>
      <c r="O124" t="s">
        <v>1051</v>
      </c>
      <c r="P124" t="s">
        <v>1052</v>
      </c>
    </row>
    <row r="125" ht="15.75" customHeight="1">
      <c r="A125" t="s">
        <v>631</v>
      </c>
      <c r="B125" t="s">
        <v>1050</v>
      </c>
      <c r="D125">
        <v>30.0</v>
      </c>
      <c r="E125">
        <v>39.0</v>
      </c>
      <c r="M125">
        <v>7.0</v>
      </c>
      <c r="N125" t="s">
        <v>679</v>
      </c>
      <c r="O125" t="s">
        <v>1054</v>
      </c>
      <c r="P125" t="s">
        <v>1052</v>
      </c>
    </row>
    <row r="126" ht="15.75" customHeight="1">
      <c r="A126" t="s">
        <v>631</v>
      </c>
      <c r="B126" t="s">
        <v>1060</v>
      </c>
      <c r="D126">
        <v>30.0</v>
      </c>
      <c r="E126">
        <v>40.0</v>
      </c>
    </row>
    <row r="127" ht="15.75" customHeight="1">
      <c r="A127" t="s">
        <v>631</v>
      </c>
      <c r="B127" t="s">
        <v>1062</v>
      </c>
      <c r="D127">
        <v>30.0</v>
      </c>
      <c r="E127">
        <v>41.0</v>
      </c>
    </row>
    <row r="128" ht="15.75" customHeight="1">
      <c r="A128" t="s">
        <v>631</v>
      </c>
      <c r="B128" t="s">
        <v>1065</v>
      </c>
      <c r="D128">
        <v>30.0</v>
      </c>
      <c r="E128">
        <v>42.0</v>
      </c>
      <c r="M128">
        <v>8.0</v>
      </c>
      <c r="N128" t="s">
        <v>679</v>
      </c>
      <c r="O128" t="s">
        <v>1067</v>
      </c>
      <c r="P128" t="s">
        <v>1068</v>
      </c>
      <c r="U128" t="s">
        <v>794</v>
      </c>
    </row>
    <row r="129" ht="15.75" customHeight="1">
      <c r="A129" t="s">
        <v>631</v>
      </c>
      <c r="B129" t="s">
        <v>1070</v>
      </c>
      <c r="D129">
        <v>30.0</v>
      </c>
      <c r="E129">
        <v>43.0</v>
      </c>
      <c r="M129">
        <v>9.0</v>
      </c>
      <c r="N129" t="s">
        <v>679</v>
      </c>
      <c r="O129" t="s">
        <v>1074</v>
      </c>
      <c r="P129" t="s">
        <v>1076</v>
      </c>
      <c r="U129" t="s">
        <v>794</v>
      </c>
    </row>
    <row r="130" ht="15.75" customHeight="1">
      <c r="A130" t="s">
        <v>631</v>
      </c>
      <c r="B130" t="s">
        <v>1079</v>
      </c>
      <c r="D130">
        <v>30.0</v>
      </c>
      <c r="E130">
        <v>44.0</v>
      </c>
      <c r="M130">
        <v>10.0</v>
      </c>
      <c r="N130" t="s">
        <v>679</v>
      </c>
      <c r="O130" t="s">
        <v>1080</v>
      </c>
      <c r="P130" t="s">
        <v>1081</v>
      </c>
      <c r="U130" t="s">
        <v>794</v>
      </c>
    </row>
    <row r="131" ht="15.75" customHeight="1">
      <c r="A131" t="s">
        <v>631</v>
      </c>
      <c r="B131" t="s">
        <v>1084</v>
      </c>
      <c r="D131">
        <v>30.0</v>
      </c>
      <c r="E131">
        <v>45.0</v>
      </c>
      <c r="M131">
        <v>11.0</v>
      </c>
      <c r="N131" t="s">
        <v>679</v>
      </c>
      <c r="O131" t="s">
        <v>1086</v>
      </c>
      <c r="P131" t="s">
        <v>1087</v>
      </c>
    </row>
    <row r="132" ht="15.75" customHeight="1">
      <c r="A132" t="s">
        <v>631</v>
      </c>
      <c r="B132" t="s">
        <v>1089</v>
      </c>
      <c r="D132">
        <v>30.0</v>
      </c>
      <c r="E132">
        <v>46.0</v>
      </c>
      <c r="M132">
        <v>12.0</v>
      </c>
      <c r="N132" t="s">
        <v>679</v>
      </c>
      <c r="O132" t="s">
        <v>1090</v>
      </c>
      <c r="P132" t="s">
        <v>1091</v>
      </c>
    </row>
    <row r="133" ht="15.75" customHeight="1">
      <c r="A133" t="s">
        <v>631</v>
      </c>
      <c r="B133" t="s">
        <v>1095</v>
      </c>
      <c r="D133">
        <v>30.0</v>
      </c>
      <c r="E133">
        <v>47.0</v>
      </c>
      <c r="K133" t="s">
        <v>1097</v>
      </c>
      <c r="R133" t="s">
        <v>404</v>
      </c>
      <c r="S133" t="s">
        <v>1098</v>
      </c>
      <c r="U133" t="s">
        <v>631</v>
      </c>
    </row>
    <row r="134" ht="15.75" customHeight="1">
      <c r="A134" t="s">
        <v>631</v>
      </c>
      <c r="B134" t="s">
        <v>1100</v>
      </c>
      <c r="D134">
        <v>30.0</v>
      </c>
      <c r="E134">
        <v>48.0</v>
      </c>
      <c r="K134" t="s">
        <v>1097</v>
      </c>
      <c r="R134" t="s">
        <v>404</v>
      </c>
      <c r="S134" t="s">
        <v>1106</v>
      </c>
      <c r="U134" t="s">
        <v>631</v>
      </c>
    </row>
    <row r="135" ht="15.75" customHeight="1">
      <c r="A135" t="s">
        <v>631</v>
      </c>
      <c r="B135" t="s">
        <v>1100</v>
      </c>
      <c r="D135">
        <v>30.0</v>
      </c>
      <c r="E135">
        <v>49.0</v>
      </c>
      <c r="K135" t="s">
        <v>1097</v>
      </c>
      <c r="M135">
        <v>21.0</v>
      </c>
      <c r="N135" t="s">
        <v>679</v>
      </c>
      <c r="O135" t="s">
        <v>1109</v>
      </c>
      <c r="P135" t="s">
        <v>951</v>
      </c>
      <c r="U135" t="s">
        <v>631</v>
      </c>
    </row>
    <row r="136" ht="15.75" customHeight="1">
      <c r="A136" t="s">
        <v>631</v>
      </c>
      <c r="B136" t="s">
        <v>1114</v>
      </c>
      <c r="D136">
        <v>30.0</v>
      </c>
      <c r="F136">
        <v>20.0</v>
      </c>
      <c r="G136">
        <v>59.0</v>
      </c>
      <c r="H136" t="s">
        <v>56</v>
      </c>
      <c r="I136" t="s">
        <v>1118</v>
      </c>
      <c r="K136" t="s">
        <v>1119</v>
      </c>
      <c r="L136" t="s">
        <v>1009</v>
      </c>
    </row>
    <row r="137" ht="15.75" customHeight="1">
      <c r="A137" t="s">
        <v>631</v>
      </c>
      <c r="B137" t="s">
        <v>1124</v>
      </c>
      <c r="D137">
        <v>30.0</v>
      </c>
      <c r="E137">
        <v>50.0</v>
      </c>
      <c r="K137" t="s">
        <v>1126</v>
      </c>
      <c r="L137" t="s">
        <v>1127</v>
      </c>
      <c r="M137">
        <v>28.0</v>
      </c>
      <c r="N137" t="s">
        <v>679</v>
      </c>
      <c r="O137" t="s">
        <v>1128</v>
      </c>
      <c r="P137" t="s">
        <v>1129</v>
      </c>
    </row>
    <row r="138" ht="15.75" customHeight="1">
      <c r="A138" t="s">
        <v>631</v>
      </c>
      <c r="B138" t="s">
        <v>1130</v>
      </c>
      <c r="D138">
        <v>30.0</v>
      </c>
      <c r="E138">
        <v>51.0</v>
      </c>
      <c r="F138">
        <v>20.0</v>
      </c>
      <c r="G138">
        <v>71.0</v>
      </c>
      <c r="H138" t="s">
        <v>56</v>
      </c>
      <c r="I138" t="s">
        <v>1132</v>
      </c>
      <c r="J138" t="s">
        <v>581</v>
      </c>
      <c r="K138" t="s">
        <v>1135</v>
      </c>
      <c r="L138" t="s">
        <v>1136</v>
      </c>
      <c r="M138">
        <v>29.0</v>
      </c>
      <c r="N138" t="s">
        <v>679</v>
      </c>
      <c r="O138" t="s">
        <v>1137</v>
      </c>
      <c r="U138" t="s">
        <v>631</v>
      </c>
      <c r="V138" s="77" t="s">
        <v>1138</v>
      </c>
      <c r="W138" t="s">
        <v>272</v>
      </c>
      <c r="Y138" t="s">
        <v>1139</v>
      </c>
    </row>
    <row r="139" ht="15.75" customHeight="1">
      <c r="A139" t="s">
        <v>631</v>
      </c>
      <c r="B139" t="s">
        <v>1130</v>
      </c>
      <c r="D139">
        <v>30.0</v>
      </c>
      <c r="E139">
        <v>51.0</v>
      </c>
      <c r="F139">
        <v>20.0</v>
      </c>
      <c r="G139">
        <v>74.0</v>
      </c>
      <c r="H139" t="s">
        <v>56</v>
      </c>
      <c r="I139" t="s">
        <v>1145</v>
      </c>
      <c r="J139" t="s">
        <v>708</v>
      </c>
      <c r="K139" t="s">
        <v>1146</v>
      </c>
      <c r="Y139" t="s">
        <v>1147</v>
      </c>
    </row>
    <row r="140" ht="15.75" customHeight="1">
      <c r="A140" t="s">
        <v>631</v>
      </c>
      <c r="B140" t="s">
        <v>1152</v>
      </c>
      <c r="D140">
        <v>30.0</v>
      </c>
      <c r="E140">
        <v>52.0</v>
      </c>
      <c r="F140">
        <v>20.0</v>
      </c>
      <c r="G140">
        <v>72.0</v>
      </c>
      <c r="H140" t="s">
        <v>56</v>
      </c>
      <c r="I140" t="s">
        <v>1153</v>
      </c>
      <c r="J140" t="s">
        <v>581</v>
      </c>
      <c r="K140" t="s">
        <v>1154</v>
      </c>
      <c r="L140" t="s">
        <v>1136</v>
      </c>
      <c r="M140">
        <v>30.0</v>
      </c>
      <c r="N140" t="s">
        <v>679</v>
      </c>
      <c r="O140" t="s">
        <v>1155</v>
      </c>
      <c r="U140" t="s">
        <v>631</v>
      </c>
      <c r="V140" s="77" t="s">
        <v>1157</v>
      </c>
      <c r="W140" t="s">
        <v>272</v>
      </c>
      <c r="Y140" t="s">
        <v>1159</v>
      </c>
    </row>
    <row r="141" ht="15.75" customHeight="1">
      <c r="A141" t="s">
        <v>631</v>
      </c>
      <c r="B141" t="s">
        <v>1152</v>
      </c>
      <c r="D141">
        <v>30.0</v>
      </c>
      <c r="E141">
        <v>52.0</v>
      </c>
      <c r="F141">
        <v>20.0</v>
      </c>
      <c r="G141">
        <v>75.0</v>
      </c>
      <c r="H141" t="s">
        <v>56</v>
      </c>
      <c r="I141" t="s">
        <v>1162</v>
      </c>
      <c r="J141" t="s">
        <v>708</v>
      </c>
      <c r="K141" t="s">
        <v>1163</v>
      </c>
      <c r="L141" t="s">
        <v>1164</v>
      </c>
    </row>
    <row r="142" ht="15.75" customHeight="1">
      <c r="A142" t="s">
        <v>631</v>
      </c>
      <c r="B142" t="s">
        <v>1168</v>
      </c>
      <c r="D142">
        <v>30.0</v>
      </c>
      <c r="E142">
        <v>53.0</v>
      </c>
    </row>
    <row r="143" ht="15.75" customHeight="1">
      <c r="A143" t="s">
        <v>631</v>
      </c>
      <c r="B143" t="s">
        <v>1114</v>
      </c>
      <c r="D143">
        <v>30.0</v>
      </c>
      <c r="M143">
        <v>27.0</v>
      </c>
      <c r="N143" t="s">
        <v>679</v>
      </c>
      <c r="O143" t="s">
        <v>1172</v>
      </c>
      <c r="P143" t="s">
        <v>1173</v>
      </c>
    </row>
    <row r="144" ht="15.75" customHeight="1">
      <c r="A144" t="s">
        <v>631</v>
      </c>
      <c r="B144" t="s">
        <v>1175</v>
      </c>
      <c r="D144">
        <v>30.0</v>
      </c>
      <c r="E144">
        <v>54.0</v>
      </c>
      <c r="F144">
        <v>20.0</v>
      </c>
      <c r="G144">
        <v>77.0</v>
      </c>
      <c r="H144" t="s">
        <v>56</v>
      </c>
      <c r="I144" t="s">
        <v>1176</v>
      </c>
      <c r="K144" t="s">
        <v>1177</v>
      </c>
      <c r="M144">
        <v>32.0</v>
      </c>
      <c r="U144" t="s">
        <v>631</v>
      </c>
      <c r="V144" t="s">
        <v>1178</v>
      </c>
      <c r="W144" t="s">
        <v>272</v>
      </c>
      <c r="Y144" t="s">
        <v>1179</v>
      </c>
    </row>
    <row r="145" ht="15.75" customHeight="1">
      <c r="A145" t="s">
        <v>631</v>
      </c>
      <c r="B145" t="s">
        <v>1181</v>
      </c>
      <c r="D145">
        <v>30.0</v>
      </c>
      <c r="E145">
        <v>54.0</v>
      </c>
      <c r="F145">
        <v>20.0</v>
      </c>
      <c r="G145">
        <v>78.0</v>
      </c>
      <c r="H145" t="s">
        <v>56</v>
      </c>
      <c r="I145" t="s">
        <v>1183</v>
      </c>
      <c r="J145" t="s">
        <v>961</v>
      </c>
      <c r="K145" t="s">
        <v>1184</v>
      </c>
      <c r="N145" t="s">
        <v>679</v>
      </c>
      <c r="O145" t="s">
        <v>1185</v>
      </c>
      <c r="P145" t="s">
        <v>1186</v>
      </c>
      <c r="Y145" t="s">
        <v>1188</v>
      </c>
    </row>
    <row r="146" ht="15.75" customHeight="1">
      <c r="A146" t="s">
        <v>631</v>
      </c>
      <c r="B146" t="s">
        <v>1189</v>
      </c>
      <c r="D146">
        <v>30.0</v>
      </c>
      <c r="E146">
        <v>55.0</v>
      </c>
      <c r="F146">
        <v>20.0</v>
      </c>
      <c r="G146">
        <v>76.0</v>
      </c>
      <c r="H146" t="s">
        <v>56</v>
      </c>
      <c r="I146" t="s">
        <v>1192</v>
      </c>
      <c r="J146" t="s">
        <v>581</v>
      </c>
      <c r="K146" t="s">
        <v>1193</v>
      </c>
      <c r="M146">
        <v>31.0</v>
      </c>
      <c r="N146" t="s">
        <v>679</v>
      </c>
      <c r="O146" t="s">
        <v>1195</v>
      </c>
      <c r="P146" t="s">
        <v>1196</v>
      </c>
      <c r="V146" t="s">
        <v>1197</v>
      </c>
      <c r="Y146" t="s">
        <v>1198</v>
      </c>
    </row>
    <row r="147" ht="15.75" customHeight="1">
      <c r="A147" t="s">
        <v>631</v>
      </c>
      <c r="B147" t="s">
        <v>1201</v>
      </c>
      <c r="D147">
        <v>30.0</v>
      </c>
      <c r="E147">
        <v>56.0</v>
      </c>
      <c r="K147" t="s">
        <v>1202</v>
      </c>
      <c r="M147">
        <v>28.0</v>
      </c>
      <c r="N147" t="s">
        <v>679</v>
      </c>
      <c r="O147" t="s">
        <v>1128</v>
      </c>
      <c r="P147" t="s">
        <v>1129</v>
      </c>
    </row>
    <row r="148" ht="15.75" customHeight="1">
      <c r="A148" t="s">
        <v>631</v>
      </c>
      <c r="B148" t="s">
        <v>1204</v>
      </c>
      <c r="D148">
        <v>30.0</v>
      </c>
      <c r="E148">
        <v>57.0</v>
      </c>
      <c r="F148">
        <v>20.0</v>
      </c>
      <c r="G148">
        <v>79.0</v>
      </c>
      <c r="H148" t="s">
        <v>56</v>
      </c>
      <c r="I148" t="s">
        <v>1205</v>
      </c>
      <c r="J148" t="s">
        <v>1206</v>
      </c>
      <c r="K148" t="s">
        <v>1207</v>
      </c>
      <c r="L148" t="s">
        <v>1136</v>
      </c>
      <c r="M148">
        <v>33.0</v>
      </c>
      <c r="N148" t="s">
        <v>679</v>
      </c>
      <c r="O148" t="s">
        <v>1208</v>
      </c>
      <c r="P148" t="s">
        <v>1209</v>
      </c>
      <c r="U148" t="s">
        <v>631</v>
      </c>
      <c r="V148" s="77" t="s">
        <v>1210</v>
      </c>
      <c r="W148" t="s">
        <v>272</v>
      </c>
      <c r="Y148" t="s">
        <v>1212</v>
      </c>
    </row>
    <row r="149" ht="15.75" customHeight="1">
      <c r="A149" t="s">
        <v>631</v>
      </c>
      <c r="B149" t="s">
        <v>1213</v>
      </c>
      <c r="D149">
        <v>30.0</v>
      </c>
      <c r="E149">
        <v>58.0</v>
      </c>
      <c r="F149">
        <v>20.0</v>
      </c>
      <c r="G149">
        <v>80.0</v>
      </c>
      <c r="H149" t="s">
        <v>56</v>
      </c>
      <c r="I149" t="s">
        <v>1214</v>
      </c>
      <c r="J149" t="s">
        <v>1206</v>
      </c>
      <c r="K149" t="s">
        <v>1216</v>
      </c>
      <c r="L149" t="s">
        <v>1136</v>
      </c>
      <c r="U149" t="s">
        <v>631</v>
      </c>
      <c r="V149" s="77" t="s">
        <v>1218</v>
      </c>
      <c r="W149" t="s">
        <v>272</v>
      </c>
      <c r="Y149" t="s">
        <v>1219</v>
      </c>
    </row>
    <row r="150" ht="15.75" customHeight="1">
      <c r="A150" t="s">
        <v>631</v>
      </c>
      <c r="B150" t="s">
        <v>1221</v>
      </c>
      <c r="D150">
        <v>30.0</v>
      </c>
      <c r="E150">
        <v>59.0</v>
      </c>
      <c r="F150">
        <v>20.0</v>
      </c>
      <c r="G150">
        <v>81.0</v>
      </c>
      <c r="H150" t="s">
        <v>56</v>
      </c>
      <c r="I150" t="s">
        <v>1223</v>
      </c>
      <c r="K150" t="s">
        <v>1224</v>
      </c>
      <c r="U150" t="s">
        <v>631</v>
      </c>
      <c r="V150" s="77" t="s">
        <v>1225</v>
      </c>
      <c r="W150" t="s">
        <v>272</v>
      </c>
      <c r="Y150" t="s">
        <v>1226</v>
      </c>
    </row>
    <row r="151" ht="15.75" customHeight="1">
      <c r="A151" t="s">
        <v>631</v>
      </c>
      <c r="B151" t="s">
        <v>1228</v>
      </c>
      <c r="D151">
        <v>30.0</v>
      </c>
      <c r="E151">
        <v>60.0</v>
      </c>
      <c r="I151" t="s">
        <v>1230</v>
      </c>
      <c r="K151" t="s">
        <v>1231</v>
      </c>
      <c r="M151">
        <v>28.0</v>
      </c>
      <c r="N151" t="s">
        <v>679</v>
      </c>
      <c r="O151" t="s">
        <v>1128</v>
      </c>
      <c r="P151" t="s">
        <v>1129</v>
      </c>
    </row>
    <row r="152" ht="15.75" customHeight="1">
      <c r="A152" t="s">
        <v>631</v>
      </c>
      <c r="B152" t="s">
        <v>1232</v>
      </c>
      <c r="D152">
        <v>30.0</v>
      </c>
      <c r="E152">
        <v>61.0</v>
      </c>
      <c r="F152">
        <v>20.0</v>
      </c>
      <c r="G152">
        <v>82.0</v>
      </c>
      <c r="H152" t="s">
        <v>56</v>
      </c>
      <c r="I152" t="s">
        <v>1233</v>
      </c>
      <c r="K152" t="s">
        <v>1234</v>
      </c>
      <c r="U152" t="s">
        <v>631</v>
      </c>
      <c r="V152" s="77" t="s">
        <v>1235</v>
      </c>
      <c r="W152" t="s">
        <v>272</v>
      </c>
      <c r="Y152" t="s">
        <v>1237</v>
      </c>
    </row>
    <row r="153" ht="15.75" customHeight="1">
      <c r="A153" t="s">
        <v>631</v>
      </c>
      <c r="B153" t="s">
        <v>1239</v>
      </c>
      <c r="D153">
        <v>30.0</v>
      </c>
      <c r="E153">
        <v>62.0</v>
      </c>
      <c r="F153">
        <v>20.0</v>
      </c>
      <c r="G153">
        <v>83.0</v>
      </c>
      <c r="H153" t="s">
        <v>56</v>
      </c>
      <c r="I153" t="s">
        <v>1240</v>
      </c>
      <c r="K153" t="s">
        <v>1241</v>
      </c>
      <c r="U153" t="s">
        <v>631</v>
      </c>
      <c r="V153" s="77" t="s">
        <v>1244</v>
      </c>
      <c r="W153" t="s">
        <v>272</v>
      </c>
      <c r="Y153" t="s">
        <v>1237</v>
      </c>
    </row>
    <row r="154" ht="15.75" customHeight="1">
      <c r="A154" t="s">
        <v>631</v>
      </c>
      <c r="B154" t="s">
        <v>1246</v>
      </c>
      <c r="D154">
        <v>30.0</v>
      </c>
      <c r="E154">
        <v>63.0</v>
      </c>
      <c r="F154">
        <v>20.0</v>
      </c>
      <c r="G154">
        <v>81.0</v>
      </c>
      <c r="H154" t="s">
        <v>56</v>
      </c>
      <c r="I154" t="s">
        <v>1223</v>
      </c>
      <c r="K154" t="s">
        <v>1224</v>
      </c>
      <c r="U154" t="s">
        <v>631</v>
      </c>
      <c r="V154" s="77" t="s">
        <v>1225</v>
      </c>
      <c r="W154" t="s">
        <v>272</v>
      </c>
      <c r="Y154" t="s">
        <v>1226</v>
      </c>
    </row>
    <row r="155" ht="15.75" customHeight="1">
      <c r="A155" t="s">
        <v>631</v>
      </c>
      <c r="B155" t="s">
        <v>1249</v>
      </c>
      <c r="D155">
        <v>30.0</v>
      </c>
      <c r="E155">
        <v>64.0</v>
      </c>
      <c r="N155" t="s">
        <v>1250</v>
      </c>
      <c r="O155" t="s">
        <v>1251</v>
      </c>
      <c r="P155" t="s">
        <v>1252</v>
      </c>
    </row>
    <row r="156" ht="15.75" customHeight="1">
      <c r="A156" t="s">
        <v>1255</v>
      </c>
      <c r="B156" t="s">
        <v>1256</v>
      </c>
      <c r="N156" t="s">
        <v>1250</v>
      </c>
      <c r="O156" t="s">
        <v>1257</v>
      </c>
      <c r="P156" t="s">
        <v>1258</v>
      </c>
    </row>
    <row r="157" ht="15.75" customHeight="1">
      <c r="A157" t="s">
        <v>631</v>
      </c>
      <c r="B157" t="s">
        <v>632</v>
      </c>
      <c r="D157">
        <v>30.0</v>
      </c>
      <c r="E157">
        <v>65.0</v>
      </c>
      <c r="F157">
        <v>20.0</v>
      </c>
      <c r="G157">
        <v>85.0</v>
      </c>
      <c r="H157" t="s">
        <v>56</v>
      </c>
      <c r="I157" t="s">
        <v>633</v>
      </c>
      <c r="J157" t="s">
        <v>363</v>
      </c>
      <c r="N157" t="s">
        <v>114</v>
      </c>
      <c r="O157" t="s">
        <v>634</v>
      </c>
    </row>
    <row r="158" ht="15.75" customHeight="1">
      <c r="A158" t="s">
        <v>631</v>
      </c>
      <c r="B158" t="s">
        <v>639</v>
      </c>
      <c r="D158">
        <v>30.0</v>
      </c>
      <c r="E158">
        <v>66.0</v>
      </c>
      <c r="F158">
        <v>20.0</v>
      </c>
      <c r="G158">
        <v>86.0</v>
      </c>
      <c r="H158" t="s">
        <v>56</v>
      </c>
      <c r="I158" t="s">
        <v>640</v>
      </c>
      <c r="J158" t="s">
        <v>371</v>
      </c>
      <c r="N158" t="s">
        <v>114</v>
      </c>
      <c r="O158" t="s">
        <v>641</v>
      </c>
      <c r="S158" t="s">
        <v>642</v>
      </c>
    </row>
    <row r="159" ht="15.75" customHeight="1">
      <c r="A159" t="s">
        <v>631</v>
      </c>
      <c r="B159" t="s">
        <v>645</v>
      </c>
      <c r="D159">
        <v>30.0</v>
      </c>
      <c r="E159">
        <v>67.0</v>
      </c>
      <c r="F159">
        <v>20.0</v>
      </c>
      <c r="G159">
        <v>87.0</v>
      </c>
      <c r="H159" t="s">
        <v>56</v>
      </c>
      <c r="I159" t="s">
        <v>646</v>
      </c>
      <c r="J159" t="s">
        <v>363</v>
      </c>
      <c r="N159" t="s">
        <v>114</v>
      </c>
      <c r="O159" t="s">
        <v>648</v>
      </c>
    </row>
    <row r="160" ht="15.75" customHeight="1">
      <c r="A160" t="s">
        <v>631</v>
      </c>
      <c r="B160" t="s">
        <v>650</v>
      </c>
      <c r="D160">
        <v>30.0</v>
      </c>
      <c r="E160">
        <v>68.0</v>
      </c>
      <c r="F160">
        <v>20.0</v>
      </c>
      <c r="G160">
        <v>88.0</v>
      </c>
      <c r="H160" t="s">
        <v>56</v>
      </c>
      <c r="I160" t="s">
        <v>651</v>
      </c>
      <c r="J160" t="s">
        <v>371</v>
      </c>
      <c r="N160" t="s">
        <v>114</v>
      </c>
      <c r="O160" t="s">
        <v>652</v>
      </c>
      <c r="S160" t="s">
        <v>653</v>
      </c>
    </row>
    <row r="161" ht="15.75" customHeight="1">
      <c r="A161" t="s">
        <v>631</v>
      </c>
      <c r="B161" t="s">
        <v>1268</v>
      </c>
    </row>
    <row r="162" ht="15.75" customHeight="1">
      <c r="A162" t="s">
        <v>631</v>
      </c>
      <c r="B162" t="s">
        <v>1270</v>
      </c>
    </row>
    <row r="163" ht="15.75" customHeight="1">
      <c r="B163" t="s">
        <v>1271</v>
      </c>
      <c r="D163">
        <v>30.0</v>
      </c>
      <c r="F163">
        <v>30.0</v>
      </c>
      <c r="H163" t="s">
        <v>344</v>
      </c>
      <c r="K163" t="s">
        <v>1273</v>
      </c>
    </row>
    <row r="164" ht="15.75" customHeight="1"/>
    <row r="165" ht="15.75" customHeight="1"/>
    <row r="166" ht="15.75" customHeight="1">
      <c r="D166">
        <v>30.0</v>
      </c>
      <c r="E166">
        <v>1.0</v>
      </c>
      <c r="F166">
        <v>30.0</v>
      </c>
      <c r="G166">
        <v>1.0</v>
      </c>
      <c r="H166" t="s">
        <v>344</v>
      </c>
      <c r="I166" t="s">
        <v>1277</v>
      </c>
      <c r="J166" t="s">
        <v>387</v>
      </c>
      <c r="K166" t="s">
        <v>1278</v>
      </c>
    </row>
    <row r="167" ht="15.75" customHeight="1">
      <c r="D167">
        <v>30.0</v>
      </c>
      <c r="E167">
        <v>1.0</v>
      </c>
      <c r="F167">
        <v>30.0</v>
      </c>
      <c r="G167">
        <v>1.0</v>
      </c>
      <c r="H167" t="s">
        <v>344</v>
      </c>
      <c r="I167" t="s">
        <v>1280</v>
      </c>
      <c r="K167" t="s">
        <v>1281</v>
      </c>
      <c r="U167" t="s">
        <v>225</v>
      </c>
      <c r="V167" s="77" t="s">
        <v>1282</v>
      </c>
      <c r="W167" t="s">
        <v>272</v>
      </c>
      <c r="Y167" t="s">
        <v>537</v>
      </c>
    </row>
    <row r="168" ht="15.75" customHeight="1">
      <c r="D168">
        <v>30.0</v>
      </c>
      <c r="E168">
        <v>2.0</v>
      </c>
      <c r="F168">
        <v>30.0</v>
      </c>
      <c r="G168">
        <v>2.0</v>
      </c>
      <c r="H168" t="s">
        <v>344</v>
      </c>
      <c r="I168" t="s">
        <v>1287</v>
      </c>
      <c r="J168" t="s">
        <v>1288</v>
      </c>
      <c r="K168" t="s">
        <v>1289</v>
      </c>
    </row>
    <row r="169" ht="15.75" customHeight="1">
      <c r="D169">
        <v>30.0</v>
      </c>
      <c r="E169">
        <v>3.0</v>
      </c>
      <c r="F169">
        <v>30.0</v>
      </c>
      <c r="G169">
        <v>3.0</v>
      </c>
      <c r="H169" t="s">
        <v>344</v>
      </c>
      <c r="I169" t="s">
        <v>1293</v>
      </c>
      <c r="J169" t="s">
        <v>210</v>
      </c>
    </row>
    <row r="170" ht="15.75" customHeight="1">
      <c r="D170">
        <v>30.0</v>
      </c>
      <c r="E170">
        <v>4.0</v>
      </c>
      <c r="F170">
        <v>30.0</v>
      </c>
      <c r="G170">
        <v>4.0</v>
      </c>
      <c r="H170" t="s">
        <v>344</v>
      </c>
      <c r="I170" t="s">
        <v>1295</v>
      </c>
      <c r="J170" t="s">
        <v>724</v>
      </c>
      <c r="K170" t="s">
        <v>1296</v>
      </c>
      <c r="M170">
        <v>9.0</v>
      </c>
      <c r="N170" t="s">
        <v>114</v>
      </c>
      <c r="O170" t="s">
        <v>1298</v>
      </c>
      <c r="P170" t="s">
        <v>1299</v>
      </c>
      <c r="U170" t="s">
        <v>225</v>
      </c>
      <c r="V170" s="77" t="s">
        <v>406</v>
      </c>
      <c r="W170" t="s">
        <v>272</v>
      </c>
      <c r="Y170" t="s">
        <v>1300</v>
      </c>
    </row>
    <row r="171" ht="15.75" customHeight="1">
      <c r="D171">
        <v>30.0</v>
      </c>
      <c r="E171">
        <v>4.0</v>
      </c>
      <c r="F171">
        <v>30.0</v>
      </c>
      <c r="G171">
        <v>4.0</v>
      </c>
      <c r="H171" t="s">
        <v>344</v>
      </c>
      <c r="I171" t="s">
        <v>1301</v>
      </c>
      <c r="K171" t="s">
        <v>1302</v>
      </c>
      <c r="L171" t="s">
        <v>1303</v>
      </c>
      <c r="U171" t="s">
        <v>225</v>
      </c>
      <c r="V171" s="77" t="s">
        <v>1306</v>
      </c>
      <c r="W171" t="s">
        <v>272</v>
      </c>
      <c r="Y171" t="s">
        <v>1307</v>
      </c>
    </row>
    <row r="172" ht="15.75" customHeight="1">
      <c r="D172">
        <v>30.0</v>
      </c>
      <c r="E172">
        <v>4.0</v>
      </c>
      <c r="F172">
        <v>30.0</v>
      </c>
      <c r="G172">
        <v>4.0</v>
      </c>
      <c r="H172" t="s">
        <v>344</v>
      </c>
      <c r="I172" t="s">
        <v>1309</v>
      </c>
      <c r="J172" t="s">
        <v>837</v>
      </c>
      <c r="K172" t="s">
        <v>1310</v>
      </c>
      <c r="L172" t="s">
        <v>1311</v>
      </c>
    </row>
    <row r="173" ht="15.75" customHeight="1">
      <c r="D173">
        <v>30.0</v>
      </c>
      <c r="E173">
        <v>5.0</v>
      </c>
      <c r="F173">
        <v>30.0</v>
      </c>
      <c r="G173">
        <v>5.0</v>
      </c>
      <c r="H173" t="s">
        <v>344</v>
      </c>
      <c r="I173" t="s">
        <v>1312</v>
      </c>
      <c r="J173" t="s">
        <v>837</v>
      </c>
      <c r="K173" t="s">
        <v>1314</v>
      </c>
      <c r="L173" t="s">
        <v>1315</v>
      </c>
    </row>
    <row r="174" ht="15.75" customHeight="1">
      <c r="D174">
        <v>30.0</v>
      </c>
      <c r="E174">
        <v>5.0</v>
      </c>
      <c r="F174">
        <v>30.0</v>
      </c>
      <c r="G174">
        <v>5.0</v>
      </c>
      <c r="H174" t="s">
        <v>344</v>
      </c>
      <c r="I174" t="s">
        <v>1316</v>
      </c>
      <c r="K174" t="s">
        <v>1317</v>
      </c>
      <c r="U174" t="s">
        <v>225</v>
      </c>
      <c r="V174" s="77" t="s">
        <v>1319</v>
      </c>
      <c r="W174" t="s">
        <v>272</v>
      </c>
    </row>
    <row r="175" ht="15.75" customHeight="1">
      <c r="D175">
        <v>30.0</v>
      </c>
      <c r="E175">
        <v>5.0</v>
      </c>
      <c r="F175">
        <v>30.0</v>
      </c>
      <c r="G175">
        <v>5.0</v>
      </c>
      <c r="H175" t="s">
        <v>344</v>
      </c>
      <c r="I175" t="s">
        <v>1321</v>
      </c>
      <c r="K175" t="s">
        <v>1322</v>
      </c>
      <c r="U175" t="s">
        <v>225</v>
      </c>
      <c r="V175" s="77" t="s">
        <v>1323</v>
      </c>
      <c r="W175" t="s">
        <v>272</v>
      </c>
      <c r="Y175" t="s">
        <v>537</v>
      </c>
    </row>
    <row r="176" ht="15.75" customHeight="1">
      <c r="D176">
        <v>30.0</v>
      </c>
      <c r="E176">
        <v>5.0</v>
      </c>
      <c r="F176">
        <v>30.0</v>
      </c>
      <c r="G176">
        <v>5.0</v>
      </c>
      <c r="H176" t="s">
        <v>344</v>
      </c>
      <c r="I176" t="s">
        <v>1325</v>
      </c>
      <c r="K176" t="s">
        <v>1326</v>
      </c>
      <c r="U176" t="s">
        <v>225</v>
      </c>
      <c r="V176" s="77" t="s">
        <v>1328</v>
      </c>
      <c r="W176" t="s">
        <v>272</v>
      </c>
      <c r="Y176" t="s">
        <v>537</v>
      </c>
    </row>
    <row r="177" ht="15.75" customHeight="1">
      <c r="D177">
        <v>30.0</v>
      </c>
      <c r="E177">
        <v>5.0</v>
      </c>
      <c r="F177">
        <v>30.0</v>
      </c>
      <c r="G177">
        <v>5.0</v>
      </c>
      <c r="H177" t="s">
        <v>344</v>
      </c>
      <c r="I177" t="s">
        <v>1330</v>
      </c>
      <c r="K177" t="s">
        <v>1331</v>
      </c>
      <c r="U177" t="s">
        <v>225</v>
      </c>
      <c r="V177" s="77" t="s">
        <v>1333</v>
      </c>
      <c r="W177" t="s">
        <v>272</v>
      </c>
      <c r="Y177" t="s">
        <v>537</v>
      </c>
    </row>
    <row r="178" ht="15.75" customHeight="1">
      <c r="D178">
        <v>30.0</v>
      </c>
      <c r="E178">
        <v>6.0</v>
      </c>
      <c r="F178">
        <v>30.0</v>
      </c>
      <c r="G178">
        <v>6.0</v>
      </c>
      <c r="H178" t="s">
        <v>344</v>
      </c>
      <c r="I178" t="s">
        <v>1335</v>
      </c>
      <c r="J178" t="s">
        <v>1336</v>
      </c>
      <c r="K178" t="s">
        <v>1337</v>
      </c>
      <c r="V178" t="s">
        <v>1338</v>
      </c>
      <c r="Y178" t="s">
        <v>486</v>
      </c>
    </row>
    <row r="179" ht="15.75" customHeight="1">
      <c r="D179">
        <v>30.0</v>
      </c>
      <c r="E179">
        <v>7.0</v>
      </c>
      <c r="F179">
        <v>30.0</v>
      </c>
      <c r="G179">
        <v>7.0</v>
      </c>
      <c r="H179" t="s">
        <v>344</v>
      </c>
      <c r="I179" t="s">
        <v>1341</v>
      </c>
      <c r="J179" t="s">
        <v>434</v>
      </c>
      <c r="K179" t="s">
        <v>1342</v>
      </c>
      <c r="U179" t="s">
        <v>225</v>
      </c>
      <c r="V179" t="s">
        <v>1338</v>
      </c>
      <c r="Y179" t="s">
        <v>486</v>
      </c>
    </row>
    <row r="180" ht="15.75" customHeight="1">
      <c r="D180">
        <v>30.0</v>
      </c>
      <c r="E180">
        <v>8.0</v>
      </c>
      <c r="F180">
        <v>30.0</v>
      </c>
      <c r="G180">
        <v>8.0</v>
      </c>
      <c r="H180" t="s">
        <v>344</v>
      </c>
      <c r="I180" t="s">
        <v>1345</v>
      </c>
      <c r="J180" t="s">
        <v>837</v>
      </c>
      <c r="K180" t="s">
        <v>1346</v>
      </c>
      <c r="L180" t="s">
        <v>1347</v>
      </c>
      <c r="U180" t="s">
        <v>225</v>
      </c>
      <c r="V180" s="77" t="s">
        <v>1348</v>
      </c>
      <c r="W180" t="s">
        <v>272</v>
      </c>
      <c r="Y180" t="s">
        <v>1349</v>
      </c>
    </row>
    <row r="181" ht="15.75" customHeight="1">
      <c r="D181">
        <v>30.0</v>
      </c>
      <c r="E181">
        <v>9.0</v>
      </c>
      <c r="F181">
        <v>30.0</v>
      </c>
      <c r="G181">
        <v>9.0</v>
      </c>
      <c r="H181" t="s">
        <v>344</v>
      </c>
      <c r="I181" t="s">
        <v>1351</v>
      </c>
      <c r="J181" t="s">
        <v>1352</v>
      </c>
    </row>
    <row r="182" ht="15.75" customHeight="1">
      <c r="D182">
        <v>30.0</v>
      </c>
      <c r="E182">
        <v>10.0</v>
      </c>
      <c r="F182">
        <v>30.0</v>
      </c>
      <c r="G182">
        <v>10.0</v>
      </c>
      <c r="H182" t="s">
        <v>344</v>
      </c>
      <c r="I182" t="s">
        <v>1354</v>
      </c>
      <c r="J182" t="s">
        <v>1356</v>
      </c>
    </row>
    <row r="183" ht="15.75" customHeight="1">
      <c r="D183">
        <v>30.0</v>
      </c>
      <c r="E183">
        <v>11.0</v>
      </c>
      <c r="F183">
        <v>30.0</v>
      </c>
      <c r="G183">
        <v>11.0</v>
      </c>
      <c r="H183" t="s">
        <v>344</v>
      </c>
      <c r="I183" t="s">
        <v>1357</v>
      </c>
      <c r="J183" t="s">
        <v>472</v>
      </c>
    </row>
    <row r="184" ht="15.75" customHeight="1">
      <c r="D184">
        <v>30.0</v>
      </c>
      <c r="E184">
        <v>12.0</v>
      </c>
      <c r="F184">
        <v>30.0</v>
      </c>
      <c r="G184">
        <v>12.0</v>
      </c>
      <c r="H184" t="s">
        <v>344</v>
      </c>
      <c r="I184" t="s">
        <v>1361</v>
      </c>
      <c r="J184" t="s">
        <v>132</v>
      </c>
    </row>
    <row r="185" ht="15.75" customHeight="1">
      <c r="D185">
        <v>30.0</v>
      </c>
      <c r="E185">
        <v>13.0</v>
      </c>
      <c r="F185">
        <v>30.0</v>
      </c>
      <c r="G185">
        <v>13.0</v>
      </c>
      <c r="H185" t="s">
        <v>344</v>
      </c>
      <c r="I185" t="s">
        <v>1364</v>
      </c>
      <c r="J185" t="s">
        <v>483</v>
      </c>
    </row>
    <row r="186" ht="15.75" customHeight="1">
      <c r="D186">
        <v>30.0</v>
      </c>
      <c r="E186">
        <v>14.0</v>
      </c>
      <c r="F186">
        <v>30.0</v>
      </c>
      <c r="G186">
        <v>14.0</v>
      </c>
      <c r="H186" t="s">
        <v>344</v>
      </c>
      <c r="I186" t="s">
        <v>1366</v>
      </c>
      <c r="J186" t="s">
        <v>626</v>
      </c>
    </row>
    <row r="187" ht="15.75" customHeight="1">
      <c r="D187">
        <v>30.0</v>
      </c>
      <c r="E187">
        <v>15.0</v>
      </c>
      <c r="F187">
        <v>30.0</v>
      </c>
      <c r="G187">
        <v>15.0</v>
      </c>
      <c r="H187" t="s">
        <v>344</v>
      </c>
      <c r="I187" t="s">
        <v>1367</v>
      </c>
      <c r="J187" t="s">
        <v>837</v>
      </c>
    </row>
    <row r="188" ht="15.75" customHeight="1">
      <c r="D188">
        <v>30.0</v>
      </c>
      <c r="E188">
        <v>16.0</v>
      </c>
      <c r="F188">
        <v>30.0</v>
      </c>
      <c r="G188">
        <v>16.0</v>
      </c>
      <c r="H188" t="s">
        <v>344</v>
      </c>
      <c r="I188" t="s">
        <v>1370</v>
      </c>
      <c r="J188" t="s">
        <v>837</v>
      </c>
    </row>
    <row r="189" ht="15.75" customHeight="1">
      <c r="D189">
        <v>30.0</v>
      </c>
      <c r="E189">
        <v>17.0</v>
      </c>
      <c r="F189">
        <v>30.0</v>
      </c>
      <c r="G189">
        <v>17.0</v>
      </c>
      <c r="H189" t="s">
        <v>344</v>
      </c>
      <c r="I189" t="s">
        <v>1372</v>
      </c>
      <c r="J189" t="s">
        <v>837</v>
      </c>
    </row>
    <row r="190" ht="15.75" customHeight="1">
      <c r="D190">
        <v>30.0</v>
      </c>
      <c r="E190">
        <v>18.0</v>
      </c>
      <c r="F190">
        <v>30.0</v>
      </c>
      <c r="G190">
        <v>18.0</v>
      </c>
      <c r="H190" t="s">
        <v>344</v>
      </c>
      <c r="I190" t="s">
        <v>1373</v>
      </c>
      <c r="J190" t="s">
        <v>837</v>
      </c>
      <c r="K190" t="s">
        <v>1375</v>
      </c>
      <c r="U190" t="s">
        <v>1376</v>
      </c>
      <c r="V190" s="77" t="s">
        <v>1377</v>
      </c>
      <c r="W190" t="s">
        <v>272</v>
      </c>
      <c r="Y190" t="s">
        <v>537</v>
      </c>
    </row>
    <row r="191" ht="15.75" customHeight="1">
      <c r="D191">
        <v>30.0</v>
      </c>
      <c r="E191">
        <v>18.0</v>
      </c>
      <c r="F191">
        <v>30.0</v>
      </c>
      <c r="G191">
        <v>18.0</v>
      </c>
      <c r="H191" t="s">
        <v>344</v>
      </c>
      <c r="I191" t="s">
        <v>1379</v>
      </c>
      <c r="K191" t="s">
        <v>1380</v>
      </c>
      <c r="U191" t="s">
        <v>1376</v>
      </c>
      <c r="V191" s="77" t="s">
        <v>1381</v>
      </c>
      <c r="W191" t="s">
        <v>272</v>
      </c>
      <c r="Y191" t="s">
        <v>1237</v>
      </c>
    </row>
    <row r="192" ht="15.75" customHeight="1">
      <c r="D192">
        <v>30.0</v>
      </c>
      <c r="E192">
        <v>18.0</v>
      </c>
      <c r="F192">
        <v>30.0</v>
      </c>
      <c r="G192">
        <v>18.0</v>
      </c>
      <c r="H192" t="s">
        <v>344</v>
      </c>
      <c r="I192" t="s">
        <v>1383</v>
      </c>
      <c r="K192" t="s">
        <v>1384</v>
      </c>
      <c r="U192" t="s">
        <v>1376</v>
      </c>
      <c r="V192" s="77" t="s">
        <v>1386</v>
      </c>
      <c r="W192" t="s">
        <v>272</v>
      </c>
      <c r="Y192" t="s">
        <v>1237</v>
      </c>
    </row>
    <row r="193" ht="15.75" customHeight="1">
      <c r="D193">
        <v>30.0</v>
      </c>
      <c r="E193">
        <v>19.0</v>
      </c>
      <c r="F193">
        <v>30.0</v>
      </c>
      <c r="G193">
        <v>19.0</v>
      </c>
      <c r="H193" t="s">
        <v>344</v>
      </c>
      <c r="I193" t="s">
        <v>1388</v>
      </c>
      <c r="J193" t="s">
        <v>1389</v>
      </c>
    </row>
    <row r="194" ht="15.75" customHeight="1">
      <c r="D194">
        <v>30.0</v>
      </c>
      <c r="E194">
        <v>20.0</v>
      </c>
      <c r="F194">
        <v>30.0</v>
      </c>
      <c r="G194">
        <v>20.0</v>
      </c>
      <c r="H194" t="s">
        <v>344</v>
      </c>
      <c r="I194" t="s">
        <v>1391</v>
      </c>
      <c r="J194" t="s">
        <v>1389</v>
      </c>
    </row>
    <row r="195" ht="15.75" customHeight="1">
      <c r="D195">
        <v>30.0</v>
      </c>
      <c r="E195">
        <v>21.0</v>
      </c>
      <c r="F195">
        <v>30.0</v>
      </c>
      <c r="G195">
        <v>21.0</v>
      </c>
      <c r="H195" t="s">
        <v>344</v>
      </c>
      <c r="I195" t="s">
        <v>1393</v>
      </c>
      <c r="J195" t="s">
        <v>355</v>
      </c>
    </row>
    <row r="196" ht="15.75" customHeight="1">
      <c r="D196">
        <v>30.0</v>
      </c>
      <c r="E196">
        <v>22.0</v>
      </c>
      <c r="F196">
        <v>30.0</v>
      </c>
      <c r="G196">
        <v>22.0</v>
      </c>
      <c r="H196" t="s">
        <v>344</v>
      </c>
      <c r="I196" t="s">
        <v>1397</v>
      </c>
      <c r="J196" t="s">
        <v>434</v>
      </c>
    </row>
    <row r="197" ht="15.75" customHeight="1">
      <c r="D197">
        <v>30.0</v>
      </c>
      <c r="E197">
        <v>23.0</v>
      </c>
      <c r="F197">
        <v>30.0</v>
      </c>
      <c r="G197">
        <v>23.0</v>
      </c>
      <c r="H197" t="s">
        <v>344</v>
      </c>
      <c r="I197" t="s">
        <v>1400</v>
      </c>
      <c r="J197" t="s">
        <v>1401</v>
      </c>
      <c r="K197" t="s">
        <v>1402</v>
      </c>
      <c r="U197" t="s">
        <v>225</v>
      </c>
      <c r="V197" s="77" t="s">
        <v>1403</v>
      </c>
      <c r="W197" t="s">
        <v>272</v>
      </c>
      <c r="Y197" t="s">
        <v>1404</v>
      </c>
    </row>
    <row r="198" ht="15.75" customHeight="1">
      <c r="D198">
        <v>30.0</v>
      </c>
      <c r="E198">
        <v>24.0</v>
      </c>
      <c r="F198">
        <v>30.0</v>
      </c>
      <c r="G198">
        <v>24.0</v>
      </c>
      <c r="H198" t="s">
        <v>344</v>
      </c>
      <c r="I198" t="s">
        <v>1411</v>
      </c>
      <c r="J198" t="s">
        <v>1412</v>
      </c>
      <c r="K198" t="s">
        <v>1414</v>
      </c>
      <c r="L198" t="s">
        <v>1415</v>
      </c>
    </row>
    <row r="199" ht="15.75" customHeight="1">
      <c r="D199">
        <v>30.0</v>
      </c>
      <c r="E199">
        <v>25.0</v>
      </c>
      <c r="F199">
        <v>30.0</v>
      </c>
      <c r="G199">
        <v>25.0</v>
      </c>
      <c r="H199" t="s">
        <v>344</v>
      </c>
      <c r="I199" t="s">
        <v>625</v>
      </c>
      <c r="J199" t="s">
        <v>1418</v>
      </c>
    </row>
    <row r="200" ht="15.75" customHeight="1">
      <c r="D200">
        <v>30.0</v>
      </c>
      <c r="E200">
        <v>27.0</v>
      </c>
      <c r="F200">
        <v>30.0</v>
      </c>
      <c r="G200">
        <v>27.0</v>
      </c>
      <c r="H200" t="s">
        <v>344</v>
      </c>
      <c r="I200" t="s">
        <v>633</v>
      </c>
      <c r="J200" t="s">
        <v>363</v>
      </c>
    </row>
    <row r="201" ht="15.75" customHeight="1">
      <c r="D201">
        <v>30.0</v>
      </c>
      <c r="E201">
        <v>28.0</v>
      </c>
      <c r="F201">
        <v>30.0</v>
      </c>
      <c r="G201">
        <v>28.0</v>
      </c>
      <c r="H201" t="s">
        <v>344</v>
      </c>
      <c r="I201" t="s">
        <v>640</v>
      </c>
      <c r="J201" t="s">
        <v>371</v>
      </c>
    </row>
    <row r="202" ht="15.75" customHeight="1">
      <c r="D202">
        <v>30.0</v>
      </c>
      <c r="E202">
        <v>29.0</v>
      </c>
      <c r="F202">
        <v>30.0</v>
      </c>
      <c r="G202">
        <v>29.0</v>
      </c>
      <c r="H202" t="s">
        <v>344</v>
      </c>
      <c r="I202" t="s">
        <v>646</v>
      </c>
      <c r="J202" t="s">
        <v>363</v>
      </c>
    </row>
    <row r="203" ht="15.75" customHeight="1">
      <c r="D203">
        <v>30.0</v>
      </c>
      <c r="E203">
        <v>30.0</v>
      </c>
      <c r="F203">
        <v>30.0</v>
      </c>
      <c r="G203">
        <v>30.0</v>
      </c>
      <c r="H203" t="s">
        <v>344</v>
      </c>
      <c r="I203" t="s">
        <v>1425</v>
      </c>
      <c r="J203" t="s">
        <v>371</v>
      </c>
    </row>
    <row r="204" ht="15.75" customHeight="1">
      <c r="D204">
        <v>30.0</v>
      </c>
      <c r="E204">
        <v>31.0</v>
      </c>
      <c r="F204">
        <v>30.0</v>
      </c>
      <c r="G204">
        <v>31.0</v>
      </c>
      <c r="H204" t="s">
        <v>344</v>
      </c>
      <c r="I204" t="s">
        <v>1427</v>
      </c>
      <c r="J204" t="s">
        <v>124</v>
      </c>
    </row>
    <row r="205" ht="15.75" customHeight="1">
      <c r="D205">
        <v>30.0</v>
      </c>
      <c r="E205">
        <v>32.0</v>
      </c>
      <c r="F205">
        <v>30.0</v>
      </c>
      <c r="G205">
        <v>32.0</v>
      </c>
      <c r="H205" t="s">
        <v>344</v>
      </c>
      <c r="I205" t="s">
        <v>1429</v>
      </c>
      <c r="J205" t="s">
        <v>626</v>
      </c>
    </row>
    <row r="206" ht="15.75" customHeight="1">
      <c r="A206" t="s">
        <v>1430</v>
      </c>
      <c r="B206" t="s">
        <v>1432</v>
      </c>
      <c r="D206">
        <v>31.0</v>
      </c>
      <c r="E206">
        <v>0.0</v>
      </c>
      <c r="F206">
        <v>31.0</v>
      </c>
      <c r="G206">
        <v>0.0</v>
      </c>
      <c r="H206" t="s">
        <v>609</v>
      </c>
    </row>
    <row r="207" ht="15.75" customHeight="1">
      <c r="A207" t="s">
        <v>1430</v>
      </c>
      <c r="B207" t="s">
        <v>1435</v>
      </c>
      <c r="D207">
        <v>31.0</v>
      </c>
      <c r="E207">
        <v>1.0</v>
      </c>
      <c r="F207">
        <v>31.0</v>
      </c>
      <c r="G207">
        <v>1.0</v>
      </c>
      <c r="H207" t="s">
        <v>609</v>
      </c>
      <c r="I207" t="s">
        <v>1436</v>
      </c>
      <c r="J207" t="s">
        <v>1437</v>
      </c>
      <c r="N207" t="s">
        <v>1438</v>
      </c>
      <c r="R207" t="s">
        <v>1439</v>
      </c>
    </row>
    <row r="208" ht="15.75" customHeight="1">
      <c r="A208" t="s">
        <v>1440</v>
      </c>
      <c r="B208" t="s">
        <v>1441</v>
      </c>
      <c r="D208">
        <v>31.0</v>
      </c>
      <c r="E208">
        <v>2.0</v>
      </c>
      <c r="F208">
        <v>31.0</v>
      </c>
      <c r="G208">
        <v>2.0</v>
      </c>
      <c r="H208" t="s">
        <v>609</v>
      </c>
      <c r="I208" t="s">
        <v>1443</v>
      </c>
      <c r="J208" t="s">
        <v>1444</v>
      </c>
      <c r="U208" t="s">
        <v>1430</v>
      </c>
      <c r="V208" t="s">
        <v>1435</v>
      </c>
    </row>
    <row r="209" ht="15.75" customHeight="1">
      <c r="A209" t="s">
        <v>1440</v>
      </c>
      <c r="B209" t="s">
        <v>1446</v>
      </c>
      <c r="D209">
        <v>31.0</v>
      </c>
      <c r="E209">
        <v>3.0</v>
      </c>
      <c r="F209">
        <v>31.0</v>
      </c>
      <c r="G209">
        <v>3.0</v>
      </c>
      <c r="H209" t="s">
        <v>609</v>
      </c>
      <c r="I209" t="s">
        <v>1448</v>
      </c>
      <c r="J209" t="s">
        <v>1449</v>
      </c>
      <c r="U209" t="s">
        <v>1450</v>
      </c>
      <c r="V209" t="s">
        <v>1446</v>
      </c>
    </row>
    <row r="210" ht="15.75" customHeight="1">
      <c r="D210">
        <v>31.0</v>
      </c>
      <c r="E210">
        <v>4.0</v>
      </c>
      <c r="F210">
        <v>31.0</v>
      </c>
      <c r="G210">
        <v>4.0</v>
      </c>
      <c r="H210" t="s">
        <v>609</v>
      </c>
      <c r="I210" t="s">
        <v>1452</v>
      </c>
      <c r="J210" t="s">
        <v>483</v>
      </c>
      <c r="N210" t="s">
        <v>1097</v>
      </c>
      <c r="R210" t="s">
        <v>1097</v>
      </c>
    </row>
    <row r="211" ht="15.75" customHeight="1">
      <c r="A211" t="s">
        <v>1430</v>
      </c>
      <c r="B211" t="s">
        <v>1454</v>
      </c>
      <c r="D211">
        <v>31.0</v>
      </c>
      <c r="E211">
        <v>5.0</v>
      </c>
      <c r="F211">
        <v>31.0</v>
      </c>
      <c r="G211">
        <v>5.0</v>
      </c>
      <c r="H211" t="s">
        <v>609</v>
      </c>
      <c r="I211" t="s">
        <v>1455</v>
      </c>
      <c r="J211" t="s">
        <v>891</v>
      </c>
      <c r="N211" t="s">
        <v>1438</v>
      </c>
      <c r="O211" t="s">
        <v>1458</v>
      </c>
      <c r="R211" t="s">
        <v>1459</v>
      </c>
      <c r="S211" t="s">
        <v>1460</v>
      </c>
      <c r="U211" t="s">
        <v>1430</v>
      </c>
      <c r="V211" t="s">
        <v>1461</v>
      </c>
    </row>
    <row r="212" ht="15.75" customHeight="1">
      <c r="A212" t="s">
        <v>1430</v>
      </c>
      <c r="B212" t="s">
        <v>1462</v>
      </c>
      <c r="D212">
        <v>31.0</v>
      </c>
      <c r="E212">
        <v>6.0</v>
      </c>
      <c r="F212">
        <v>31.0</v>
      </c>
      <c r="G212">
        <v>6.0</v>
      </c>
      <c r="H212" t="s">
        <v>609</v>
      </c>
      <c r="I212" t="s">
        <v>1464</v>
      </c>
      <c r="J212" t="s">
        <v>1465</v>
      </c>
      <c r="N212" t="s">
        <v>1097</v>
      </c>
      <c r="R212" t="s">
        <v>1097</v>
      </c>
    </row>
    <row r="213" ht="15.75" customHeight="1">
      <c r="A213" t="s">
        <v>1430</v>
      </c>
      <c r="B213" t="s">
        <v>1466</v>
      </c>
      <c r="D213">
        <v>31.0</v>
      </c>
      <c r="E213">
        <v>7.0</v>
      </c>
      <c r="F213">
        <v>31.0</v>
      </c>
      <c r="G213">
        <v>7.0</v>
      </c>
      <c r="H213" t="s">
        <v>609</v>
      </c>
      <c r="I213" t="s">
        <v>1467</v>
      </c>
      <c r="J213" t="s">
        <v>483</v>
      </c>
      <c r="N213" t="s">
        <v>1097</v>
      </c>
      <c r="R213" t="s">
        <v>1097</v>
      </c>
    </row>
    <row r="214" ht="15.75" customHeight="1">
      <c r="A214" t="s">
        <v>1430</v>
      </c>
      <c r="B214" t="s">
        <v>1466</v>
      </c>
      <c r="D214">
        <v>31.0</v>
      </c>
      <c r="E214">
        <v>8.0</v>
      </c>
      <c r="F214">
        <v>31.0</v>
      </c>
      <c r="G214">
        <v>8.0</v>
      </c>
      <c r="H214" t="s">
        <v>609</v>
      </c>
      <c r="I214" t="s">
        <v>1471</v>
      </c>
      <c r="J214" t="s">
        <v>472</v>
      </c>
      <c r="N214" t="s">
        <v>1097</v>
      </c>
      <c r="R214" t="s">
        <v>1097</v>
      </c>
    </row>
    <row r="215" ht="15.75" customHeight="1">
      <c r="A215" t="s">
        <v>1430</v>
      </c>
      <c r="B215" t="s">
        <v>1466</v>
      </c>
      <c r="D215">
        <v>31.0</v>
      </c>
      <c r="E215">
        <v>9.0</v>
      </c>
      <c r="F215">
        <v>31.0</v>
      </c>
      <c r="G215">
        <v>9.0</v>
      </c>
      <c r="H215" t="s">
        <v>609</v>
      </c>
      <c r="I215" t="s">
        <v>1473</v>
      </c>
      <c r="J215" t="s">
        <v>581</v>
      </c>
      <c r="N215" t="s">
        <v>1097</v>
      </c>
      <c r="R215" t="s">
        <v>1097</v>
      </c>
    </row>
    <row r="216" ht="15.75" customHeight="1">
      <c r="A216" t="s">
        <v>1430</v>
      </c>
      <c r="B216" t="s">
        <v>1474</v>
      </c>
      <c r="D216">
        <v>31.0</v>
      </c>
      <c r="E216">
        <v>10.0</v>
      </c>
      <c r="F216">
        <v>31.0</v>
      </c>
      <c r="G216">
        <v>10.0</v>
      </c>
      <c r="H216" t="s">
        <v>609</v>
      </c>
      <c r="I216" t="s">
        <v>1475</v>
      </c>
      <c r="J216" t="s">
        <v>371</v>
      </c>
      <c r="N216" t="s">
        <v>1438</v>
      </c>
      <c r="O216" t="s">
        <v>1476</v>
      </c>
      <c r="R216" t="s">
        <v>1439</v>
      </c>
      <c r="S216" t="s">
        <v>1474</v>
      </c>
      <c r="U216" t="s">
        <v>1430</v>
      </c>
      <c r="V216" t="s">
        <v>1474</v>
      </c>
    </row>
    <row r="217" ht="15.75" customHeight="1">
      <c r="A217" t="s">
        <v>1430</v>
      </c>
      <c r="B217" t="s">
        <v>1478</v>
      </c>
      <c r="D217">
        <v>31.0</v>
      </c>
      <c r="E217">
        <v>11.0</v>
      </c>
      <c r="F217">
        <v>31.0</v>
      </c>
      <c r="G217">
        <v>11.0</v>
      </c>
      <c r="H217" t="s">
        <v>609</v>
      </c>
      <c r="I217" t="s">
        <v>1479</v>
      </c>
      <c r="J217" t="s">
        <v>837</v>
      </c>
      <c r="O217" t="s">
        <v>1480</v>
      </c>
      <c r="R217" t="s">
        <v>404</v>
      </c>
      <c r="S217" t="s">
        <v>1481</v>
      </c>
    </row>
    <row r="218" ht="15.75" customHeight="1">
      <c r="A218" t="s">
        <v>1430</v>
      </c>
      <c r="B218" t="s">
        <v>1483</v>
      </c>
      <c r="D218">
        <v>31.0</v>
      </c>
      <c r="E218">
        <v>12.0</v>
      </c>
      <c r="F218">
        <v>31.0</v>
      </c>
      <c r="G218">
        <v>12.0</v>
      </c>
      <c r="H218" t="s">
        <v>609</v>
      </c>
      <c r="I218" t="s">
        <v>1484</v>
      </c>
      <c r="J218" t="s">
        <v>1033</v>
      </c>
      <c r="N218" t="s">
        <v>1438</v>
      </c>
      <c r="O218" t="s">
        <v>1485</v>
      </c>
      <c r="R218" t="s">
        <v>1439</v>
      </c>
      <c r="S218" t="s">
        <v>1483</v>
      </c>
    </row>
    <row r="219" ht="15.75" customHeight="1">
      <c r="A219" t="s">
        <v>1430</v>
      </c>
      <c r="B219" t="s">
        <v>1486</v>
      </c>
      <c r="D219">
        <v>31.0</v>
      </c>
      <c r="E219">
        <v>13.0</v>
      </c>
      <c r="F219">
        <v>31.0</v>
      </c>
      <c r="G219">
        <v>13.0</v>
      </c>
      <c r="H219" t="s">
        <v>609</v>
      </c>
      <c r="I219" t="s">
        <v>1488</v>
      </c>
      <c r="J219" t="s">
        <v>626</v>
      </c>
      <c r="N219" t="s">
        <v>1097</v>
      </c>
      <c r="R219" t="s">
        <v>1097</v>
      </c>
    </row>
    <row r="220" ht="15.75" customHeight="1">
      <c r="D220">
        <v>31.0</v>
      </c>
      <c r="E220">
        <v>14.0</v>
      </c>
      <c r="F220">
        <v>31.0</v>
      </c>
      <c r="G220">
        <v>14.0</v>
      </c>
      <c r="H220" t="s">
        <v>609</v>
      </c>
      <c r="I220" t="s">
        <v>1490</v>
      </c>
      <c r="J220" t="s">
        <v>837</v>
      </c>
    </row>
    <row r="221" ht="15.75" customHeight="1">
      <c r="A221" t="s">
        <v>1430</v>
      </c>
      <c r="B221" t="s">
        <v>1492</v>
      </c>
      <c r="D221">
        <v>31.0</v>
      </c>
      <c r="E221">
        <v>15.0</v>
      </c>
      <c r="F221">
        <v>31.0</v>
      </c>
      <c r="G221">
        <v>15.0</v>
      </c>
      <c r="H221" t="s">
        <v>609</v>
      </c>
      <c r="I221" t="s">
        <v>1493</v>
      </c>
      <c r="J221" t="s">
        <v>1494</v>
      </c>
      <c r="N221" t="s">
        <v>1438</v>
      </c>
      <c r="O221" t="s">
        <v>1495</v>
      </c>
      <c r="R221" t="s">
        <v>1439</v>
      </c>
      <c r="S221" t="s">
        <v>1492</v>
      </c>
      <c r="U221" t="s">
        <v>1430</v>
      </c>
      <c r="V221" t="s">
        <v>1492</v>
      </c>
    </row>
    <row r="222" ht="15.75" customHeight="1">
      <c r="D222">
        <v>31.0</v>
      </c>
      <c r="E222">
        <v>16.0</v>
      </c>
      <c r="F222">
        <v>31.0</v>
      </c>
      <c r="G222">
        <v>16.0</v>
      </c>
      <c r="H222" t="s">
        <v>609</v>
      </c>
      <c r="I222" t="s">
        <v>1497</v>
      </c>
      <c r="J222" t="s">
        <v>626</v>
      </c>
    </row>
    <row r="223" ht="15.75" customHeight="1">
      <c r="D223">
        <v>31.0</v>
      </c>
      <c r="E223">
        <v>17.0</v>
      </c>
      <c r="F223">
        <v>31.0</v>
      </c>
      <c r="G223">
        <v>17.0</v>
      </c>
      <c r="H223" t="s">
        <v>609</v>
      </c>
      <c r="I223" t="s">
        <v>1499</v>
      </c>
      <c r="J223" t="s">
        <v>1494</v>
      </c>
    </row>
    <row r="224" ht="15.75" customHeight="1">
      <c r="A224" t="s">
        <v>1430</v>
      </c>
      <c r="B224" t="s">
        <v>1500</v>
      </c>
      <c r="H224" t="s">
        <v>1097</v>
      </c>
      <c r="I224" t="s">
        <v>1097</v>
      </c>
      <c r="N224" t="s">
        <v>1097</v>
      </c>
      <c r="O224" t="s">
        <v>1097</v>
      </c>
      <c r="R224" t="s">
        <v>1439</v>
      </c>
      <c r="S224" t="s">
        <v>1502</v>
      </c>
    </row>
    <row r="225" ht="15.75" customHeight="1">
      <c r="A225" t="s">
        <v>1430</v>
      </c>
      <c r="B225" t="s">
        <v>1504</v>
      </c>
      <c r="H225" t="s">
        <v>609</v>
      </c>
      <c r="I225" t="s">
        <v>1505</v>
      </c>
      <c r="N225" t="s">
        <v>1097</v>
      </c>
      <c r="R225" t="s">
        <v>1097</v>
      </c>
    </row>
    <row r="226" ht="15.75" customHeight="1">
      <c r="A226" t="s">
        <v>1430</v>
      </c>
      <c r="B226" t="s">
        <v>1507</v>
      </c>
      <c r="H226" t="s">
        <v>1097</v>
      </c>
      <c r="I226" t="s">
        <v>1097</v>
      </c>
    </row>
    <row r="227" ht="15.75" customHeight="1">
      <c r="A227" t="s">
        <v>1430</v>
      </c>
      <c r="B227" t="s">
        <v>1508</v>
      </c>
      <c r="H227" t="s">
        <v>1097</v>
      </c>
      <c r="I227" t="s">
        <v>1097</v>
      </c>
      <c r="N227" t="s">
        <v>1438</v>
      </c>
      <c r="O227" t="s">
        <v>1509</v>
      </c>
      <c r="R227" t="s">
        <v>1439</v>
      </c>
      <c r="S227" t="s">
        <v>1508</v>
      </c>
      <c r="U227" t="s">
        <v>1430</v>
      </c>
      <c r="V227" t="s">
        <v>1508</v>
      </c>
    </row>
    <row r="228" ht="15.75" customHeight="1">
      <c r="A228" t="s">
        <v>1430</v>
      </c>
      <c r="B228" t="s">
        <v>1512</v>
      </c>
      <c r="H228" t="s">
        <v>1097</v>
      </c>
      <c r="I228" t="s">
        <v>1097</v>
      </c>
      <c r="N228" t="s">
        <v>1438</v>
      </c>
      <c r="O228" t="s">
        <v>1513</v>
      </c>
      <c r="R228" t="s">
        <v>1097</v>
      </c>
      <c r="S228" t="s">
        <v>1097</v>
      </c>
    </row>
    <row r="229" ht="15.75" customHeight="1">
      <c r="A229" t="s">
        <v>1430</v>
      </c>
      <c r="B229" t="s">
        <v>1516</v>
      </c>
      <c r="H229" t="s">
        <v>1097</v>
      </c>
      <c r="I229" t="s">
        <v>1517</v>
      </c>
      <c r="N229" t="s">
        <v>1438</v>
      </c>
      <c r="O229" t="s">
        <v>1518</v>
      </c>
      <c r="R229" t="s">
        <v>1097</v>
      </c>
      <c r="S229" t="s">
        <v>1517</v>
      </c>
    </row>
    <row r="230" ht="15.75" customHeight="1">
      <c r="N230" t="s">
        <v>1438</v>
      </c>
      <c r="O230" t="s">
        <v>1520</v>
      </c>
    </row>
    <row r="231" ht="15.75" customHeight="1">
      <c r="N231" t="s">
        <v>1438</v>
      </c>
      <c r="O231" t="s">
        <v>1523</v>
      </c>
    </row>
    <row r="232" ht="15.75" customHeight="1">
      <c r="A232" t="s">
        <v>1430</v>
      </c>
      <c r="B232" t="s">
        <v>1524</v>
      </c>
      <c r="N232" t="s">
        <v>1525</v>
      </c>
      <c r="O232" t="s">
        <v>1526</v>
      </c>
    </row>
    <row r="233" ht="15.75" customHeight="1">
      <c r="B233" t="s">
        <v>1529</v>
      </c>
      <c r="D233">
        <v>40.0</v>
      </c>
      <c r="E233">
        <v>0.0</v>
      </c>
      <c r="F233">
        <v>40.0</v>
      </c>
      <c r="G233">
        <v>0.0</v>
      </c>
      <c r="H233" t="s">
        <v>226</v>
      </c>
    </row>
    <row r="234" ht="15.75" customHeight="1">
      <c r="D234">
        <v>40.0</v>
      </c>
      <c r="E234">
        <v>1.0</v>
      </c>
      <c r="F234">
        <v>40.0</v>
      </c>
      <c r="G234">
        <v>1.0</v>
      </c>
      <c r="H234" t="s">
        <v>226</v>
      </c>
      <c r="I234" t="s">
        <v>1532</v>
      </c>
      <c r="J234" t="s">
        <v>1437</v>
      </c>
    </row>
    <row r="235" ht="15.75" customHeight="1">
      <c r="D235">
        <v>40.0</v>
      </c>
      <c r="E235">
        <v>2.0</v>
      </c>
      <c r="F235">
        <v>40.0</v>
      </c>
      <c r="G235">
        <v>2.0</v>
      </c>
      <c r="H235" t="s">
        <v>226</v>
      </c>
      <c r="I235" t="s">
        <v>1287</v>
      </c>
      <c r="J235" t="s">
        <v>1444</v>
      </c>
    </row>
    <row r="236" ht="15.75" customHeight="1">
      <c r="D236">
        <v>40.0</v>
      </c>
      <c r="E236">
        <v>3.0</v>
      </c>
      <c r="F236">
        <v>40.0</v>
      </c>
      <c r="G236">
        <v>3.0</v>
      </c>
      <c r="H236" t="s">
        <v>226</v>
      </c>
      <c r="I236" t="s">
        <v>1535</v>
      </c>
      <c r="J236" t="s">
        <v>363</v>
      </c>
      <c r="K236" t="s">
        <v>1536</v>
      </c>
      <c r="U236" t="s">
        <v>225</v>
      </c>
      <c r="V236" t="s">
        <v>1538</v>
      </c>
      <c r="W236" t="s">
        <v>272</v>
      </c>
      <c r="Y236" t="s">
        <v>1539</v>
      </c>
    </row>
    <row r="237" ht="15.75" customHeight="1">
      <c r="D237">
        <v>40.0</v>
      </c>
      <c r="E237">
        <v>4.0</v>
      </c>
      <c r="F237">
        <v>40.0</v>
      </c>
      <c r="G237">
        <v>4.0</v>
      </c>
      <c r="H237" t="s">
        <v>226</v>
      </c>
      <c r="I237" t="s">
        <v>1541</v>
      </c>
      <c r="J237" t="s">
        <v>891</v>
      </c>
      <c r="K237" t="s">
        <v>1542</v>
      </c>
      <c r="U237" t="s">
        <v>225</v>
      </c>
      <c r="V237" s="77" t="s">
        <v>1544</v>
      </c>
      <c r="W237" t="s">
        <v>272</v>
      </c>
    </row>
    <row r="238" ht="15.75" customHeight="1">
      <c r="D238">
        <v>40.0</v>
      </c>
      <c r="E238">
        <v>5.0</v>
      </c>
      <c r="F238">
        <v>40.0</v>
      </c>
      <c r="G238">
        <v>5.0</v>
      </c>
      <c r="H238" t="s">
        <v>226</v>
      </c>
      <c r="I238" t="s">
        <v>1546</v>
      </c>
      <c r="J238" t="s">
        <v>1548</v>
      </c>
      <c r="K238" t="s">
        <v>1549</v>
      </c>
      <c r="U238" t="s">
        <v>225</v>
      </c>
      <c r="V238" s="77" t="s">
        <v>1544</v>
      </c>
      <c r="W238" t="s">
        <v>272</v>
      </c>
    </row>
    <row r="239" ht="15.75" customHeight="1">
      <c r="D239">
        <v>40.0</v>
      </c>
      <c r="E239">
        <v>6.0</v>
      </c>
      <c r="F239">
        <v>40.0</v>
      </c>
      <c r="G239">
        <v>6.0</v>
      </c>
      <c r="H239" t="s">
        <v>226</v>
      </c>
      <c r="I239" t="s">
        <v>1551</v>
      </c>
      <c r="J239" t="s">
        <v>848</v>
      </c>
      <c r="K239" t="s">
        <v>1552</v>
      </c>
      <c r="U239" t="s">
        <v>225</v>
      </c>
      <c r="V239" s="77" t="s">
        <v>1544</v>
      </c>
      <c r="W239" t="s">
        <v>272</v>
      </c>
    </row>
    <row r="240" ht="15.75" customHeight="1">
      <c r="D240">
        <v>40.0</v>
      </c>
      <c r="E240">
        <v>6.0</v>
      </c>
      <c r="F240">
        <v>40.0</v>
      </c>
      <c r="G240">
        <v>6.0</v>
      </c>
      <c r="H240" t="s">
        <v>226</v>
      </c>
      <c r="I240" t="s">
        <v>1556</v>
      </c>
      <c r="K240" t="s">
        <v>1557</v>
      </c>
      <c r="L240" t="s">
        <v>1558</v>
      </c>
      <c r="U240" t="s">
        <v>1376</v>
      </c>
      <c r="V240" s="77" t="s">
        <v>1560</v>
      </c>
      <c r="W240" t="s">
        <v>272</v>
      </c>
      <c r="Y240" t="s">
        <v>537</v>
      </c>
    </row>
    <row r="241" ht="15.75" customHeight="1">
      <c r="D241">
        <v>40.0</v>
      </c>
      <c r="E241">
        <v>6.0</v>
      </c>
      <c r="F241">
        <v>40.0</v>
      </c>
      <c r="G241">
        <v>6.0</v>
      </c>
      <c r="H241" t="s">
        <v>226</v>
      </c>
      <c r="I241" t="s">
        <v>1562</v>
      </c>
      <c r="K241" t="s">
        <v>1563</v>
      </c>
      <c r="L241" t="s">
        <v>1564</v>
      </c>
      <c r="U241" t="s">
        <v>1376</v>
      </c>
      <c r="V241" s="77" t="s">
        <v>1565</v>
      </c>
      <c r="W241" t="s">
        <v>272</v>
      </c>
      <c r="Y241" t="s">
        <v>1566</v>
      </c>
    </row>
    <row r="242" ht="15.75" customHeight="1">
      <c r="D242">
        <v>40.0</v>
      </c>
      <c r="E242">
        <v>6.0</v>
      </c>
      <c r="F242">
        <v>40.0</v>
      </c>
      <c r="G242">
        <v>6.0</v>
      </c>
      <c r="H242" t="s">
        <v>226</v>
      </c>
      <c r="I242" t="s">
        <v>1567</v>
      </c>
      <c r="K242" t="s">
        <v>1568</v>
      </c>
      <c r="L242" t="s">
        <v>1569</v>
      </c>
      <c r="U242" t="s">
        <v>225</v>
      </c>
      <c r="V242" s="77" t="s">
        <v>1570</v>
      </c>
      <c r="W242" t="s">
        <v>272</v>
      </c>
      <c r="Y242" t="s">
        <v>1571</v>
      </c>
    </row>
    <row r="243" ht="15.75" customHeight="1">
      <c r="D243">
        <v>40.0</v>
      </c>
      <c r="E243">
        <v>7.0</v>
      </c>
      <c r="F243">
        <v>40.0</v>
      </c>
      <c r="G243">
        <v>7.0</v>
      </c>
      <c r="H243" t="s">
        <v>226</v>
      </c>
      <c r="I243" t="s">
        <v>1572</v>
      </c>
      <c r="J243" t="s">
        <v>837</v>
      </c>
      <c r="K243" t="s">
        <v>1573</v>
      </c>
      <c r="L243" t="s">
        <v>1574</v>
      </c>
    </row>
    <row r="244" ht="15.75" customHeight="1">
      <c r="D244">
        <v>40.0</v>
      </c>
      <c r="E244">
        <v>7.0</v>
      </c>
      <c r="F244">
        <v>40.0</v>
      </c>
      <c r="G244">
        <v>7.0</v>
      </c>
      <c r="H244" t="s">
        <v>226</v>
      </c>
      <c r="I244" t="s">
        <v>1577</v>
      </c>
      <c r="K244" t="s">
        <v>1579</v>
      </c>
      <c r="L244" t="s">
        <v>1580</v>
      </c>
      <c r="U244" t="s">
        <v>225</v>
      </c>
      <c r="V244" s="77" t="s">
        <v>1582</v>
      </c>
      <c r="W244" t="s">
        <v>272</v>
      </c>
      <c r="Y244" t="s">
        <v>537</v>
      </c>
    </row>
    <row r="245" ht="15.75" customHeight="1">
      <c r="D245">
        <v>40.0</v>
      </c>
      <c r="E245">
        <v>8.0</v>
      </c>
      <c r="F245">
        <v>40.0</v>
      </c>
      <c r="G245">
        <v>8.0</v>
      </c>
      <c r="H245" t="s">
        <v>226</v>
      </c>
      <c r="I245" t="s">
        <v>1585</v>
      </c>
      <c r="J245" t="s">
        <v>1586</v>
      </c>
      <c r="K245" t="s">
        <v>1587</v>
      </c>
    </row>
    <row r="246" ht="15.75" customHeight="1">
      <c r="D246">
        <v>40.0</v>
      </c>
      <c r="E246">
        <v>9.0</v>
      </c>
      <c r="F246">
        <v>40.0</v>
      </c>
      <c r="G246">
        <v>9.0</v>
      </c>
      <c r="H246" t="s">
        <v>226</v>
      </c>
      <c r="I246" t="s">
        <v>1589</v>
      </c>
      <c r="J246" t="s">
        <v>371</v>
      </c>
      <c r="K246" t="s">
        <v>1590</v>
      </c>
    </row>
    <row r="247" ht="15.75" customHeight="1">
      <c r="D247">
        <v>40.0</v>
      </c>
      <c r="E247">
        <v>10.0</v>
      </c>
      <c r="F247">
        <v>40.0</v>
      </c>
      <c r="G247">
        <v>10.0</v>
      </c>
      <c r="H247" t="s">
        <v>226</v>
      </c>
      <c r="I247" t="s">
        <v>1592</v>
      </c>
      <c r="J247" t="s">
        <v>371</v>
      </c>
      <c r="K247" t="s">
        <v>1593</v>
      </c>
    </row>
    <row r="248" ht="15.75" customHeight="1">
      <c r="D248">
        <v>40.0</v>
      </c>
      <c r="E248">
        <v>11.0</v>
      </c>
      <c r="F248">
        <v>40.0</v>
      </c>
      <c r="G248">
        <v>11.0</v>
      </c>
      <c r="H248" t="s">
        <v>226</v>
      </c>
      <c r="I248" t="s">
        <v>1595</v>
      </c>
      <c r="J248" t="s">
        <v>1596</v>
      </c>
      <c r="K248" t="s">
        <v>1597</v>
      </c>
      <c r="Y248" t="s">
        <v>1598</v>
      </c>
    </row>
    <row r="249" ht="15.75" customHeight="1">
      <c r="D249">
        <v>40.0</v>
      </c>
      <c r="E249">
        <v>12.0</v>
      </c>
      <c r="F249">
        <v>40.0</v>
      </c>
      <c r="G249">
        <v>12.0</v>
      </c>
      <c r="H249" t="s">
        <v>226</v>
      </c>
      <c r="I249" t="s">
        <v>1599</v>
      </c>
      <c r="J249" t="s">
        <v>837</v>
      </c>
      <c r="K249" t="s">
        <v>1601</v>
      </c>
      <c r="L249" t="s">
        <v>1602</v>
      </c>
    </row>
    <row r="250" ht="15.75" customHeight="1">
      <c r="D250">
        <v>40.0</v>
      </c>
      <c r="E250">
        <v>13.0</v>
      </c>
      <c r="F250">
        <v>40.0</v>
      </c>
      <c r="G250">
        <v>13.0</v>
      </c>
      <c r="H250" t="s">
        <v>226</v>
      </c>
      <c r="I250" t="s">
        <v>1603</v>
      </c>
      <c r="J250" t="s">
        <v>837</v>
      </c>
      <c r="K250" t="s">
        <v>1605</v>
      </c>
    </row>
    <row r="251" ht="15.75" customHeight="1">
      <c r="D251">
        <v>40.0</v>
      </c>
      <c r="E251">
        <v>14.0</v>
      </c>
      <c r="F251">
        <v>40.0</v>
      </c>
      <c r="G251">
        <v>14.0</v>
      </c>
      <c r="H251" t="s">
        <v>226</v>
      </c>
      <c r="I251" t="s">
        <v>1606</v>
      </c>
      <c r="J251" t="s">
        <v>626</v>
      </c>
      <c r="K251" t="s">
        <v>1607</v>
      </c>
      <c r="L251" t="s">
        <v>1608</v>
      </c>
    </row>
    <row r="252" ht="15.75" customHeight="1">
      <c r="D252">
        <v>40.0</v>
      </c>
      <c r="E252">
        <v>14.0</v>
      </c>
      <c r="F252">
        <v>40.0</v>
      </c>
      <c r="G252">
        <v>14.0</v>
      </c>
      <c r="H252" t="s">
        <v>226</v>
      </c>
      <c r="I252" t="s">
        <v>1610</v>
      </c>
      <c r="K252" t="s">
        <v>1612</v>
      </c>
      <c r="L252" t="s">
        <v>1613</v>
      </c>
      <c r="U252" t="s">
        <v>225</v>
      </c>
      <c r="V252" t="s">
        <v>1614</v>
      </c>
      <c r="W252" t="s">
        <v>272</v>
      </c>
      <c r="Y252" t="s">
        <v>1616</v>
      </c>
    </row>
    <row r="253" ht="15.75" customHeight="1">
      <c r="D253">
        <v>40.0</v>
      </c>
      <c r="E253">
        <v>15.0</v>
      </c>
      <c r="F253">
        <v>40.0</v>
      </c>
      <c r="G253">
        <v>15.0</v>
      </c>
      <c r="H253" t="s">
        <v>226</v>
      </c>
      <c r="I253" t="s">
        <v>1618</v>
      </c>
      <c r="J253" t="s">
        <v>837</v>
      </c>
      <c r="K253" t="s">
        <v>1619</v>
      </c>
    </row>
    <row r="254" ht="15.75" customHeight="1">
      <c r="D254">
        <v>40.0</v>
      </c>
      <c r="E254">
        <v>16.0</v>
      </c>
      <c r="F254">
        <v>40.0</v>
      </c>
      <c r="G254">
        <v>16.0</v>
      </c>
      <c r="H254" t="s">
        <v>226</v>
      </c>
      <c r="I254" t="s">
        <v>1621</v>
      </c>
      <c r="J254" t="s">
        <v>837</v>
      </c>
      <c r="K254" t="s">
        <v>1622</v>
      </c>
    </row>
    <row r="255" ht="15.75" customHeight="1">
      <c r="D255">
        <v>40.0</v>
      </c>
      <c r="E255">
        <v>17.0</v>
      </c>
      <c r="F255">
        <v>40.0</v>
      </c>
      <c r="G255">
        <v>17.0</v>
      </c>
      <c r="H255" t="s">
        <v>226</v>
      </c>
      <c r="I255" t="s">
        <v>1624</v>
      </c>
      <c r="J255" t="s">
        <v>837</v>
      </c>
      <c r="K255" t="s">
        <v>1625</v>
      </c>
    </row>
    <row r="256" ht="15.75" customHeight="1">
      <c r="D256">
        <v>40.0</v>
      </c>
      <c r="E256">
        <v>18.0</v>
      </c>
      <c r="F256">
        <v>40.0</v>
      </c>
      <c r="G256">
        <v>18.0</v>
      </c>
      <c r="H256" t="s">
        <v>226</v>
      </c>
      <c r="I256" t="s">
        <v>1628</v>
      </c>
      <c r="J256" t="s">
        <v>837</v>
      </c>
      <c r="K256" t="s">
        <v>1629</v>
      </c>
    </row>
    <row r="257" ht="15.75" customHeight="1">
      <c r="D257">
        <v>40.0</v>
      </c>
      <c r="E257">
        <v>19.0</v>
      </c>
      <c r="F257">
        <v>40.0</v>
      </c>
      <c r="G257">
        <v>19.0</v>
      </c>
      <c r="H257" t="s">
        <v>226</v>
      </c>
      <c r="I257" t="s">
        <v>1630</v>
      </c>
      <c r="J257" t="s">
        <v>837</v>
      </c>
      <c r="K257" t="s">
        <v>1632</v>
      </c>
    </row>
    <row r="258" ht="15.75" customHeight="1">
      <c r="D258">
        <v>40.0</v>
      </c>
      <c r="E258">
        <v>20.0</v>
      </c>
      <c r="F258">
        <v>40.0</v>
      </c>
      <c r="G258">
        <v>20.0</v>
      </c>
      <c r="H258" t="s">
        <v>226</v>
      </c>
      <c r="I258" t="s">
        <v>1633</v>
      </c>
      <c r="J258" t="s">
        <v>837</v>
      </c>
      <c r="K258" t="s">
        <v>1634</v>
      </c>
    </row>
    <row r="259" ht="15.75" customHeight="1">
      <c r="D259">
        <v>40.0</v>
      </c>
      <c r="E259">
        <v>21.0</v>
      </c>
      <c r="F259">
        <v>40.0</v>
      </c>
      <c r="G259">
        <v>21.0</v>
      </c>
      <c r="H259" t="s">
        <v>226</v>
      </c>
      <c r="I259" t="s">
        <v>1636</v>
      </c>
      <c r="J259" t="s">
        <v>837</v>
      </c>
      <c r="K259" t="s">
        <v>1637</v>
      </c>
    </row>
    <row r="260" ht="15.75" customHeight="1">
      <c r="D260">
        <v>40.0</v>
      </c>
      <c r="E260">
        <v>22.0</v>
      </c>
      <c r="F260">
        <v>40.0</v>
      </c>
      <c r="G260">
        <v>22.0</v>
      </c>
      <c r="H260" t="s">
        <v>226</v>
      </c>
      <c r="I260" t="s">
        <v>1640</v>
      </c>
      <c r="J260" t="s">
        <v>837</v>
      </c>
      <c r="K260" t="s">
        <v>1641</v>
      </c>
      <c r="L260" t="s">
        <v>1642</v>
      </c>
    </row>
    <row r="261" ht="15.75" customHeight="1">
      <c r="D261">
        <v>40.0</v>
      </c>
      <c r="E261">
        <v>23.0</v>
      </c>
      <c r="F261">
        <v>40.0</v>
      </c>
      <c r="G261">
        <v>23.0</v>
      </c>
      <c r="H261" t="s">
        <v>226</v>
      </c>
      <c r="I261" t="s">
        <v>1645</v>
      </c>
      <c r="J261" t="s">
        <v>837</v>
      </c>
      <c r="K261" t="s">
        <v>1646</v>
      </c>
    </row>
    <row r="262" ht="15.75" customHeight="1">
      <c r="D262">
        <v>40.0</v>
      </c>
      <c r="E262">
        <v>24.0</v>
      </c>
      <c r="F262">
        <v>40.0</v>
      </c>
      <c r="G262">
        <v>24.0</v>
      </c>
      <c r="H262" t="s">
        <v>226</v>
      </c>
      <c r="I262" t="s">
        <v>1647</v>
      </c>
      <c r="J262" t="s">
        <v>837</v>
      </c>
      <c r="K262" t="s">
        <v>1649</v>
      </c>
    </row>
    <row r="263" ht="15.75" customHeight="1">
      <c r="D263">
        <v>40.0</v>
      </c>
      <c r="E263">
        <v>25.0</v>
      </c>
      <c r="F263">
        <v>40.0</v>
      </c>
      <c r="G263">
        <v>25.0</v>
      </c>
      <c r="H263" t="s">
        <v>226</v>
      </c>
      <c r="I263" t="s">
        <v>1651</v>
      </c>
      <c r="J263" t="s">
        <v>837</v>
      </c>
      <c r="K263" t="s">
        <v>1652</v>
      </c>
    </row>
    <row r="264" ht="15.75" customHeight="1">
      <c r="D264">
        <v>40.0</v>
      </c>
      <c r="E264">
        <v>26.0</v>
      </c>
      <c r="F264">
        <v>40.0</v>
      </c>
      <c r="G264">
        <v>26.0</v>
      </c>
      <c r="H264" t="s">
        <v>226</v>
      </c>
      <c r="I264" t="s">
        <v>1655</v>
      </c>
      <c r="J264" t="s">
        <v>837</v>
      </c>
      <c r="K264" t="s">
        <v>1656</v>
      </c>
    </row>
    <row r="265" ht="15.75" customHeight="1">
      <c r="D265">
        <v>40.0</v>
      </c>
      <c r="E265">
        <v>27.0</v>
      </c>
      <c r="F265">
        <v>40.0</v>
      </c>
      <c r="G265">
        <v>27.0</v>
      </c>
      <c r="H265" t="s">
        <v>226</v>
      </c>
      <c r="I265" t="s">
        <v>1657</v>
      </c>
      <c r="J265" t="s">
        <v>837</v>
      </c>
      <c r="K265" t="s">
        <v>794</v>
      </c>
      <c r="L265" t="s">
        <v>1659</v>
      </c>
    </row>
    <row r="266" ht="15.75" customHeight="1">
      <c r="D266">
        <v>40.0</v>
      </c>
      <c r="E266">
        <v>28.0</v>
      </c>
      <c r="F266">
        <v>40.0</v>
      </c>
      <c r="G266">
        <v>28.0</v>
      </c>
      <c r="H266" t="s">
        <v>226</v>
      </c>
      <c r="I266" t="s">
        <v>1660</v>
      </c>
      <c r="J266" t="s">
        <v>708</v>
      </c>
      <c r="K266" t="s">
        <v>1662</v>
      </c>
      <c r="L266" t="s">
        <v>1663</v>
      </c>
    </row>
    <row r="267" ht="15.75" customHeight="1">
      <c r="D267">
        <v>40.0</v>
      </c>
      <c r="E267">
        <v>29.0</v>
      </c>
      <c r="F267">
        <v>40.0</v>
      </c>
      <c r="G267">
        <v>29.0</v>
      </c>
      <c r="H267" t="s">
        <v>226</v>
      </c>
      <c r="I267" t="s">
        <v>1665</v>
      </c>
      <c r="J267" t="s">
        <v>581</v>
      </c>
      <c r="K267" t="s">
        <v>1666</v>
      </c>
    </row>
    <row r="268" ht="15.75" customHeight="1">
      <c r="D268">
        <v>40.0</v>
      </c>
      <c r="E268">
        <v>30.0</v>
      </c>
      <c r="F268">
        <v>40.0</v>
      </c>
      <c r="G268">
        <v>30.0</v>
      </c>
      <c r="H268" t="s">
        <v>226</v>
      </c>
      <c r="I268" t="s">
        <v>1669</v>
      </c>
      <c r="J268" t="s">
        <v>132</v>
      </c>
      <c r="K268" t="s">
        <v>1670</v>
      </c>
    </row>
    <row r="269" ht="15.75" customHeight="1">
      <c r="D269">
        <v>40.0</v>
      </c>
      <c r="E269">
        <v>31.0</v>
      </c>
      <c r="F269">
        <v>40.0</v>
      </c>
      <c r="G269">
        <v>31.0</v>
      </c>
      <c r="H269" t="s">
        <v>226</v>
      </c>
      <c r="I269" t="s">
        <v>1673</v>
      </c>
      <c r="J269" t="s">
        <v>970</v>
      </c>
      <c r="K269" t="s">
        <v>1674</v>
      </c>
      <c r="L269" t="s">
        <v>1675</v>
      </c>
    </row>
    <row r="270" ht="15.75" customHeight="1">
      <c r="D270">
        <v>40.0</v>
      </c>
      <c r="E270">
        <v>32.0</v>
      </c>
      <c r="F270">
        <v>40.0</v>
      </c>
      <c r="G270">
        <v>32.0</v>
      </c>
      <c r="H270" t="s">
        <v>226</v>
      </c>
      <c r="I270" t="s">
        <v>1677</v>
      </c>
      <c r="J270" t="s">
        <v>970</v>
      </c>
      <c r="K270" t="s">
        <v>1678</v>
      </c>
      <c r="L270" t="s">
        <v>1679</v>
      </c>
    </row>
    <row r="271" ht="15.75" customHeight="1">
      <c r="D271">
        <v>40.0</v>
      </c>
      <c r="E271">
        <v>33.0</v>
      </c>
      <c r="F271">
        <v>40.0</v>
      </c>
      <c r="G271">
        <v>33.0</v>
      </c>
      <c r="H271" t="s">
        <v>226</v>
      </c>
      <c r="I271" t="s">
        <v>1681</v>
      </c>
      <c r="J271" t="s">
        <v>1682</v>
      </c>
      <c r="K271" t="s">
        <v>1683</v>
      </c>
      <c r="L271" t="s">
        <v>1684</v>
      </c>
    </row>
    <row r="272" ht="15.75" customHeight="1">
      <c r="D272">
        <v>40.0</v>
      </c>
      <c r="E272">
        <v>34.0</v>
      </c>
      <c r="F272">
        <v>40.0</v>
      </c>
      <c r="G272">
        <v>34.0</v>
      </c>
      <c r="H272" t="s">
        <v>226</v>
      </c>
      <c r="I272" t="s">
        <v>1686</v>
      </c>
      <c r="J272" t="s">
        <v>1596</v>
      </c>
      <c r="K272" t="s">
        <v>1687</v>
      </c>
      <c r="L272" t="s">
        <v>1688</v>
      </c>
    </row>
    <row r="273" ht="15.75" customHeight="1">
      <c r="D273">
        <v>40.0</v>
      </c>
      <c r="E273">
        <v>35.0</v>
      </c>
      <c r="F273">
        <v>40.0</v>
      </c>
      <c r="G273">
        <v>35.0</v>
      </c>
      <c r="H273" t="s">
        <v>226</v>
      </c>
      <c r="I273" t="s">
        <v>1690</v>
      </c>
      <c r="J273" t="s">
        <v>581</v>
      </c>
      <c r="K273" t="s">
        <v>794</v>
      </c>
      <c r="L273" t="s">
        <v>1691</v>
      </c>
    </row>
    <row r="274" ht="15.75" customHeight="1">
      <c r="D274">
        <v>40.0</v>
      </c>
      <c r="E274">
        <v>36.0</v>
      </c>
      <c r="F274">
        <v>40.0</v>
      </c>
      <c r="G274">
        <v>36.0</v>
      </c>
      <c r="H274" t="s">
        <v>226</v>
      </c>
      <c r="I274" t="s">
        <v>1693</v>
      </c>
      <c r="J274" t="s">
        <v>837</v>
      </c>
      <c r="K274" t="s">
        <v>794</v>
      </c>
      <c r="L274" t="s">
        <v>1694</v>
      </c>
    </row>
    <row r="275" ht="15.75" customHeight="1">
      <c r="D275">
        <v>40.0</v>
      </c>
      <c r="E275">
        <v>37.0</v>
      </c>
      <c r="F275">
        <v>40.0</v>
      </c>
      <c r="G275">
        <v>37.0</v>
      </c>
      <c r="H275" t="s">
        <v>226</v>
      </c>
      <c r="I275" t="s">
        <v>1696</v>
      </c>
      <c r="J275" t="s">
        <v>626</v>
      </c>
      <c r="K275" t="s">
        <v>1698</v>
      </c>
      <c r="L275" t="s">
        <v>1699</v>
      </c>
    </row>
    <row r="276" ht="15.75" customHeight="1">
      <c r="D276">
        <v>40.0</v>
      </c>
      <c r="E276">
        <v>38.0</v>
      </c>
      <c r="F276">
        <v>40.0</v>
      </c>
      <c r="G276">
        <v>38.0</v>
      </c>
      <c r="H276" t="s">
        <v>226</v>
      </c>
      <c r="I276" t="s">
        <v>1700</v>
      </c>
      <c r="J276" t="s">
        <v>1494</v>
      </c>
      <c r="K276" t="s">
        <v>1702</v>
      </c>
      <c r="L276" t="s">
        <v>1703</v>
      </c>
    </row>
    <row r="277" ht="15.75" customHeight="1">
      <c r="D277">
        <v>40.0</v>
      </c>
      <c r="E277">
        <v>39.0</v>
      </c>
      <c r="F277">
        <v>40.0</v>
      </c>
      <c r="G277">
        <v>39.0</v>
      </c>
      <c r="H277" t="s">
        <v>226</v>
      </c>
      <c r="I277" t="s">
        <v>1704</v>
      </c>
      <c r="J277" t="s">
        <v>929</v>
      </c>
      <c r="K277" t="s">
        <v>1706</v>
      </c>
    </row>
    <row r="278" ht="15.75" customHeight="1">
      <c r="D278">
        <v>40.0</v>
      </c>
      <c r="E278">
        <v>40.0</v>
      </c>
      <c r="F278">
        <v>40.0</v>
      </c>
      <c r="G278">
        <v>40.0</v>
      </c>
      <c r="H278" t="s">
        <v>226</v>
      </c>
      <c r="I278" t="s">
        <v>1707</v>
      </c>
      <c r="J278" t="s">
        <v>483</v>
      </c>
      <c r="K278" t="s">
        <v>1708</v>
      </c>
    </row>
    <row r="279" ht="15.75" customHeight="1">
      <c r="D279">
        <v>40.0</v>
      </c>
      <c r="E279">
        <v>41.0</v>
      </c>
      <c r="F279">
        <v>40.0</v>
      </c>
      <c r="G279">
        <v>41.0</v>
      </c>
      <c r="H279" t="s">
        <v>226</v>
      </c>
      <c r="I279" t="s">
        <v>1710</v>
      </c>
      <c r="J279" t="s">
        <v>124</v>
      </c>
      <c r="K279" t="s">
        <v>1711</v>
      </c>
    </row>
    <row r="280" ht="15.75" customHeight="1">
      <c r="D280">
        <v>40.0</v>
      </c>
      <c r="E280">
        <v>42.0</v>
      </c>
      <c r="F280">
        <v>40.0</v>
      </c>
      <c r="G280">
        <v>42.0</v>
      </c>
      <c r="H280" t="s">
        <v>226</v>
      </c>
      <c r="I280" t="s">
        <v>1712</v>
      </c>
      <c r="J280" t="s">
        <v>929</v>
      </c>
      <c r="K280" t="s">
        <v>1713</v>
      </c>
    </row>
    <row r="281" ht="15.75" customHeight="1">
      <c r="D281">
        <v>40.0</v>
      </c>
      <c r="E281">
        <v>43.0</v>
      </c>
      <c r="F281">
        <v>40.0</v>
      </c>
      <c r="G281">
        <v>43.0</v>
      </c>
      <c r="H281" t="s">
        <v>226</v>
      </c>
      <c r="I281" t="s">
        <v>1715</v>
      </c>
      <c r="J281" t="s">
        <v>891</v>
      </c>
      <c r="K281" t="s">
        <v>1716</v>
      </c>
    </row>
    <row r="282" ht="15.75" customHeight="1">
      <c r="D282">
        <v>40.0</v>
      </c>
      <c r="E282">
        <v>44.0</v>
      </c>
      <c r="F282">
        <v>40.0</v>
      </c>
      <c r="G282">
        <v>44.0</v>
      </c>
      <c r="H282" t="s">
        <v>226</v>
      </c>
      <c r="I282" t="s">
        <v>1718</v>
      </c>
      <c r="J282" t="s">
        <v>929</v>
      </c>
      <c r="K282" t="s">
        <v>1719</v>
      </c>
    </row>
    <row r="283" ht="15.75" customHeight="1">
      <c r="D283">
        <v>40.0</v>
      </c>
      <c r="E283">
        <v>45.0</v>
      </c>
      <c r="F283">
        <v>40.0</v>
      </c>
      <c r="G283">
        <v>45.0</v>
      </c>
      <c r="H283" t="s">
        <v>226</v>
      </c>
      <c r="I283" t="s">
        <v>1721</v>
      </c>
      <c r="J283" t="s">
        <v>848</v>
      </c>
      <c r="K283" t="s">
        <v>1722</v>
      </c>
    </row>
    <row r="284" ht="15.75" customHeight="1">
      <c r="B284" t="s">
        <v>1724</v>
      </c>
    </row>
    <row r="285" ht="15.75" customHeight="1">
      <c r="B285" t="s">
        <v>1725</v>
      </c>
      <c r="D285">
        <v>40.0</v>
      </c>
      <c r="E285">
        <v>0.0</v>
      </c>
      <c r="F285">
        <v>40.0</v>
      </c>
      <c r="G285">
        <v>0.0</v>
      </c>
      <c r="H285" t="s">
        <v>734</v>
      </c>
    </row>
    <row r="286" ht="15.75" customHeight="1">
      <c r="D286">
        <v>41.0</v>
      </c>
      <c r="E286">
        <v>1.0</v>
      </c>
      <c r="F286">
        <v>41.0</v>
      </c>
      <c r="G286">
        <v>1.0</v>
      </c>
      <c r="H286" t="s">
        <v>734</v>
      </c>
      <c r="I286" t="s">
        <v>1728</v>
      </c>
      <c r="J286" t="s">
        <v>1729</v>
      </c>
    </row>
    <row r="287" ht="15.75" customHeight="1">
      <c r="D287">
        <v>41.0</v>
      </c>
      <c r="E287">
        <v>2.0</v>
      </c>
      <c r="F287">
        <v>41.0</v>
      </c>
      <c r="G287">
        <v>2.0</v>
      </c>
      <c r="H287" t="s">
        <v>734</v>
      </c>
      <c r="I287" t="s">
        <v>1732</v>
      </c>
      <c r="J287" t="s">
        <v>1733</v>
      </c>
    </row>
    <row r="288" ht="15.75" customHeight="1">
      <c r="D288">
        <v>41.0</v>
      </c>
      <c r="E288">
        <v>3.0</v>
      </c>
      <c r="F288">
        <v>41.0</v>
      </c>
      <c r="G288">
        <v>3.0</v>
      </c>
      <c r="H288" t="s">
        <v>734</v>
      </c>
      <c r="I288" t="s">
        <v>1735</v>
      </c>
      <c r="J288" t="s">
        <v>1733</v>
      </c>
    </row>
    <row r="289" ht="15.75" customHeight="1">
      <c r="D289">
        <v>41.0</v>
      </c>
      <c r="E289">
        <v>4.0</v>
      </c>
      <c r="F289">
        <v>41.0</v>
      </c>
      <c r="G289">
        <v>4.0</v>
      </c>
      <c r="H289" t="s">
        <v>734</v>
      </c>
      <c r="I289" t="s">
        <v>1737</v>
      </c>
      <c r="J289" t="s">
        <v>483</v>
      </c>
    </row>
    <row r="290" ht="15.75" customHeight="1">
      <c r="D290">
        <v>41.0</v>
      </c>
      <c r="E290">
        <v>5.0</v>
      </c>
      <c r="F290">
        <v>41.0</v>
      </c>
      <c r="G290">
        <v>5.0</v>
      </c>
      <c r="H290" t="s">
        <v>734</v>
      </c>
      <c r="I290" t="s">
        <v>1740</v>
      </c>
      <c r="J290" t="s">
        <v>837</v>
      </c>
    </row>
    <row r="291" ht="15.75" customHeight="1">
      <c r="D291">
        <v>41.0</v>
      </c>
      <c r="E291">
        <v>6.0</v>
      </c>
      <c r="F291">
        <v>41.0</v>
      </c>
      <c r="G291">
        <v>6.0</v>
      </c>
      <c r="H291" t="s">
        <v>734</v>
      </c>
      <c r="I291" t="s">
        <v>1741</v>
      </c>
      <c r="J291" t="s">
        <v>970</v>
      </c>
    </row>
    <row r="292" ht="15.75" customHeight="1">
      <c r="D292">
        <v>41.0</v>
      </c>
      <c r="E292">
        <v>7.0</v>
      </c>
      <c r="F292">
        <v>41.0</v>
      </c>
      <c r="G292">
        <v>7.0</v>
      </c>
      <c r="H292" t="s">
        <v>734</v>
      </c>
      <c r="I292" t="s">
        <v>1742</v>
      </c>
      <c r="J292" t="s">
        <v>891</v>
      </c>
    </row>
    <row r="293" ht="15.75" customHeight="1">
      <c r="D293">
        <v>41.0</v>
      </c>
      <c r="E293">
        <v>8.0</v>
      </c>
      <c r="F293">
        <v>41.0</v>
      </c>
      <c r="G293">
        <v>8.0</v>
      </c>
      <c r="H293" t="s">
        <v>734</v>
      </c>
      <c r="I293" t="s">
        <v>1743</v>
      </c>
      <c r="J293" t="s">
        <v>837</v>
      </c>
    </row>
    <row r="294" ht="15.75" customHeight="1">
      <c r="D294">
        <v>41.0</v>
      </c>
      <c r="E294">
        <v>9.0</v>
      </c>
      <c r="F294">
        <v>41.0</v>
      </c>
      <c r="G294">
        <v>9.0</v>
      </c>
      <c r="H294" t="s">
        <v>734</v>
      </c>
      <c r="I294" t="s">
        <v>1746</v>
      </c>
      <c r="J294" t="s">
        <v>891</v>
      </c>
    </row>
    <row r="295" ht="15.75" customHeight="1">
      <c r="D295">
        <v>41.0</v>
      </c>
      <c r="E295">
        <v>10.0</v>
      </c>
      <c r="F295">
        <v>41.0</v>
      </c>
      <c r="G295">
        <v>10.0</v>
      </c>
      <c r="H295" t="s">
        <v>734</v>
      </c>
      <c r="I295" t="s">
        <v>1748</v>
      </c>
      <c r="J295" t="s">
        <v>1494</v>
      </c>
    </row>
    <row r="296" ht="15.75" customHeight="1">
      <c r="D296">
        <v>41.0</v>
      </c>
      <c r="E296">
        <v>11.0</v>
      </c>
      <c r="F296">
        <v>41.0</v>
      </c>
      <c r="G296">
        <v>11.0</v>
      </c>
      <c r="H296" t="s">
        <v>734</v>
      </c>
      <c r="I296" t="s">
        <v>1749</v>
      </c>
      <c r="J296" t="s">
        <v>371</v>
      </c>
    </row>
    <row r="297" ht="15.75" customHeight="1">
      <c r="D297">
        <v>41.0</v>
      </c>
      <c r="E297">
        <v>12.0</v>
      </c>
      <c r="F297">
        <v>41.0</v>
      </c>
      <c r="G297">
        <v>12.0</v>
      </c>
      <c r="H297" t="s">
        <v>734</v>
      </c>
      <c r="I297" t="s">
        <v>1751</v>
      </c>
      <c r="J297" t="s">
        <v>363</v>
      </c>
    </row>
    <row r="298" ht="15.75" customHeight="1">
      <c r="D298">
        <v>41.0</v>
      </c>
      <c r="E298">
        <v>13.0</v>
      </c>
      <c r="F298">
        <v>41.0</v>
      </c>
      <c r="G298">
        <v>13.0</v>
      </c>
      <c r="H298" t="s">
        <v>734</v>
      </c>
      <c r="I298" t="s">
        <v>1752</v>
      </c>
      <c r="J298" t="s">
        <v>371</v>
      </c>
    </row>
    <row r="299" ht="15.75" customHeight="1">
      <c r="D299">
        <v>41.0</v>
      </c>
      <c r="E299">
        <v>14.0</v>
      </c>
      <c r="F299">
        <v>41.0</v>
      </c>
      <c r="G299">
        <v>14.0</v>
      </c>
      <c r="H299" t="s">
        <v>734</v>
      </c>
      <c r="I299" t="s">
        <v>1754</v>
      </c>
      <c r="J299" t="s">
        <v>363</v>
      </c>
    </row>
    <row r="300" ht="15.75" customHeight="1">
      <c r="D300">
        <v>41.0</v>
      </c>
      <c r="E300">
        <v>15.0</v>
      </c>
      <c r="F300">
        <v>41.0</v>
      </c>
      <c r="G300">
        <v>15.0</v>
      </c>
      <c r="H300" t="s">
        <v>734</v>
      </c>
      <c r="I300" t="s">
        <v>1756</v>
      </c>
      <c r="J300" t="s">
        <v>371</v>
      </c>
    </row>
    <row r="301" ht="15.75" customHeight="1">
      <c r="D301">
        <v>41.0</v>
      </c>
      <c r="E301">
        <v>16.0</v>
      </c>
      <c r="F301">
        <v>41.0</v>
      </c>
      <c r="G301">
        <v>16.0</v>
      </c>
      <c r="H301" t="s">
        <v>734</v>
      </c>
      <c r="I301" t="s">
        <v>1758</v>
      </c>
      <c r="J301" t="s">
        <v>837</v>
      </c>
    </row>
    <row r="302" ht="15.75" customHeight="1">
      <c r="B302" t="s">
        <v>1760</v>
      </c>
      <c r="D302">
        <v>42.0</v>
      </c>
      <c r="E302">
        <v>0.0</v>
      </c>
      <c r="F302">
        <v>42.0</v>
      </c>
      <c r="G302">
        <v>0.0</v>
      </c>
      <c r="H302" t="s">
        <v>853</v>
      </c>
    </row>
    <row r="303" ht="15.75" customHeight="1">
      <c r="D303">
        <v>42.0</v>
      </c>
      <c r="E303">
        <v>1.0</v>
      </c>
      <c r="F303">
        <v>42.0</v>
      </c>
      <c r="G303">
        <v>1.0</v>
      </c>
      <c r="H303" t="s">
        <v>853</v>
      </c>
      <c r="I303" t="s">
        <v>1762</v>
      </c>
      <c r="J303" t="s">
        <v>1733</v>
      </c>
    </row>
    <row r="304" ht="15.75" customHeight="1">
      <c r="D304">
        <v>42.0</v>
      </c>
      <c r="E304">
        <v>2.0</v>
      </c>
      <c r="F304">
        <v>42.0</v>
      </c>
      <c r="G304">
        <v>2.0</v>
      </c>
      <c r="H304" t="s">
        <v>853</v>
      </c>
      <c r="I304" t="s">
        <v>1764</v>
      </c>
      <c r="J304" t="s">
        <v>1733</v>
      </c>
    </row>
    <row r="305" ht="15.75" customHeight="1">
      <c r="D305">
        <v>42.0</v>
      </c>
      <c r="E305">
        <v>3.0</v>
      </c>
      <c r="F305">
        <v>42.0</v>
      </c>
      <c r="G305">
        <v>3.0</v>
      </c>
      <c r="H305" t="s">
        <v>853</v>
      </c>
      <c r="I305" t="s">
        <v>1767</v>
      </c>
      <c r="J305" t="s">
        <v>1733</v>
      </c>
    </row>
    <row r="306" ht="15.75" customHeight="1">
      <c r="D306">
        <v>42.0</v>
      </c>
      <c r="E306">
        <v>4.0</v>
      </c>
      <c r="F306">
        <v>42.0</v>
      </c>
      <c r="G306">
        <v>4.0</v>
      </c>
      <c r="H306" t="s">
        <v>853</v>
      </c>
      <c r="I306" t="s">
        <v>1770</v>
      </c>
      <c r="J306" t="s">
        <v>1771</v>
      </c>
    </row>
    <row r="307" ht="15.75" customHeight="1">
      <c r="D307">
        <v>42.0</v>
      </c>
      <c r="E307">
        <v>5.0</v>
      </c>
      <c r="F307">
        <v>42.0</v>
      </c>
      <c r="G307">
        <v>5.0</v>
      </c>
      <c r="H307" t="s">
        <v>853</v>
      </c>
      <c r="I307" t="s">
        <v>1589</v>
      </c>
      <c r="J307" t="s">
        <v>371</v>
      </c>
    </row>
    <row r="308" ht="15.75" customHeight="1">
      <c r="D308">
        <v>42.0</v>
      </c>
      <c r="E308">
        <v>6.0</v>
      </c>
      <c r="F308">
        <v>42.0</v>
      </c>
      <c r="G308">
        <v>6.0</v>
      </c>
      <c r="H308" t="s">
        <v>853</v>
      </c>
      <c r="I308" t="s">
        <v>1776</v>
      </c>
      <c r="J308" t="s">
        <v>1777</v>
      </c>
    </row>
    <row r="309" ht="15.75" customHeight="1">
      <c r="D309">
        <v>42.0</v>
      </c>
      <c r="E309">
        <v>7.0</v>
      </c>
      <c r="F309">
        <v>42.0</v>
      </c>
      <c r="G309">
        <v>7.0</v>
      </c>
      <c r="H309" t="s">
        <v>853</v>
      </c>
      <c r="I309" t="s">
        <v>1780</v>
      </c>
      <c r="J309" t="s">
        <v>1494</v>
      </c>
    </row>
    <row r="310" ht="15.75" customHeight="1">
      <c r="D310">
        <v>42.0</v>
      </c>
      <c r="E310">
        <v>8.0</v>
      </c>
      <c r="F310">
        <v>42.0</v>
      </c>
      <c r="G310">
        <v>8.0</v>
      </c>
      <c r="H310" t="s">
        <v>853</v>
      </c>
      <c r="I310" t="s">
        <v>1781</v>
      </c>
      <c r="J310" t="s">
        <v>371</v>
      </c>
    </row>
    <row r="311" ht="15.75" customHeight="1">
      <c r="D311">
        <v>42.0</v>
      </c>
      <c r="E311">
        <v>9.0</v>
      </c>
      <c r="F311">
        <v>42.0</v>
      </c>
      <c r="G311">
        <v>9.0</v>
      </c>
      <c r="H311" t="s">
        <v>853</v>
      </c>
      <c r="I311" t="s">
        <v>1783</v>
      </c>
      <c r="J311" t="s">
        <v>1784</v>
      </c>
    </row>
    <row r="312" ht="15.75" customHeight="1">
      <c r="D312">
        <v>42.0</v>
      </c>
      <c r="E312">
        <v>10.0</v>
      </c>
      <c r="F312">
        <v>42.0</v>
      </c>
      <c r="G312">
        <v>10.0</v>
      </c>
      <c r="H312" t="s">
        <v>853</v>
      </c>
      <c r="I312" t="s">
        <v>1786</v>
      </c>
      <c r="J312" t="s">
        <v>371</v>
      </c>
    </row>
    <row r="313" ht="15.75" customHeight="1">
      <c r="D313">
        <v>42.0</v>
      </c>
      <c r="E313">
        <v>11.0</v>
      </c>
      <c r="F313">
        <v>42.0</v>
      </c>
      <c r="G313">
        <v>11.0</v>
      </c>
      <c r="H313" t="s">
        <v>853</v>
      </c>
      <c r="I313" t="s">
        <v>1788</v>
      </c>
      <c r="J313" t="s">
        <v>1784</v>
      </c>
    </row>
    <row r="314" ht="15.75" customHeight="1">
      <c r="B314" t="s">
        <v>1789</v>
      </c>
      <c r="D314">
        <v>43.0</v>
      </c>
      <c r="E314">
        <v>0.0</v>
      </c>
      <c r="F314">
        <v>43.0</v>
      </c>
      <c r="G314">
        <v>0.0</v>
      </c>
      <c r="H314" t="s">
        <v>913</v>
      </c>
    </row>
    <row r="315" ht="15.75" customHeight="1">
      <c r="D315">
        <v>43.0</v>
      </c>
      <c r="E315">
        <v>1.0</v>
      </c>
      <c r="F315">
        <v>43.0</v>
      </c>
      <c r="G315">
        <v>1.0</v>
      </c>
      <c r="H315" t="s">
        <v>913</v>
      </c>
      <c r="I315" t="s">
        <v>1791</v>
      </c>
      <c r="J315" t="s">
        <v>1733</v>
      </c>
    </row>
    <row r="316" ht="15.75" customHeight="1">
      <c r="D316">
        <v>43.0</v>
      </c>
      <c r="E316">
        <v>2.0</v>
      </c>
      <c r="F316">
        <v>43.0</v>
      </c>
      <c r="G316">
        <v>2.0</v>
      </c>
      <c r="H316" t="s">
        <v>913</v>
      </c>
      <c r="I316" t="s">
        <v>1794</v>
      </c>
      <c r="J316" t="s">
        <v>1795</v>
      </c>
    </row>
    <row r="317" ht="15.75" customHeight="1">
      <c r="D317">
        <v>43.0</v>
      </c>
      <c r="E317">
        <v>3.0</v>
      </c>
      <c r="F317">
        <v>43.0</v>
      </c>
      <c r="G317">
        <v>3.0</v>
      </c>
      <c r="H317" t="s">
        <v>913</v>
      </c>
      <c r="I317" t="s">
        <v>1798</v>
      </c>
      <c r="J317" t="s">
        <v>1795</v>
      </c>
    </row>
    <row r="318" ht="15.75" customHeight="1">
      <c r="D318">
        <v>43.0</v>
      </c>
      <c r="E318">
        <v>4.0</v>
      </c>
      <c r="F318">
        <v>43.0</v>
      </c>
      <c r="G318">
        <v>4.0</v>
      </c>
      <c r="H318" t="s">
        <v>913</v>
      </c>
      <c r="I318" t="s">
        <v>1770</v>
      </c>
      <c r="J318" t="s">
        <v>1771</v>
      </c>
    </row>
    <row r="319" ht="15.75" customHeight="1">
      <c r="D319">
        <v>43.0</v>
      </c>
      <c r="E319">
        <v>5.0</v>
      </c>
      <c r="F319">
        <v>43.0</v>
      </c>
      <c r="G319">
        <v>5.0</v>
      </c>
      <c r="H319" t="s">
        <v>913</v>
      </c>
      <c r="I319" t="s">
        <v>1589</v>
      </c>
      <c r="J319" t="s">
        <v>371</v>
      </c>
    </row>
    <row r="320" ht="15.75" customHeight="1">
      <c r="D320">
        <v>43.0</v>
      </c>
      <c r="E320">
        <v>6.0</v>
      </c>
      <c r="F320">
        <v>43.0</v>
      </c>
      <c r="G320">
        <v>6.0</v>
      </c>
      <c r="H320" t="s">
        <v>913</v>
      </c>
      <c r="I320" t="s">
        <v>1803</v>
      </c>
      <c r="J320" t="s">
        <v>1494</v>
      </c>
    </row>
    <row r="321" ht="15.75" customHeight="1">
      <c r="D321">
        <v>43.0</v>
      </c>
      <c r="E321">
        <v>7.0</v>
      </c>
      <c r="F321">
        <v>43.0</v>
      </c>
      <c r="G321">
        <v>7.0</v>
      </c>
      <c r="H321" t="s">
        <v>913</v>
      </c>
      <c r="I321" t="s">
        <v>1780</v>
      </c>
      <c r="J321" t="s">
        <v>1494</v>
      </c>
    </row>
    <row r="322" ht="15.75" customHeight="1">
      <c r="D322">
        <v>43.0</v>
      </c>
      <c r="E322">
        <v>8.0</v>
      </c>
      <c r="F322">
        <v>43.0</v>
      </c>
      <c r="G322">
        <v>8.0</v>
      </c>
      <c r="H322" t="s">
        <v>913</v>
      </c>
      <c r="I322" t="s">
        <v>1781</v>
      </c>
      <c r="J322" t="s">
        <v>371</v>
      </c>
    </row>
    <row r="323" ht="15.75" customHeight="1">
      <c r="D323">
        <v>43.0</v>
      </c>
      <c r="E323">
        <v>9.0</v>
      </c>
      <c r="F323">
        <v>43.0</v>
      </c>
      <c r="G323">
        <v>9.0</v>
      </c>
      <c r="H323" t="s">
        <v>913</v>
      </c>
      <c r="I323" t="s">
        <v>1809</v>
      </c>
      <c r="J323" t="s">
        <v>363</v>
      </c>
    </row>
    <row r="324" ht="15.75" customHeight="1">
      <c r="D324">
        <v>43.0</v>
      </c>
      <c r="E324">
        <v>10.0</v>
      </c>
      <c r="F324">
        <v>43.0</v>
      </c>
      <c r="G324">
        <v>10.0</v>
      </c>
      <c r="H324" t="s">
        <v>913</v>
      </c>
      <c r="I324" t="s">
        <v>1786</v>
      </c>
      <c r="J324" t="s">
        <v>371</v>
      </c>
    </row>
    <row r="325" ht="15.75" customHeight="1">
      <c r="D325">
        <v>43.0</v>
      </c>
      <c r="E325">
        <v>11.0</v>
      </c>
      <c r="F325">
        <v>43.0</v>
      </c>
      <c r="G325">
        <v>11.0</v>
      </c>
      <c r="H325" t="s">
        <v>913</v>
      </c>
      <c r="I325" t="s">
        <v>1788</v>
      </c>
      <c r="J325" t="s">
        <v>363</v>
      </c>
    </row>
    <row r="326" ht="15.75" customHeight="1">
      <c r="A326" t="s">
        <v>1812</v>
      </c>
      <c r="D326">
        <v>50.0</v>
      </c>
      <c r="E326">
        <v>0.0</v>
      </c>
      <c r="F326">
        <v>50.0</v>
      </c>
      <c r="G326">
        <v>0.0</v>
      </c>
      <c r="H326" t="s">
        <v>1554</v>
      </c>
      <c r="L326" t="s">
        <v>1814</v>
      </c>
      <c r="Q326" t="s">
        <v>1815</v>
      </c>
      <c r="T326" t="s">
        <v>1816</v>
      </c>
    </row>
    <row r="327" ht="15.75" customHeight="1">
      <c r="A327" t="s">
        <v>1812</v>
      </c>
      <c r="B327" t="s">
        <v>75</v>
      </c>
    </row>
    <row r="328" ht="15.75" customHeight="1">
      <c r="A328" t="s">
        <v>1812</v>
      </c>
      <c r="B328" t="s">
        <v>1818</v>
      </c>
      <c r="D328">
        <v>50.0</v>
      </c>
      <c r="E328">
        <v>1.0</v>
      </c>
      <c r="F328">
        <v>50.0</v>
      </c>
      <c r="G328">
        <v>1.0</v>
      </c>
      <c r="H328" t="s">
        <v>1554</v>
      </c>
      <c r="I328" t="s">
        <v>1820</v>
      </c>
      <c r="J328" t="s">
        <v>1733</v>
      </c>
    </row>
    <row r="329" ht="15.75" customHeight="1">
      <c r="A329" t="s">
        <v>1812</v>
      </c>
      <c r="B329" t="s">
        <v>1822</v>
      </c>
      <c r="D329">
        <v>50.0</v>
      </c>
      <c r="E329">
        <v>2.0</v>
      </c>
      <c r="F329">
        <v>50.0</v>
      </c>
      <c r="G329">
        <v>2.0</v>
      </c>
      <c r="H329" t="s">
        <v>1554</v>
      </c>
      <c r="I329" t="s">
        <v>1823</v>
      </c>
      <c r="J329" t="s">
        <v>1586</v>
      </c>
    </row>
    <row r="330" ht="15.75" customHeight="1">
      <c r="D330">
        <v>50.0</v>
      </c>
      <c r="E330">
        <v>3.0</v>
      </c>
      <c r="F330">
        <v>50.0</v>
      </c>
      <c r="G330">
        <v>3.0</v>
      </c>
      <c r="H330" t="s">
        <v>1554</v>
      </c>
      <c r="I330" t="s">
        <v>1826</v>
      </c>
      <c r="J330" t="s">
        <v>363</v>
      </c>
    </row>
    <row r="331" ht="15.75" customHeight="1">
      <c r="A331" t="s">
        <v>1812</v>
      </c>
      <c r="B331" t="s">
        <v>1828</v>
      </c>
      <c r="D331">
        <v>50.0</v>
      </c>
      <c r="E331">
        <v>4.0</v>
      </c>
      <c r="F331">
        <v>50.0</v>
      </c>
      <c r="G331">
        <v>4.0</v>
      </c>
      <c r="H331" t="s">
        <v>1554</v>
      </c>
      <c r="I331" t="s">
        <v>1830</v>
      </c>
      <c r="J331" t="s">
        <v>1831</v>
      </c>
    </row>
    <row r="332" ht="15.75" customHeight="1">
      <c r="A332" t="s">
        <v>1812</v>
      </c>
      <c r="B332" t="s">
        <v>1832</v>
      </c>
      <c r="D332">
        <v>50.0</v>
      </c>
      <c r="E332">
        <v>5.0</v>
      </c>
      <c r="F332">
        <v>50.0</v>
      </c>
      <c r="G332">
        <v>5.0</v>
      </c>
      <c r="H332" t="s">
        <v>1554</v>
      </c>
      <c r="I332" t="s">
        <v>1833</v>
      </c>
      <c r="J332" t="s">
        <v>1834</v>
      </c>
    </row>
    <row r="333" ht="15.75" customHeight="1">
      <c r="D333">
        <v>50.0</v>
      </c>
      <c r="E333">
        <v>6.0</v>
      </c>
      <c r="F333">
        <v>50.0</v>
      </c>
      <c r="G333">
        <v>6.0</v>
      </c>
      <c r="H333" t="s">
        <v>1554</v>
      </c>
      <c r="I333" t="s">
        <v>1837</v>
      </c>
      <c r="J333" t="s">
        <v>837</v>
      </c>
    </row>
    <row r="334" ht="15.75" customHeight="1">
      <c r="D334">
        <v>50.0</v>
      </c>
      <c r="E334">
        <v>7.0</v>
      </c>
      <c r="F334">
        <v>50.0</v>
      </c>
      <c r="G334">
        <v>7.0</v>
      </c>
      <c r="H334" t="s">
        <v>1554</v>
      </c>
      <c r="I334" t="s">
        <v>1840</v>
      </c>
      <c r="J334" t="s">
        <v>1494</v>
      </c>
    </row>
    <row r="335" ht="15.75" customHeight="1">
      <c r="D335">
        <v>50.0</v>
      </c>
      <c r="E335">
        <v>8.0</v>
      </c>
      <c r="F335">
        <v>50.0</v>
      </c>
      <c r="G335">
        <v>8.0</v>
      </c>
      <c r="H335" t="s">
        <v>1554</v>
      </c>
      <c r="I335" t="s">
        <v>1809</v>
      </c>
      <c r="J335" t="s">
        <v>363</v>
      </c>
    </row>
    <row r="336" ht="15.75" customHeight="1">
      <c r="D336">
        <v>50.0</v>
      </c>
      <c r="E336">
        <v>9.0</v>
      </c>
      <c r="F336">
        <v>50.0</v>
      </c>
      <c r="G336">
        <v>9.0</v>
      </c>
      <c r="H336" t="s">
        <v>1554</v>
      </c>
      <c r="I336" t="s">
        <v>1781</v>
      </c>
      <c r="J336" t="s">
        <v>371</v>
      </c>
    </row>
    <row r="337" ht="15.75" customHeight="1">
      <c r="D337">
        <v>50.0</v>
      </c>
      <c r="E337">
        <v>10.0</v>
      </c>
      <c r="F337">
        <v>50.0</v>
      </c>
      <c r="G337">
        <v>10.0</v>
      </c>
      <c r="H337" t="s">
        <v>1554</v>
      </c>
      <c r="I337" t="s">
        <v>1850</v>
      </c>
      <c r="J337" t="s">
        <v>363</v>
      </c>
    </row>
    <row r="338" ht="15.75" customHeight="1">
      <c r="D338">
        <v>50.0</v>
      </c>
      <c r="E338">
        <v>11.0</v>
      </c>
      <c r="F338">
        <v>50.0</v>
      </c>
      <c r="G338">
        <v>11.0</v>
      </c>
      <c r="H338" t="s">
        <v>1554</v>
      </c>
      <c r="I338" t="s">
        <v>1786</v>
      </c>
      <c r="J338" t="s">
        <v>371</v>
      </c>
    </row>
    <row r="339" ht="15.75" customHeight="1">
      <c r="D339">
        <v>50.0</v>
      </c>
      <c r="E339">
        <v>12.0</v>
      </c>
      <c r="F339">
        <v>50.0</v>
      </c>
      <c r="G339">
        <v>12.0</v>
      </c>
      <c r="H339" t="s">
        <v>1554</v>
      </c>
      <c r="I339" t="s">
        <v>1857</v>
      </c>
      <c r="J339" t="s">
        <v>363</v>
      </c>
    </row>
    <row r="340" ht="15.75" customHeight="1">
      <c r="D340">
        <v>50.0</v>
      </c>
      <c r="E340">
        <v>13.0</v>
      </c>
      <c r="F340">
        <v>50.0</v>
      </c>
      <c r="G340">
        <v>13.0</v>
      </c>
      <c r="H340" t="s">
        <v>1554</v>
      </c>
      <c r="I340" t="s">
        <v>1859</v>
      </c>
      <c r="J340" t="s">
        <v>1586</v>
      </c>
    </row>
    <row r="341" ht="15.75" customHeight="1">
      <c r="D341">
        <v>50.0</v>
      </c>
      <c r="E341">
        <v>14.0</v>
      </c>
      <c r="F341">
        <v>50.0</v>
      </c>
      <c r="G341">
        <v>14.0</v>
      </c>
      <c r="H341" t="s">
        <v>1554</v>
      </c>
      <c r="I341" t="s">
        <v>1862</v>
      </c>
      <c r="J341" t="s">
        <v>1864</v>
      </c>
    </row>
    <row r="342" ht="15.75" customHeight="1">
      <c r="A342" t="s">
        <v>1812</v>
      </c>
      <c r="B342" t="s">
        <v>1866</v>
      </c>
      <c r="H342" t="s">
        <v>1097</v>
      </c>
      <c r="I342" t="s">
        <v>1097</v>
      </c>
    </row>
    <row r="343" ht="15.75" customHeight="1">
      <c r="A343" t="s">
        <v>1867</v>
      </c>
      <c r="B343" t="s">
        <v>1868</v>
      </c>
      <c r="C343" t="s">
        <v>1869</v>
      </c>
      <c r="D343">
        <v>51.0</v>
      </c>
      <c r="E343">
        <v>0.0</v>
      </c>
      <c r="F343">
        <v>51.0</v>
      </c>
      <c r="G343">
        <v>0.0</v>
      </c>
      <c r="H343" t="s">
        <v>893</v>
      </c>
      <c r="L343" t="s">
        <v>1871</v>
      </c>
      <c r="N343" t="s">
        <v>1872</v>
      </c>
      <c r="O343" t="s">
        <v>1873</v>
      </c>
      <c r="R343" t="s">
        <v>1874</v>
      </c>
      <c r="S343" t="s">
        <v>1875</v>
      </c>
    </row>
    <row r="344" ht="15.75" customHeight="1">
      <c r="A344" t="s">
        <v>1867</v>
      </c>
      <c r="B344" t="s">
        <v>1876</v>
      </c>
      <c r="D344">
        <v>51.0</v>
      </c>
      <c r="E344">
        <v>1.0</v>
      </c>
      <c r="F344">
        <v>51.0</v>
      </c>
      <c r="G344">
        <v>1.0</v>
      </c>
      <c r="H344" t="s">
        <v>893</v>
      </c>
      <c r="I344" t="s">
        <v>1877</v>
      </c>
      <c r="J344" t="s">
        <v>1878</v>
      </c>
    </row>
    <row r="345" ht="15.75" customHeight="1">
      <c r="A345" t="s">
        <v>1867</v>
      </c>
      <c r="B345" t="s">
        <v>1880</v>
      </c>
      <c r="D345">
        <v>51.0</v>
      </c>
      <c r="E345">
        <v>2.0</v>
      </c>
      <c r="F345">
        <v>51.0</v>
      </c>
      <c r="G345">
        <v>2.0</v>
      </c>
      <c r="H345" t="s">
        <v>893</v>
      </c>
      <c r="I345" t="s">
        <v>1881</v>
      </c>
      <c r="J345" t="s">
        <v>1795</v>
      </c>
    </row>
    <row r="346" ht="15.75" customHeight="1">
      <c r="A346" t="s">
        <v>1867</v>
      </c>
      <c r="B346" t="s">
        <v>1882</v>
      </c>
      <c r="D346">
        <v>51.0</v>
      </c>
      <c r="E346">
        <v>3.0</v>
      </c>
      <c r="F346">
        <v>51.0</v>
      </c>
      <c r="G346">
        <v>3.0</v>
      </c>
      <c r="H346" t="s">
        <v>893</v>
      </c>
      <c r="I346" t="s">
        <v>1884</v>
      </c>
      <c r="J346" t="s">
        <v>1885</v>
      </c>
    </row>
    <row r="347" ht="15.75" customHeight="1">
      <c r="D347">
        <v>51.0</v>
      </c>
      <c r="E347">
        <v>4.0</v>
      </c>
      <c r="F347">
        <v>51.0</v>
      </c>
      <c r="G347">
        <v>4.0</v>
      </c>
      <c r="H347" t="s">
        <v>893</v>
      </c>
      <c r="I347" t="s">
        <v>1887</v>
      </c>
      <c r="J347" t="s">
        <v>483</v>
      </c>
      <c r="L347" t="s">
        <v>1888</v>
      </c>
    </row>
    <row r="348" ht="15.75" customHeight="1">
      <c r="D348">
        <v>51.0</v>
      </c>
      <c r="E348">
        <v>5.0</v>
      </c>
      <c r="F348">
        <v>51.0</v>
      </c>
      <c r="G348">
        <v>5.0</v>
      </c>
      <c r="H348" t="s">
        <v>893</v>
      </c>
      <c r="I348" t="s">
        <v>1891</v>
      </c>
      <c r="J348" t="s">
        <v>124</v>
      </c>
      <c r="L348" t="s">
        <v>1892</v>
      </c>
    </row>
    <row r="349" ht="15.75" customHeight="1">
      <c r="D349">
        <v>51.0</v>
      </c>
      <c r="E349">
        <v>6.0</v>
      </c>
      <c r="F349">
        <v>51.0</v>
      </c>
      <c r="G349">
        <v>6.0</v>
      </c>
      <c r="H349" t="s">
        <v>893</v>
      </c>
      <c r="I349" t="s">
        <v>1894</v>
      </c>
      <c r="J349" t="s">
        <v>1895</v>
      </c>
      <c r="L349" t="s">
        <v>1892</v>
      </c>
    </row>
    <row r="350" ht="15.75" customHeight="1">
      <c r="D350">
        <v>51.0</v>
      </c>
      <c r="E350">
        <v>7.0</v>
      </c>
      <c r="F350">
        <v>51.0</v>
      </c>
      <c r="G350">
        <v>7.0</v>
      </c>
      <c r="H350" t="s">
        <v>893</v>
      </c>
      <c r="I350" t="s">
        <v>1897</v>
      </c>
      <c r="J350" t="s">
        <v>891</v>
      </c>
      <c r="L350" t="s">
        <v>1892</v>
      </c>
    </row>
    <row r="351" ht="15.75" customHeight="1">
      <c r="D351">
        <v>51.0</v>
      </c>
      <c r="E351">
        <v>8.0</v>
      </c>
      <c r="F351">
        <v>51.0</v>
      </c>
      <c r="G351">
        <v>8.0</v>
      </c>
      <c r="H351" t="s">
        <v>893</v>
      </c>
      <c r="I351" t="s">
        <v>1900</v>
      </c>
      <c r="J351" t="s">
        <v>970</v>
      </c>
      <c r="L351" t="s">
        <v>1892</v>
      </c>
    </row>
    <row r="352" ht="15.75" customHeight="1">
      <c r="A352" t="s">
        <v>1867</v>
      </c>
      <c r="B352" t="s">
        <v>561</v>
      </c>
      <c r="D352">
        <v>51.0</v>
      </c>
      <c r="E352">
        <v>9.0</v>
      </c>
      <c r="F352">
        <v>51.0</v>
      </c>
      <c r="G352">
        <v>9.0</v>
      </c>
      <c r="H352" t="s">
        <v>893</v>
      </c>
      <c r="I352" t="s">
        <v>1903</v>
      </c>
      <c r="J352" t="s">
        <v>371</v>
      </c>
    </row>
    <row r="353" ht="15.75" customHeight="1">
      <c r="A353" t="s">
        <v>1867</v>
      </c>
      <c r="B353" t="s">
        <v>584</v>
      </c>
      <c r="D353">
        <v>51.0</v>
      </c>
      <c r="E353">
        <v>10.0</v>
      </c>
      <c r="F353">
        <v>51.0</v>
      </c>
      <c r="G353">
        <v>10.0</v>
      </c>
      <c r="H353" t="s">
        <v>893</v>
      </c>
      <c r="I353" t="s">
        <v>1904</v>
      </c>
      <c r="J353" t="s">
        <v>371</v>
      </c>
    </row>
    <row r="354" ht="15.75" customHeight="1">
      <c r="D354">
        <v>51.0</v>
      </c>
      <c r="E354">
        <v>11.0</v>
      </c>
      <c r="F354">
        <v>51.0</v>
      </c>
      <c r="G354">
        <v>11.0</v>
      </c>
      <c r="H354" t="s">
        <v>893</v>
      </c>
      <c r="I354" t="s">
        <v>1907</v>
      </c>
      <c r="J354" t="s">
        <v>1586</v>
      </c>
      <c r="L354" t="s">
        <v>1888</v>
      </c>
    </row>
    <row r="355" ht="15.75" customHeight="1">
      <c r="A355" t="s">
        <v>1867</v>
      </c>
      <c r="B355" t="s">
        <v>1909</v>
      </c>
      <c r="D355">
        <v>51.0</v>
      </c>
      <c r="E355">
        <v>12.0</v>
      </c>
      <c r="F355">
        <v>51.0</v>
      </c>
      <c r="G355">
        <v>12.0</v>
      </c>
      <c r="H355" t="s">
        <v>893</v>
      </c>
      <c r="I355" t="s">
        <v>1911</v>
      </c>
      <c r="J355" t="s">
        <v>1401</v>
      </c>
    </row>
    <row r="356" ht="15.75" customHeight="1">
      <c r="D356">
        <v>51.0</v>
      </c>
      <c r="E356">
        <v>13.0</v>
      </c>
      <c r="F356">
        <v>51.0</v>
      </c>
      <c r="G356">
        <v>13.0</v>
      </c>
      <c r="H356" t="s">
        <v>893</v>
      </c>
      <c r="I356" t="s">
        <v>1783</v>
      </c>
      <c r="J356" t="s">
        <v>363</v>
      </c>
    </row>
    <row r="357" ht="15.75" customHeight="1">
      <c r="D357">
        <v>51.0</v>
      </c>
      <c r="E357">
        <v>14.0</v>
      </c>
      <c r="F357">
        <v>51.0</v>
      </c>
      <c r="G357">
        <v>14.0</v>
      </c>
      <c r="H357" t="s">
        <v>893</v>
      </c>
      <c r="I357" t="s">
        <v>1914</v>
      </c>
      <c r="J357" t="s">
        <v>371</v>
      </c>
    </row>
    <row r="358" ht="15.75" customHeight="1">
      <c r="D358">
        <v>51.0</v>
      </c>
      <c r="E358">
        <v>15.0</v>
      </c>
      <c r="F358">
        <v>51.0</v>
      </c>
      <c r="G358">
        <v>15.0</v>
      </c>
      <c r="H358" t="s">
        <v>893</v>
      </c>
      <c r="I358" t="s">
        <v>1788</v>
      </c>
      <c r="J358" t="s">
        <v>363</v>
      </c>
    </row>
    <row r="359" ht="15.75" customHeight="1">
      <c r="D359">
        <v>51.0</v>
      </c>
      <c r="E359">
        <v>16.0</v>
      </c>
      <c r="F359">
        <v>51.0</v>
      </c>
      <c r="G359">
        <v>16.0</v>
      </c>
      <c r="H359" t="s">
        <v>893</v>
      </c>
      <c r="I359" t="s">
        <v>1916</v>
      </c>
      <c r="J359" t="s">
        <v>371</v>
      </c>
    </row>
    <row r="360" ht="15.75" customHeight="1">
      <c r="D360">
        <v>51.0</v>
      </c>
      <c r="E360">
        <v>17.0</v>
      </c>
      <c r="F360">
        <v>51.0</v>
      </c>
      <c r="G360">
        <v>17.0</v>
      </c>
      <c r="H360" t="s">
        <v>893</v>
      </c>
      <c r="I360" t="s">
        <v>1917</v>
      </c>
      <c r="J360" t="s">
        <v>1918</v>
      </c>
      <c r="L360" t="s">
        <v>1892</v>
      </c>
    </row>
    <row r="361" ht="15.75" customHeight="1">
      <c r="D361">
        <v>51.0</v>
      </c>
      <c r="E361">
        <v>18.0</v>
      </c>
      <c r="F361">
        <v>51.0</v>
      </c>
      <c r="G361">
        <v>18.0</v>
      </c>
      <c r="H361" t="s">
        <v>893</v>
      </c>
      <c r="I361" t="s">
        <v>1920</v>
      </c>
      <c r="J361" t="s">
        <v>1918</v>
      </c>
      <c r="L361" t="s">
        <v>1892</v>
      </c>
    </row>
    <row r="362" ht="15.75" customHeight="1">
      <c r="B362" t="s">
        <v>1921</v>
      </c>
      <c r="D362">
        <v>60.0</v>
      </c>
      <c r="E362">
        <v>0.0</v>
      </c>
      <c r="F362">
        <v>60.0</v>
      </c>
      <c r="G362">
        <v>0.0</v>
      </c>
      <c r="H362" t="s">
        <v>781</v>
      </c>
    </row>
    <row r="363" ht="15.75" customHeight="1">
      <c r="D363">
        <v>60.0</v>
      </c>
      <c r="E363">
        <v>1.0</v>
      </c>
      <c r="F363">
        <v>60.0</v>
      </c>
      <c r="G363">
        <v>1.0</v>
      </c>
      <c r="H363" t="s">
        <v>781</v>
      </c>
      <c r="I363" t="s">
        <v>1922</v>
      </c>
      <c r="J363" t="s">
        <v>1795</v>
      </c>
    </row>
    <row r="364" ht="15.75" customHeight="1">
      <c r="D364">
        <v>60.0</v>
      </c>
      <c r="E364">
        <v>2.0</v>
      </c>
      <c r="F364">
        <v>60.0</v>
      </c>
      <c r="G364">
        <v>2.0</v>
      </c>
      <c r="H364" t="s">
        <v>781</v>
      </c>
      <c r="I364" t="s">
        <v>1924</v>
      </c>
      <c r="J364" t="s">
        <v>1437</v>
      </c>
    </row>
    <row r="365" ht="15.75" customHeight="1">
      <c r="D365">
        <v>60.0</v>
      </c>
      <c r="E365">
        <v>3.0</v>
      </c>
      <c r="F365">
        <v>60.0</v>
      </c>
      <c r="G365">
        <v>3.0</v>
      </c>
      <c r="H365" t="s">
        <v>781</v>
      </c>
      <c r="I365" t="s">
        <v>1925</v>
      </c>
      <c r="J365" t="s">
        <v>1926</v>
      </c>
    </row>
    <row r="366" ht="15.75" customHeight="1">
      <c r="D366">
        <v>60.0</v>
      </c>
      <c r="E366">
        <v>4.0</v>
      </c>
      <c r="F366">
        <v>60.0</v>
      </c>
      <c r="G366">
        <v>4.0</v>
      </c>
      <c r="H366" t="s">
        <v>781</v>
      </c>
      <c r="I366" t="s">
        <v>1928</v>
      </c>
      <c r="J366" t="s">
        <v>1929</v>
      </c>
    </row>
    <row r="367" ht="15.75" customHeight="1">
      <c r="D367">
        <v>60.0</v>
      </c>
      <c r="E367">
        <v>5.0</v>
      </c>
      <c r="F367">
        <v>60.0</v>
      </c>
      <c r="G367">
        <v>5.0</v>
      </c>
      <c r="H367" t="s">
        <v>781</v>
      </c>
      <c r="I367" t="s">
        <v>1930</v>
      </c>
      <c r="J367" t="s">
        <v>1931</v>
      </c>
    </row>
    <row r="368" ht="15.75" customHeight="1">
      <c r="D368">
        <v>60.0</v>
      </c>
      <c r="E368">
        <v>6.0</v>
      </c>
      <c r="F368">
        <v>60.0</v>
      </c>
      <c r="G368">
        <v>6.0</v>
      </c>
      <c r="H368" t="s">
        <v>781</v>
      </c>
      <c r="I368" t="s">
        <v>1934</v>
      </c>
      <c r="J368" t="s">
        <v>1895</v>
      </c>
    </row>
    <row r="369" ht="15.75" customHeight="1">
      <c r="D369">
        <v>60.0</v>
      </c>
      <c r="E369">
        <v>7.0</v>
      </c>
      <c r="F369">
        <v>60.0</v>
      </c>
      <c r="G369">
        <v>7.0</v>
      </c>
      <c r="H369" t="s">
        <v>781</v>
      </c>
      <c r="I369" t="s">
        <v>1935</v>
      </c>
      <c r="J369" t="s">
        <v>620</v>
      </c>
    </row>
    <row r="370" ht="15.75" customHeight="1">
      <c r="D370">
        <v>60.0</v>
      </c>
      <c r="E370">
        <v>8.0</v>
      </c>
      <c r="F370">
        <v>60.0</v>
      </c>
      <c r="G370">
        <v>8.0</v>
      </c>
      <c r="H370" t="s">
        <v>781</v>
      </c>
      <c r="I370" t="s">
        <v>1937</v>
      </c>
      <c r="J370" t="s">
        <v>1401</v>
      </c>
    </row>
    <row r="371" ht="15.75" customHeight="1">
      <c r="D371">
        <v>60.0</v>
      </c>
      <c r="E371">
        <v>9.0</v>
      </c>
      <c r="F371">
        <v>60.0</v>
      </c>
      <c r="G371">
        <v>9.0</v>
      </c>
      <c r="H371" t="s">
        <v>781</v>
      </c>
      <c r="I371" t="s">
        <v>1939</v>
      </c>
      <c r="J371" t="s">
        <v>363</v>
      </c>
    </row>
    <row r="372" ht="15.75" customHeight="1">
      <c r="D372">
        <v>60.0</v>
      </c>
      <c r="E372">
        <v>10.0</v>
      </c>
      <c r="F372">
        <v>60.0</v>
      </c>
      <c r="G372">
        <v>10.0</v>
      </c>
      <c r="H372" t="s">
        <v>781</v>
      </c>
      <c r="I372" t="s">
        <v>1941</v>
      </c>
      <c r="J372" t="s">
        <v>371</v>
      </c>
    </row>
    <row r="373" ht="15.75" customHeight="1">
      <c r="D373">
        <v>60.0</v>
      </c>
      <c r="E373">
        <v>11.0</v>
      </c>
      <c r="F373">
        <v>60.0</v>
      </c>
      <c r="G373">
        <v>11.0</v>
      </c>
      <c r="H373" t="s">
        <v>781</v>
      </c>
      <c r="I373" t="s">
        <v>1943</v>
      </c>
      <c r="J373" t="s">
        <v>363</v>
      </c>
    </row>
    <row r="374" ht="15.75" customHeight="1">
      <c r="D374">
        <v>60.0</v>
      </c>
      <c r="E374">
        <v>12.0</v>
      </c>
      <c r="F374">
        <v>60.0</v>
      </c>
      <c r="G374">
        <v>12.0</v>
      </c>
      <c r="H374" t="s">
        <v>781</v>
      </c>
      <c r="I374" t="s">
        <v>1946</v>
      </c>
      <c r="J374" t="s">
        <v>371</v>
      </c>
    </row>
    <row r="375" ht="15.75" customHeight="1">
      <c r="D375">
        <v>60.0</v>
      </c>
      <c r="E375">
        <v>13.0</v>
      </c>
      <c r="F375">
        <v>60.0</v>
      </c>
      <c r="G375">
        <v>13.0</v>
      </c>
      <c r="H375" t="s">
        <v>781</v>
      </c>
      <c r="I375" t="s">
        <v>1948</v>
      </c>
      <c r="J375" t="s">
        <v>1586</v>
      </c>
    </row>
    <row r="376" ht="15.75" customHeight="1">
      <c r="B376" t="s">
        <v>1950</v>
      </c>
      <c r="D376">
        <v>70.0</v>
      </c>
      <c r="E376">
        <v>0.0</v>
      </c>
      <c r="F376">
        <v>70.0</v>
      </c>
      <c r="G376">
        <v>0.0</v>
      </c>
      <c r="H376" t="s">
        <v>1101</v>
      </c>
    </row>
    <row r="377" ht="15.75" customHeight="1">
      <c r="D377">
        <v>70.0</v>
      </c>
      <c r="E377">
        <v>1.0</v>
      </c>
      <c r="F377">
        <v>70.0</v>
      </c>
      <c r="G377">
        <v>1.0</v>
      </c>
      <c r="H377" t="s">
        <v>1101</v>
      </c>
      <c r="I377" t="s">
        <v>1952</v>
      </c>
      <c r="J377" t="s">
        <v>1733</v>
      </c>
    </row>
    <row r="378" ht="15.75" customHeight="1">
      <c r="D378">
        <v>70.0</v>
      </c>
      <c r="E378">
        <v>2.0</v>
      </c>
      <c r="F378">
        <v>70.0</v>
      </c>
      <c r="G378">
        <v>2.0</v>
      </c>
      <c r="H378" t="s">
        <v>1101</v>
      </c>
      <c r="I378" t="s">
        <v>1954</v>
      </c>
      <c r="J378" t="s">
        <v>970</v>
      </c>
    </row>
    <row r="379" ht="15.75" customHeight="1">
      <c r="D379">
        <v>70.0</v>
      </c>
      <c r="E379">
        <v>3.0</v>
      </c>
      <c r="F379">
        <v>70.0</v>
      </c>
      <c r="G379">
        <v>3.0</v>
      </c>
      <c r="H379" t="s">
        <v>1101</v>
      </c>
      <c r="I379" t="s">
        <v>1956</v>
      </c>
      <c r="J379" t="s">
        <v>970</v>
      </c>
    </row>
    <row r="380" ht="15.75" customHeight="1">
      <c r="D380">
        <v>70.0</v>
      </c>
      <c r="E380">
        <v>4.0</v>
      </c>
      <c r="F380">
        <v>70.0</v>
      </c>
      <c r="G380">
        <v>4.0</v>
      </c>
      <c r="H380" t="s">
        <v>1101</v>
      </c>
      <c r="I380" t="s">
        <v>1958</v>
      </c>
      <c r="J380" t="s">
        <v>970</v>
      </c>
    </row>
    <row r="381" ht="15.75" customHeight="1">
      <c r="D381">
        <v>70.0</v>
      </c>
      <c r="E381">
        <v>5.0</v>
      </c>
      <c r="F381">
        <v>70.0</v>
      </c>
      <c r="G381">
        <v>5.0</v>
      </c>
      <c r="H381" t="s">
        <v>1101</v>
      </c>
      <c r="I381" t="s">
        <v>1959</v>
      </c>
      <c r="J381" t="s">
        <v>970</v>
      </c>
    </row>
    <row r="382" ht="15.75" customHeight="1">
      <c r="D382">
        <v>70.0</v>
      </c>
      <c r="E382">
        <v>6.0</v>
      </c>
      <c r="F382">
        <v>70.0</v>
      </c>
      <c r="G382">
        <v>6.0</v>
      </c>
      <c r="H382" t="s">
        <v>1101</v>
      </c>
      <c r="I382" t="s">
        <v>1962</v>
      </c>
      <c r="J382" t="s">
        <v>1963</v>
      </c>
    </row>
    <row r="383" ht="15.75" customHeight="1">
      <c r="D383">
        <v>70.0</v>
      </c>
      <c r="E383">
        <v>7.0</v>
      </c>
      <c r="F383">
        <v>70.0</v>
      </c>
      <c r="G383">
        <v>7.0</v>
      </c>
      <c r="H383" t="s">
        <v>1101</v>
      </c>
      <c r="I383" t="s">
        <v>1964</v>
      </c>
      <c r="J383" t="s">
        <v>891</v>
      </c>
    </row>
    <row r="384" ht="15.75" customHeight="1">
      <c r="D384">
        <v>70.0</v>
      </c>
      <c r="E384">
        <v>8.0</v>
      </c>
      <c r="F384">
        <v>70.0</v>
      </c>
      <c r="G384">
        <v>8.0</v>
      </c>
      <c r="H384" t="s">
        <v>1101</v>
      </c>
      <c r="I384" t="s">
        <v>1967</v>
      </c>
      <c r="J384" t="s">
        <v>1963</v>
      </c>
    </row>
    <row r="385" ht="15.75" customHeight="1">
      <c r="D385">
        <v>70.0</v>
      </c>
      <c r="E385">
        <v>9.0</v>
      </c>
      <c r="F385">
        <v>70.0</v>
      </c>
      <c r="G385">
        <v>9.0</v>
      </c>
      <c r="H385" t="s">
        <v>1101</v>
      </c>
      <c r="I385" t="s">
        <v>1968</v>
      </c>
      <c r="J385" t="s">
        <v>891</v>
      </c>
    </row>
    <row r="386" ht="15.75" customHeight="1">
      <c r="D386">
        <v>70.0</v>
      </c>
      <c r="E386">
        <v>10.0</v>
      </c>
      <c r="F386">
        <v>70.0</v>
      </c>
      <c r="G386">
        <v>10.0</v>
      </c>
      <c r="H386" t="s">
        <v>1101</v>
      </c>
      <c r="I386" t="s">
        <v>1606</v>
      </c>
      <c r="J386" t="s">
        <v>1401</v>
      </c>
    </row>
    <row r="387" ht="15.75" customHeight="1">
      <c r="D387">
        <v>70.0</v>
      </c>
      <c r="E387">
        <v>11.0</v>
      </c>
      <c r="F387">
        <v>70.0</v>
      </c>
      <c r="G387">
        <v>11.0</v>
      </c>
      <c r="H387" t="s">
        <v>1101</v>
      </c>
      <c r="I387" t="s">
        <v>1972</v>
      </c>
      <c r="J387" t="s">
        <v>363</v>
      </c>
    </row>
    <row r="388" ht="15.75" customHeight="1">
      <c r="D388">
        <v>70.0</v>
      </c>
      <c r="E388">
        <v>12.0</v>
      </c>
      <c r="F388">
        <v>70.0</v>
      </c>
      <c r="G388">
        <v>12.0</v>
      </c>
      <c r="H388" t="s">
        <v>1101</v>
      </c>
      <c r="I388" t="s">
        <v>1975</v>
      </c>
      <c r="J388" t="s">
        <v>371</v>
      </c>
    </row>
    <row r="389" ht="15.75" customHeight="1">
      <c r="D389">
        <v>70.0</v>
      </c>
      <c r="E389">
        <v>13.0</v>
      </c>
      <c r="F389">
        <v>70.0</v>
      </c>
      <c r="G389">
        <v>13.0</v>
      </c>
      <c r="H389" t="s">
        <v>1101</v>
      </c>
      <c r="I389" t="s">
        <v>1977</v>
      </c>
      <c r="J389" t="s">
        <v>363</v>
      </c>
    </row>
    <row r="390" ht="15.75" customHeight="1">
      <c r="D390">
        <v>70.0</v>
      </c>
      <c r="E390">
        <v>14.0</v>
      </c>
      <c r="F390">
        <v>70.0</v>
      </c>
      <c r="G390">
        <v>14.0</v>
      </c>
      <c r="H390" t="s">
        <v>1101</v>
      </c>
      <c r="I390" t="s">
        <v>1979</v>
      </c>
      <c r="J390" t="s">
        <v>371</v>
      </c>
    </row>
    <row r="391" ht="15.75" customHeight="1">
      <c r="D391">
        <v>70.0</v>
      </c>
      <c r="E391">
        <v>15.0</v>
      </c>
      <c r="F391">
        <v>70.0</v>
      </c>
      <c r="G391">
        <v>15.0</v>
      </c>
      <c r="H391" t="s">
        <v>1101</v>
      </c>
      <c r="I391" t="s">
        <v>1981</v>
      </c>
      <c r="J391" t="s">
        <v>124</v>
      </c>
    </row>
    <row r="392" ht="15.75" customHeight="1">
      <c r="B392" t="s">
        <v>1983</v>
      </c>
      <c r="D392">
        <v>71.0</v>
      </c>
      <c r="E392">
        <v>0.0</v>
      </c>
      <c r="F392">
        <v>71.0</v>
      </c>
      <c r="G392">
        <v>0.0</v>
      </c>
      <c r="H392" t="s">
        <v>806</v>
      </c>
    </row>
    <row r="393" ht="15.75" customHeight="1">
      <c r="D393">
        <v>71.0</v>
      </c>
      <c r="E393">
        <v>1.0</v>
      </c>
      <c r="F393">
        <v>71.0</v>
      </c>
      <c r="G393">
        <v>1.0</v>
      </c>
      <c r="H393" t="s">
        <v>806</v>
      </c>
      <c r="I393" t="s">
        <v>1985</v>
      </c>
      <c r="J393" t="s">
        <v>1986</v>
      </c>
    </row>
    <row r="394" ht="15.75" customHeight="1">
      <c r="D394">
        <v>71.0</v>
      </c>
      <c r="E394">
        <v>2.0</v>
      </c>
      <c r="F394">
        <v>71.0</v>
      </c>
      <c r="G394">
        <v>2.0</v>
      </c>
      <c r="H394" t="s">
        <v>806</v>
      </c>
      <c r="I394" t="s">
        <v>1987</v>
      </c>
      <c r="J394" t="s">
        <v>1733</v>
      </c>
    </row>
    <row r="395" ht="15.75" customHeight="1">
      <c r="D395">
        <v>71.0</v>
      </c>
      <c r="E395">
        <v>3.0</v>
      </c>
      <c r="F395">
        <v>71.0</v>
      </c>
      <c r="G395">
        <v>3.0</v>
      </c>
      <c r="H395" t="s">
        <v>806</v>
      </c>
      <c r="I395" t="s">
        <v>1989</v>
      </c>
      <c r="J395" t="s">
        <v>1885</v>
      </c>
    </row>
    <row r="396" ht="15.75" customHeight="1">
      <c r="D396">
        <v>71.0</v>
      </c>
      <c r="E396">
        <v>4.0</v>
      </c>
      <c r="F396">
        <v>71.0</v>
      </c>
      <c r="G396">
        <v>4.0</v>
      </c>
      <c r="H396" t="s">
        <v>806</v>
      </c>
      <c r="I396" t="s">
        <v>1962</v>
      </c>
      <c r="J396" t="s">
        <v>1963</v>
      </c>
    </row>
    <row r="397" ht="15.75" customHeight="1">
      <c r="D397">
        <v>71.0</v>
      </c>
      <c r="E397">
        <v>5.0</v>
      </c>
      <c r="F397">
        <v>71.0</v>
      </c>
      <c r="G397">
        <v>5.0</v>
      </c>
      <c r="H397" t="s">
        <v>806</v>
      </c>
      <c r="I397" t="s">
        <v>1964</v>
      </c>
      <c r="J397" t="s">
        <v>891</v>
      </c>
    </row>
    <row r="398" ht="15.75" customHeight="1">
      <c r="D398">
        <v>71.0</v>
      </c>
      <c r="E398">
        <v>6.0</v>
      </c>
      <c r="F398">
        <v>71.0</v>
      </c>
      <c r="G398">
        <v>6.0</v>
      </c>
      <c r="H398" t="s">
        <v>806</v>
      </c>
      <c r="I398" t="s">
        <v>1967</v>
      </c>
      <c r="J398" t="s">
        <v>1963</v>
      </c>
    </row>
    <row r="399" ht="15.75" customHeight="1">
      <c r="D399">
        <v>71.0</v>
      </c>
      <c r="E399">
        <v>7.0</v>
      </c>
      <c r="F399">
        <v>71.0</v>
      </c>
      <c r="G399">
        <v>7.0</v>
      </c>
      <c r="H399" t="s">
        <v>806</v>
      </c>
      <c r="I399" t="s">
        <v>1968</v>
      </c>
      <c r="J399" t="s">
        <v>891</v>
      </c>
    </row>
    <row r="400" ht="15.75" customHeight="1">
      <c r="D400">
        <v>71.0</v>
      </c>
      <c r="E400">
        <v>8.0</v>
      </c>
      <c r="F400">
        <v>71.0</v>
      </c>
      <c r="G400">
        <v>8.0</v>
      </c>
      <c r="H400" t="s">
        <v>806</v>
      </c>
      <c r="I400" t="s">
        <v>1700</v>
      </c>
      <c r="J400" t="s">
        <v>1401</v>
      </c>
    </row>
    <row r="401" ht="15.75" customHeight="1">
      <c r="D401">
        <v>71.0</v>
      </c>
      <c r="E401">
        <v>9.0</v>
      </c>
      <c r="F401">
        <v>71.0</v>
      </c>
      <c r="G401">
        <v>9.0</v>
      </c>
      <c r="H401" t="s">
        <v>806</v>
      </c>
      <c r="I401" t="s">
        <v>1972</v>
      </c>
      <c r="J401" t="s">
        <v>363</v>
      </c>
    </row>
    <row r="402" ht="15.75" customHeight="1">
      <c r="D402">
        <v>71.0</v>
      </c>
      <c r="E402">
        <v>10.0</v>
      </c>
      <c r="F402">
        <v>71.0</v>
      </c>
      <c r="G402">
        <v>10.0</v>
      </c>
      <c r="H402" t="s">
        <v>806</v>
      </c>
      <c r="I402" t="s">
        <v>1975</v>
      </c>
      <c r="J402" t="s">
        <v>371</v>
      </c>
    </row>
    <row r="403" ht="15.75" customHeight="1">
      <c r="D403">
        <v>71.0</v>
      </c>
      <c r="E403">
        <v>11.0</v>
      </c>
      <c r="F403">
        <v>71.0</v>
      </c>
      <c r="G403">
        <v>11.0</v>
      </c>
      <c r="H403" t="s">
        <v>806</v>
      </c>
      <c r="I403" t="s">
        <v>1977</v>
      </c>
      <c r="J403" t="s">
        <v>363</v>
      </c>
    </row>
    <row r="404" ht="15.75" customHeight="1">
      <c r="D404">
        <v>71.0</v>
      </c>
      <c r="E404">
        <v>12.0</v>
      </c>
      <c r="F404">
        <v>71.0</v>
      </c>
      <c r="G404">
        <v>12.0</v>
      </c>
      <c r="H404" t="s">
        <v>806</v>
      </c>
      <c r="I404" t="s">
        <v>2001</v>
      </c>
      <c r="J404" t="s">
        <v>371</v>
      </c>
    </row>
    <row r="405" ht="15.75" customHeight="1">
      <c r="B405" t="s">
        <v>2002</v>
      </c>
      <c r="D405">
        <v>80.0</v>
      </c>
      <c r="E405">
        <v>0.0</v>
      </c>
      <c r="F405">
        <v>80.0</v>
      </c>
      <c r="G405">
        <v>0.0</v>
      </c>
      <c r="H405" t="s">
        <v>1387</v>
      </c>
    </row>
    <row r="406" ht="15.75" customHeight="1">
      <c r="D406">
        <v>80.0</v>
      </c>
      <c r="E406">
        <v>1.0</v>
      </c>
      <c r="F406">
        <v>80.0</v>
      </c>
      <c r="G406">
        <v>1.0</v>
      </c>
      <c r="H406" t="s">
        <v>1387</v>
      </c>
      <c r="I406" t="s">
        <v>2003</v>
      </c>
      <c r="J406" t="s">
        <v>1878</v>
      </c>
    </row>
    <row r="407" ht="15.75" customHeight="1">
      <c r="D407">
        <v>80.0</v>
      </c>
      <c r="E407">
        <v>2.0</v>
      </c>
      <c r="F407">
        <v>80.0</v>
      </c>
      <c r="G407">
        <v>2.0</v>
      </c>
      <c r="H407" t="s">
        <v>1387</v>
      </c>
      <c r="I407" t="s">
        <v>2005</v>
      </c>
      <c r="J407" t="s">
        <v>970</v>
      </c>
    </row>
    <row r="408" ht="15.75" customHeight="1">
      <c r="D408">
        <v>80.0</v>
      </c>
      <c r="E408">
        <v>3.0</v>
      </c>
      <c r="F408">
        <v>80.0</v>
      </c>
      <c r="G408">
        <v>3.0</v>
      </c>
      <c r="H408" t="s">
        <v>1387</v>
      </c>
      <c r="I408" t="s">
        <v>1749</v>
      </c>
      <c r="J408" t="s">
        <v>2008</v>
      </c>
    </row>
    <row r="409" ht="15.75" customHeight="1">
      <c r="D409">
        <v>80.0</v>
      </c>
      <c r="E409">
        <v>4.0</v>
      </c>
      <c r="F409">
        <v>80.0</v>
      </c>
      <c r="G409">
        <v>4.0</v>
      </c>
      <c r="H409" t="s">
        <v>1387</v>
      </c>
      <c r="I409" t="s">
        <v>2010</v>
      </c>
      <c r="J409" t="s">
        <v>2008</v>
      </c>
    </row>
    <row r="410" ht="15.75" customHeight="1">
      <c r="D410">
        <v>80.0</v>
      </c>
      <c r="E410">
        <v>5.0</v>
      </c>
      <c r="F410">
        <v>80.0</v>
      </c>
      <c r="G410">
        <v>5.0</v>
      </c>
      <c r="H410" t="s">
        <v>1387</v>
      </c>
      <c r="I410" t="s">
        <v>2012</v>
      </c>
      <c r="J410" t="s">
        <v>848</v>
      </c>
    </row>
    <row r="411" ht="15.75" customHeight="1">
      <c r="D411">
        <v>80.0</v>
      </c>
      <c r="E411">
        <v>6.0</v>
      </c>
      <c r="F411">
        <v>80.0</v>
      </c>
      <c r="G411">
        <v>6.0</v>
      </c>
      <c r="H411" t="s">
        <v>1387</v>
      </c>
      <c r="I411" t="s">
        <v>2014</v>
      </c>
      <c r="J411" t="s">
        <v>848</v>
      </c>
    </row>
    <row r="412" ht="15.75" customHeight="1">
      <c r="D412">
        <v>80.0</v>
      </c>
      <c r="E412">
        <v>7.0</v>
      </c>
      <c r="F412">
        <v>80.0</v>
      </c>
      <c r="G412">
        <v>7.0</v>
      </c>
      <c r="H412" t="s">
        <v>1387</v>
      </c>
      <c r="I412" t="s">
        <v>2015</v>
      </c>
      <c r="J412" t="s">
        <v>929</v>
      </c>
    </row>
    <row r="413" ht="15.75" customHeight="1">
      <c r="D413">
        <v>80.0</v>
      </c>
      <c r="E413">
        <v>8.0</v>
      </c>
      <c r="F413">
        <v>80.0</v>
      </c>
      <c r="G413">
        <v>8.0</v>
      </c>
      <c r="H413" t="s">
        <v>1387</v>
      </c>
      <c r="I413" t="s">
        <v>2017</v>
      </c>
      <c r="J413" t="s">
        <v>1401</v>
      </c>
    </row>
    <row r="414" ht="15.75" customHeight="1">
      <c r="D414">
        <v>80.0</v>
      </c>
      <c r="E414">
        <v>9.0</v>
      </c>
      <c r="F414">
        <v>80.0</v>
      </c>
      <c r="G414">
        <v>9.0</v>
      </c>
      <c r="H414" t="s">
        <v>1387</v>
      </c>
      <c r="I414" t="s">
        <v>2020</v>
      </c>
      <c r="J414" t="s">
        <v>363</v>
      </c>
    </row>
    <row r="415" ht="15.75" customHeight="1">
      <c r="D415">
        <v>80.0</v>
      </c>
      <c r="E415">
        <v>10.0</v>
      </c>
      <c r="F415">
        <v>80.0</v>
      </c>
      <c r="G415">
        <v>10.0</v>
      </c>
      <c r="H415" t="s">
        <v>1387</v>
      </c>
      <c r="I415" t="s">
        <v>2023</v>
      </c>
      <c r="J415" t="s">
        <v>371</v>
      </c>
    </row>
    <row r="416" ht="15.75" customHeight="1">
      <c r="D416">
        <v>80.0</v>
      </c>
      <c r="E416">
        <v>11.0</v>
      </c>
      <c r="F416">
        <v>80.0</v>
      </c>
      <c r="G416">
        <v>11.0</v>
      </c>
      <c r="H416" t="s">
        <v>1387</v>
      </c>
      <c r="I416" t="s">
        <v>2026</v>
      </c>
      <c r="J416" t="s">
        <v>363</v>
      </c>
    </row>
    <row r="417" ht="15.75" customHeight="1">
      <c r="D417">
        <v>80.0</v>
      </c>
      <c r="E417">
        <v>12.0</v>
      </c>
      <c r="F417">
        <v>80.0</v>
      </c>
      <c r="G417">
        <v>12.0</v>
      </c>
      <c r="H417" t="s">
        <v>1387</v>
      </c>
      <c r="I417" t="s">
        <v>2029</v>
      </c>
      <c r="J417" t="s">
        <v>371</v>
      </c>
    </row>
    <row r="418" ht="15.75" customHeight="1">
      <c r="D418">
        <v>80.0</v>
      </c>
      <c r="E418">
        <v>13.0</v>
      </c>
      <c r="F418">
        <v>80.0</v>
      </c>
      <c r="G418">
        <v>13.0</v>
      </c>
      <c r="H418" t="s">
        <v>1387</v>
      </c>
      <c r="I418" t="s">
        <v>2031</v>
      </c>
      <c r="J418" t="s">
        <v>124</v>
      </c>
    </row>
    <row r="419" ht="15.75" customHeight="1">
      <c r="D419">
        <v>80.0</v>
      </c>
      <c r="E419">
        <v>14.0</v>
      </c>
      <c r="F419">
        <v>80.0</v>
      </c>
      <c r="G419">
        <v>14.0</v>
      </c>
      <c r="H419" t="s">
        <v>1387</v>
      </c>
      <c r="I419" t="s">
        <v>2033</v>
      </c>
      <c r="J419" t="s">
        <v>124</v>
      </c>
    </row>
    <row r="420" ht="15.75" customHeight="1">
      <c r="D420">
        <v>90.0</v>
      </c>
      <c r="E420">
        <v>0.0</v>
      </c>
      <c r="F420">
        <v>90.0</v>
      </c>
      <c r="G420">
        <v>0.0</v>
      </c>
      <c r="H420" t="s">
        <v>975</v>
      </c>
    </row>
    <row r="421" ht="15.75" customHeight="1">
      <c r="D421">
        <v>90.0</v>
      </c>
      <c r="E421">
        <v>1.0</v>
      </c>
      <c r="F421">
        <v>90.0</v>
      </c>
      <c r="G421">
        <v>1.0</v>
      </c>
      <c r="H421" t="s">
        <v>975</v>
      </c>
      <c r="I421" t="s">
        <v>2035</v>
      </c>
      <c r="J421" t="s">
        <v>2036</v>
      </c>
    </row>
    <row r="422" ht="15.75" customHeight="1">
      <c r="D422">
        <v>90.0</v>
      </c>
      <c r="E422">
        <v>2.0</v>
      </c>
      <c r="F422">
        <v>90.0</v>
      </c>
      <c r="G422">
        <v>2.0</v>
      </c>
      <c r="H422" t="s">
        <v>975</v>
      </c>
      <c r="I422" t="s">
        <v>2038</v>
      </c>
      <c r="J422" t="s">
        <v>2039</v>
      </c>
    </row>
    <row r="423" ht="15.75" customHeight="1">
      <c r="D423">
        <v>90.0</v>
      </c>
      <c r="E423">
        <v>3.0</v>
      </c>
      <c r="F423">
        <v>90.0</v>
      </c>
      <c r="G423">
        <v>3.0</v>
      </c>
      <c r="H423" t="s">
        <v>975</v>
      </c>
      <c r="I423" t="s">
        <v>2040</v>
      </c>
      <c r="J423" t="s">
        <v>2041</v>
      </c>
    </row>
    <row r="424" ht="15.75" customHeight="1">
      <c r="D424">
        <v>90.0</v>
      </c>
      <c r="E424">
        <v>4.0</v>
      </c>
      <c r="F424">
        <v>90.0</v>
      </c>
      <c r="G424">
        <v>4.0</v>
      </c>
      <c r="H424" t="s">
        <v>975</v>
      </c>
      <c r="I424" t="s">
        <v>2042</v>
      </c>
      <c r="J424" t="s">
        <v>2041</v>
      </c>
    </row>
    <row r="425" ht="15.75" customHeight="1">
      <c r="D425">
        <v>90.0</v>
      </c>
      <c r="E425">
        <v>5.0</v>
      </c>
      <c r="F425">
        <v>90.0</v>
      </c>
      <c r="G425">
        <v>5.0</v>
      </c>
      <c r="H425" t="s">
        <v>975</v>
      </c>
      <c r="I425" t="s">
        <v>2044</v>
      </c>
      <c r="J425" t="s">
        <v>371</v>
      </c>
    </row>
    <row r="426" ht="15.75" customHeight="1">
      <c r="D426">
        <v>90.0</v>
      </c>
      <c r="E426">
        <v>6.0</v>
      </c>
      <c r="F426">
        <v>90.0</v>
      </c>
      <c r="G426">
        <v>6.0</v>
      </c>
      <c r="H426" t="s">
        <v>975</v>
      </c>
      <c r="I426" t="s">
        <v>2046</v>
      </c>
      <c r="J426" t="s">
        <v>371</v>
      </c>
    </row>
    <row r="427" ht="15.75" customHeight="1">
      <c r="D427">
        <v>91.0</v>
      </c>
      <c r="E427">
        <v>0.0</v>
      </c>
      <c r="F427">
        <v>91.0</v>
      </c>
      <c r="G427">
        <v>0.0</v>
      </c>
      <c r="H427" t="s">
        <v>980</v>
      </c>
    </row>
    <row r="428" ht="15.75" customHeight="1">
      <c r="D428">
        <v>91.0</v>
      </c>
      <c r="E428">
        <v>1.0</v>
      </c>
      <c r="F428">
        <v>91.0</v>
      </c>
      <c r="G428">
        <v>1.0</v>
      </c>
      <c r="H428" t="s">
        <v>980</v>
      </c>
      <c r="I428" t="s">
        <v>2049</v>
      </c>
      <c r="J428" t="s">
        <v>2050</v>
      </c>
    </row>
    <row r="429" ht="15.75" customHeight="1">
      <c r="D429">
        <v>91.0</v>
      </c>
      <c r="E429">
        <v>2.0</v>
      </c>
      <c r="F429">
        <v>91.0</v>
      </c>
      <c r="G429">
        <v>2.0</v>
      </c>
      <c r="H429" t="s">
        <v>980</v>
      </c>
      <c r="I429" t="s">
        <v>2052</v>
      </c>
      <c r="J429" t="s">
        <v>2053</v>
      </c>
    </row>
    <row r="430" ht="15.75" customHeight="1">
      <c r="D430">
        <v>91.0</v>
      </c>
      <c r="E430">
        <v>3.0</v>
      </c>
      <c r="F430">
        <v>91.0</v>
      </c>
      <c r="G430">
        <v>3.0</v>
      </c>
      <c r="H430" t="s">
        <v>980</v>
      </c>
      <c r="I430" t="s">
        <v>2054</v>
      </c>
      <c r="J430" t="s">
        <v>1033</v>
      </c>
    </row>
    <row r="431" ht="15.75" customHeight="1">
      <c r="D431">
        <v>91.0</v>
      </c>
      <c r="E431">
        <v>4.0</v>
      </c>
      <c r="F431">
        <v>91.0</v>
      </c>
      <c r="G431">
        <v>4.0</v>
      </c>
      <c r="H431" t="s">
        <v>980</v>
      </c>
      <c r="I431" t="s">
        <v>2056</v>
      </c>
      <c r="J431" t="s">
        <v>1033</v>
      </c>
    </row>
    <row r="432" ht="15.75" customHeight="1">
      <c r="D432">
        <v>91.0</v>
      </c>
      <c r="E432">
        <v>5.0</v>
      </c>
      <c r="F432">
        <v>91.0</v>
      </c>
      <c r="G432">
        <v>5.0</v>
      </c>
      <c r="H432" t="s">
        <v>980</v>
      </c>
      <c r="I432" t="s">
        <v>2057</v>
      </c>
      <c r="J432" t="s">
        <v>1033</v>
      </c>
    </row>
    <row r="433" ht="15.75" customHeight="1">
      <c r="D433">
        <v>91.0</v>
      </c>
      <c r="E433">
        <v>6.0</v>
      </c>
      <c r="F433">
        <v>91.0</v>
      </c>
      <c r="G433">
        <v>6.0</v>
      </c>
      <c r="H433" t="s">
        <v>980</v>
      </c>
      <c r="I433" t="s">
        <v>2059</v>
      </c>
      <c r="J433" t="s">
        <v>1033</v>
      </c>
    </row>
    <row r="434" ht="15.75" customHeight="1">
      <c r="D434">
        <v>91.0</v>
      </c>
      <c r="E434">
        <v>7.0</v>
      </c>
      <c r="F434">
        <v>91.0</v>
      </c>
      <c r="G434">
        <v>7.0</v>
      </c>
      <c r="H434" t="s">
        <v>980</v>
      </c>
      <c r="I434" t="s">
        <v>2062</v>
      </c>
      <c r="J434" t="s">
        <v>1033</v>
      </c>
    </row>
    <row r="435" ht="15.75" customHeight="1">
      <c r="D435">
        <v>91.0</v>
      </c>
      <c r="E435">
        <v>8.0</v>
      </c>
      <c r="F435">
        <v>91.0</v>
      </c>
      <c r="G435">
        <v>8.0</v>
      </c>
      <c r="H435" t="s">
        <v>980</v>
      </c>
      <c r="I435" t="s">
        <v>2063</v>
      </c>
      <c r="J435" t="s">
        <v>1033</v>
      </c>
    </row>
    <row r="436" ht="15.75" customHeight="1">
      <c r="D436">
        <v>91.0</v>
      </c>
      <c r="E436">
        <v>9.0</v>
      </c>
      <c r="F436">
        <v>91.0</v>
      </c>
      <c r="G436">
        <v>9.0</v>
      </c>
      <c r="H436" t="s">
        <v>980</v>
      </c>
      <c r="I436" t="s">
        <v>2064</v>
      </c>
      <c r="J436" t="s">
        <v>1033</v>
      </c>
    </row>
    <row r="437" ht="15.75" customHeight="1">
      <c r="D437">
        <v>91.0</v>
      </c>
      <c r="E437">
        <v>10.0</v>
      </c>
      <c r="F437">
        <v>91.0</v>
      </c>
      <c r="G437">
        <v>10.0</v>
      </c>
      <c r="H437" t="s">
        <v>980</v>
      </c>
      <c r="I437" t="s">
        <v>2065</v>
      </c>
      <c r="J437" t="s">
        <v>891</v>
      </c>
    </row>
    <row r="438" ht="15.75" customHeight="1">
      <c r="D438">
        <v>91.0</v>
      </c>
      <c r="E438">
        <v>11.0</v>
      </c>
      <c r="F438">
        <v>91.0</v>
      </c>
      <c r="G438">
        <v>11.0</v>
      </c>
      <c r="H438" t="s">
        <v>980</v>
      </c>
      <c r="I438" t="s">
        <v>2066</v>
      </c>
      <c r="J438" t="s">
        <v>970</v>
      </c>
    </row>
    <row r="439" ht="15.75" customHeight="1">
      <c r="D439">
        <v>91.0</v>
      </c>
      <c r="E439">
        <v>12.0</v>
      </c>
      <c r="F439">
        <v>91.0</v>
      </c>
      <c r="G439">
        <v>12.0</v>
      </c>
      <c r="H439" t="s">
        <v>980</v>
      </c>
      <c r="I439" t="s">
        <v>1941</v>
      </c>
      <c r="J439" t="s">
        <v>371</v>
      </c>
    </row>
    <row r="440" ht="15.75" customHeight="1">
      <c r="D440">
        <v>91.0</v>
      </c>
      <c r="E440">
        <v>13.0</v>
      </c>
      <c r="F440">
        <v>91.0</v>
      </c>
      <c r="G440">
        <v>13.0</v>
      </c>
      <c r="H440" t="s">
        <v>980</v>
      </c>
      <c r="I440" t="s">
        <v>1751</v>
      </c>
      <c r="J440" t="s">
        <v>363</v>
      </c>
    </row>
    <row r="441" ht="15.75" customHeight="1">
      <c r="D441">
        <v>92.0</v>
      </c>
      <c r="E441">
        <v>0.0</v>
      </c>
      <c r="F441">
        <v>92.0</v>
      </c>
      <c r="G441">
        <v>0.0</v>
      </c>
      <c r="H441" t="s">
        <v>1016</v>
      </c>
    </row>
    <row r="442" ht="15.75" customHeight="1">
      <c r="D442">
        <v>92.0</v>
      </c>
      <c r="E442">
        <v>1.0</v>
      </c>
      <c r="F442">
        <v>92.0</v>
      </c>
      <c r="G442">
        <v>1.0</v>
      </c>
      <c r="H442" t="s">
        <v>1016</v>
      </c>
      <c r="I442" t="s">
        <v>2067</v>
      </c>
      <c r="J442" t="s">
        <v>387</v>
      </c>
    </row>
    <row r="443" ht="15.75" customHeight="1">
      <c r="D443">
        <v>92.0</v>
      </c>
      <c r="E443">
        <v>2.0</v>
      </c>
      <c r="F443">
        <v>92.0</v>
      </c>
      <c r="G443">
        <v>2.0</v>
      </c>
      <c r="H443" t="s">
        <v>1016</v>
      </c>
      <c r="I443" t="s">
        <v>2068</v>
      </c>
      <c r="J443" t="s">
        <v>2069</v>
      </c>
    </row>
    <row r="444" ht="15.75" customHeight="1">
      <c r="D444">
        <v>92.0</v>
      </c>
      <c r="E444">
        <v>3.0</v>
      </c>
      <c r="F444">
        <v>92.0</v>
      </c>
      <c r="G444">
        <v>3.0</v>
      </c>
      <c r="H444" t="s">
        <v>1016</v>
      </c>
      <c r="I444" t="s">
        <v>2070</v>
      </c>
      <c r="J444" t="s">
        <v>2071</v>
      </c>
    </row>
    <row r="445" ht="15.75" customHeight="1">
      <c r="D445">
        <v>92.0</v>
      </c>
      <c r="E445">
        <v>4.0</v>
      </c>
      <c r="F445">
        <v>92.0</v>
      </c>
      <c r="G445">
        <v>4.0</v>
      </c>
      <c r="H445" t="s">
        <v>1016</v>
      </c>
      <c r="I445" t="s">
        <v>2072</v>
      </c>
      <c r="J445" t="s">
        <v>2073</v>
      </c>
    </row>
    <row r="446" ht="15.75" customHeight="1">
      <c r="D446">
        <v>92.0</v>
      </c>
      <c r="E446">
        <v>5.0</v>
      </c>
      <c r="F446">
        <v>92.0</v>
      </c>
      <c r="G446">
        <v>5.0</v>
      </c>
      <c r="H446" t="s">
        <v>1016</v>
      </c>
      <c r="I446" t="s">
        <v>2074</v>
      </c>
      <c r="J446" t="s">
        <v>2075</v>
      </c>
    </row>
    <row r="447" ht="15.75" customHeight="1">
      <c r="D447">
        <v>92.0</v>
      </c>
      <c r="E447">
        <v>6.0</v>
      </c>
      <c r="F447">
        <v>92.0</v>
      </c>
      <c r="G447">
        <v>6.0</v>
      </c>
      <c r="H447" t="s">
        <v>1016</v>
      </c>
      <c r="I447" t="s">
        <v>2076</v>
      </c>
      <c r="J447" t="s">
        <v>371</v>
      </c>
    </row>
    <row r="448" ht="15.75" customHeight="1">
      <c r="D448">
        <v>92.0</v>
      </c>
      <c r="E448">
        <v>7.0</v>
      </c>
      <c r="F448">
        <v>92.0</v>
      </c>
      <c r="G448">
        <v>7.0</v>
      </c>
      <c r="H448" t="s">
        <v>1016</v>
      </c>
      <c r="I448" t="s">
        <v>2077</v>
      </c>
      <c r="J448" t="s">
        <v>112</v>
      </c>
    </row>
    <row r="449" ht="15.75" customHeight="1">
      <c r="D449">
        <v>93.0</v>
      </c>
      <c r="E449">
        <v>0.0</v>
      </c>
      <c r="F449">
        <v>93.0</v>
      </c>
      <c r="G449">
        <v>0.0</v>
      </c>
      <c r="H449" t="s">
        <v>1028</v>
      </c>
    </row>
    <row r="450" ht="15.75" customHeight="1">
      <c r="D450">
        <v>93.0</v>
      </c>
      <c r="E450">
        <v>1.0</v>
      </c>
      <c r="F450">
        <v>93.0</v>
      </c>
      <c r="G450">
        <v>1.0</v>
      </c>
      <c r="H450" t="s">
        <v>1028</v>
      </c>
      <c r="I450" t="s">
        <v>2078</v>
      </c>
      <c r="J450" t="s">
        <v>1449</v>
      </c>
    </row>
    <row r="451" ht="15.75" customHeight="1">
      <c r="D451">
        <v>93.0</v>
      </c>
      <c r="E451">
        <v>2.0</v>
      </c>
      <c r="F451">
        <v>93.0</v>
      </c>
      <c r="G451">
        <v>2.0</v>
      </c>
      <c r="H451" t="s">
        <v>1028</v>
      </c>
      <c r="I451" t="s">
        <v>2079</v>
      </c>
      <c r="J451" t="s">
        <v>929</v>
      </c>
    </row>
    <row r="452" ht="15.75" customHeight="1">
      <c r="D452">
        <v>93.0</v>
      </c>
      <c r="E452">
        <v>3.0</v>
      </c>
      <c r="F452">
        <v>93.0</v>
      </c>
      <c r="G452">
        <v>3.0</v>
      </c>
      <c r="H452" t="s">
        <v>1028</v>
      </c>
      <c r="I452" t="s">
        <v>2080</v>
      </c>
      <c r="J452" t="s">
        <v>724</v>
      </c>
    </row>
    <row r="453" ht="15.75" customHeight="1">
      <c r="D453">
        <v>93.0</v>
      </c>
      <c r="E453">
        <v>4.0</v>
      </c>
      <c r="F453">
        <v>93.0</v>
      </c>
      <c r="G453">
        <v>4.0</v>
      </c>
      <c r="H453" t="s">
        <v>1028</v>
      </c>
      <c r="I453" t="s">
        <v>2081</v>
      </c>
      <c r="J453" t="s">
        <v>837</v>
      </c>
    </row>
    <row r="454" ht="15.75" customHeight="1">
      <c r="D454">
        <v>93.0</v>
      </c>
      <c r="E454">
        <v>5.0</v>
      </c>
      <c r="F454">
        <v>93.0</v>
      </c>
      <c r="G454">
        <v>5.0</v>
      </c>
      <c r="H454" t="s">
        <v>1028</v>
      </c>
      <c r="I454" t="s">
        <v>2082</v>
      </c>
      <c r="J454" t="s">
        <v>371</v>
      </c>
    </row>
    <row r="455" ht="15.75" customHeight="1">
      <c r="D455">
        <v>93.0</v>
      </c>
      <c r="E455">
        <v>6.0</v>
      </c>
      <c r="F455">
        <v>93.0</v>
      </c>
      <c r="G455">
        <v>6.0</v>
      </c>
      <c r="H455" t="s">
        <v>1028</v>
      </c>
      <c r="I455" t="s">
        <v>2083</v>
      </c>
      <c r="J455" t="s">
        <v>2084</v>
      </c>
    </row>
    <row r="456" ht="15.75" customHeight="1">
      <c r="D456">
        <v>93.0</v>
      </c>
      <c r="E456">
        <v>7.0</v>
      </c>
      <c r="F456">
        <v>93.0</v>
      </c>
      <c r="G456">
        <v>7.0</v>
      </c>
      <c r="H456" t="s">
        <v>1028</v>
      </c>
      <c r="I456" t="s">
        <v>2085</v>
      </c>
      <c r="J456" t="s">
        <v>371</v>
      </c>
    </row>
    <row r="457" ht="15.75" customHeight="1">
      <c r="D457">
        <v>93.0</v>
      </c>
      <c r="E457">
        <v>8.0</v>
      </c>
      <c r="F457">
        <v>93.0</v>
      </c>
      <c r="G457">
        <v>8.0</v>
      </c>
      <c r="H457" t="s">
        <v>1028</v>
      </c>
      <c r="I457" t="s">
        <v>2086</v>
      </c>
      <c r="J457" t="s">
        <v>620</v>
      </c>
    </row>
    <row r="458" ht="15.75" customHeight="1">
      <c r="D458">
        <v>93.0</v>
      </c>
      <c r="E458">
        <v>9.0</v>
      </c>
      <c r="F458">
        <v>93.0</v>
      </c>
      <c r="G458">
        <v>9.0</v>
      </c>
      <c r="H458" t="s">
        <v>1028</v>
      </c>
      <c r="I458" t="s">
        <v>2087</v>
      </c>
      <c r="J458" t="s">
        <v>1596</v>
      </c>
    </row>
    <row r="459" ht="15.75" customHeight="1">
      <c r="D459">
        <v>93.0</v>
      </c>
      <c r="E459">
        <v>10.0</v>
      </c>
      <c r="F459">
        <v>93.0</v>
      </c>
      <c r="G459">
        <v>10.0</v>
      </c>
      <c r="H459" t="s">
        <v>1028</v>
      </c>
      <c r="I459" t="s">
        <v>2088</v>
      </c>
      <c r="J459" t="s">
        <v>363</v>
      </c>
    </row>
    <row r="460" ht="15.75" customHeight="1">
      <c r="D460">
        <v>93.0</v>
      </c>
      <c r="E460">
        <v>11.0</v>
      </c>
      <c r="F460">
        <v>93.0</v>
      </c>
      <c r="G460">
        <v>11.0</v>
      </c>
      <c r="H460" t="s">
        <v>1028</v>
      </c>
      <c r="I460" t="s">
        <v>2089</v>
      </c>
      <c r="J460" t="s">
        <v>363</v>
      </c>
    </row>
    <row r="461" ht="15.75" customHeight="1">
      <c r="D461">
        <v>93.0</v>
      </c>
      <c r="E461">
        <v>12.0</v>
      </c>
      <c r="F461">
        <v>93.0</v>
      </c>
      <c r="G461">
        <v>12.0</v>
      </c>
      <c r="H461" t="s">
        <v>1028</v>
      </c>
      <c r="I461" t="s">
        <v>640</v>
      </c>
      <c r="J461" t="s">
        <v>371</v>
      </c>
    </row>
    <row r="462" ht="15.75" customHeight="1">
      <c r="D462">
        <v>93.0</v>
      </c>
      <c r="E462">
        <v>13.0</v>
      </c>
      <c r="F462">
        <v>93.0</v>
      </c>
      <c r="G462">
        <v>13.0</v>
      </c>
      <c r="H462" t="s">
        <v>1028</v>
      </c>
      <c r="I462" t="s">
        <v>1425</v>
      </c>
      <c r="J462" t="s">
        <v>371</v>
      </c>
    </row>
    <row r="463" ht="15.75" customHeight="1">
      <c r="D463">
        <v>93.0</v>
      </c>
      <c r="E463">
        <v>14.0</v>
      </c>
      <c r="F463">
        <v>93.0</v>
      </c>
      <c r="G463">
        <v>14.0</v>
      </c>
      <c r="H463" t="s">
        <v>1028</v>
      </c>
      <c r="I463" t="s">
        <v>633</v>
      </c>
      <c r="J463" t="s">
        <v>363</v>
      </c>
    </row>
    <row r="464" ht="15.75" customHeight="1">
      <c r="D464">
        <v>93.0</v>
      </c>
      <c r="E464">
        <v>15.0</v>
      </c>
      <c r="F464">
        <v>93.0</v>
      </c>
      <c r="G464">
        <v>15.0</v>
      </c>
      <c r="H464" t="s">
        <v>1028</v>
      </c>
      <c r="I464" t="s">
        <v>646</v>
      </c>
      <c r="J464" t="s">
        <v>363</v>
      </c>
    </row>
    <row r="465" ht="15.75" customHeight="1">
      <c r="D465">
        <v>93.0</v>
      </c>
      <c r="E465">
        <v>16.0</v>
      </c>
      <c r="F465">
        <v>93.0</v>
      </c>
      <c r="G465">
        <v>16.0</v>
      </c>
      <c r="H465" t="s">
        <v>1028</v>
      </c>
      <c r="I465" t="s">
        <v>2090</v>
      </c>
      <c r="J465" t="s">
        <v>483</v>
      </c>
    </row>
    <row r="466" ht="15.75" customHeight="1">
      <c r="D466">
        <v>93.0</v>
      </c>
      <c r="E466">
        <v>17.0</v>
      </c>
      <c r="F466">
        <v>93.0</v>
      </c>
      <c r="G466">
        <v>17.0</v>
      </c>
      <c r="H466" t="s">
        <v>1028</v>
      </c>
      <c r="I466" t="s">
        <v>2091</v>
      </c>
      <c r="J466" t="s">
        <v>970</v>
      </c>
    </row>
    <row r="467" ht="15.75" customHeight="1">
      <c r="A467" t="s">
        <v>1450</v>
      </c>
      <c r="B467" t="s">
        <v>2092</v>
      </c>
      <c r="D467">
        <v>100.0</v>
      </c>
      <c r="E467">
        <v>0.0</v>
      </c>
      <c r="F467">
        <v>100.0</v>
      </c>
      <c r="G467">
        <v>0.0</v>
      </c>
      <c r="H467" t="s">
        <v>2093</v>
      </c>
      <c r="L467" t="s">
        <v>2094</v>
      </c>
      <c r="Q467" t="s">
        <v>2095</v>
      </c>
      <c r="T467" t="s">
        <v>2096</v>
      </c>
    </row>
    <row r="468" ht="15.75" customHeight="1">
      <c r="B468" t="s">
        <v>2097</v>
      </c>
      <c r="L468" t="s">
        <v>1313</v>
      </c>
      <c r="N468" t="s">
        <v>2098</v>
      </c>
      <c r="R468" t="s">
        <v>2099</v>
      </c>
    </row>
    <row r="469" ht="15.75" customHeight="1">
      <c r="A469" t="s">
        <v>1450</v>
      </c>
      <c r="B469" t="s">
        <v>1446</v>
      </c>
      <c r="H469" t="s">
        <v>2100</v>
      </c>
      <c r="I469" t="s">
        <v>2101</v>
      </c>
      <c r="N469" t="s">
        <v>2102</v>
      </c>
      <c r="O469" t="s">
        <v>2103</v>
      </c>
      <c r="R469" t="s">
        <v>2104</v>
      </c>
      <c r="S469" t="s">
        <v>2105</v>
      </c>
    </row>
    <row r="470" ht="15.75" customHeight="1">
      <c r="A470" t="s">
        <v>1450</v>
      </c>
      <c r="B470" t="s">
        <v>2106</v>
      </c>
      <c r="H470" t="s">
        <v>2100</v>
      </c>
      <c r="I470" t="s">
        <v>2107</v>
      </c>
      <c r="N470" t="s">
        <v>2102</v>
      </c>
      <c r="O470" t="s">
        <v>2108</v>
      </c>
    </row>
    <row r="471" ht="15.75" customHeight="1">
      <c r="A471" t="s">
        <v>1450</v>
      </c>
      <c r="B471" t="s">
        <v>2109</v>
      </c>
      <c r="H471" t="s">
        <v>2100</v>
      </c>
      <c r="I471" t="s">
        <v>2110</v>
      </c>
      <c r="N471" t="s">
        <v>1097</v>
      </c>
      <c r="O471" t="s">
        <v>1097</v>
      </c>
      <c r="R471" t="s">
        <v>2104</v>
      </c>
      <c r="S471" t="s">
        <v>2111</v>
      </c>
    </row>
    <row r="472" ht="15.75" customHeight="1">
      <c r="A472" t="s">
        <v>1450</v>
      </c>
      <c r="B472" t="s">
        <v>2112</v>
      </c>
      <c r="H472" t="s">
        <v>2113</v>
      </c>
    </row>
    <row r="473" ht="15.75" customHeight="1">
      <c r="A473" t="s">
        <v>1450</v>
      </c>
      <c r="B473" t="s">
        <v>2114</v>
      </c>
      <c r="H473" t="s">
        <v>2100</v>
      </c>
      <c r="I473" t="s">
        <v>2115</v>
      </c>
      <c r="N473" t="s">
        <v>2102</v>
      </c>
      <c r="O473" t="s">
        <v>2116</v>
      </c>
      <c r="R473" t="s">
        <v>2104</v>
      </c>
      <c r="S473" t="s">
        <v>2117</v>
      </c>
    </row>
    <row r="474" ht="15.75" customHeight="1">
      <c r="A474" t="s">
        <v>1450</v>
      </c>
      <c r="B474" t="s">
        <v>2118</v>
      </c>
      <c r="H474" t="s">
        <v>2100</v>
      </c>
      <c r="I474" t="s">
        <v>2119</v>
      </c>
      <c r="N474" t="s">
        <v>2102</v>
      </c>
      <c r="O474" t="s">
        <v>2120</v>
      </c>
      <c r="R474" t="s">
        <v>1097</v>
      </c>
      <c r="S474" t="s">
        <v>1097</v>
      </c>
    </row>
    <row r="475" ht="15.75" customHeight="1">
      <c r="A475" t="s">
        <v>1450</v>
      </c>
      <c r="B475" t="s">
        <v>2121</v>
      </c>
      <c r="H475" t="s">
        <v>1097</v>
      </c>
      <c r="I475" t="s">
        <v>1097</v>
      </c>
      <c r="N475" t="s">
        <v>2102</v>
      </c>
      <c r="O475" t="s">
        <v>2122</v>
      </c>
      <c r="R475" t="s">
        <v>1097</v>
      </c>
      <c r="S475" t="s">
        <v>1097</v>
      </c>
    </row>
    <row r="476" ht="15.75" customHeight="1">
      <c r="A476" t="s">
        <v>1450</v>
      </c>
      <c r="B476" t="s">
        <v>2123</v>
      </c>
      <c r="H476" t="s">
        <v>2100</v>
      </c>
      <c r="I476" t="s">
        <v>2124</v>
      </c>
      <c r="L476" t="s">
        <v>2125</v>
      </c>
      <c r="N476" t="s">
        <v>2102</v>
      </c>
      <c r="O476" t="s">
        <v>2126</v>
      </c>
      <c r="Q476" t="s">
        <v>2127</v>
      </c>
      <c r="T476" t="s">
        <v>2128</v>
      </c>
    </row>
    <row r="477" ht="15.75" customHeight="1">
      <c r="A477" t="s">
        <v>1450</v>
      </c>
      <c r="B477" t="s">
        <v>2129</v>
      </c>
      <c r="L477" t="s">
        <v>2125</v>
      </c>
      <c r="N477" t="s">
        <v>2130</v>
      </c>
      <c r="Q477" t="s">
        <v>2127</v>
      </c>
    </row>
    <row r="478" ht="15.75" customHeight="1">
      <c r="A478" t="s">
        <v>1450</v>
      </c>
      <c r="B478" t="s">
        <v>2131</v>
      </c>
      <c r="H478" t="s">
        <v>1097</v>
      </c>
      <c r="I478" t="s">
        <v>1097</v>
      </c>
      <c r="L478" t="s">
        <v>1097</v>
      </c>
      <c r="N478" t="s">
        <v>2132</v>
      </c>
      <c r="O478" t="s">
        <v>2133</v>
      </c>
      <c r="R478" t="s">
        <v>2104</v>
      </c>
      <c r="S478" t="s">
        <v>2134</v>
      </c>
    </row>
    <row r="479" ht="15.75" customHeight="1">
      <c r="A479" t="s">
        <v>1450</v>
      </c>
      <c r="B479" t="s">
        <v>2135</v>
      </c>
      <c r="H479" t="s">
        <v>2100</v>
      </c>
      <c r="I479" t="s">
        <v>2136</v>
      </c>
      <c r="R479" t="s">
        <v>1097</v>
      </c>
      <c r="S479" t="s">
        <v>1097</v>
      </c>
      <c r="U479" t="s">
        <v>1097</v>
      </c>
      <c r="V479" t="s">
        <v>1097</v>
      </c>
    </row>
    <row r="480" ht="15.75" customHeight="1">
      <c r="A480" t="s">
        <v>1450</v>
      </c>
      <c r="B480" t="s">
        <v>2137</v>
      </c>
      <c r="L480" t="s">
        <v>2138</v>
      </c>
      <c r="N480" t="s">
        <v>1097</v>
      </c>
      <c r="O480" t="s">
        <v>1097</v>
      </c>
      <c r="R480" t="s">
        <v>1097</v>
      </c>
      <c r="S480" t="s">
        <v>1097</v>
      </c>
    </row>
    <row r="481" ht="15.75" customHeight="1">
      <c r="A481" t="s">
        <v>1450</v>
      </c>
      <c r="B481" t="s">
        <v>2139</v>
      </c>
      <c r="H481" t="s">
        <v>2100</v>
      </c>
    </row>
    <row r="482" ht="15.75" customHeight="1">
      <c r="A482" t="s">
        <v>1450</v>
      </c>
      <c r="B482" t="s">
        <v>2140</v>
      </c>
      <c r="L482" t="s">
        <v>2141</v>
      </c>
      <c r="N482" t="s">
        <v>1097</v>
      </c>
      <c r="O482" t="s">
        <v>1097</v>
      </c>
      <c r="R482" t="s">
        <v>1097</v>
      </c>
      <c r="S482" t="s">
        <v>1097</v>
      </c>
    </row>
    <row r="483" ht="15.75" customHeight="1">
      <c r="A483" t="s">
        <v>1450</v>
      </c>
      <c r="B483" t="s">
        <v>2142</v>
      </c>
      <c r="H483" t="s">
        <v>2100</v>
      </c>
      <c r="I483" t="s">
        <v>2143</v>
      </c>
      <c r="N483" t="s">
        <v>1097</v>
      </c>
      <c r="O483" t="s">
        <v>1097</v>
      </c>
      <c r="T483" t="s">
        <v>2144</v>
      </c>
    </row>
    <row r="484" ht="15.75" customHeight="1">
      <c r="A484" t="s">
        <v>1450</v>
      </c>
      <c r="B484" t="s">
        <v>2145</v>
      </c>
      <c r="L484" t="s">
        <v>2146</v>
      </c>
      <c r="N484" t="s">
        <v>2147</v>
      </c>
      <c r="O484" t="s">
        <v>2147</v>
      </c>
      <c r="R484" t="s">
        <v>1097</v>
      </c>
      <c r="S484" t="s">
        <v>1097</v>
      </c>
    </row>
    <row r="485" ht="15.75" customHeight="1">
      <c r="A485" t="s">
        <v>1450</v>
      </c>
      <c r="B485" t="s">
        <v>2148</v>
      </c>
      <c r="L485" t="s">
        <v>2146</v>
      </c>
      <c r="N485" t="s">
        <v>2102</v>
      </c>
      <c r="O485" t="s">
        <v>2149</v>
      </c>
    </row>
    <row r="486" ht="15.75" customHeight="1">
      <c r="A486" t="s">
        <v>1450</v>
      </c>
      <c r="B486" t="s">
        <v>2150</v>
      </c>
      <c r="H486" t="s">
        <v>794</v>
      </c>
      <c r="I486" t="s">
        <v>794</v>
      </c>
      <c r="L486" t="s">
        <v>2151</v>
      </c>
      <c r="N486" t="s">
        <v>2102</v>
      </c>
      <c r="O486" t="s">
        <v>2152</v>
      </c>
      <c r="R486" t="s">
        <v>1097</v>
      </c>
      <c r="S486" t="s">
        <v>1097</v>
      </c>
    </row>
    <row r="487" ht="15.75" customHeight="1">
      <c r="A487" t="s">
        <v>1450</v>
      </c>
      <c r="B487" t="s">
        <v>2153</v>
      </c>
      <c r="H487" t="s">
        <v>2100</v>
      </c>
      <c r="I487" t="s">
        <v>2154</v>
      </c>
      <c r="Q487" t="s">
        <v>2155</v>
      </c>
    </row>
    <row r="488" ht="15.75" customHeight="1">
      <c r="A488" t="s">
        <v>1450</v>
      </c>
      <c r="B488" t="s">
        <v>1486</v>
      </c>
      <c r="H488" t="s">
        <v>2100</v>
      </c>
      <c r="I488" t="s">
        <v>2156</v>
      </c>
      <c r="N488" t="s">
        <v>1097</v>
      </c>
      <c r="O488" t="s">
        <v>1097</v>
      </c>
      <c r="R488" t="s">
        <v>1097</v>
      </c>
      <c r="S488" t="s">
        <v>1097</v>
      </c>
    </row>
    <row r="489" ht="15.75" customHeight="1">
      <c r="A489" t="s">
        <v>1450</v>
      </c>
      <c r="B489" t="s">
        <v>1268</v>
      </c>
      <c r="H489" t="s">
        <v>1097</v>
      </c>
      <c r="I489" t="s">
        <v>1097</v>
      </c>
      <c r="L489" t="s">
        <v>2157</v>
      </c>
      <c r="N489" t="s">
        <v>2102</v>
      </c>
      <c r="O489" t="s">
        <v>2158</v>
      </c>
      <c r="Q489" t="s">
        <v>2159</v>
      </c>
      <c r="R489" t="s">
        <v>2160</v>
      </c>
      <c r="S489" t="s">
        <v>2161</v>
      </c>
    </row>
    <row r="490" ht="15.75" customHeight="1">
      <c r="A490" t="s">
        <v>1450</v>
      </c>
      <c r="B490" t="s">
        <v>1270</v>
      </c>
      <c r="H490" t="s">
        <v>1097</v>
      </c>
      <c r="I490" t="s">
        <v>1097</v>
      </c>
      <c r="N490" t="s">
        <v>1097</v>
      </c>
      <c r="O490" t="s">
        <v>1097</v>
      </c>
      <c r="Q490" t="s">
        <v>2162</v>
      </c>
      <c r="R490" t="s">
        <v>2160</v>
      </c>
      <c r="S490" t="s">
        <v>2163</v>
      </c>
    </row>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c r="D502">
        <v>100.0</v>
      </c>
      <c r="E502">
        <v>1.0</v>
      </c>
      <c r="F502">
        <v>100.0</v>
      </c>
      <c r="G502">
        <v>1.0</v>
      </c>
      <c r="H502" t="s">
        <v>2093</v>
      </c>
      <c r="I502" t="s">
        <v>2164</v>
      </c>
      <c r="J502" t="s">
        <v>2165</v>
      </c>
    </row>
    <row r="503" ht="15.75" customHeight="1">
      <c r="D503">
        <v>100.0</v>
      </c>
      <c r="E503">
        <v>2.0</v>
      </c>
      <c r="F503">
        <v>100.0</v>
      </c>
      <c r="G503">
        <v>2.0</v>
      </c>
      <c r="H503" t="s">
        <v>2093</v>
      </c>
      <c r="I503" t="s">
        <v>2166</v>
      </c>
      <c r="J503" t="s">
        <v>2167</v>
      </c>
    </row>
    <row r="504" ht="15.75" customHeight="1">
      <c r="D504">
        <v>100.0</v>
      </c>
      <c r="E504">
        <v>3.0</v>
      </c>
      <c r="F504">
        <v>100.0</v>
      </c>
      <c r="G504">
        <v>3.0</v>
      </c>
      <c r="H504" t="s">
        <v>2093</v>
      </c>
      <c r="I504" t="s">
        <v>2168</v>
      </c>
      <c r="J504" t="s">
        <v>2169</v>
      </c>
    </row>
    <row r="505" ht="15.75" customHeight="1">
      <c r="D505">
        <v>100.0</v>
      </c>
      <c r="E505">
        <v>4.0</v>
      </c>
      <c r="F505">
        <v>100.0</v>
      </c>
      <c r="G505">
        <v>4.0</v>
      </c>
      <c r="H505" t="s">
        <v>2093</v>
      </c>
      <c r="I505" t="s">
        <v>2170</v>
      </c>
      <c r="J505" t="s">
        <v>2171</v>
      </c>
    </row>
    <row r="506" ht="15.75" customHeight="1">
      <c r="D506">
        <v>100.0</v>
      </c>
      <c r="E506">
        <v>5.0</v>
      </c>
      <c r="F506">
        <v>100.0</v>
      </c>
      <c r="G506">
        <v>5.0</v>
      </c>
      <c r="H506" t="s">
        <v>2093</v>
      </c>
      <c r="I506" t="s">
        <v>2172</v>
      </c>
      <c r="J506" t="s">
        <v>2173</v>
      </c>
    </row>
    <row r="507" ht="15.75" customHeight="1">
      <c r="D507">
        <v>100.0</v>
      </c>
      <c r="E507">
        <v>6.0</v>
      </c>
      <c r="F507">
        <v>100.0</v>
      </c>
      <c r="G507">
        <v>6.0</v>
      </c>
      <c r="H507" t="s">
        <v>2093</v>
      </c>
      <c r="I507" t="s">
        <v>2174</v>
      </c>
      <c r="J507" t="s">
        <v>2175</v>
      </c>
    </row>
    <row r="508" ht="15.75" customHeight="1">
      <c r="D508">
        <v>100.0</v>
      </c>
      <c r="E508">
        <v>7.0</v>
      </c>
      <c r="F508">
        <v>100.0</v>
      </c>
      <c r="G508">
        <v>7.0</v>
      </c>
      <c r="H508" t="s">
        <v>2093</v>
      </c>
      <c r="I508" t="s">
        <v>2176</v>
      </c>
      <c r="J508" t="s">
        <v>2177</v>
      </c>
    </row>
    <row r="509" ht="15.75" customHeight="1">
      <c r="D509">
        <v>100.0</v>
      </c>
      <c r="E509">
        <v>8.0</v>
      </c>
      <c r="F509">
        <v>100.0</v>
      </c>
      <c r="G509">
        <v>8.0</v>
      </c>
      <c r="H509" t="s">
        <v>2093</v>
      </c>
      <c r="I509" t="s">
        <v>2178</v>
      </c>
      <c r="J509" t="s">
        <v>2179</v>
      </c>
    </row>
    <row r="510" ht="15.75" customHeight="1">
      <c r="D510">
        <v>100.0</v>
      </c>
      <c r="E510">
        <v>9.0</v>
      </c>
      <c r="F510">
        <v>100.0</v>
      </c>
      <c r="G510">
        <v>9.0</v>
      </c>
      <c r="H510" t="s">
        <v>2093</v>
      </c>
      <c r="I510" t="s">
        <v>2180</v>
      </c>
      <c r="J510" t="s">
        <v>2181</v>
      </c>
    </row>
    <row r="511" ht="15.75" customHeight="1">
      <c r="D511">
        <v>100.0</v>
      </c>
      <c r="E511">
        <v>10.0</v>
      </c>
      <c r="F511">
        <v>100.0</v>
      </c>
      <c r="G511">
        <v>10.0</v>
      </c>
      <c r="H511" t="s">
        <v>2093</v>
      </c>
      <c r="I511" t="s">
        <v>2182</v>
      </c>
      <c r="J511" t="s">
        <v>961</v>
      </c>
    </row>
    <row r="512" ht="15.75" customHeight="1">
      <c r="D512">
        <v>100.0</v>
      </c>
      <c r="E512">
        <v>11.0</v>
      </c>
      <c r="F512">
        <v>100.0</v>
      </c>
      <c r="G512">
        <v>11.0</v>
      </c>
      <c r="H512" t="s">
        <v>2093</v>
      </c>
      <c r="I512" t="s">
        <v>2183</v>
      </c>
      <c r="J512" t="s">
        <v>2173</v>
      </c>
    </row>
    <row r="513" ht="15.75" customHeight="1">
      <c r="D513">
        <v>100.0</v>
      </c>
      <c r="E513">
        <v>12.0</v>
      </c>
      <c r="F513">
        <v>100.0</v>
      </c>
      <c r="G513">
        <v>12.0</v>
      </c>
      <c r="H513" t="s">
        <v>2093</v>
      </c>
      <c r="I513" t="s">
        <v>2184</v>
      </c>
      <c r="J513" t="s">
        <v>2181</v>
      </c>
    </row>
    <row r="514" ht="15.75" customHeight="1">
      <c r="D514">
        <v>100.0</v>
      </c>
      <c r="E514">
        <v>13.0</v>
      </c>
      <c r="F514">
        <v>100.0</v>
      </c>
      <c r="G514">
        <v>13.0</v>
      </c>
      <c r="H514" t="s">
        <v>2093</v>
      </c>
      <c r="I514" t="s">
        <v>2185</v>
      </c>
      <c r="J514" t="s">
        <v>2171</v>
      </c>
    </row>
    <row r="515" ht="15.75" customHeight="1">
      <c r="D515">
        <v>100.0</v>
      </c>
      <c r="E515">
        <v>14.0</v>
      </c>
      <c r="F515">
        <v>100.0</v>
      </c>
      <c r="G515">
        <v>14.0</v>
      </c>
      <c r="H515" t="s">
        <v>2093</v>
      </c>
      <c r="I515" t="s">
        <v>2186</v>
      </c>
      <c r="J515" t="s">
        <v>2173</v>
      </c>
    </row>
    <row r="516" ht="15.75" customHeight="1">
      <c r="D516">
        <v>100.0</v>
      </c>
      <c r="E516">
        <v>15.0</v>
      </c>
      <c r="F516">
        <v>100.0</v>
      </c>
      <c r="G516">
        <v>15.0</v>
      </c>
      <c r="H516" t="s">
        <v>2093</v>
      </c>
      <c r="I516" t="s">
        <v>2187</v>
      </c>
      <c r="J516" t="s">
        <v>2175</v>
      </c>
    </row>
    <row r="517" ht="15.75" customHeight="1">
      <c r="D517">
        <v>100.0</v>
      </c>
      <c r="E517">
        <v>16.0</v>
      </c>
      <c r="F517">
        <v>100.0</v>
      </c>
      <c r="G517">
        <v>16.0</v>
      </c>
      <c r="H517" t="s">
        <v>2093</v>
      </c>
      <c r="I517" t="s">
        <v>2188</v>
      </c>
      <c r="J517" t="s">
        <v>2173</v>
      </c>
    </row>
    <row r="518" ht="15.75" customHeight="1">
      <c r="D518">
        <v>100.0</v>
      </c>
      <c r="E518">
        <v>17.0</v>
      </c>
      <c r="F518">
        <v>100.0</v>
      </c>
      <c r="G518">
        <v>17.0</v>
      </c>
      <c r="H518" t="s">
        <v>2093</v>
      </c>
      <c r="I518" t="s">
        <v>2189</v>
      </c>
      <c r="J518" t="s">
        <v>2008</v>
      </c>
    </row>
    <row r="519" ht="15.75" customHeight="1">
      <c r="D519">
        <v>100.0</v>
      </c>
      <c r="E519">
        <v>18.0</v>
      </c>
      <c r="F519">
        <v>100.0</v>
      </c>
      <c r="G519">
        <v>18.0</v>
      </c>
      <c r="H519" t="s">
        <v>2093</v>
      </c>
      <c r="I519" t="s">
        <v>1972</v>
      </c>
      <c r="J519" t="s">
        <v>2190</v>
      </c>
    </row>
    <row r="520" ht="15.75" customHeight="1">
      <c r="D520">
        <v>100.0</v>
      </c>
      <c r="E520">
        <v>19.0</v>
      </c>
      <c r="F520">
        <v>100.0</v>
      </c>
      <c r="G520">
        <v>19.0</v>
      </c>
      <c r="H520" t="s">
        <v>2093</v>
      </c>
      <c r="I520" t="s">
        <v>2191</v>
      </c>
      <c r="J520" t="s">
        <v>2192</v>
      </c>
    </row>
    <row r="521" ht="15.75" customHeight="1">
      <c r="D521">
        <v>100.0</v>
      </c>
      <c r="E521">
        <v>20.0</v>
      </c>
      <c r="F521">
        <v>100.0</v>
      </c>
      <c r="G521">
        <v>20.0</v>
      </c>
      <c r="H521" t="s">
        <v>2093</v>
      </c>
      <c r="I521" t="s">
        <v>2193</v>
      </c>
      <c r="J521" t="s">
        <v>2173</v>
      </c>
    </row>
    <row r="522" ht="15.75" customHeight="1">
      <c r="D522">
        <v>100.0</v>
      </c>
      <c r="E522">
        <v>21.0</v>
      </c>
      <c r="F522">
        <v>100.0</v>
      </c>
      <c r="G522">
        <v>21.0</v>
      </c>
      <c r="H522" t="s">
        <v>2093</v>
      </c>
      <c r="I522" t="s">
        <v>2194</v>
      </c>
      <c r="J522" t="s">
        <v>2173</v>
      </c>
    </row>
    <row r="523" ht="15.75" customHeight="1">
      <c r="D523">
        <v>100.0</v>
      </c>
      <c r="E523">
        <v>22.0</v>
      </c>
      <c r="F523">
        <v>100.0</v>
      </c>
      <c r="G523">
        <v>22.0</v>
      </c>
      <c r="H523" t="s">
        <v>2093</v>
      </c>
      <c r="I523" t="s">
        <v>2195</v>
      </c>
      <c r="J523" t="s">
        <v>2173</v>
      </c>
    </row>
    <row r="524" ht="15.75" customHeight="1">
      <c r="D524">
        <v>100.0</v>
      </c>
      <c r="E524">
        <v>23.0</v>
      </c>
      <c r="F524">
        <v>100.0</v>
      </c>
      <c r="G524">
        <v>23.0</v>
      </c>
      <c r="H524" t="s">
        <v>2093</v>
      </c>
      <c r="I524" t="s">
        <v>2196</v>
      </c>
      <c r="J524" t="s">
        <v>2173</v>
      </c>
    </row>
    <row r="525" ht="15.75" customHeight="1">
      <c r="D525">
        <v>100.0</v>
      </c>
      <c r="E525">
        <v>24.0</v>
      </c>
      <c r="F525">
        <v>100.0</v>
      </c>
      <c r="G525">
        <v>24.0</v>
      </c>
      <c r="H525" t="s">
        <v>2093</v>
      </c>
      <c r="I525" t="s">
        <v>2197</v>
      </c>
      <c r="J525" t="s">
        <v>2173</v>
      </c>
    </row>
    <row r="526" ht="15.75" customHeight="1">
      <c r="D526">
        <v>100.0</v>
      </c>
      <c r="E526">
        <v>25.0</v>
      </c>
      <c r="F526">
        <v>100.0</v>
      </c>
      <c r="G526">
        <v>25.0</v>
      </c>
      <c r="H526" t="s">
        <v>2093</v>
      </c>
      <c r="I526" t="s">
        <v>2198</v>
      </c>
      <c r="J526" t="s">
        <v>2192</v>
      </c>
    </row>
    <row r="527" ht="15.75" customHeight="1">
      <c r="D527">
        <v>100.0</v>
      </c>
      <c r="E527">
        <v>26.0</v>
      </c>
      <c r="F527">
        <v>100.0</v>
      </c>
      <c r="G527">
        <v>26.0</v>
      </c>
      <c r="H527" t="s">
        <v>2093</v>
      </c>
      <c r="I527" t="s">
        <v>2199</v>
      </c>
      <c r="J527" t="s">
        <v>2200</v>
      </c>
    </row>
    <row r="528" ht="15.75" customHeight="1">
      <c r="D528">
        <v>100.0</v>
      </c>
      <c r="E528">
        <v>27.0</v>
      </c>
      <c r="F528">
        <v>100.0</v>
      </c>
      <c r="G528">
        <v>27.0</v>
      </c>
      <c r="H528" t="s">
        <v>2093</v>
      </c>
      <c r="I528" t="s">
        <v>2201</v>
      </c>
      <c r="J528" t="s">
        <v>2173</v>
      </c>
    </row>
    <row r="529" ht="15.75" customHeight="1">
      <c r="D529">
        <v>100.0</v>
      </c>
      <c r="E529">
        <v>28.0</v>
      </c>
      <c r="F529">
        <v>100.0</v>
      </c>
      <c r="G529">
        <v>28.0</v>
      </c>
      <c r="H529" t="s">
        <v>2093</v>
      </c>
      <c r="I529" t="s">
        <v>2202</v>
      </c>
      <c r="J529" t="s">
        <v>2173</v>
      </c>
    </row>
    <row r="530" ht="15.75" customHeight="1">
      <c r="D530">
        <v>100.0</v>
      </c>
      <c r="E530">
        <v>29.0</v>
      </c>
      <c r="F530">
        <v>100.0</v>
      </c>
      <c r="G530">
        <v>29.0</v>
      </c>
      <c r="H530" t="s">
        <v>2093</v>
      </c>
      <c r="I530" t="s">
        <v>2203</v>
      </c>
      <c r="J530" t="s">
        <v>2204</v>
      </c>
    </row>
    <row r="531" ht="15.75" customHeight="1">
      <c r="D531">
        <v>100.0</v>
      </c>
      <c r="E531">
        <v>30.0</v>
      </c>
      <c r="F531">
        <v>100.0</v>
      </c>
      <c r="G531">
        <v>30.0</v>
      </c>
      <c r="H531" t="s">
        <v>2093</v>
      </c>
      <c r="I531" t="s">
        <v>2205</v>
      </c>
      <c r="J531" t="s">
        <v>2206</v>
      </c>
    </row>
    <row r="532" ht="15.75" customHeight="1">
      <c r="D532">
        <v>100.0</v>
      </c>
      <c r="E532">
        <v>31.0</v>
      </c>
      <c r="F532">
        <v>100.0</v>
      </c>
      <c r="G532">
        <v>31.0</v>
      </c>
      <c r="H532" t="s">
        <v>2093</v>
      </c>
      <c r="I532" t="s">
        <v>2207</v>
      </c>
      <c r="J532" t="s">
        <v>2173</v>
      </c>
    </row>
    <row r="533" ht="15.75" customHeight="1">
      <c r="D533">
        <v>100.0</v>
      </c>
      <c r="E533">
        <v>32.0</v>
      </c>
      <c r="F533">
        <v>100.0</v>
      </c>
      <c r="G533">
        <v>32.0</v>
      </c>
      <c r="H533" t="s">
        <v>2093</v>
      </c>
      <c r="I533" t="s">
        <v>2208</v>
      </c>
      <c r="J533" t="s">
        <v>2209</v>
      </c>
    </row>
    <row r="534" ht="15.75" customHeight="1">
      <c r="D534">
        <v>100.0</v>
      </c>
      <c r="E534">
        <v>33.0</v>
      </c>
      <c r="F534">
        <v>100.0</v>
      </c>
      <c r="G534">
        <v>33.0</v>
      </c>
      <c r="H534" t="s">
        <v>2093</v>
      </c>
      <c r="I534" t="s">
        <v>2210</v>
      </c>
      <c r="J534" t="s">
        <v>2173</v>
      </c>
    </row>
    <row r="535" ht="15.75" customHeight="1">
      <c r="D535">
        <v>100.0</v>
      </c>
      <c r="E535">
        <v>34.0</v>
      </c>
      <c r="F535">
        <v>100.0</v>
      </c>
      <c r="G535">
        <v>34.0</v>
      </c>
      <c r="H535" t="s">
        <v>2093</v>
      </c>
      <c r="I535" t="s">
        <v>2211</v>
      </c>
      <c r="J535" t="s">
        <v>2209</v>
      </c>
    </row>
    <row r="536" ht="15.75" customHeight="1">
      <c r="D536">
        <v>100.0</v>
      </c>
      <c r="E536">
        <v>35.0</v>
      </c>
      <c r="F536">
        <v>100.0</v>
      </c>
      <c r="G536">
        <v>35.0</v>
      </c>
      <c r="H536" t="s">
        <v>2093</v>
      </c>
      <c r="I536" t="s">
        <v>2212</v>
      </c>
      <c r="J536" t="s">
        <v>2173</v>
      </c>
    </row>
    <row r="537" ht="15.75" customHeight="1">
      <c r="D537">
        <v>100.0</v>
      </c>
      <c r="E537">
        <v>36.0</v>
      </c>
      <c r="F537">
        <v>100.0</v>
      </c>
      <c r="G537">
        <v>36.0</v>
      </c>
      <c r="H537" t="s">
        <v>2093</v>
      </c>
      <c r="I537" t="s">
        <v>2213</v>
      </c>
      <c r="J537" t="s">
        <v>2192</v>
      </c>
    </row>
    <row r="538" ht="15.75" customHeight="1">
      <c r="D538">
        <v>100.0</v>
      </c>
      <c r="E538">
        <v>37.0</v>
      </c>
      <c r="F538">
        <v>100.0</v>
      </c>
      <c r="G538">
        <v>37.0</v>
      </c>
      <c r="H538" t="s">
        <v>2093</v>
      </c>
      <c r="I538" t="s">
        <v>2214</v>
      </c>
      <c r="J538" t="s">
        <v>2192</v>
      </c>
    </row>
    <row r="539" ht="15.75" customHeight="1">
      <c r="D539">
        <v>100.0</v>
      </c>
      <c r="E539">
        <v>38.0</v>
      </c>
      <c r="F539">
        <v>100.0</v>
      </c>
      <c r="G539">
        <v>38.0</v>
      </c>
      <c r="H539" t="s">
        <v>2093</v>
      </c>
      <c r="I539" t="s">
        <v>2215</v>
      </c>
      <c r="J539" t="s">
        <v>2209</v>
      </c>
    </row>
    <row r="540" ht="15.75" customHeight="1">
      <c r="D540">
        <v>100.0</v>
      </c>
      <c r="E540">
        <v>39.0</v>
      </c>
      <c r="F540">
        <v>100.0</v>
      </c>
      <c r="G540">
        <v>39.0</v>
      </c>
      <c r="H540" t="s">
        <v>2093</v>
      </c>
      <c r="I540" t="s">
        <v>2216</v>
      </c>
      <c r="J540" t="s">
        <v>2173</v>
      </c>
    </row>
    <row r="541" ht="15.75" customHeight="1">
      <c r="D541">
        <v>100.0</v>
      </c>
      <c r="E541">
        <v>40.0</v>
      </c>
      <c r="F541">
        <v>100.0</v>
      </c>
      <c r="G541">
        <v>40.0</v>
      </c>
      <c r="H541" t="s">
        <v>2093</v>
      </c>
      <c r="I541" t="s">
        <v>2217</v>
      </c>
      <c r="J541" t="s">
        <v>2218</v>
      </c>
    </row>
    <row r="542" ht="15.75" customHeight="1">
      <c r="D542">
        <v>100.0</v>
      </c>
      <c r="E542">
        <v>41.0</v>
      </c>
      <c r="F542">
        <v>100.0</v>
      </c>
      <c r="G542">
        <v>41.0</v>
      </c>
      <c r="H542" t="s">
        <v>2093</v>
      </c>
      <c r="I542" t="s">
        <v>2219</v>
      </c>
      <c r="J542" t="s">
        <v>2209</v>
      </c>
    </row>
    <row r="543" ht="15.75" customHeight="1">
      <c r="D543">
        <v>100.0</v>
      </c>
      <c r="E543">
        <v>42.0</v>
      </c>
      <c r="F543">
        <v>100.0</v>
      </c>
      <c r="G543">
        <v>42.0</v>
      </c>
      <c r="H543" t="s">
        <v>2093</v>
      </c>
      <c r="I543" t="s">
        <v>2220</v>
      </c>
      <c r="J543" t="s">
        <v>2173</v>
      </c>
    </row>
    <row r="544" ht="15.75" customHeight="1">
      <c r="D544">
        <v>100.0</v>
      </c>
      <c r="E544">
        <v>43.0</v>
      </c>
      <c r="F544">
        <v>100.0</v>
      </c>
      <c r="G544">
        <v>43.0</v>
      </c>
      <c r="H544" t="s">
        <v>2093</v>
      </c>
      <c r="I544" t="s">
        <v>2221</v>
      </c>
      <c r="J544" t="s">
        <v>1548</v>
      </c>
    </row>
    <row r="545" ht="15.75" customHeight="1">
      <c r="D545">
        <v>100.0</v>
      </c>
      <c r="E545">
        <v>44.0</v>
      </c>
      <c r="F545">
        <v>100.0</v>
      </c>
      <c r="G545">
        <v>44.0</v>
      </c>
      <c r="H545" t="s">
        <v>2093</v>
      </c>
      <c r="I545" t="s">
        <v>2222</v>
      </c>
      <c r="J545" t="s">
        <v>2173</v>
      </c>
    </row>
    <row r="546" ht="15.75" customHeight="1">
      <c r="D546">
        <v>100.0</v>
      </c>
      <c r="E546">
        <v>45.0</v>
      </c>
      <c r="F546">
        <v>100.0</v>
      </c>
      <c r="G546">
        <v>45.0</v>
      </c>
      <c r="H546" t="s">
        <v>2093</v>
      </c>
      <c r="I546" t="s">
        <v>2223</v>
      </c>
      <c r="J546" t="s">
        <v>2192</v>
      </c>
    </row>
    <row r="547" ht="15.75" customHeight="1">
      <c r="D547">
        <v>100.0</v>
      </c>
      <c r="E547">
        <v>46.0</v>
      </c>
      <c r="F547">
        <v>100.0</v>
      </c>
      <c r="G547">
        <v>46.0</v>
      </c>
      <c r="H547" t="s">
        <v>2093</v>
      </c>
      <c r="I547" t="s">
        <v>2224</v>
      </c>
      <c r="J547" t="s">
        <v>2175</v>
      </c>
    </row>
    <row r="548" ht="15.75" customHeight="1">
      <c r="D548">
        <v>100.0</v>
      </c>
      <c r="E548">
        <v>47.0</v>
      </c>
      <c r="F548">
        <v>100.0</v>
      </c>
      <c r="G548">
        <v>47.0</v>
      </c>
      <c r="H548" t="s">
        <v>2093</v>
      </c>
      <c r="I548" t="s">
        <v>2225</v>
      </c>
      <c r="J548" t="s">
        <v>2200</v>
      </c>
    </row>
    <row r="549" ht="15.75" customHeight="1">
      <c r="D549">
        <v>100.0</v>
      </c>
      <c r="E549">
        <v>48.0</v>
      </c>
      <c r="F549">
        <v>100.0</v>
      </c>
      <c r="G549">
        <v>48.0</v>
      </c>
      <c r="H549" t="s">
        <v>2093</v>
      </c>
      <c r="I549" t="s">
        <v>2226</v>
      </c>
      <c r="J549" t="s">
        <v>2173</v>
      </c>
    </row>
    <row r="550" ht="15.75" customHeight="1">
      <c r="D550">
        <v>100.0</v>
      </c>
      <c r="E550">
        <v>49.0</v>
      </c>
      <c r="F550">
        <v>100.0</v>
      </c>
      <c r="G550">
        <v>49.0</v>
      </c>
      <c r="H550" t="s">
        <v>2093</v>
      </c>
      <c r="I550" t="s">
        <v>2227</v>
      </c>
      <c r="J550" t="s">
        <v>2173</v>
      </c>
    </row>
    <row r="551" ht="15.75" customHeight="1">
      <c r="D551">
        <v>100.0</v>
      </c>
      <c r="E551">
        <v>50.0</v>
      </c>
      <c r="F551">
        <v>100.0</v>
      </c>
      <c r="G551">
        <v>50.0</v>
      </c>
      <c r="H551" t="s">
        <v>2093</v>
      </c>
      <c r="I551" t="s">
        <v>2228</v>
      </c>
      <c r="J551" t="s">
        <v>2173</v>
      </c>
    </row>
    <row r="552" ht="15.75" customHeight="1">
      <c r="D552">
        <v>100.0</v>
      </c>
      <c r="E552">
        <v>51.0</v>
      </c>
      <c r="F552">
        <v>100.0</v>
      </c>
      <c r="G552">
        <v>51.0</v>
      </c>
      <c r="H552" t="s">
        <v>2093</v>
      </c>
      <c r="I552" t="s">
        <v>2229</v>
      </c>
      <c r="J552" t="s">
        <v>2230</v>
      </c>
    </row>
    <row r="553" ht="15.75" customHeight="1">
      <c r="D553">
        <v>100.0</v>
      </c>
      <c r="E553">
        <v>52.0</v>
      </c>
      <c r="F553">
        <v>100.0</v>
      </c>
      <c r="G553">
        <v>52.0</v>
      </c>
      <c r="H553" t="s">
        <v>2093</v>
      </c>
      <c r="I553" t="s">
        <v>2231</v>
      </c>
      <c r="J553" t="s">
        <v>2008</v>
      </c>
    </row>
    <row r="554" ht="15.75" customHeight="1">
      <c r="D554">
        <v>100.0</v>
      </c>
      <c r="E554">
        <v>53.0</v>
      </c>
      <c r="F554">
        <v>100.0</v>
      </c>
      <c r="G554">
        <v>53.0</v>
      </c>
      <c r="H554" t="s">
        <v>2093</v>
      </c>
      <c r="I554" t="s">
        <v>1850</v>
      </c>
      <c r="J554" t="s">
        <v>2173</v>
      </c>
    </row>
    <row r="555" ht="15.75" customHeight="1">
      <c r="D555">
        <v>100.0</v>
      </c>
      <c r="E555">
        <v>54.0</v>
      </c>
      <c r="F555">
        <v>100.0</v>
      </c>
      <c r="G555">
        <v>54.0</v>
      </c>
      <c r="H555" t="s">
        <v>2093</v>
      </c>
      <c r="I555" t="s">
        <v>2232</v>
      </c>
      <c r="J555" t="s">
        <v>2173</v>
      </c>
    </row>
    <row r="556" ht="15.75" customHeight="1">
      <c r="D556">
        <v>100.0</v>
      </c>
      <c r="E556">
        <v>55.0</v>
      </c>
      <c r="F556">
        <v>100.0</v>
      </c>
      <c r="G556">
        <v>55.0</v>
      </c>
      <c r="H556" t="s">
        <v>2093</v>
      </c>
      <c r="I556" t="s">
        <v>2233</v>
      </c>
      <c r="J556" t="s">
        <v>2234</v>
      </c>
    </row>
    <row r="557" ht="15.75" customHeight="1">
      <c r="D557">
        <v>100.0</v>
      </c>
      <c r="E557">
        <v>56.0</v>
      </c>
      <c r="F557">
        <v>100.0</v>
      </c>
      <c r="G557">
        <v>56.0</v>
      </c>
      <c r="H557" t="s">
        <v>2093</v>
      </c>
      <c r="I557" t="s">
        <v>2235</v>
      </c>
      <c r="J557" t="s">
        <v>2236</v>
      </c>
    </row>
    <row r="558" ht="15.75" customHeight="1">
      <c r="D558">
        <v>100.0</v>
      </c>
      <c r="E558">
        <v>57.0</v>
      </c>
      <c r="F558">
        <v>100.0</v>
      </c>
      <c r="G558">
        <v>57.0</v>
      </c>
      <c r="H558" t="s">
        <v>2093</v>
      </c>
      <c r="I558" t="s">
        <v>2237</v>
      </c>
      <c r="J558" t="s">
        <v>2238</v>
      </c>
    </row>
    <row r="559" ht="15.75" customHeight="1">
      <c r="D559">
        <v>100.0</v>
      </c>
      <c r="E559">
        <v>58.0</v>
      </c>
      <c r="F559">
        <v>100.0</v>
      </c>
      <c r="G559">
        <v>58.0</v>
      </c>
      <c r="H559" t="s">
        <v>2093</v>
      </c>
      <c r="I559" t="s">
        <v>2239</v>
      </c>
      <c r="J559" t="s">
        <v>2238</v>
      </c>
    </row>
    <row r="560" ht="15.75" customHeight="1">
      <c r="D560">
        <v>100.0</v>
      </c>
      <c r="E560">
        <v>59.0</v>
      </c>
      <c r="F560">
        <v>100.0</v>
      </c>
      <c r="G560">
        <v>59.0</v>
      </c>
      <c r="H560" t="s">
        <v>2093</v>
      </c>
      <c r="I560" t="s">
        <v>2240</v>
      </c>
      <c r="J560" t="s">
        <v>2238</v>
      </c>
    </row>
    <row r="561" ht="15.75" customHeight="1">
      <c r="D561">
        <v>100.0</v>
      </c>
      <c r="E561">
        <v>60.0</v>
      </c>
      <c r="F561">
        <v>100.0</v>
      </c>
      <c r="G561">
        <v>60.0</v>
      </c>
      <c r="H561" t="s">
        <v>2093</v>
      </c>
      <c r="I561" t="s">
        <v>2241</v>
      </c>
      <c r="J561" t="s">
        <v>2238</v>
      </c>
    </row>
    <row r="562" ht="15.75" customHeight="1">
      <c r="D562">
        <v>100.0</v>
      </c>
      <c r="E562">
        <v>61.0</v>
      </c>
      <c r="F562">
        <v>100.0</v>
      </c>
      <c r="G562">
        <v>61.0</v>
      </c>
      <c r="H562" t="s">
        <v>2093</v>
      </c>
      <c r="I562" t="s">
        <v>2242</v>
      </c>
      <c r="J562" t="s">
        <v>2238</v>
      </c>
    </row>
    <row r="563" ht="15.75" customHeight="1">
      <c r="D563">
        <v>100.0</v>
      </c>
      <c r="E563">
        <v>62.0</v>
      </c>
      <c r="F563">
        <v>100.0</v>
      </c>
      <c r="G563">
        <v>62.0</v>
      </c>
      <c r="H563" t="s">
        <v>2093</v>
      </c>
      <c r="I563" t="s">
        <v>2243</v>
      </c>
      <c r="J563" t="s">
        <v>2008</v>
      </c>
    </row>
    <row r="564" ht="15.75" customHeight="1">
      <c r="A564" t="s">
        <v>631</v>
      </c>
      <c r="B564" t="s">
        <v>2244</v>
      </c>
      <c r="D564">
        <v>101.0</v>
      </c>
      <c r="E564">
        <v>0.0</v>
      </c>
      <c r="F564">
        <v>101.0</v>
      </c>
      <c r="G564">
        <v>0.0</v>
      </c>
      <c r="H564" t="s">
        <v>137</v>
      </c>
    </row>
    <row r="565" ht="15.75" customHeight="1">
      <c r="D565">
        <v>101.0</v>
      </c>
      <c r="E565">
        <v>1.0</v>
      </c>
      <c r="F565">
        <v>101.0</v>
      </c>
      <c r="G565">
        <v>1.0</v>
      </c>
      <c r="H565" t="s">
        <v>137</v>
      </c>
      <c r="I565" t="s">
        <v>2245</v>
      </c>
      <c r="J565" t="s">
        <v>708</v>
      </c>
    </row>
    <row r="566" ht="15.75" customHeight="1">
      <c r="D566">
        <v>101.0</v>
      </c>
      <c r="E566">
        <v>2.0</v>
      </c>
      <c r="F566">
        <v>101.0</v>
      </c>
      <c r="G566">
        <v>2.0</v>
      </c>
      <c r="H566" t="s">
        <v>137</v>
      </c>
      <c r="I566" t="s">
        <v>2246</v>
      </c>
      <c r="J566" t="s">
        <v>132</v>
      </c>
    </row>
    <row r="567" ht="15.75" customHeight="1">
      <c r="D567">
        <v>101.0</v>
      </c>
      <c r="E567">
        <v>3.0</v>
      </c>
      <c r="F567">
        <v>101.0</v>
      </c>
      <c r="G567">
        <v>3.0</v>
      </c>
      <c r="H567" t="s">
        <v>137</v>
      </c>
      <c r="I567" t="s">
        <v>2247</v>
      </c>
      <c r="J567" t="s">
        <v>2248</v>
      </c>
    </row>
    <row r="568" ht="15.75" customHeight="1">
      <c r="D568">
        <v>101.0</v>
      </c>
      <c r="E568">
        <v>4.0</v>
      </c>
      <c r="F568">
        <v>101.0</v>
      </c>
      <c r="G568">
        <v>4.0</v>
      </c>
      <c r="H568" t="s">
        <v>137</v>
      </c>
      <c r="I568" t="s">
        <v>2249</v>
      </c>
      <c r="J568" t="s">
        <v>970</v>
      </c>
    </row>
    <row r="569" ht="15.75" customHeight="1">
      <c r="D569">
        <v>101.0</v>
      </c>
      <c r="E569">
        <v>5.0</v>
      </c>
      <c r="F569">
        <v>101.0</v>
      </c>
      <c r="G569">
        <v>5.0</v>
      </c>
      <c r="H569" t="s">
        <v>137</v>
      </c>
      <c r="I569" t="s">
        <v>2250</v>
      </c>
      <c r="J569" t="s">
        <v>708</v>
      </c>
    </row>
    <row r="570" ht="15.75" customHeight="1">
      <c r="A570" t="s">
        <v>631</v>
      </c>
      <c r="D570">
        <v>102.0</v>
      </c>
      <c r="E570">
        <v>0.0</v>
      </c>
      <c r="F570">
        <v>102.0</v>
      </c>
      <c r="G570">
        <v>0.0</v>
      </c>
      <c r="H570" t="s">
        <v>1433</v>
      </c>
    </row>
    <row r="571" ht="15.75" customHeight="1">
      <c r="D571">
        <v>102.0</v>
      </c>
      <c r="E571">
        <v>1.0</v>
      </c>
      <c r="F571">
        <v>102.0</v>
      </c>
      <c r="G571">
        <v>1.0</v>
      </c>
      <c r="H571" t="s">
        <v>1433</v>
      </c>
      <c r="I571" t="s">
        <v>2251</v>
      </c>
      <c r="J571" t="s">
        <v>620</v>
      </c>
    </row>
    <row r="572" ht="15.75" customHeight="1">
      <c r="D572">
        <v>102.0</v>
      </c>
      <c r="E572">
        <v>2.0</v>
      </c>
      <c r="F572">
        <v>102.0</v>
      </c>
      <c r="G572">
        <v>2.0</v>
      </c>
      <c r="H572" t="s">
        <v>1433</v>
      </c>
      <c r="I572" t="s">
        <v>2252</v>
      </c>
      <c r="J572" t="s">
        <v>620</v>
      </c>
    </row>
    <row r="573" ht="15.75" customHeight="1">
      <c r="D573">
        <v>102.0</v>
      </c>
      <c r="E573">
        <v>3.0</v>
      </c>
      <c r="F573">
        <v>102.0</v>
      </c>
      <c r="G573">
        <v>3.0</v>
      </c>
      <c r="H573" t="s">
        <v>1433</v>
      </c>
      <c r="I573" t="s">
        <v>2253</v>
      </c>
      <c r="J573" t="s">
        <v>2254</v>
      </c>
    </row>
    <row r="574" ht="15.75" customHeight="1">
      <c r="D574">
        <v>102.0</v>
      </c>
      <c r="E574">
        <v>4.0</v>
      </c>
      <c r="F574">
        <v>102.0</v>
      </c>
      <c r="G574">
        <v>4.0</v>
      </c>
      <c r="H574" t="s">
        <v>1433</v>
      </c>
      <c r="I574" t="s">
        <v>2255</v>
      </c>
      <c r="J574" t="s">
        <v>1033</v>
      </c>
    </row>
    <row r="575" ht="15.75" customHeight="1">
      <c r="D575">
        <v>102.0</v>
      </c>
      <c r="E575">
        <v>5.0</v>
      </c>
      <c r="F575">
        <v>102.0</v>
      </c>
      <c r="G575">
        <v>5.0</v>
      </c>
      <c r="H575" t="s">
        <v>1433</v>
      </c>
      <c r="I575" t="s">
        <v>2256</v>
      </c>
      <c r="J575" t="s">
        <v>620</v>
      </c>
    </row>
    <row r="576" ht="15.75" customHeight="1">
      <c r="D576">
        <v>102.0</v>
      </c>
      <c r="E576">
        <v>6.0</v>
      </c>
      <c r="F576">
        <v>102.0</v>
      </c>
      <c r="G576">
        <v>6.0</v>
      </c>
      <c r="H576" t="s">
        <v>1433</v>
      </c>
      <c r="I576" t="s">
        <v>2257</v>
      </c>
      <c r="J576" t="s">
        <v>891</v>
      </c>
    </row>
    <row r="577" ht="15.75" customHeight="1">
      <c r="D577">
        <v>102.0</v>
      </c>
      <c r="E577">
        <v>7.0</v>
      </c>
      <c r="F577">
        <v>102.0</v>
      </c>
      <c r="G577">
        <v>7.0</v>
      </c>
      <c r="H577" t="s">
        <v>1433</v>
      </c>
      <c r="I577" t="s">
        <v>2258</v>
      </c>
      <c r="J577" t="s">
        <v>472</v>
      </c>
    </row>
    <row r="578" ht="15.75" customHeight="1">
      <c r="D578">
        <v>102.0</v>
      </c>
      <c r="E578">
        <v>8.0</v>
      </c>
      <c r="F578">
        <v>102.0</v>
      </c>
      <c r="G578">
        <v>8.0</v>
      </c>
      <c r="H578" t="s">
        <v>1433</v>
      </c>
      <c r="I578" t="s">
        <v>2259</v>
      </c>
      <c r="J578" t="s">
        <v>1356</v>
      </c>
    </row>
    <row r="579" ht="15.75" customHeight="1">
      <c r="D579">
        <v>102.0</v>
      </c>
      <c r="E579">
        <v>9.0</v>
      </c>
      <c r="F579">
        <v>102.0</v>
      </c>
      <c r="G579">
        <v>9.0</v>
      </c>
      <c r="H579" t="s">
        <v>1433</v>
      </c>
      <c r="I579" t="s">
        <v>1914</v>
      </c>
      <c r="J579" t="s">
        <v>371</v>
      </c>
    </row>
    <row r="580" ht="15.75" customHeight="1">
      <c r="D580">
        <v>102.0</v>
      </c>
      <c r="E580">
        <v>10.0</v>
      </c>
      <c r="F580">
        <v>102.0</v>
      </c>
      <c r="G580">
        <v>10.0</v>
      </c>
      <c r="H580" t="s">
        <v>1433</v>
      </c>
      <c r="I580" t="s">
        <v>2260</v>
      </c>
      <c r="J580" t="s">
        <v>1356</v>
      </c>
    </row>
    <row r="581" ht="15.75" customHeight="1">
      <c r="D581">
        <v>102.0</v>
      </c>
      <c r="E581">
        <v>11.0</v>
      </c>
      <c r="F581">
        <v>102.0</v>
      </c>
      <c r="G581">
        <v>11.0</v>
      </c>
      <c r="H581" t="s">
        <v>1433</v>
      </c>
      <c r="I581" t="s">
        <v>1916</v>
      </c>
      <c r="J581" t="s">
        <v>371</v>
      </c>
    </row>
    <row r="582" ht="15.75" customHeight="1">
      <c r="D582">
        <v>102.0</v>
      </c>
      <c r="E582">
        <v>12.0</v>
      </c>
      <c r="F582">
        <v>102.0</v>
      </c>
      <c r="G582">
        <v>12.0</v>
      </c>
      <c r="H582" t="s">
        <v>1433</v>
      </c>
      <c r="I582" t="s">
        <v>2261</v>
      </c>
      <c r="J582" t="s">
        <v>472</v>
      </c>
    </row>
    <row r="583" ht="15.75" customHeight="1">
      <c r="D583">
        <v>102.0</v>
      </c>
      <c r="E583">
        <v>13.0</v>
      </c>
      <c r="F583">
        <v>102.0</v>
      </c>
      <c r="G583">
        <v>13.0</v>
      </c>
      <c r="H583" t="s">
        <v>1433</v>
      </c>
      <c r="I583" t="s">
        <v>2262</v>
      </c>
      <c r="J583" t="s">
        <v>2263</v>
      </c>
    </row>
    <row r="584" ht="15.75" customHeight="1">
      <c r="A584" t="s">
        <v>2264</v>
      </c>
      <c r="L584" t="s">
        <v>2094</v>
      </c>
      <c r="Q584" t="s">
        <v>2095</v>
      </c>
      <c r="T584" t="s">
        <v>2096</v>
      </c>
    </row>
    <row r="585" ht="15.75" customHeight="1">
      <c r="A585" t="s">
        <v>2264</v>
      </c>
      <c r="B585" t="s">
        <v>2123</v>
      </c>
      <c r="T585" t="s">
        <v>2128</v>
      </c>
    </row>
    <row r="586" ht="15.75" customHeight="1">
      <c r="A586" t="s">
        <v>2264</v>
      </c>
      <c r="B586" t="s">
        <v>2265</v>
      </c>
    </row>
    <row r="587" ht="15.75" customHeight="1">
      <c r="A587" t="s">
        <v>2264</v>
      </c>
      <c r="B587" t="s">
        <v>2266</v>
      </c>
    </row>
    <row r="588" ht="15.75" customHeight="1">
      <c r="A588" t="s">
        <v>2264</v>
      </c>
      <c r="B588" t="s">
        <v>2267</v>
      </c>
      <c r="L588" t="s">
        <v>2125</v>
      </c>
      <c r="N588" t="s">
        <v>2102</v>
      </c>
      <c r="O588" t="s">
        <v>2126</v>
      </c>
      <c r="Q588" t="s">
        <v>2127</v>
      </c>
    </row>
    <row r="589" ht="15.75" customHeight="1">
      <c r="A589" t="s">
        <v>2264</v>
      </c>
      <c r="B589" t="s">
        <v>2268</v>
      </c>
      <c r="L589" t="s">
        <v>2125</v>
      </c>
      <c r="N589" t="s">
        <v>2130</v>
      </c>
      <c r="Q589" t="s">
        <v>2127</v>
      </c>
    </row>
    <row r="590" ht="15.75" customHeight="1">
      <c r="A590" t="s">
        <v>2264</v>
      </c>
      <c r="B590" t="s">
        <v>2269</v>
      </c>
    </row>
    <row r="591" ht="15.75" customHeight="1">
      <c r="A591" t="s">
        <v>2270</v>
      </c>
    </row>
    <row r="592" ht="15.75" customHeight="1">
      <c r="A592" t="s">
        <v>2270</v>
      </c>
      <c r="B592" t="s">
        <v>2271</v>
      </c>
    </row>
    <row r="593" ht="15.75" customHeight="1">
      <c r="A593" t="s">
        <v>2270</v>
      </c>
      <c r="B593" t="s">
        <v>11</v>
      </c>
    </row>
    <row r="594" ht="15.75" customHeight="1">
      <c r="A594" t="s">
        <v>2270</v>
      </c>
      <c r="B594" t="s">
        <v>2272</v>
      </c>
    </row>
    <row r="595" ht="15.75" customHeight="1">
      <c r="B595" t="s">
        <v>2273</v>
      </c>
      <c r="D595">
        <v>103.0</v>
      </c>
      <c r="E595">
        <v>0.0</v>
      </c>
      <c r="F595">
        <v>103.0</v>
      </c>
      <c r="G595">
        <v>0.0</v>
      </c>
      <c r="H595" t="s">
        <v>428</v>
      </c>
    </row>
    <row r="596" ht="15.75" customHeight="1">
      <c r="D596">
        <v>103.0</v>
      </c>
      <c r="E596">
        <v>1.0</v>
      </c>
      <c r="F596">
        <v>103.0</v>
      </c>
      <c r="G596">
        <v>1.0</v>
      </c>
      <c r="H596" t="s">
        <v>428</v>
      </c>
      <c r="I596" t="s">
        <v>2274</v>
      </c>
      <c r="J596" t="s">
        <v>2275</v>
      </c>
    </row>
    <row r="597" ht="15.75" customHeight="1">
      <c r="D597">
        <v>103.0</v>
      </c>
      <c r="E597">
        <v>2.0</v>
      </c>
      <c r="F597">
        <v>103.0</v>
      </c>
      <c r="G597">
        <v>2.0</v>
      </c>
      <c r="H597" t="s">
        <v>428</v>
      </c>
      <c r="I597" t="s">
        <v>2276</v>
      </c>
      <c r="J597" t="s">
        <v>2277</v>
      </c>
    </row>
    <row r="598" ht="15.75" customHeight="1">
      <c r="D598">
        <v>103.0</v>
      </c>
      <c r="E598">
        <v>3.0</v>
      </c>
      <c r="F598">
        <v>103.0</v>
      </c>
      <c r="G598">
        <v>3.0</v>
      </c>
      <c r="H598" t="s">
        <v>428</v>
      </c>
      <c r="I598" t="s">
        <v>2278</v>
      </c>
      <c r="J598" t="s">
        <v>620</v>
      </c>
    </row>
    <row r="599" ht="15.75" customHeight="1">
      <c r="D599">
        <v>103.0</v>
      </c>
      <c r="E599">
        <v>4.0</v>
      </c>
      <c r="F599">
        <v>103.0</v>
      </c>
      <c r="G599">
        <v>4.0</v>
      </c>
      <c r="H599" t="s">
        <v>428</v>
      </c>
      <c r="I599" t="s">
        <v>2279</v>
      </c>
      <c r="J599" t="s">
        <v>744</v>
      </c>
    </row>
    <row r="600" ht="15.75" customHeight="1">
      <c r="D600">
        <v>103.0</v>
      </c>
      <c r="E600">
        <v>5.0</v>
      </c>
      <c r="F600">
        <v>103.0</v>
      </c>
      <c r="G600">
        <v>5.0</v>
      </c>
      <c r="H600" t="s">
        <v>428</v>
      </c>
      <c r="I600" t="s">
        <v>2280</v>
      </c>
      <c r="J600" t="s">
        <v>2281</v>
      </c>
    </row>
    <row r="601" ht="15.75" customHeight="1">
      <c r="D601">
        <v>103.0</v>
      </c>
      <c r="E601">
        <v>6.0</v>
      </c>
      <c r="F601">
        <v>103.0</v>
      </c>
      <c r="G601">
        <v>6.0</v>
      </c>
      <c r="H601" t="s">
        <v>428</v>
      </c>
      <c r="I601" t="s">
        <v>2282</v>
      </c>
      <c r="J601" t="s">
        <v>620</v>
      </c>
    </row>
    <row r="602" ht="15.75" customHeight="1">
      <c r="D602">
        <v>103.0</v>
      </c>
      <c r="E602">
        <v>7.0</v>
      </c>
      <c r="F602">
        <v>103.0</v>
      </c>
      <c r="G602">
        <v>7.0</v>
      </c>
      <c r="H602" t="s">
        <v>428</v>
      </c>
      <c r="I602" t="s">
        <v>2283</v>
      </c>
      <c r="J602" t="s">
        <v>1771</v>
      </c>
    </row>
    <row r="603" ht="15.75" customHeight="1">
      <c r="D603">
        <v>103.0</v>
      </c>
      <c r="E603">
        <v>8.0</v>
      </c>
      <c r="F603">
        <v>103.0</v>
      </c>
      <c r="G603">
        <v>8.0</v>
      </c>
      <c r="H603" t="s">
        <v>428</v>
      </c>
      <c r="I603" t="s">
        <v>2284</v>
      </c>
      <c r="J603" t="s">
        <v>363</v>
      </c>
    </row>
    <row r="604" ht="15.75" customHeight="1">
      <c r="D604">
        <v>103.0</v>
      </c>
      <c r="E604">
        <v>9.0</v>
      </c>
      <c r="F604">
        <v>103.0</v>
      </c>
      <c r="G604">
        <v>9.0</v>
      </c>
      <c r="H604" t="s">
        <v>428</v>
      </c>
      <c r="I604" t="s">
        <v>2285</v>
      </c>
      <c r="J604" t="s">
        <v>744</v>
      </c>
    </row>
    <row r="605" ht="15.75" customHeight="1">
      <c r="D605">
        <v>103.0</v>
      </c>
      <c r="E605">
        <v>10.0</v>
      </c>
      <c r="F605">
        <v>103.0</v>
      </c>
      <c r="G605">
        <v>10.0</v>
      </c>
      <c r="H605" t="s">
        <v>428</v>
      </c>
      <c r="I605" t="s">
        <v>2286</v>
      </c>
      <c r="J605" t="s">
        <v>1352</v>
      </c>
    </row>
    <row r="606" ht="15.75" customHeight="1">
      <c r="D606">
        <v>103.0</v>
      </c>
      <c r="E606">
        <v>11.0</v>
      </c>
      <c r="F606">
        <v>103.0</v>
      </c>
      <c r="G606">
        <v>11.0</v>
      </c>
      <c r="H606" t="s">
        <v>428</v>
      </c>
      <c r="I606" t="s">
        <v>2287</v>
      </c>
      <c r="J606" t="s">
        <v>2288</v>
      </c>
    </row>
    <row r="607" ht="15.75" customHeight="1">
      <c r="D607">
        <v>103.0</v>
      </c>
      <c r="E607">
        <v>12.0</v>
      </c>
      <c r="F607">
        <v>103.0</v>
      </c>
      <c r="G607">
        <v>12.0</v>
      </c>
      <c r="H607" t="s">
        <v>428</v>
      </c>
      <c r="I607" t="s">
        <v>2289</v>
      </c>
      <c r="J607" t="s">
        <v>837</v>
      </c>
    </row>
    <row r="608" ht="15.75" customHeight="1">
      <c r="D608">
        <v>103.0</v>
      </c>
      <c r="E608">
        <v>13.0</v>
      </c>
      <c r="F608">
        <v>103.0</v>
      </c>
      <c r="G608">
        <v>13.0</v>
      </c>
      <c r="H608" t="s">
        <v>428</v>
      </c>
      <c r="I608" t="s">
        <v>2290</v>
      </c>
      <c r="J608" t="s">
        <v>371</v>
      </c>
    </row>
    <row r="609" ht="15.75" customHeight="1">
      <c r="D609">
        <v>103.0</v>
      </c>
      <c r="E609">
        <v>14.0</v>
      </c>
      <c r="F609">
        <v>103.0</v>
      </c>
      <c r="G609">
        <v>14.0</v>
      </c>
      <c r="H609" t="s">
        <v>428</v>
      </c>
      <c r="I609" t="s">
        <v>2291</v>
      </c>
      <c r="J609" t="s">
        <v>837</v>
      </c>
    </row>
    <row r="610" ht="15.75" customHeight="1">
      <c r="D610">
        <v>103.0</v>
      </c>
      <c r="E610">
        <v>15.0</v>
      </c>
      <c r="F610">
        <v>103.0</v>
      </c>
      <c r="G610">
        <v>15.0</v>
      </c>
      <c r="H610" t="s">
        <v>428</v>
      </c>
      <c r="I610" t="s">
        <v>2292</v>
      </c>
      <c r="J610" t="s">
        <v>371</v>
      </c>
    </row>
    <row r="611" ht="15.75" customHeight="1">
      <c r="D611">
        <v>103.0</v>
      </c>
      <c r="E611">
        <v>16.0</v>
      </c>
      <c r="F611">
        <v>103.0</v>
      </c>
      <c r="G611">
        <v>16.0</v>
      </c>
      <c r="H611" t="s">
        <v>428</v>
      </c>
      <c r="I611" t="s">
        <v>2293</v>
      </c>
      <c r="J611" t="s">
        <v>837</v>
      </c>
    </row>
    <row r="612" ht="15.75" customHeight="1">
      <c r="D612">
        <v>103.0</v>
      </c>
      <c r="E612">
        <v>17.0</v>
      </c>
      <c r="F612">
        <v>103.0</v>
      </c>
      <c r="G612">
        <v>17.0</v>
      </c>
      <c r="H612" t="s">
        <v>428</v>
      </c>
      <c r="I612" t="s">
        <v>2294</v>
      </c>
      <c r="J612" t="s">
        <v>371</v>
      </c>
    </row>
    <row r="613" ht="15.75" customHeight="1">
      <c r="D613">
        <v>103.0</v>
      </c>
      <c r="E613">
        <v>18.0</v>
      </c>
      <c r="F613">
        <v>103.0</v>
      </c>
      <c r="G613">
        <v>18.0</v>
      </c>
      <c r="H613" t="s">
        <v>428</v>
      </c>
      <c r="I613" t="s">
        <v>2295</v>
      </c>
      <c r="J613" t="s">
        <v>837</v>
      </c>
    </row>
    <row r="614" ht="15.75" customHeight="1">
      <c r="D614">
        <v>103.0</v>
      </c>
      <c r="E614">
        <v>19.0</v>
      </c>
      <c r="F614">
        <v>103.0</v>
      </c>
      <c r="G614">
        <v>19.0</v>
      </c>
      <c r="H614" t="s">
        <v>428</v>
      </c>
      <c r="I614" t="s">
        <v>2296</v>
      </c>
      <c r="J614" t="s">
        <v>371</v>
      </c>
    </row>
    <row r="615" ht="15.75" customHeight="1">
      <c r="D615">
        <v>103.0</v>
      </c>
      <c r="E615">
        <v>20.0</v>
      </c>
      <c r="F615">
        <v>103.0</v>
      </c>
      <c r="G615">
        <v>20.0</v>
      </c>
      <c r="H615" t="s">
        <v>428</v>
      </c>
      <c r="I615" t="s">
        <v>2297</v>
      </c>
      <c r="J615" t="s">
        <v>837</v>
      </c>
    </row>
    <row r="616" ht="15.75" customHeight="1">
      <c r="D616">
        <v>103.0</v>
      </c>
      <c r="E616">
        <v>21.0</v>
      </c>
      <c r="F616">
        <v>103.0</v>
      </c>
      <c r="G616">
        <v>21.0</v>
      </c>
      <c r="H616" t="s">
        <v>428</v>
      </c>
      <c r="I616" t="s">
        <v>2298</v>
      </c>
      <c r="J616" t="s">
        <v>371</v>
      </c>
    </row>
    <row r="617" ht="15.75" customHeight="1">
      <c r="D617">
        <v>103.0</v>
      </c>
      <c r="E617">
        <v>22.0</v>
      </c>
      <c r="F617">
        <v>103.0</v>
      </c>
      <c r="G617">
        <v>22.0</v>
      </c>
      <c r="H617" t="s">
        <v>428</v>
      </c>
      <c r="I617" t="s">
        <v>2299</v>
      </c>
      <c r="J617" t="s">
        <v>837</v>
      </c>
    </row>
    <row r="618" ht="15.75" customHeight="1">
      <c r="D618">
        <v>103.0</v>
      </c>
      <c r="E618">
        <v>23.0</v>
      </c>
      <c r="F618">
        <v>103.0</v>
      </c>
      <c r="G618">
        <v>23.0</v>
      </c>
      <c r="H618" t="s">
        <v>428</v>
      </c>
      <c r="I618" t="s">
        <v>2300</v>
      </c>
      <c r="J618" t="s">
        <v>371</v>
      </c>
    </row>
    <row r="619" ht="15.75" customHeight="1">
      <c r="D619">
        <v>103.0</v>
      </c>
      <c r="E619">
        <v>24.0</v>
      </c>
      <c r="F619">
        <v>103.0</v>
      </c>
      <c r="G619">
        <v>24.0</v>
      </c>
      <c r="H619" t="s">
        <v>428</v>
      </c>
      <c r="I619" t="s">
        <v>2301</v>
      </c>
      <c r="J619" t="s">
        <v>837</v>
      </c>
    </row>
    <row r="620" ht="15.75" customHeight="1">
      <c r="D620">
        <v>103.0</v>
      </c>
      <c r="E620">
        <v>25.0</v>
      </c>
      <c r="F620">
        <v>103.0</v>
      </c>
      <c r="G620">
        <v>25.0</v>
      </c>
      <c r="H620" t="s">
        <v>428</v>
      </c>
      <c r="I620" t="s">
        <v>2302</v>
      </c>
      <c r="J620" t="s">
        <v>371</v>
      </c>
    </row>
    <row r="621" ht="15.75" customHeight="1">
      <c r="D621">
        <v>103.0</v>
      </c>
      <c r="E621">
        <v>26.0</v>
      </c>
      <c r="F621">
        <v>103.0</v>
      </c>
      <c r="G621">
        <v>26.0</v>
      </c>
      <c r="H621" t="s">
        <v>428</v>
      </c>
      <c r="I621" t="s">
        <v>2303</v>
      </c>
      <c r="J621" t="s">
        <v>970</v>
      </c>
    </row>
    <row r="622" ht="15.75" customHeight="1">
      <c r="D622">
        <v>103.0</v>
      </c>
      <c r="E622">
        <v>27.0</v>
      </c>
      <c r="F622">
        <v>103.0</v>
      </c>
      <c r="G622">
        <v>27.0</v>
      </c>
      <c r="H622" t="s">
        <v>428</v>
      </c>
      <c r="I622" t="s">
        <v>2304</v>
      </c>
      <c r="J622" t="s">
        <v>355</v>
      </c>
    </row>
    <row r="623" ht="15.75" customHeight="1">
      <c r="D623">
        <v>103.0</v>
      </c>
      <c r="E623">
        <v>28.0</v>
      </c>
      <c r="F623">
        <v>103.0</v>
      </c>
      <c r="G623">
        <v>28.0</v>
      </c>
      <c r="H623" t="s">
        <v>428</v>
      </c>
      <c r="I623" t="s">
        <v>2305</v>
      </c>
      <c r="J623" t="s">
        <v>837</v>
      </c>
    </row>
    <row r="624" ht="15.75" customHeight="1">
      <c r="D624">
        <v>103.0</v>
      </c>
      <c r="E624">
        <v>29.0</v>
      </c>
      <c r="F624">
        <v>103.0</v>
      </c>
      <c r="G624">
        <v>29.0</v>
      </c>
      <c r="H624" t="s">
        <v>428</v>
      </c>
      <c r="I624" t="s">
        <v>2306</v>
      </c>
      <c r="J624" t="s">
        <v>837</v>
      </c>
    </row>
    <row r="625" ht="15.75" customHeight="1">
      <c r="D625">
        <v>103.0</v>
      </c>
      <c r="E625">
        <v>30.0</v>
      </c>
      <c r="F625">
        <v>103.0</v>
      </c>
      <c r="G625">
        <v>30.0</v>
      </c>
      <c r="H625" t="s">
        <v>428</v>
      </c>
      <c r="I625" t="s">
        <v>2307</v>
      </c>
      <c r="J625" t="s">
        <v>837</v>
      </c>
    </row>
    <row r="626" ht="15.75" customHeight="1">
      <c r="D626">
        <v>103.0</v>
      </c>
      <c r="E626">
        <v>31.0</v>
      </c>
      <c r="F626">
        <v>103.0</v>
      </c>
      <c r="G626">
        <v>31.0</v>
      </c>
      <c r="H626" t="s">
        <v>428</v>
      </c>
      <c r="I626" t="s">
        <v>2308</v>
      </c>
      <c r="J626" t="s">
        <v>837</v>
      </c>
    </row>
    <row r="627" ht="15.75" customHeight="1">
      <c r="D627">
        <v>103.0</v>
      </c>
      <c r="E627">
        <v>32.0</v>
      </c>
      <c r="F627">
        <v>103.0</v>
      </c>
      <c r="G627">
        <v>32.0</v>
      </c>
      <c r="H627" t="s">
        <v>428</v>
      </c>
      <c r="I627" t="s">
        <v>2309</v>
      </c>
      <c r="J627" t="s">
        <v>837</v>
      </c>
    </row>
    <row r="628" ht="15.75" customHeight="1">
      <c r="D628">
        <v>103.0</v>
      </c>
      <c r="E628">
        <v>33.0</v>
      </c>
      <c r="F628">
        <v>103.0</v>
      </c>
      <c r="G628">
        <v>33.0</v>
      </c>
      <c r="H628" t="s">
        <v>428</v>
      </c>
      <c r="I628" t="s">
        <v>2310</v>
      </c>
      <c r="J628" t="s">
        <v>837</v>
      </c>
    </row>
    <row r="629" ht="15.75" customHeight="1">
      <c r="D629">
        <v>103.0</v>
      </c>
      <c r="E629">
        <v>34.0</v>
      </c>
      <c r="F629">
        <v>103.0</v>
      </c>
      <c r="G629">
        <v>34.0</v>
      </c>
      <c r="H629" t="s">
        <v>428</v>
      </c>
      <c r="I629" t="s">
        <v>2311</v>
      </c>
      <c r="J629" t="s">
        <v>837</v>
      </c>
    </row>
    <row r="630" ht="15.75" customHeight="1">
      <c r="D630">
        <v>103.0</v>
      </c>
      <c r="E630">
        <v>35.0</v>
      </c>
      <c r="F630">
        <v>103.0</v>
      </c>
      <c r="G630">
        <v>35.0</v>
      </c>
      <c r="H630" t="s">
        <v>428</v>
      </c>
      <c r="I630" t="s">
        <v>2312</v>
      </c>
      <c r="J630" t="s">
        <v>461</v>
      </c>
    </row>
    <row r="631" ht="15.75" customHeight="1">
      <c r="D631">
        <v>103.0</v>
      </c>
      <c r="E631">
        <v>36.0</v>
      </c>
      <c r="F631">
        <v>103.0</v>
      </c>
      <c r="G631">
        <v>36.0</v>
      </c>
      <c r="H631" t="s">
        <v>428</v>
      </c>
      <c r="I631" t="s">
        <v>2313</v>
      </c>
      <c r="J631" t="s">
        <v>1465</v>
      </c>
    </row>
    <row r="632" ht="15.75" customHeight="1">
      <c r="D632">
        <v>103.0</v>
      </c>
      <c r="E632">
        <v>37.0</v>
      </c>
      <c r="F632">
        <v>103.0</v>
      </c>
      <c r="G632">
        <v>37.0</v>
      </c>
      <c r="H632" t="s">
        <v>428</v>
      </c>
      <c r="I632" t="s">
        <v>2314</v>
      </c>
      <c r="J632" t="s">
        <v>1356</v>
      </c>
    </row>
    <row r="633" ht="15.75" customHeight="1">
      <c r="D633">
        <v>103.0</v>
      </c>
      <c r="E633">
        <v>38.0</v>
      </c>
      <c r="F633">
        <v>103.0</v>
      </c>
      <c r="G633">
        <v>38.0</v>
      </c>
      <c r="H633" t="s">
        <v>428</v>
      </c>
      <c r="I633" t="s">
        <v>2315</v>
      </c>
      <c r="J633" t="s">
        <v>371</v>
      </c>
    </row>
    <row r="634" ht="15.75" customHeight="1">
      <c r="D634">
        <v>103.0</v>
      </c>
      <c r="E634">
        <v>39.0</v>
      </c>
      <c r="F634">
        <v>103.0</v>
      </c>
      <c r="G634">
        <v>39.0</v>
      </c>
      <c r="H634" t="s">
        <v>428</v>
      </c>
      <c r="I634" t="s">
        <v>2316</v>
      </c>
      <c r="J634" t="s">
        <v>1356</v>
      </c>
    </row>
    <row r="635" ht="15.75" customHeight="1">
      <c r="D635">
        <v>103.0</v>
      </c>
      <c r="E635">
        <v>40.0</v>
      </c>
      <c r="F635">
        <v>103.0</v>
      </c>
      <c r="G635">
        <v>40.0</v>
      </c>
      <c r="H635" t="s">
        <v>428</v>
      </c>
      <c r="I635" t="s">
        <v>2317</v>
      </c>
      <c r="J635" t="s">
        <v>371</v>
      </c>
    </row>
    <row r="636" ht="15.75" customHeight="1">
      <c r="A636" t="s">
        <v>2318</v>
      </c>
      <c r="N636" t="s">
        <v>2318</v>
      </c>
    </row>
    <row r="637" ht="15.75" customHeight="1">
      <c r="N637" t="s">
        <v>2319</v>
      </c>
      <c r="O637" t="s">
        <v>2320</v>
      </c>
    </row>
    <row r="638" ht="15.75" customHeight="1">
      <c r="N638" t="s">
        <v>2319</v>
      </c>
      <c r="O638" t="s">
        <v>2321</v>
      </c>
    </row>
    <row r="639" ht="15.75" customHeight="1">
      <c r="N639" t="s">
        <v>2319</v>
      </c>
      <c r="O639" t="s">
        <v>2120</v>
      </c>
    </row>
    <row r="640" ht="15.75" customHeight="1">
      <c r="N640" t="s">
        <v>2319</v>
      </c>
      <c r="O640" t="s">
        <v>2322</v>
      </c>
    </row>
    <row r="641" ht="15.75" customHeight="1">
      <c r="N641" t="s">
        <v>2319</v>
      </c>
      <c r="O641" t="s">
        <v>2323</v>
      </c>
    </row>
    <row r="642" ht="15.75" customHeight="1">
      <c r="N642" t="s">
        <v>2319</v>
      </c>
      <c r="O642" t="s">
        <v>2324</v>
      </c>
    </row>
    <row r="643" ht="15.75" customHeight="1">
      <c r="N643" t="s">
        <v>2319</v>
      </c>
      <c r="O643" t="s">
        <v>2325</v>
      </c>
    </row>
    <row r="644" ht="15.75" customHeight="1">
      <c r="N644" t="s">
        <v>2319</v>
      </c>
      <c r="O644" t="s">
        <v>2122</v>
      </c>
    </row>
    <row r="645" ht="15.75" customHeight="1">
      <c r="N645" t="s">
        <v>2319</v>
      </c>
      <c r="O645" t="s">
        <v>2326</v>
      </c>
    </row>
    <row r="646" ht="15.75" customHeight="1">
      <c r="N646" t="s">
        <v>2319</v>
      </c>
      <c r="O646" t="s">
        <v>2327</v>
      </c>
    </row>
    <row r="647" ht="15.75" customHeight="1">
      <c r="N647" t="s">
        <v>2319</v>
      </c>
      <c r="O647" t="s">
        <v>2328</v>
      </c>
    </row>
    <row r="648" ht="15.75" customHeight="1">
      <c r="N648" t="s">
        <v>2319</v>
      </c>
      <c r="O648" t="s">
        <v>2329</v>
      </c>
    </row>
    <row r="649" ht="15.75" customHeight="1">
      <c r="N649" t="s">
        <v>2319</v>
      </c>
      <c r="O649" t="s">
        <v>2330</v>
      </c>
    </row>
    <row r="650" ht="15.75" customHeight="1">
      <c r="N650" t="s">
        <v>2319</v>
      </c>
      <c r="O650" t="s">
        <v>2331</v>
      </c>
    </row>
    <row r="651" ht="15.75" customHeight="1">
      <c r="N651" t="s">
        <v>2319</v>
      </c>
      <c r="O651" t="s">
        <v>2332</v>
      </c>
    </row>
    <row r="652" ht="15.75" customHeight="1">
      <c r="N652" t="s">
        <v>2319</v>
      </c>
      <c r="O652" t="s">
        <v>2333</v>
      </c>
    </row>
    <row r="653" ht="15.75" customHeight="1">
      <c r="N653" t="s">
        <v>2319</v>
      </c>
      <c r="O653" t="s">
        <v>2334</v>
      </c>
    </row>
    <row r="654" ht="15.75" customHeight="1">
      <c r="N654" t="s">
        <v>2319</v>
      </c>
      <c r="O654" t="s">
        <v>2335</v>
      </c>
    </row>
    <row r="655" ht="15.75" customHeight="1">
      <c r="N655" t="s">
        <v>2319</v>
      </c>
      <c r="O655" t="s">
        <v>2336</v>
      </c>
    </row>
    <row r="656" ht="15.75" customHeight="1">
      <c r="N656" t="s">
        <v>2319</v>
      </c>
      <c r="O656" t="s">
        <v>2337</v>
      </c>
    </row>
    <row r="657" ht="15.75" customHeight="1">
      <c r="N657" t="s">
        <v>2319</v>
      </c>
      <c r="O657" t="s">
        <v>2338</v>
      </c>
    </row>
    <row r="658" ht="15.75" customHeight="1">
      <c r="N658" t="s">
        <v>2319</v>
      </c>
      <c r="O658" t="s">
        <v>2339</v>
      </c>
    </row>
    <row r="659" ht="15.75" customHeight="1">
      <c r="N659" t="s">
        <v>2319</v>
      </c>
      <c r="O659" t="s">
        <v>2340</v>
      </c>
    </row>
    <row r="660" ht="15.75" customHeight="1">
      <c r="N660" t="s">
        <v>2319</v>
      </c>
      <c r="O660" t="s">
        <v>2341</v>
      </c>
    </row>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34"/>
  <hyperlinks>
    <hyperlink r:id="rId1" ref="V17"/>
    <hyperlink r:id="rId2" ref="V24"/>
    <hyperlink r:id="rId3" ref="V25"/>
    <hyperlink r:id="rId4" ref="V26"/>
    <hyperlink r:id="rId5" ref="V27"/>
    <hyperlink r:id="rId6" ref="V28"/>
    <hyperlink r:id="rId7" ref="V29"/>
    <hyperlink r:id="rId8" ref="V30"/>
    <hyperlink r:id="rId9" ref="V31"/>
    <hyperlink r:id="rId10" ref="V32"/>
    <hyperlink r:id="rId11" ref="V33"/>
    <hyperlink r:id="rId12" ref="V34"/>
    <hyperlink r:id="rId13" ref="V36"/>
    <hyperlink r:id="rId14" ref="V37"/>
    <hyperlink r:id="rId15" ref="V38"/>
    <hyperlink r:id="rId16" ref="V39"/>
    <hyperlink r:id="rId17" ref="V41"/>
    <hyperlink r:id="rId18" ref="V42"/>
    <hyperlink r:id="rId19" ref="V43"/>
    <hyperlink r:id="rId20" ref="V48"/>
    <hyperlink r:id="rId21" ref="V49"/>
    <hyperlink r:id="rId22" ref="V50"/>
    <hyperlink r:id="rId23" ref="V51"/>
    <hyperlink r:id="rId24" ref="V52"/>
    <hyperlink r:id="rId25" ref="V53"/>
    <hyperlink r:id="rId26" ref="V56"/>
    <hyperlink r:id="rId27" ref="V65"/>
    <hyperlink r:id="rId28" ref="V67"/>
    <hyperlink r:id="rId29" ref="V69"/>
    <hyperlink r:id="rId30" ref="V73"/>
    <hyperlink r:id="rId31" ref="V74"/>
    <hyperlink r:id="rId32" ref="V75"/>
    <hyperlink r:id="rId33" ref="V76"/>
    <hyperlink r:id="rId34" ref="V77"/>
    <hyperlink r:id="rId35" ref="V78"/>
    <hyperlink r:id="rId36" ref="V79"/>
    <hyperlink r:id="rId37" ref="V80"/>
    <hyperlink r:id="rId38" ref="V83"/>
    <hyperlink r:id="rId39" ref="V84"/>
    <hyperlink r:id="rId40" ref="V85"/>
    <hyperlink r:id="rId41" ref="V96"/>
    <hyperlink r:id="rId42" ref="V100"/>
    <hyperlink r:id="rId43" ref="V104"/>
    <hyperlink r:id="rId44" ref="V105"/>
    <hyperlink r:id="rId45" ref="V108"/>
    <hyperlink r:id="rId46" ref="V109"/>
    <hyperlink r:id="rId47" ref="V111"/>
    <hyperlink r:id="rId48" ref="V115"/>
    <hyperlink r:id="rId49" ref="V116"/>
    <hyperlink r:id="rId50" ref="V117"/>
    <hyperlink r:id="rId51" ref="V119"/>
    <hyperlink r:id="rId52" ref="V138"/>
    <hyperlink r:id="rId53" ref="V140"/>
    <hyperlink r:id="rId54" ref="V148"/>
    <hyperlink r:id="rId55" ref="V149"/>
    <hyperlink r:id="rId56" ref="V150"/>
    <hyperlink r:id="rId57" ref="V152"/>
    <hyperlink r:id="rId58" ref="V153"/>
    <hyperlink r:id="rId59" ref="V154"/>
    <hyperlink r:id="rId60" ref="V167"/>
    <hyperlink r:id="rId61" ref="V170"/>
    <hyperlink r:id="rId62" ref="V171"/>
    <hyperlink r:id="rId63" ref="V174"/>
    <hyperlink r:id="rId64" ref="V175"/>
    <hyperlink r:id="rId65" ref="V176"/>
    <hyperlink r:id="rId66" ref="V177"/>
    <hyperlink r:id="rId67" ref="V180"/>
    <hyperlink r:id="rId68" ref="V190"/>
    <hyperlink r:id="rId69" ref="V191"/>
    <hyperlink r:id="rId70" ref="V192"/>
    <hyperlink r:id="rId71" ref="V197"/>
    <hyperlink r:id="rId72" ref="V237"/>
    <hyperlink r:id="rId73" ref="V238"/>
    <hyperlink r:id="rId74" ref="V239"/>
    <hyperlink r:id="rId75" ref="V240"/>
    <hyperlink r:id="rId76" ref="V241"/>
    <hyperlink r:id="rId77" ref="V242"/>
    <hyperlink r:id="rId78" ref="V244"/>
  </hyperlinks>
  <drawing r:id="rId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44</v>
      </c>
      <c r="B2" t="str">
        <f>IFERROR(__xludf.DUMMYFUNCTION("IMPORTRANGE(""1ymc_ndn0vJdB8DL7tbWj6swgsI1qZ7r43aL3vyyKKSw"", ""cms_anh_datareport!A1:K700"")"),"#REF!")</f>
        <v>#REF!</v>
      </c>
      <c r="C2" t="s">
        <v>48</v>
      </c>
      <c r="D2" t="s">
        <v>49</v>
      </c>
      <c r="E2" t="s">
        <v>50</v>
      </c>
      <c r="F2" t="s">
        <v>51</v>
      </c>
      <c r="G2" t="s">
        <v>52</v>
      </c>
      <c r="H2" t="s">
        <v>53</v>
      </c>
      <c r="I2" t="s">
        <v>54</v>
      </c>
      <c r="J2" t="s">
        <v>55</v>
      </c>
    </row>
    <row r="3" ht="15.75" customHeight="1">
      <c r="A3">
        <v>1.0</v>
      </c>
      <c r="B3" t="s">
        <v>56</v>
      </c>
      <c r="C3" t="s">
        <v>57</v>
      </c>
      <c r="D3" t="s">
        <v>58</v>
      </c>
      <c r="E3">
        <v>889990.0</v>
      </c>
      <c r="F3">
        <v>889990.0</v>
      </c>
      <c r="G3">
        <v>1.0</v>
      </c>
      <c r="H3">
        <v>6.0</v>
      </c>
      <c r="I3">
        <v>5.8754</v>
      </c>
      <c r="J3" t="s">
        <v>59</v>
      </c>
    </row>
    <row r="4" ht="15.75" customHeight="1">
      <c r="A4">
        <f t="shared" ref="A4:A1001" si="2">A3+1</f>
        <v>2</v>
      </c>
      <c r="B4" t="s">
        <v>56</v>
      </c>
      <c r="C4" t="s">
        <v>62</v>
      </c>
      <c r="D4" t="s">
        <v>58</v>
      </c>
      <c r="E4">
        <v>37477.0</v>
      </c>
      <c r="F4">
        <v>889990.0</v>
      </c>
      <c r="G4">
        <v>1.0</v>
      </c>
      <c r="H4">
        <v>5.0</v>
      </c>
      <c r="I4">
        <v>4.0957</v>
      </c>
      <c r="J4" t="s">
        <v>64</v>
      </c>
    </row>
    <row r="5" ht="15.75" customHeight="1">
      <c r="A5">
        <f t="shared" si="2"/>
        <v>3</v>
      </c>
      <c r="B5" t="s">
        <v>56</v>
      </c>
      <c r="C5" t="s">
        <v>69</v>
      </c>
      <c r="D5" t="s">
        <v>71</v>
      </c>
      <c r="E5">
        <v>35917.0</v>
      </c>
      <c r="F5">
        <v>787343.0</v>
      </c>
      <c r="G5">
        <v>19.0</v>
      </c>
      <c r="H5">
        <v>19.0</v>
      </c>
      <c r="I5">
        <v>19.0</v>
      </c>
      <c r="J5" t="s">
        <v>74</v>
      </c>
    </row>
    <row r="6" ht="15.75" customHeight="1">
      <c r="A6">
        <f t="shared" si="2"/>
        <v>4</v>
      </c>
      <c r="B6" t="s">
        <v>56</v>
      </c>
      <c r="C6" t="s">
        <v>76</v>
      </c>
      <c r="D6" t="s">
        <v>77</v>
      </c>
      <c r="E6">
        <v>31.0</v>
      </c>
      <c r="F6">
        <v>799033.0</v>
      </c>
      <c r="G6">
        <v>1.0</v>
      </c>
      <c r="H6">
        <v>2.0</v>
      </c>
      <c r="I6">
        <v>1.709</v>
      </c>
      <c r="J6" t="s">
        <v>78</v>
      </c>
    </row>
    <row r="7" ht="15.75" customHeight="1">
      <c r="A7">
        <f t="shared" si="2"/>
        <v>5</v>
      </c>
      <c r="B7" t="s">
        <v>56</v>
      </c>
      <c r="C7" t="s">
        <v>79</v>
      </c>
      <c r="D7" t="s">
        <v>80</v>
      </c>
      <c r="E7">
        <v>12.0</v>
      </c>
      <c r="F7">
        <v>848673.0</v>
      </c>
      <c r="G7">
        <v>3.0</v>
      </c>
      <c r="H7">
        <v>3.0</v>
      </c>
      <c r="I7">
        <v>3.0</v>
      </c>
      <c r="J7" t="s">
        <v>81</v>
      </c>
    </row>
    <row r="8" ht="15.75" customHeight="1">
      <c r="A8">
        <f t="shared" si="2"/>
        <v>6</v>
      </c>
      <c r="B8" t="s">
        <v>56</v>
      </c>
      <c r="C8" t="s">
        <v>82</v>
      </c>
      <c r="D8" t="s">
        <v>83</v>
      </c>
      <c r="E8">
        <v>341.0</v>
      </c>
      <c r="F8">
        <v>856036.0</v>
      </c>
      <c r="G8">
        <v>1.0</v>
      </c>
      <c r="H8">
        <v>4.0</v>
      </c>
      <c r="I8">
        <v>3.9997</v>
      </c>
      <c r="J8" t="s">
        <v>87</v>
      </c>
    </row>
    <row r="9" ht="15.75" customHeight="1">
      <c r="A9">
        <f t="shared" si="2"/>
        <v>7</v>
      </c>
      <c r="B9" t="s">
        <v>56</v>
      </c>
      <c r="C9" t="s">
        <v>88</v>
      </c>
      <c r="D9" t="s">
        <v>77</v>
      </c>
      <c r="E9">
        <v>31.0</v>
      </c>
      <c r="F9">
        <v>2333.0</v>
      </c>
      <c r="G9">
        <v>1.0</v>
      </c>
      <c r="H9">
        <v>2.0</v>
      </c>
      <c r="I9">
        <v>1.6207</v>
      </c>
      <c r="J9" t="s">
        <v>89</v>
      </c>
    </row>
    <row r="10" ht="15.75" customHeight="1">
      <c r="A10">
        <f t="shared" si="2"/>
        <v>8</v>
      </c>
      <c r="B10" t="s">
        <v>56</v>
      </c>
      <c r="C10" t="s">
        <v>90</v>
      </c>
      <c r="D10" t="s">
        <v>80</v>
      </c>
      <c r="E10">
        <v>12.0</v>
      </c>
      <c r="F10">
        <v>3236.0</v>
      </c>
      <c r="G10">
        <v>3.0</v>
      </c>
      <c r="H10">
        <v>3.0</v>
      </c>
      <c r="I10">
        <v>3.0</v>
      </c>
      <c r="J10" t="s">
        <v>91</v>
      </c>
    </row>
    <row r="11" ht="15.75" customHeight="1">
      <c r="A11">
        <f t="shared" si="2"/>
        <v>9</v>
      </c>
      <c r="B11" t="s">
        <v>56</v>
      </c>
      <c r="C11" t="s">
        <v>92</v>
      </c>
      <c r="D11" t="s">
        <v>58</v>
      </c>
      <c r="E11">
        <v>204.0</v>
      </c>
      <c r="F11">
        <v>846541.0</v>
      </c>
      <c r="G11">
        <v>1.0</v>
      </c>
      <c r="H11">
        <v>3.0</v>
      </c>
      <c r="I11">
        <v>1.9662</v>
      </c>
      <c r="J11" t="s">
        <v>93</v>
      </c>
    </row>
    <row r="12" ht="15.75" customHeight="1">
      <c r="A12">
        <f t="shared" si="2"/>
        <v>10</v>
      </c>
      <c r="B12" t="s">
        <v>56</v>
      </c>
      <c r="C12" t="s">
        <v>94</v>
      </c>
      <c r="D12" t="s">
        <v>80</v>
      </c>
      <c r="E12">
        <v>21.0</v>
      </c>
      <c r="F12">
        <v>709540.0</v>
      </c>
      <c r="G12">
        <v>1.0</v>
      </c>
      <c r="H12">
        <v>4.0</v>
      </c>
      <c r="I12">
        <v>2.6626</v>
      </c>
      <c r="J12" t="s">
        <v>95</v>
      </c>
    </row>
    <row r="13" ht="1.5" customHeight="1">
      <c r="A13">
        <f t="shared" si="2"/>
        <v>11</v>
      </c>
      <c r="B13" t="s">
        <v>56</v>
      </c>
      <c r="C13" t="s">
        <v>96</v>
      </c>
      <c r="D13" t="s">
        <v>80</v>
      </c>
      <c r="E13">
        <v>18.0</v>
      </c>
      <c r="F13">
        <v>107.0</v>
      </c>
      <c r="G13">
        <v>3.0</v>
      </c>
      <c r="H13">
        <v>16.0</v>
      </c>
      <c r="I13">
        <v>10.0935</v>
      </c>
      <c r="J13" t="s">
        <v>97</v>
      </c>
    </row>
    <row r="14" ht="15.75" customHeight="1">
      <c r="A14">
        <f t="shared" si="2"/>
        <v>12</v>
      </c>
      <c r="B14" t="s">
        <v>56</v>
      </c>
      <c r="C14" t="s">
        <v>98</v>
      </c>
      <c r="D14" t="s">
        <v>77</v>
      </c>
      <c r="E14">
        <v>87.0</v>
      </c>
      <c r="F14">
        <v>782351.0</v>
      </c>
      <c r="G14">
        <v>1.0</v>
      </c>
      <c r="H14">
        <v>2.0</v>
      </c>
      <c r="I14">
        <v>1.8996</v>
      </c>
      <c r="J14" t="s">
        <v>99</v>
      </c>
    </row>
    <row r="15" ht="15.75" customHeight="1">
      <c r="A15">
        <f t="shared" si="2"/>
        <v>13</v>
      </c>
      <c r="B15" t="s">
        <v>56</v>
      </c>
      <c r="C15" t="s">
        <v>101</v>
      </c>
      <c r="D15" t="s">
        <v>77</v>
      </c>
      <c r="E15">
        <v>62.0</v>
      </c>
      <c r="F15">
        <v>781896.0</v>
      </c>
      <c r="G15">
        <v>1.0</v>
      </c>
      <c r="H15">
        <v>2.0</v>
      </c>
      <c r="I15">
        <v>1.8384</v>
      </c>
      <c r="J15" t="s">
        <v>103</v>
      </c>
    </row>
    <row r="16" ht="15.75" customHeight="1">
      <c r="A16">
        <f t="shared" si="2"/>
        <v>14</v>
      </c>
      <c r="B16" t="s">
        <v>56</v>
      </c>
      <c r="C16" t="s">
        <v>108</v>
      </c>
      <c r="D16" t="s">
        <v>77</v>
      </c>
      <c r="E16">
        <v>60.0</v>
      </c>
      <c r="F16">
        <v>227654.0</v>
      </c>
      <c r="G16">
        <v>1.0</v>
      </c>
      <c r="H16">
        <v>2.0</v>
      </c>
      <c r="I16">
        <v>1.5328</v>
      </c>
      <c r="J16" t="s">
        <v>110</v>
      </c>
    </row>
    <row r="17" ht="15.75" customHeight="1">
      <c r="A17">
        <f t="shared" si="2"/>
        <v>15</v>
      </c>
      <c r="B17" t="s">
        <v>56</v>
      </c>
      <c r="C17" t="s">
        <v>116</v>
      </c>
      <c r="D17" t="s">
        <v>80</v>
      </c>
      <c r="E17">
        <v>2.0</v>
      </c>
      <c r="F17">
        <v>859377.0</v>
      </c>
      <c r="G17">
        <v>1.0</v>
      </c>
      <c r="H17">
        <v>1.0</v>
      </c>
      <c r="I17">
        <v>1.0</v>
      </c>
      <c r="J17" t="s">
        <v>118</v>
      </c>
    </row>
    <row r="18" ht="15.75" customHeight="1">
      <c r="A18">
        <f t="shared" si="2"/>
        <v>16</v>
      </c>
      <c r="B18" t="s">
        <v>56</v>
      </c>
      <c r="C18" t="s">
        <v>120</v>
      </c>
      <c r="D18" t="s">
        <v>83</v>
      </c>
      <c r="E18">
        <v>181.0</v>
      </c>
      <c r="F18">
        <v>782319.0</v>
      </c>
      <c r="G18">
        <v>1.0</v>
      </c>
      <c r="H18">
        <v>3.0</v>
      </c>
      <c r="I18">
        <v>2.9831</v>
      </c>
      <c r="J18" t="s">
        <v>121</v>
      </c>
    </row>
    <row r="19" ht="15.75" customHeight="1">
      <c r="A19">
        <f t="shared" si="2"/>
        <v>17</v>
      </c>
      <c r="B19" t="s">
        <v>56</v>
      </c>
      <c r="C19" t="s">
        <v>123</v>
      </c>
      <c r="D19" t="s">
        <v>83</v>
      </c>
      <c r="E19">
        <v>190.0</v>
      </c>
      <c r="F19">
        <v>3857.0</v>
      </c>
      <c r="G19">
        <v>2.0</v>
      </c>
      <c r="H19">
        <v>4.0</v>
      </c>
      <c r="I19">
        <v>3.9992</v>
      </c>
      <c r="J19" t="s">
        <v>127</v>
      </c>
    </row>
    <row r="20" ht="15.75" customHeight="1">
      <c r="A20">
        <f t="shared" si="2"/>
        <v>18</v>
      </c>
      <c r="B20" t="s">
        <v>56</v>
      </c>
      <c r="C20" t="s">
        <v>128</v>
      </c>
      <c r="D20" t="s">
        <v>80</v>
      </c>
      <c r="E20">
        <v>250.0</v>
      </c>
      <c r="F20">
        <v>69654.0</v>
      </c>
      <c r="G20">
        <v>1.0</v>
      </c>
      <c r="H20">
        <v>40.0</v>
      </c>
      <c r="I20">
        <v>10.9555</v>
      </c>
      <c r="J20" t="s">
        <v>129</v>
      </c>
    </row>
    <row r="21" ht="15.75" customHeight="1">
      <c r="A21">
        <f t="shared" si="2"/>
        <v>19</v>
      </c>
      <c r="B21" t="s">
        <v>56</v>
      </c>
      <c r="C21" t="s">
        <v>134</v>
      </c>
      <c r="D21" t="s">
        <v>80</v>
      </c>
      <c r="E21">
        <v>538359.0</v>
      </c>
      <c r="F21">
        <v>872842.0</v>
      </c>
      <c r="G21">
        <v>1.0</v>
      </c>
      <c r="H21">
        <v>594.0</v>
      </c>
      <c r="I21">
        <v>49.0499</v>
      </c>
      <c r="J21" t="s">
        <v>135</v>
      </c>
    </row>
    <row r="22" ht="15.75" customHeight="1">
      <c r="A22">
        <f t="shared" si="2"/>
        <v>20</v>
      </c>
      <c r="B22" t="s">
        <v>56</v>
      </c>
      <c r="C22" t="s">
        <v>137</v>
      </c>
      <c r="D22" t="s">
        <v>80</v>
      </c>
      <c r="E22">
        <v>267.0</v>
      </c>
      <c r="F22">
        <v>877449.0</v>
      </c>
      <c r="G22">
        <v>2.0</v>
      </c>
      <c r="H22">
        <v>32.0</v>
      </c>
      <c r="I22">
        <v>9.7202</v>
      </c>
      <c r="J22" t="s">
        <v>138</v>
      </c>
    </row>
    <row r="23" ht="15.75" customHeight="1">
      <c r="A23">
        <f t="shared" si="2"/>
        <v>21</v>
      </c>
      <c r="B23" t="s">
        <v>56</v>
      </c>
      <c r="C23" t="s">
        <v>139</v>
      </c>
      <c r="D23" t="s">
        <v>80</v>
      </c>
      <c r="E23">
        <v>1688.0</v>
      </c>
      <c r="F23">
        <v>4451.0</v>
      </c>
      <c r="G23">
        <v>3.0</v>
      </c>
      <c r="H23">
        <v>50.0</v>
      </c>
      <c r="I23">
        <v>13.4846</v>
      </c>
      <c r="J23" t="s">
        <v>140</v>
      </c>
    </row>
    <row r="24" ht="15.75" customHeight="1">
      <c r="A24">
        <f t="shared" si="2"/>
        <v>22</v>
      </c>
      <c r="B24" t="s">
        <v>56</v>
      </c>
      <c r="C24" t="s">
        <v>143</v>
      </c>
      <c r="D24" t="s">
        <v>77</v>
      </c>
      <c r="E24">
        <v>65.0</v>
      </c>
      <c r="F24">
        <v>781721.0</v>
      </c>
      <c r="G24">
        <v>1.0</v>
      </c>
      <c r="H24">
        <v>2.0</v>
      </c>
      <c r="I24">
        <v>1.8064</v>
      </c>
      <c r="J24" t="s">
        <v>145</v>
      </c>
    </row>
    <row r="25" ht="15.75" customHeight="1">
      <c r="A25">
        <f t="shared" si="2"/>
        <v>23</v>
      </c>
      <c r="B25" t="s">
        <v>56</v>
      </c>
      <c r="C25" t="s">
        <v>147</v>
      </c>
      <c r="D25" t="s">
        <v>77</v>
      </c>
      <c r="E25">
        <v>60.0</v>
      </c>
      <c r="F25">
        <v>227156.0</v>
      </c>
      <c r="G25">
        <v>1.0</v>
      </c>
      <c r="H25">
        <v>2.0</v>
      </c>
      <c r="I25">
        <v>1.5269</v>
      </c>
      <c r="J25" t="s">
        <v>148</v>
      </c>
    </row>
    <row r="26" ht="15.75" customHeight="1">
      <c r="A26">
        <f t="shared" si="2"/>
        <v>24</v>
      </c>
      <c r="B26" t="s">
        <v>56</v>
      </c>
      <c r="C26" t="s">
        <v>149</v>
      </c>
      <c r="D26" t="s">
        <v>80</v>
      </c>
      <c r="E26">
        <v>2.0</v>
      </c>
      <c r="F26">
        <v>858693.0</v>
      </c>
      <c r="G26">
        <v>1.0</v>
      </c>
      <c r="H26">
        <v>1.0</v>
      </c>
      <c r="I26">
        <v>1.0</v>
      </c>
      <c r="J26" t="s">
        <v>150</v>
      </c>
    </row>
    <row r="27" ht="15.75" customHeight="1">
      <c r="A27">
        <f t="shared" si="2"/>
        <v>25</v>
      </c>
      <c r="B27" t="s">
        <v>56</v>
      </c>
      <c r="C27" t="s">
        <v>151</v>
      </c>
      <c r="D27" t="s">
        <v>80</v>
      </c>
      <c r="E27">
        <v>9.0</v>
      </c>
      <c r="F27">
        <v>9.0</v>
      </c>
      <c r="G27">
        <v>7.0</v>
      </c>
      <c r="H27">
        <v>7.0</v>
      </c>
      <c r="I27">
        <v>7.0</v>
      </c>
      <c r="J27" t="s">
        <v>152</v>
      </c>
    </row>
    <row r="28" ht="15.75" customHeight="1">
      <c r="A28">
        <f t="shared" si="2"/>
        <v>26</v>
      </c>
      <c r="B28" t="s">
        <v>56</v>
      </c>
      <c r="C28" t="s">
        <v>153</v>
      </c>
      <c r="D28" t="s">
        <v>58</v>
      </c>
      <c r="E28">
        <v>32.0</v>
      </c>
      <c r="F28">
        <v>483730.0</v>
      </c>
      <c r="G28">
        <v>1.0</v>
      </c>
      <c r="H28">
        <v>2.0</v>
      </c>
      <c r="I28">
        <v>1.0001</v>
      </c>
      <c r="J28" t="s">
        <v>154</v>
      </c>
    </row>
    <row r="29" ht="15.75" customHeight="1">
      <c r="A29">
        <f t="shared" si="2"/>
        <v>27</v>
      </c>
      <c r="B29" t="s">
        <v>56</v>
      </c>
      <c r="C29" t="s">
        <v>156</v>
      </c>
      <c r="D29" t="s">
        <v>77</v>
      </c>
      <c r="E29">
        <v>6.0</v>
      </c>
      <c r="F29">
        <v>707844.0</v>
      </c>
      <c r="G29">
        <v>1.0</v>
      </c>
      <c r="H29">
        <v>1.0</v>
      </c>
      <c r="I29">
        <v>1.0</v>
      </c>
      <c r="J29" t="s">
        <v>157</v>
      </c>
    </row>
    <row r="30" ht="15.75" customHeight="1">
      <c r="A30">
        <f t="shared" si="2"/>
        <v>28</v>
      </c>
      <c r="B30" t="s">
        <v>56</v>
      </c>
      <c r="C30" t="s">
        <v>158</v>
      </c>
      <c r="D30" t="s">
        <v>80</v>
      </c>
      <c r="E30">
        <v>6.0</v>
      </c>
      <c r="F30">
        <v>693182.0</v>
      </c>
      <c r="G30">
        <v>1.0</v>
      </c>
      <c r="H30">
        <v>20.0</v>
      </c>
      <c r="I30">
        <v>5.4938</v>
      </c>
      <c r="J30" t="s">
        <v>160</v>
      </c>
    </row>
    <row r="31" ht="15.75" customHeight="1">
      <c r="A31">
        <f t="shared" si="2"/>
        <v>29</v>
      </c>
      <c r="B31" t="s">
        <v>56</v>
      </c>
      <c r="C31" t="s">
        <v>163</v>
      </c>
      <c r="D31" t="s">
        <v>164</v>
      </c>
      <c r="E31">
        <v>71.0</v>
      </c>
      <c r="F31">
        <v>1279.0</v>
      </c>
      <c r="G31">
        <v>4.0</v>
      </c>
      <c r="H31">
        <v>5.0</v>
      </c>
      <c r="I31">
        <v>4.2314</v>
      </c>
      <c r="J31" t="s">
        <v>165</v>
      </c>
    </row>
    <row r="32" ht="15.75" customHeight="1">
      <c r="A32">
        <f t="shared" si="2"/>
        <v>30</v>
      </c>
      <c r="B32" t="s">
        <v>56</v>
      </c>
      <c r="C32" t="s">
        <v>167</v>
      </c>
      <c r="D32" t="s">
        <v>164</v>
      </c>
      <c r="E32">
        <v>37.0</v>
      </c>
      <c r="F32">
        <v>166.0</v>
      </c>
      <c r="G32">
        <v>4.0</v>
      </c>
      <c r="H32">
        <v>5.0</v>
      </c>
      <c r="I32">
        <v>4.2771</v>
      </c>
      <c r="J32" t="s">
        <v>169</v>
      </c>
    </row>
    <row r="33" ht="15.75" customHeight="1">
      <c r="A33">
        <f t="shared" si="2"/>
        <v>31</v>
      </c>
      <c r="B33" t="s">
        <v>56</v>
      </c>
      <c r="C33" t="s">
        <v>170</v>
      </c>
      <c r="D33" t="s">
        <v>80</v>
      </c>
      <c r="E33">
        <v>236.0</v>
      </c>
      <c r="F33">
        <v>45277.0</v>
      </c>
      <c r="G33">
        <v>1.0</v>
      </c>
      <c r="H33">
        <v>22.0</v>
      </c>
      <c r="I33">
        <v>5.0665</v>
      </c>
      <c r="J33" t="s">
        <v>172</v>
      </c>
    </row>
    <row r="34" ht="15.75" customHeight="1">
      <c r="A34">
        <f t="shared" si="2"/>
        <v>32</v>
      </c>
      <c r="B34" t="s">
        <v>56</v>
      </c>
      <c r="C34" t="s">
        <v>179</v>
      </c>
      <c r="D34" t="s">
        <v>58</v>
      </c>
      <c r="E34">
        <v>217.0</v>
      </c>
      <c r="F34">
        <v>550442.0</v>
      </c>
      <c r="G34">
        <v>1.0</v>
      </c>
      <c r="H34">
        <v>6.0</v>
      </c>
      <c r="I34">
        <v>3.9467</v>
      </c>
      <c r="J34" t="s">
        <v>182</v>
      </c>
    </row>
    <row r="35" ht="15.75" customHeight="1">
      <c r="A35">
        <f t="shared" si="2"/>
        <v>33</v>
      </c>
      <c r="B35" t="s">
        <v>56</v>
      </c>
      <c r="C35" t="s">
        <v>185</v>
      </c>
      <c r="D35" t="s">
        <v>80</v>
      </c>
      <c r="E35">
        <v>243.0</v>
      </c>
      <c r="F35">
        <v>819.0</v>
      </c>
      <c r="G35">
        <v>1.0</v>
      </c>
      <c r="H35">
        <v>48.0</v>
      </c>
      <c r="I35">
        <v>24.0061</v>
      </c>
      <c r="J35" t="s">
        <v>188</v>
      </c>
    </row>
    <row r="36" ht="15.75" customHeight="1">
      <c r="A36">
        <f t="shared" si="2"/>
        <v>34</v>
      </c>
      <c r="B36" t="s">
        <v>56</v>
      </c>
      <c r="C36" t="s">
        <v>189</v>
      </c>
      <c r="D36" t="s">
        <v>80</v>
      </c>
      <c r="E36">
        <v>18024.0</v>
      </c>
      <c r="F36">
        <v>27475.0</v>
      </c>
      <c r="G36">
        <v>1.0</v>
      </c>
      <c r="H36">
        <v>60.0</v>
      </c>
      <c r="I36">
        <v>19.1756</v>
      </c>
      <c r="J36" t="s">
        <v>190</v>
      </c>
    </row>
    <row r="37" ht="15.75" customHeight="1">
      <c r="A37">
        <f t="shared" si="2"/>
        <v>35</v>
      </c>
      <c r="B37" t="s">
        <v>56</v>
      </c>
      <c r="C37" t="s">
        <v>192</v>
      </c>
      <c r="D37" t="s">
        <v>80</v>
      </c>
      <c r="E37">
        <v>190.0</v>
      </c>
      <c r="F37">
        <v>1760.0</v>
      </c>
      <c r="G37">
        <v>1.0</v>
      </c>
      <c r="H37">
        <v>10.0</v>
      </c>
      <c r="I37">
        <v>4.6307</v>
      </c>
      <c r="J37" t="s">
        <v>196</v>
      </c>
    </row>
    <row r="38" ht="15.75" customHeight="1">
      <c r="A38">
        <f t="shared" si="2"/>
        <v>36</v>
      </c>
      <c r="B38" t="s">
        <v>56</v>
      </c>
      <c r="C38" t="s">
        <v>199</v>
      </c>
      <c r="D38" t="s">
        <v>83</v>
      </c>
      <c r="E38">
        <v>111.0</v>
      </c>
      <c r="F38">
        <v>9885.0</v>
      </c>
      <c r="G38">
        <v>1.0</v>
      </c>
      <c r="H38">
        <v>4.0</v>
      </c>
      <c r="I38">
        <v>1.5704</v>
      </c>
      <c r="J38" t="s">
        <v>202</v>
      </c>
    </row>
    <row r="39" ht="15.75" customHeight="1">
      <c r="A39">
        <f t="shared" si="2"/>
        <v>37</v>
      </c>
      <c r="B39" t="s">
        <v>56</v>
      </c>
      <c r="C39" t="s">
        <v>205</v>
      </c>
      <c r="D39" t="s">
        <v>77</v>
      </c>
      <c r="E39">
        <v>5.0</v>
      </c>
      <c r="F39">
        <v>219596.0</v>
      </c>
      <c r="G39">
        <v>1.0</v>
      </c>
      <c r="H39">
        <v>1.0</v>
      </c>
      <c r="I39">
        <v>1.0</v>
      </c>
      <c r="J39" t="s">
        <v>206</v>
      </c>
    </row>
    <row r="40" ht="15.75" customHeight="1">
      <c r="A40">
        <f t="shared" si="2"/>
        <v>38</v>
      </c>
      <c r="B40" t="s">
        <v>56</v>
      </c>
      <c r="C40" t="s">
        <v>207</v>
      </c>
      <c r="D40" t="s">
        <v>80</v>
      </c>
      <c r="E40">
        <v>6.0</v>
      </c>
      <c r="F40">
        <v>220634.0</v>
      </c>
      <c r="G40">
        <v>3.0</v>
      </c>
      <c r="H40">
        <v>14.0</v>
      </c>
      <c r="I40">
        <v>5.7383</v>
      </c>
      <c r="J40" t="s">
        <v>208</v>
      </c>
    </row>
    <row r="41" ht="15.75" customHeight="1">
      <c r="A41">
        <f t="shared" si="2"/>
        <v>39</v>
      </c>
      <c r="B41" t="s">
        <v>56</v>
      </c>
      <c r="C41" t="s">
        <v>209</v>
      </c>
      <c r="D41" t="s">
        <v>80</v>
      </c>
      <c r="E41">
        <v>9.0</v>
      </c>
      <c r="F41">
        <v>406.0</v>
      </c>
      <c r="G41">
        <v>1.0</v>
      </c>
      <c r="H41">
        <v>2.0</v>
      </c>
      <c r="I41">
        <v>1.1675</v>
      </c>
      <c r="J41" t="s">
        <v>211</v>
      </c>
    </row>
    <row r="42" ht="15.75" customHeight="1">
      <c r="A42">
        <f t="shared" si="2"/>
        <v>40</v>
      </c>
      <c r="B42" t="s">
        <v>56</v>
      </c>
      <c r="C42" t="s">
        <v>213</v>
      </c>
      <c r="D42" t="s">
        <v>77</v>
      </c>
      <c r="E42">
        <v>18.0</v>
      </c>
      <c r="F42">
        <v>428.0</v>
      </c>
      <c r="G42">
        <v>1.0</v>
      </c>
      <c r="H42">
        <v>2.0</v>
      </c>
      <c r="I42">
        <v>1.6519</v>
      </c>
      <c r="J42" t="s">
        <v>215</v>
      </c>
    </row>
    <row r="43" ht="15.75" customHeight="1">
      <c r="A43">
        <f t="shared" si="2"/>
        <v>41</v>
      </c>
      <c r="B43" t="s">
        <v>203</v>
      </c>
      <c r="C43" t="s">
        <v>219</v>
      </c>
      <c r="D43" t="s">
        <v>80</v>
      </c>
      <c r="E43">
        <v>27.0</v>
      </c>
      <c r="F43">
        <v>6600.0</v>
      </c>
      <c r="G43">
        <v>3.0</v>
      </c>
      <c r="H43">
        <v>9.0</v>
      </c>
      <c r="I43">
        <v>4.773</v>
      </c>
      <c r="J43" t="s">
        <v>223</v>
      </c>
    </row>
    <row r="44" ht="15.75" customHeight="1">
      <c r="A44">
        <f t="shared" si="2"/>
        <v>42</v>
      </c>
      <c r="B44" t="s">
        <v>226</v>
      </c>
      <c r="C44" t="s">
        <v>227</v>
      </c>
      <c r="D44" t="s">
        <v>80</v>
      </c>
      <c r="E44">
        <v>36.0</v>
      </c>
      <c r="F44">
        <v>1554940.0</v>
      </c>
      <c r="G44">
        <v>3.0</v>
      </c>
      <c r="H44">
        <v>13.0</v>
      </c>
      <c r="I44">
        <v>5.5435</v>
      </c>
      <c r="J44" t="s">
        <v>229</v>
      </c>
    </row>
    <row r="45" ht="15.75" customHeight="1">
      <c r="A45">
        <f t="shared" si="2"/>
        <v>43</v>
      </c>
      <c r="B45" t="s">
        <v>226</v>
      </c>
      <c r="C45" t="s">
        <v>231</v>
      </c>
      <c r="D45" t="s">
        <v>80</v>
      </c>
      <c r="E45">
        <v>31.0</v>
      </c>
      <c r="F45">
        <v>1568272.0</v>
      </c>
      <c r="G45">
        <v>1.0</v>
      </c>
      <c r="H45">
        <v>8.0</v>
      </c>
      <c r="I45">
        <v>3.5943</v>
      </c>
      <c r="J45" t="s">
        <v>234</v>
      </c>
    </row>
    <row r="46" ht="15.75" customHeight="1">
      <c r="A46">
        <f t="shared" si="2"/>
        <v>44</v>
      </c>
      <c r="B46" t="s">
        <v>226</v>
      </c>
      <c r="C46" t="s">
        <v>235</v>
      </c>
      <c r="D46" t="s">
        <v>80</v>
      </c>
      <c r="E46">
        <v>2.0</v>
      </c>
      <c r="F46">
        <v>1334298.0</v>
      </c>
      <c r="G46">
        <v>1.0</v>
      </c>
      <c r="H46">
        <v>1.0</v>
      </c>
      <c r="I46">
        <v>1.0</v>
      </c>
      <c r="J46" t="s">
        <v>236</v>
      </c>
    </row>
    <row r="47" ht="15.75" customHeight="1">
      <c r="A47">
        <f t="shared" si="2"/>
        <v>45</v>
      </c>
      <c r="B47" t="s">
        <v>56</v>
      </c>
      <c r="C47" t="s">
        <v>237</v>
      </c>
      <c r="D47" t="s">
        <v>83</v>
      </c>
      <c r="E47">
        <v>2712.0</v>
      </c>
      <c r="F47">
        <v>346901.0</v>
      </c>
      <c r="G47">
        <v>1.0</v>
      </c>
      <c r="H47">
        <v>4.0</v>
      </c>
      <c r="I47">
        <v>3.0002</v>
      </c>
      <c r="J47" t="s">
        <v>240</v>
      </c>
    </row>
    <row r="48" ht="15.75" customHeight="1">
      <c r="A48">
        <f t="shared" si="2"/>
        <v>46</v>
      </c>
      <c r="B48" t="s">
        <v>56</v>
      </c>
      <c r="C48" t="s">
        <v>241</v>
      </c>
      <c r="D48" t="s">
        <v>83</v>
      </c>
      <c r="E48">
        <v>532.0</v>
      </c>
      <c r="F48">
        <v>8943.0</v>
      </c>
      <c r="G48">
        <v>1.0</v>
      </c>
      <c r="H48">
        <v>4.0</v>
      </c>
      <c r="I48">
        <v>3.3472</v>
      </c>
      <c r="J48" t="s">
        <v>243</v>
      </c>
    </row>
    <row r="49" ht="15.75" customHeight="1">
      <c r="A49">
        <f t="shared" si="2"/>
        <v>47</v>
      </c>
      <c r="B49" t="s">
        <v>56</v>
      </c>
      <c r="C49" t="s">
        <v>244</v>
      </c>
      <c r="D49" t="s">
        <v>58</v>
      </c>
      <c r="E49">
        <v>1075.0</v>
      </c>
      <c r="F49">
        <v>41615.0</v>
      </c>
      <c r="G49">
        <v>1.0</v>
      </c>
      <c r="H49">
        <v>5.0</v>
      </c>
      <c r="I49">
        <v>3.7192</v>
      </c>
      <c r="J49" t="s">
        <v>245</v>
      </c>
    </row>
    <row r="50" ht="15.75" customHeight="1">
      <c r="A50">
        <f t="shared" si="2"/>
        <v>48</v>
      </c>
      <c r="B50" t="s">
        <v>56</v>
      </c>
      <c r="C50" t="s">
        <v>246</v>
      </c>
      <c r="D50" t="s">
        <v>80</v>
      </c>
      <c r="E50">
        <v>117.0</v>
      </c>
      <c r="F50">
        <v>2218.0</v>
      </c>
      <c r="G50">
        <v>3.0</v>
      </c>
      <c r="H50">
        <v>60.0</v>
      </c>
      <c r="I50">
        <v>9.7633</v>
      </c>
      <c r="J50" t="s">
        <v>249</v>
      </c>
    </row>
    <row r="51" ht="15.75" customHeight="1">
      <c r="A51">
        <f t="shared" si="2"/>
        <v>49</v>
      </c>
      <c r="B51" t="s">
        <v>56</v>
      </c>
      <c r="C51" t="s">
        <v>252</v>
      </c>
      <c r="D51" t="s">
        <v>80</v>
      </c>
      <c r="E51">
        <v>39.0</v>
      </c>
      <c r="F51">
        <v>1396.0</v>
      </c>
      <c r="G51">
        <v>4.0</v>
      </c>
      <c r="H51">
        <v>73.0</v>
      </c>
      <c r="I51">
        <v>9.7056</v>
      </c>
      <c r="J51" t="s">
        <v>253</v>
      </c>
    </row>
    <row r="52" ht="15.75" customHeight="1">
      <c r="A52">
        <f t="shared" si="2"/>
        <v>50</v>
      </c>
      <c r="B52" t="s">
        <v>226</v>
      </c>
      <c r="C52" t="s">
        <v>254</v>
      </c>
      <c r="D52" t="s">
        <v>80</v>
      </c>
      <c r="E52">
        <v>37.0</v>
      </c>
      <c r="F52">
        <v>48944.0</v>
      </c>
      <c r="G52">
        <v>6.0</v>
      </c>
      <c r="H52">
        <v>15.0</v>
      </c>
      <c r="I52">
        <v>8.5689</v>
      </c>
      <c r="J52" t="s">
        <v>255</v>
      </c>
    </row>
    <row r="53" ht="15.75" customHeight="1">
      <c r="A53">
        <f t="shared" si="2"/>
        <v>51</v>
      </c>
      <c r="B53" t="s">
        <v>226</v>
      </c>
      <c r="C53" t="s">
        <v>257</v>
      </c>
      <c r="D53" t="s">
        <v>80</v>
      </c>
      <c r="E53">
        <v>10.0</v>
      </c>
      <c r="F53">
        <v>30047.0</v>
      </c>
      <c r="G53">
        <v>1.0</v>
      </c>
      <c r="H53">
        <v>1.0</v>
      </c>
      <c r="I53">
        <v>1.0</v>
      </c>
      <c r="J53" t="s">
        <v>260</v>
      </c>
    </row>
    <row r="54" ht="15.75" customHeight="1">
      <c r="A54">
        <f t="shared" si="2"/>
        <v>52</v>
      </c>
      <c r="B54" t="s">
        <v>226</v>
      </c>
      <c r="C54" t="s">
        <v>261</v>
      </c>
      <c r="D54" t="s">
        <v>80</v>
      </c>
      <c r="E54">
        <v>2.0</v>
      </c>
      <c r="F54">
        <v>2636.0</v>
      </c>
      <c r="G54">
        <v>1.0</v>
      </c>
      <c r="H54">
        <v>1.0</v>
      </c>
      <c r="I54">
        <v>1.0</v>
      </c>
      <c r="J54" t="s">
        <v>262</v>
      </c>
    </row>
    <row r="55" ht="15.75" customHeight="1">
      <c r="A55">
        <f t="shared" si="2"/>
        <v>53</v>
      </c>
      <c r="B55" t="s">
        <v>226</v>
      </c>
      <c r="C55" t="s">
        <v>263</v>
      </c>
      <c r="D55" t="s">
        <v>80</v>
      </c>
      <c r="E55">
        <v>2.0</v>
      </c>
      <c r="F55">
        <v>583656.0</v>
      </c>
      <c r="G55">
        <v>1.0</v>
      </c>
      <c r="H55">
        <v>1.0</v>
      </c>
      <c r="I55">
        <v>1.0</v>
      </c>
      <c r="J55" t="s">
        <v>264</v>
      </c>
    </row>
    <row r="56" ht="15.75" customHeight="1">
      <c r="A56">
        <f t="shared" si="2"/>
        <v>54</v>
      </c>
      <c r="B56" t="s">
        <v>226</v>
      </c>
      <c r="C56" t="s">
        <v>265</v>
      </c>
      <c r="D56" t="s">
        <v>80</v>
      </c>
      <c r="E56">
        <v>2.0</v>
      </c>
      <c r="F56">
        <v>166876.0</v>
      </c>
      <c r="G56">
        <v>1.0</v>
      </c>
      <c r="H56">
        <v>1.0</v>
      </c>
      <c r="I56">
        <v>1.0</v>
      </c>
      <c r="J56" t="s">
        <v>264</v>
      </c>
    </row>
    <row r="57" ht="15.75" customHeight="1">
      <c r="A57">
        <f t="shared" si="2"/>
        <v>55</v>
      </c>
      <c r="B57" t="s">
        <v>226</v>
      </c>
      <c r="C57" t="s">
        <v>268</v>
      </c>
      <c r="D57" t="s">
        <v>80</v>
      </c>
      <c r="E57">
        <v>2.0</v>
      </c>
      <c r="F57">
        <v>274588.0</v>
      </c>
      <c r="G57">
        <v>1.0</v>
      </c>
      <c r="H57">
        <v>1.0</v>
      </c>
      <c r="I57">
        <v>1.0</v>
      </c>
      <c r="J57" t="s">
        <v>264</v>
      </c>
    </row>
    <row r="58" ht="15.75" customHeight="1">
      <c r="A58">
        <f t="shared" si="2"/>
        <v>56</v>
      </c>
      <c r="B58" t="s">
        <v>226</v>
      </c>
      <c r="C58" t="s">
        <v>270</v>
      </c>
      <c r="D58" t="s">
        <v>80</v>
      </c>
      <c r="E58">
        <v>2.0</v>
      </c>
      <c r="F58">
        <v>122079.0</v>
      </c>
      <c r="G58">
        <v>1.0</v>
      </c>
      <c r="H58">
        <v>1.0</v>
      </c>
      <c r="I58">
        <v>1.0</v>
      </c>
      <c r="J58" t="s">
        <v>264</v>
      </c>
    </row>
    <row r="59" ht="15.75" customHeight="1">
      <c r="A59">
        <f t="shared" si="2"/>
        <v>57</v>
      </c>
      <c r="B59" t="s">
        <v>226</v>
      </c>
      <c r="C59" t="s">
        <v>271</v>
      </c>
      <c r="D59" t="s">
        <v>80</v>
      </c>
      <c r="E59">
        <v>1.0</v>
      </c>
      <c r="F59">
        <v>104477.0</v>
      </c>
      <c r="G59">
        <v>1.0</v>
      </c>
      <c r="H59">
        <v>1.0</v>
      </c>
      <c r="I59">
        <v>1.0</v>
      </c>
      <c r="J59" t="s">
        <v>272</v>
      </c>
    </row>
    <row r="60" ht="15.75" customHeight="1">
      <c r="A60">
        <f t="shared" si="2"/>
        <v>58</v>
      </c>
      <c r="B60" t="s">
        <v>226</v>
      </c>
      <c r="C60" t="s">
        <v>274</v>
      </c>
      <c r="D60" t="s">
        <v>80</v>
      </c>
      <c r="E60">
        <v>2.0</v>
      </c>
      <c r="F60">
        <v>2430.0</v>
      </c>
      <c r="G60">
        <v>1.0</v>
      </c>
      <c r="H60">
        <v>1.0</v>
      </c>
      <c r="I60">
        <v>1.0</v>
      </c>
      <c r="J60" t="s">
        <v>264</v>
      </c>
    </row>
    <row r="61" ht="15.75" customHeight="1">
      <c r="A61">
        <f t="shared" si="2"/>
        <v>59</v>
      </c>
      <c r="B61" t="s">
        <v>226</v>
      </c>
      <c r="C61" t="s">
        <v>277</v>
      </c>
      <c r="D61" t="s">
        <v>80</v>
      </c>
      <c r="E61">
        <v>2.0</v>
      </c>
      <c r="F61">
        <v>19114.0</v>
      </c>
      <c r="G61">
        <v>1.0</v>
      </c>
      <c r="H61">
        <v>1.0</v>
      </c>
      <c r="I61">
        <v>1.0</v>
      </c>
      <c r="J61" t="s">
        <v>264</v>
      </c>
    </row>
    <row r="62" ht="15.75" customHeight="1">
      <c r="A62">
        <f t="shared" si="2"/>
        <v>60</v>
      </c>
      <c r="B62" t="s">
        <v>226</v>
      </c>
      <c r="C62" t="s">
        <v>278</v>
      </c>
      <c r="D62" t="s">
        <v>80</v>
      </c>
      <c r="E62">
        <v>1.0</v>
      </c>
      <c r="F62">
        <v>7.0</v>
      </c>
      <c r="G62">
        <v>1.0</v>
      </c>
      <c r="H62">
        <v>1.0</v>
      </c>
      <c r="I62">
        <v>1.0</v>
      </c>
      <c r="J62" t="s">
        <v>279</v>
      </c>
    </row>
    <row r="63" ht="15.75" customHeight="1">
      <c r="A63">
        <f t="shared" si="2"/>
        <v>61</v>
      </c>
      <c r="B63" t="s">
        <v>226</v>
      </c>
      <c r="C63" t="s">
        <v>283</v>
      </c>
      <c r="D63" t="s">
        <v>80</v>
      </c>
      <c r="E63">
        <v>2.0</v>
      </c>
      <c r="F63">
        <v>428434.0</v>
      </c>
      <c r="G63">
        <v>1.0</v>
      </c>
      <c r="H63">
        <v>1.0</v>
      </c>
      <c r="I63">
        <v>1.0</v>
      </c>
      <c r="J63" t="s">
        <v>264</v>
      </c>
    </row>
    <row r="64" ht="15.75" customHeight="1">
      <c r="A64">
        <f t="shared" si="2"/>
        <v>62</v>
      </c>
      <c r="B64" t="s">
        <v>226</v>
      </c>
      <c r="C64" t="s">
        <v>284</v>
      </c>
      <c r="D64" t="s">
        <v>80</v>
      </c>
      <c r="E64">
        <v>2.0</v>
      </c>
      <c r="F64">
        <v>11611.0</v>
      </c>
      <c r="G64">
        <v>1.0</v>
      </c>
      <c r="H64">
        <v>1.0</v>
      </c>
      <c r="I64">
        <v>1.0</v>
      </c>
      <c r="J64" t="s">
        <v>264</v>
      </c>
    </row>
    <row r="65" ht="15.75" customHeight="1">
      <c r="A65">
        <f t="shared" si="2"/>
        <v>63</v>
      </c>
      <c r="B65" t="s">
        <v>226</v>
      </c>
      <c r="C65" t="s">
        <v>287</v>
      </c>
      <c r="D65" t="s">
        <v>80</v>
      </c>
      <c r="E65">
        <v>1.0</v>
      </c>
      <c r="F65">
        <v>22391.0</v>
      </c>
      <c r="G65">
        <v>1.0</v>
      </c>
      <c r="H65">
        <v>1.0</v>
      </c>
      <c r="I65">
        <v>1.0</v>
      </c>
      <c r="J65" t="s">
        <v>272</v>
      </c>
    </row>
    <row r="66" ht="15.75" customHeight="1">
      <c r="A66">
        <f t="shared" si="2"/>
        <v>64</v>
      </c>
      <c r="B66" t="s">
        <v>226</v>
      </c>
      <c r="C66" t="s">
        <v>288</v>
      </c>
      <c r="D66" t="s">
        <v>80</v>
      </c>
      <c r="E66">
        <v>9.0</v>
      </c>
      <c r="F66">
        <v>28625.0</v>
      </c>
      <c r="G66">
        <v>1.0</v>
      </c>
      <c r="H66">
        <v>1.0</v>
      </c>
      <c r="I66">
        <v>1.0</v>
      </c>
      <c r="J66" t="s">
        <v>289</v>
      </c>
    </row>
    <row r="67" ht="15.75" customHeight="1">
      <c r="A67">
        <f t="shared" si="2"/>
        <v>65</v>
      </c>
      <c r="B67" t="s">
        <v>226</v>
      </c>
      <c r="C67" t="s">
        <v>290</v>
      </c>
      <c r="D67" t="s">
        <v>80</v>
      </c>
      <c r="E67">
        <v>9.0</v>
      </c>
      <c r="F67">
        <v>10083.0</v>
      </c>
      <c r="G67">
        <v>1.0</v>
      </c>
      <c r="H67">
        <v>1.0</v>
      </c>
      <c r="I67">
        <v>1.0</v>
      </c>
      <c r="J67" t="s">
        <v>292</v>
      </c>
    </row>
    <row r="68" ht="15.75" customHeight="1">
      <c r="A68">
        <f t="shared" si="2"/>
        <v>66</v>
      </c>
      <c r="B68" t="s">
        <v>226</v>
      </c>
      <c r="C68" t="s">
        <v>293</v>
      </c>
      <c r="D68" t="s">
        <v>80</v>
      </c>
      <c r="E68">
        <v>13.0</v>
      </c>
      <c r="F68">
        <v>391361.0</v>
      </c>
      <c r="G68">
        <v>1.0</v>
      </c>
      <c r="H68">
        <v>1.0</v>
      </c>
      <c r="I68">
        <v>1.0</v>
      </c>
      <c r="J68" t="s">
        <v>294</v>
      </c>
    </row>
    <row r="69" ht="15.75" customHeight="1">
      <c r="A69">
        <f t="shared" si="2"/>
        <v>67</v>
      </c>
      <c r="B69" t="s">
        <v>226</v>
      </c>
      <c r="C69" t="s">
        <v>296</v>
      </c>
      <c r="D69" t="s">
        <v>80</v>
      </c>
      <c r="E69">
        <v>19.0</v>
      </c>
      <c r="F69">
        <v>84037.0</v>
      </c>
      <c r="G69">
        <v>1.0</v>
      </c>
      <c r="H69">
        <v>13.0</v>
      </c>
      <c r="I69">
        <v>8.9356</v>
      </c>
      <c r="J69" t="s">
        <v>297</v>
      </c>
    </row>
    <row r="70" ht="15.75" customHeight="1">
      <c r="A70">
        <f t="shared" si="2"/>
        <v>68</v>
      </c>
      <c r="B70" t="s">
        <v>56</v>
      </c>
      <c r="C70" t="s">
        <v>299</v>
      </c>
      <c r="D70" t="s">
        <v>80</v>
      </c>
      <c r="E70">
        <v>60.0</v>
      </c>
      <c r="F70">
        <v>2288.0</v>
      </c>
      <c r="G70">
        <v>1.0</v>
      </c>
      <c r="H70">
        <v>33.0</v>
      </c>
      <c r="I70">
        <v>8.278</v>
      </c>
      <c r="J70" t="s">
        <v>300</v>
      </c>
    </row>
    <row r="71" ht="15.75" customHeight="1">
      <c r="A71">
        <f t="shared" si="2"/>
        <v>69</v>
      </c>
      <c r="B71" t="s">
        <v>56</v>
      </c>
      <c r="C71" t="s">
        <v>301</v>
      </c>
      <c r="D71" t="s">
        <v>80</v>
      </c>
      <c r="E71">
        <v>2476.0</v>
      </c>
      <c r="F71">
        <v>37427.0</v>
      </c>
      <c r="G71">
        <v>1.0</v>
      </c>
      <c r="H71">
        <v>1933.0</v>
      </c>
      <c r="I71">
        <v>18.8223</v>
      </c>
      <c r="J71" t="s">
        <v>302</v>
      </c>
    </row>
    <row r="72" ht="15.75" customHeight="1">
      <c r="A72">
        <f t="shared" si="2"/>
        <v>70</v>
      </c>
      <c r="B72" t="s">
        <v>56</v>
      </c>
      <c r="C72" t="s">
        <v>303</v>
      </c>
      <c r="D72" t="s">
        <v>80</v>
      </c>
      <c r="E72">
        <v>380742.0</v>
      </c>
      <c r="F72">
        <v>626563.0</v>
      </c>
      <c r="G72">
        <v>1.0</v>
      </c>
      <c r="H72">
        <v>1500.0</v>
      </c>
      <c r="I72">
        <v>63.3723</v>
      </c>
      <c r="J72" t="s">
        <v>304</v>
      </c>
    </row>
    <row r="73" ht="15.75" customHeight="1">
      <c r="A73">
        <f t="shared" si="2"/>
        <v>71</v>
      </c>
      <c r="B73" t="s">
        <v>56</v>
      </c>
      <c r="C73" t="s">
        <v>305</v>
      </c>
      <c r="D73" t="s">
        <v>80</v>
      </c>
      <c r="E73">
        <v>506.0</v>
      </c>
      <c r="F73">
        <v>523.0</v>
      </c>
      <c r="G73">
        <v>1.0</v>
      </c>
      <c r="H73">
        <v>248.0</v>
      </c>
      <c r="I73">
        <v>105.369</v>
      </c>
      <c r="J73" t="s">
        <v>306</v>
      </c>
    </row>
    <row r="74" ht="15.75" customHeight="1">
      <c r="A74">
        <f t="shared" si="2"/>
        <v>72</v>
      </c>
      <c r="B74" t="s">
        <v>56</v>
      </c>
      <c r="C74" t="s">
        <v>307</v>
      </c>
      <c r="D74" t="s">
        <v>80</v>
      </c>
      <c r="E74">
        <v>46.0</v>
      </c>
      <c r="F74">
        <v>480122.0</v>
      </c>
      <c r="G74">
        <v>3.0</v>
      </c>
      <c r="H74">
        <v>53.0</v>
      </c>
      <c r="I74">
        <v>9.4693</v>
      </c>
      <c r="J74" t="s">
        <v>314</v>
      </c>
    </row>
    <row r="75" ht="15.75" customHeight="1">
      <c r="A75">
        <f t="shared" si="2"/>
        <v>73</v>
      </c>
      <c r="B75" t="s">
        <v>226</v>
      </c>
      <c r="C75" t="s">
        <v>316</v>
      </c>
      <c r="D75" t="s">
        <v>80</v>
      </c>
      <c r="E75">
        <v>2.0</v>
      </c>
      <c r="F75">
        <v>271210.0</v>
      </c>
      <c r="G75">
        <v>1.0</v>
      </c>
      <c r="H75">
        <v>1.0</v>
      </c>
      <c r="I75">
        <v>1.0</v>
      </c>
      <c r="J75" t="s">
        <v>317</v>
      </c>
    </row>
    <row r="76" ht="15.75" customHeight="1">
      <c r="A76">
        <f t="shared" si="2"/>
        <v>74</v>
      </c>
      <c r="B76" t="s">
        <v>226</v>
      </c>
      <c r="C76" t="s">
        <v>307</v>
      </c>
      <c r="D76" t="s">
        <v>80</v>
      </c>
      <c r="E76">
        <v>17.0</v>
      </c>
      <c r="F76">
        <v>285566.0</v>
      </c>
      <c r="G76">
        <v>8.0</v>
      </c>
      <c r="H76">
        <v>46.0</v>
      </c>
      <c r="I76">
        <v>44.4396</v>
      </c>
      <c r="J76" t="s">
        <v>319</v>
      </c>
    </row>
    <row r="77" ht="15.75" customHeight="1">
      <c r="A77">
        <f t="shared" si="2"/>
        <v>75</v>
      </c>
      <c r="B77" t="s">
        <v>226</v>
      </c>
      <c r="C77" t="s">
        <v>320</v>
      </c>
      <c r="D77" t="s">
        <v>77</v>
      </c>
      <c r="E77">
        <v>12.0</v>
      </c>
      <c r="F77">
        <v>2644.0</v>
      </c>
      <c r="G77">
        <v>1.0</v>
      </c>
      <c r="H77">
        <v>2.0</v>
      </c>
      <c r="I77">
        <v>1.0049</v>
      </c>
      <c r="J77" t="s">
        <v>322</v>
      </c>
    </row>
    <row r="78" ht="15.75" customHeight="1">
      <c r="A78">
        <f t="shared" si="2"/>
        <v>76</v>
      </c>
      <c r="B78" t="s">
        <v>226</v>
      </c>
      <c r="C78" t="s">
        <v>324</v>
      </c>
      <c r="D78" t="s">
        <v>325</v>
      </c>
      <c r="E78">
        <v>2.0</v>
      </c>
      <c r="F78">
        <v>12540.0</v>
      </c>
      <c r="G78">
        <v>1.0</v>
      </c>
      <c r="H78">
        <v>1.0</v>
      </c>
      <c r="I78">
        <v>1.0</v>
      </c>
      <c r="J78" t="s">
        <v>262</v>
      </c>
    </row>
    <row r="79" ht="15.75" customHeight="1">
      <c r="A79">
        <f t="shared" si="2"/>
        <v>77</v>
      </c>
      <c r="B79" t="s">
        <v>226</v>
      </c>
      <c r="C79" t="s">
        <v>326</v>
      </c>
      <c r="D79" t="s">
        <v>58</v>
      </c>
      <c r="E79">
        <v>134.0</v>
      </c>
      <c r="F79">
        <v>5033.0</v>
      </c>
      <c r="G79">
        <v>1.0</v>
      </c>
      <c r="H79">
        <v>4.0</v>
      </c>
      <c r="I79">
        <v>2.1353</v>
      </c>
      <c r="J79" t="s">
        <v>327</v>
      </c>
    </row>
    <row r="80" ht="15.75" customHeight="1">
      <c r="A80">
        <f t="shared" si="2"/>
        <v>78</v>
      </c>
      <c r="B80" t="s">
        <v>226</v>
      </c>
      <c r="C80" t="s">
        <v>328</v>
      </c>
      <c r="D80" t="s">
        <v>80</v>
      </c>
      <c r="E80">
        <v>2.0</v>
      </c>
      <c r="F80">
        <v>5590.0</v>
      </c>
      <c r="G80">
        <v>6.0</v>
      </c>
      <c r="H80">
        <v>8.0</v>
      </c>
      <c r="I80">
        <v>6.1324</v>
      </c>
      <c r="J80" t="s">
        <v>329</v>
      </c>
    </row>
    <row r="81" ht="15.75" customHeight="1">
      <c r="A81">
        <f t="shared" si="2"/>
        <v>79</v>
      </c>
      <c r="B81" t="s">
        <v>226</v>
      </c>
      <c r="C81" t="s">
        <v>330</v>
      </c>
      <c r="D81" t="s">
        <v>83</v>
      </c>
      <c r="E81">
        <v>114.0</v>
      </c>
      <c r="F81">
        <v>2536.0</v>
      </c>
      <c r="G81">
        <v>1.0</v>
      </c>
      <c r="H81">
        <v>3.0</v>
      </c>
      <c r="I81">
        <v>1.498</v>
      </c>
      <c r="J81" t="s">
        <v>331</v>
      </c>
    </row>
    <row r="82" ht="15.75" customHeight="1">
      <c r="A82">
        <f t="shared" si="2"/>
        <v>80</v>
      </c>
      <c r="B82" t="s">
        <v>226</v>
      </c>
      <c r="C82" t="s">
        <v>332</v>
      </c>
      <c r="D82" t="s">
        <v>83</v>
      </c>
      <c r="E82">
        <v>101.0</v>
      </c>
      <c r="F82">
        <v>3269.0</v>
      </c>
      <c r="G82">
        <v>1.0</v>
      </c>
      <c r="H82">
        <v>3.0</v>
      </c>
      <c r="I82">
        <v>1.706</v>
      </c>
      <c r="J82" t="s">
        <v>333</v>
      </c>
    </row>
    <row r="83" ht="15.75" customHeight="1">
      <c r="A83">
        <f t="shared" si="2"/>
        <v>81</v>
      </c>
      <c r="B83" t="s">
        <v>56</v>
      </c>
      <c r="C83" t="s">
        <v>334</v>
      </c>
      <c r="D83" t="s">
        <v>80</v>
      </c>
      <c r="E83">
        <v>338.0</v>
      </c>
      <c r="F83">
        <v>889724.0</v>
      </c>
      <c r="G83">
        <v>1.0</v>
      </c>
      <c r="H83">
        <v>11.0</v>
      </c>
      <c r="I83">
        <v>5.3628</v>
      </c>
      <c r="J83" t="s">
        <v>335</v>
      </c>
    </row>
    <row r="84" ht="15.75" customHeight="1">
      <c r="A84">
        <f t="shared" si="2"/>
        <v>82</v>
      </c>
      <c r="B84" t="s">
        <v>56</v>
      </c>
      <c r="C84" t="s">
        <v>336</v>
      </c>
      <c r="D84" t="s">
        <v>71</v>
      </c>
      <c r="E84">
        <v>27399.0</v>
      </c>
      <c r="F84">
        <v>698582.0</v>
      </c>
      <c r="G84">
        <v>19.0</v>
      </c>
      <c r="H84">
        <v>19.0</v>
      </c>
      <c r="I84">
        <v>19.0</v>
      </c>
      <c r="J84" t="s">
        <v>337</v>
      </c>
    </row>
    <row r="85" ht="15.75" customHeight="1">
      <c r="A85">
        <f t="shared" si="2"/>
        <v>83</v>
      </c>
      <c r="B85" t="s">
        <v>56</v>
      </c>
      <c r="C85" t="s">
        <v>219</v>
      </c>
      <c r="D85" t="s">
        <v>80</v>
      </c>
      <c r="E85">
        <v>175.0</v>
      </c>
      <c r="F85">
        <v>684312.0</v>
      </c>
      <c r="G85">
        <v>2.0</v>
      </c>
      <c r="H85">
        <v>10.0</v>
      </c>
      <c r="I85">
        <v>6.7777</v>
      </c>
      <c r="J85" t="s">
        <v>338</v>
      </c>
    </row>
    <row r="86" ht="15.75" customHeight="1">
      <c r="A86">
        <f t="shared" si="2"/>
        <v>84</v>
      </c>
      <c r="B86" t="s">
        <v>56</v>
      </c>
      <c r="C86" t="s">
        <v>339</v>
      </c>
      <c r="D86" t="s">
        <v>71</v>
      </c>
      <c r="E86">
        <v>39593.0</v>
      </c>
      <c r="F86">
        <v>682910.0</v>
      </c>
      <c r="G86">
        <v>19.0</v>
      </c>
      <c r="H86">
        <v>19.0</v>
      </c>
      <c r="I86">
        <v>19.0</v>
      </c>
      <c r="J86" t="s">
        <v>340</v>
      </c>
    </row>
    <row r="87" ht="15.75" customHeight="1">
      <c r="A87">
        <f t="shared" si="2"/>
        <v>85</v>
      </c>
      <c r="B87" t="s">
        <v>203</v>
      </c>
      <c r="C87" t="s">
        <v>341</v>
      </c>
      <c r="D87" t="s">
        <v>58</v>
      </c>
      <c r="E87">
        <v>39644.0</v>
      </c>
      <c r="F87">
        <v>39644.0</v>
      </c>
      <c r="G87">
        <v>1.0</v>
      </c>
      <c r="H87">
        <v>5.0</v>
      </c>
      <c r="I87">
        <v>4.7199</v>
      </c>
      <c r="J87" t="s">
        <v>342</v>
      </c>
    </row>
    <row r="88" ht="15.75" customHeight="1">
      <c r="A88">
        <f t="shared" si="2"/>
        <v>86</v>
      </c>
      <c r="B88" t="s">
        <v>344</v>
      </c>
      <c r="C88" t="s">
        <v>345</v>
      </c>
      <c r="D88" t="s">
        <v>80</v>
      </c>
      <c r="E88">
        <v>3.0</v>
      </c>
      <c r="F88">
        <v>7842.0</v>
      </c>
      <c r="G88">
        <v>1.0</v>
      </c>
      <c r="H88">
        <v>1.0</v>
      </c>
      <c r="I88">
        <v>1.0</v>
      </c>
      <c r="J88" t="s">
        <v>346</v>
      </c>
    </row>
    <row r="89" ht="15.75" customHeight="1">
      <c r="A89">
        <f t="shared" si="2"/>
        <v>87</v>
      </c>
      <c r="B89" t="s">
        <v>344</v>
      </c>
      <c r="C89" t="s">
        <v>347</v>
      </c>
      <c r="D89" t="s">
        <v>80</v>
      </c>
      <c r="E89">
        <v>16.0</v>
      </c>
      <c r="F89">
        <v>879326.0</v>
      </c>
      <c r="G89">
        <v>1.0</v>
      </c>
      <c r="H89">
        <v>1.0</v>
      </c>
      <c r="I89">
        <v>1.0</v>
      </c>
      <c r="J89" t="s">
        <v>348</v>
      </c>
    </row>
    <row r="90" ht="15.75" customHeight="1">
      <c r="A90">
        <f t="shared" si="2"/>
        <v>88</v>
      </c>
      <c r="B90" t="s">
        <v>344</v>
      </c>
      <c r="C90" t="s">
        <v>278</v>
      </c>
      <c r="D90" t="s">
        <v>80</v>
      </c>
      <c r="E90">
        <v>2.0</v>
      </c>
      <c r="F90">
        <v>5.0</v>
      </c>
      <c r="G90">
        <v>1.0</v>
      </c>
      <c r="H90">
        <v>1.0</v>
      </c>
      <c r="I90">
        <v>1.0</v>
      </c>
      <c r="J90" t="s">
        <v>350</v>
      </c>
    </row>
    <row r="91" ht="15.75" customHeight="1">
      <c r="A91">
        <f t="shared" si="2"/>
        <v>89</v>
      </c>
      <c r="B91" t="s">
        <v>344</v>
      </c>
      <c r="C91" t="s">
        <v>352</v>
      </c>
      <c r="D91" t="s">
        <v>80</v>
      </c>
      <c r="E91">
        <v>59.0</v>
      </c>
      <c r="F91">
        <v>927087.0</v>
      </c>
      <c r="G91">
        <v>1.0</v>
      </c>
      <c r="H91">
        <v>2.0</v>
      </c>
      <c r="I91">
        <v>1.0003</v>
      </c>
      <c r="J91" t="s">
        <v>353</v>
      </c>
    </row>
    <row r="92" ht="15.75" customHeight="1">
      <c r="A92">
        <f t="shared" si="2"/>
        <v>90</v>
      </c>
      <c r="B92" t="s">
        <v>344</v>
      </c>
      <c r="C92" t="s">
        <v>357</v>
      </c>
      <c r="D92" t="s">
        <v>80</v>
      </c>
      <c r="E92">
        <v>49.0</v>
      </c>
      <c r="F92">
        <v>62010.0</v>
      </c>
      <c r="G92">
        <v>1.0</v>
      </c>
      <c r="H92">
        <v>3.0</v>
      </c>
      <c r="I92">
        <v>1.0376</v>
      </c>
      <c r="J92" t="s">
        <v>358</v>
      </c>
    </row>
    <row r="93" ht="15.75" customHeight="1">
      <c r="A93">
        <f t="shared" si="2"/>
        <v>91</v>
      </c>
      <c r="B93" t="s">
        <v>344</v>
      </c>
      <c r="C93" t="s">
        <v>360</v>
      </c>
      <c r="D93" t="s">
        <v>80</v>
      </c>
      <c r="E93">
        <v>16.0</v>
      </c>
      <c r="F93">
        <v>23.0</v>
      </c>
      <c r="G93">
        <v>4.0</v>
      </c>
      <c r="H93">
        <v>23.0</v>
      </c>
      <c r="I93">
        <v>13.0</v>
      </c>
      <c r="J93" t="s">
        <v>361</v>
      </c>
    </row>
    <row r="94" ht="15.75" customHeight="1">
      <c r="A94">
        <f t="shared" si="2"/>
        <v>92</v>
      </c>
      <c r="B94" t="s">
        <v>344</v>
      </c>
      <c r="C94" t="s">
        <v>320</v>
      </c>
      <c r="D94" t="s">
        <v>77</v>
      </c>
      <c r="E94">
        <v>42.0</v>
      </c>
      <c r="F94">
        <v>273048.0</v>
      </c>
      <c r="G94">
        <v>1.0</v>
      </c>
      <c r="H94">
        <v>2.0</v>
      </c>
      <c r="I94">
        <v>1.0106</v>
      </c>
      <c r="J94" t="s">
        <v>364</v>
      </c>
    </row>
    <row r="95" ht="15.75" customHeight="1">
      <c r="A95">
        <f t="shared" si="2"/>
        <v>93</v>
      </c>
      <c r="B95" t="s">
        <v>344</v>
      </c>
      <c r="C95" t="s">
        <v>365</v>
      </c>
      <c r="D95" t="s">
        <v>80</v>
      </c>
      <c r="E95">
        <v>18.0</v>
      </c>
      <c r="F95">
        <v>39766.0</v>
      </c>
      <c r="G95">
        <v>1.0</v>
      </c>
      <c r="H95">
        <v>1.0</v>
      </c>
      <c r="I95">
        <v>1.0</v>
      </c>
      <c r="J95" t="s">
        <v>366</v>
      </c>
    </row>
    <row r="96" ht="15.75" customHeight="1">
      <c r="A96">
        <f t="shared" si="2"/>
        <v>94</v>
      </c>
      <c r="B96" t="s">
        <v>344</v>
      </c>
      <c r="C96" t="s">
        <v>368</v>
      </c>
      <c r="D96" t="s">
        <v>80</v>
      </c>
      <c r="E96">
        <v>1.0</v>
      </c>
      <c r="F96">
        <v>681.0</v>
      </c>
      <c r="G96">
        <v>1.0</v>
      </c>
      <c r="H96">
        <v>1.0</v>
      </c>
      <c r="I96">
        <v>1.0</v>
      </c>
      <c r="J96" t="s">
        <v>272</v>
      </c>
    </row>
    <row r="97" ht="15.75" customHeight="1">
      <c r="A97">
        <f t="shared" si="2"/>
        <v>95</v>
      </c>
      <c r="B97" t="s">
        <v>344</v>
      </c>
      <c r="C97" t="s">
        <v>369</v>
      </c>
      <c r="D97" t="s">
        <v>80</v>
      </c>
      <c r="E97">
        <v>1.0</v>
      </c>
      <c r="F97">
        <v>16321.0</v>
      </c>
      <c r="G97">
        <v>1.0</v>
      </c>
      <c r="H97">
        <v>1.0</v>
      </c>
      <c r="I97">
        <v>1.0</v>
      </c>
      <c r="J97" t="s">
        <v>272</v>
      </c>
    </row>
    <row r="98" ht="15.75" customHeight="1">
      <c r="A98">
        <f t="shared" si="2"/>
        <v>96</v>
      </c>
      <c r="B98" t="s">
        <v>344</v>
      </c>
      <c r="C98" t="s">
        <v>372</v>
      </c>
      <c r="D98" t="s">
        <v>80</v>
      </c>
      <c r="E98">
        <v>1.0</v>
      </c>
      <c r="F98">
        <v>6073.0</v>
      </c>
      <c r="G98">
        <v>1.0</v>
      </c>
      <c r="H98">
        <v>1.0</v>
      </c>
      <c r="I98">
        <v>1.0</v>
      </c>
      <c r="J98" t="s">
        <v>272</v>
      </c>
    </row>
    <row r="99" ht="15.75" customHeight="1">
      <c r="A99">
        <f t="shared" si="2"/>
        <v>97</v>
      </c>
      <c r="B99" t="s">
        <v>344</v>
      </c>
      <c r="C99" t="s">
        <v>307</v>
      </c>
      <c r="D99" t="s">
        <v>80</v>
      </c>
      <c r="E99">
        <v>42.0</v>
      </c>
      <c r="F99">
        <v>596141.0</v>
      </c>
      <c r="G99">
        <v>1.0</v>
      </c>
      <c r="H99">
        <v>43.0</v>
      </c>
      <c r="I99">
        <v>7.725</v>
      </c>
      <c r="J99" t="s">
        <v>374</v>
      </c>
    </row>
    <row r="100" ht="15.75" customHeight="1">
      <c r="A100">
        <f t="shared" si="2"/>
        <v>98</v>
      </c>
      <c r="B100" t="s">
        <v>203</v>
      </c>
      <c r="C100" t="s">
        <v>375</v>
      </c>
      <c r="D100" t="s">
        <v>80</v>
      </c>
      <c r="E100">
        <v>24734.0</v>
      </c>
      <c r="F100">
        <v>39644.0</v>
      </c>
      <c r="G100">
        <v>1.0</v>
      </c>
      <c r="H100">
        <v>111.0</v>
      </c>
      <c r="I100">
        <v>13.4451</v>
      </c>
      <c r="J100" t="s">
        <v>378</v>
      </c>
    </row>
    <row r="101" ht="15.75" customHeight="1">
      <c r="A101">
        <f t="shared" si="2"/>
        <v>99</v>
      </c>
      <c r="B101" t="s">
        <v>203</v>
      </c>
      <c r="C101" t="s">
        <v>383</v>
      </c>
      <c r="D101" t="s">
        <v>80</v>
      </c>
      <c r="E101">
        <v>11366.0</v>
      </c>
      <c r="F101">
        <v>15604.0</v>
      </c>
      <c r="G101">
        <v>1.0</v>
      </c>
      <c r="H101">
        <v>120.0</v>
      </c>
      <c r="I101">
        <v>17.2888</v>
      </c>
      <c r="J101" t="s">
        <v>385</v>
      </c>
    </row>
    <row r="102" ht="15.75" customHeight="1">
      <c r="A102">
        <f t="shared" si="2"/>
        <v>100</v>
      </c>
      <c r="B102" t="s">
        <v>203</v>
      </c>
      <c r="C102" t="s">
        <v>334</v>
      </c>
      <c r="D102" t="s">
        <v>80</v>
      </c>
      <c r="E102">
        <v>100.0</v>
      </c>
      <c r="F102">
        <v>37998.0</v>
      </c>
      <c r="G102">
        <v>3.0</v>
      </c>
      <c r="H102">
        <v>13.0</v>
      </c>
      <c r="I102">
        <v>8.6667</v>
      </c>
      <c r="J102" t="s">
        <v>390</v>
      </c>
    </row>
    <row r="103" ht="15.75" customHeight="1">
      <c r="A103">
        <f t="shared" si="2"/>
        <v>101</v>
      </c>
      <c r="B103" t="s">
        <v>203</v>
      </c>
      <c r="C103" t="s">
        <v>336</v>
      </c>
      <c r="D103" t="s">
        <v>71</v>
      </c>
      <c r="E103">
        <v>26203.0</v>
      </c>
      <c r="F103">
        <v>37998.0</v>
      </c>
      <c r="G103">
        <v>19.0</v>
      </c>
      <c r="H103">
        <v>19.0</v>
      </c>
      <c r="I103">
        <v>19.0</v>
      </c>
      <c r="J103" t="s">
        <v>399</v>
      </c>
    </row>
    <row r="104" ht="15.75" customHeight="1">
      <c r="A104">
        <f t="shared" si="2"/>
        <v>102</v>
      </c>
      <c r="B104" t="s">
        <v>203</v>
      </c>
      <c r="C104" t="s">
        <v>339</v>
      </c>
      <c r="D104" t="s">
        <v>71</v>
      </c>
      <c r="E104">
        <v>3116.0</v>
      </c>
      <c r="F104">
        <v>6600.0</v>
      </c>
      <c r="G104">
        <v>19.0</v>
      </c>
      <c r="H104">
        <v>19.0</v>
      </c>
      <c r="I104">
        <v>19.0</v>
      </c>
      <c r="J104" t="s">
        <v>400</v>
      </c>
    </row>
    <row r="105" ht="15.75" customHeight="1">
      <c r="A105">
        <f t="shared" si="2"/>
        <v>103</v>
      </c>
      <c r="B105" t="s">
        <v>344</v>
      </c>
      <c r="C105" t="s">
        <v>403</v>
      </c>
      <c r="D105" t="s">
        <v>325</v>
      </c>
      <c r="E105">
        <v>2.0</v>
      </c>
      <c r="F105">
        <v>636.0</v>
      </c>
      <c r="G105">
        <v>1.0</v>
      </c>
      <c r="H105">
        <v>1.0</v>
      </c>
      <c r="I105">
        <v>1.0</v>
      </c>
      <c r="J105" t="s">
        <v>262</v>
      </c>
    </row>
    <row r="106" ht="15.75" customHeight="1">
      <c r="A106">
        <f t="shared" si="2"/>
        <v>104</v>
      </c>
      <c r="B106" t="s">
        <v>60</v>
      </c>
      <c r="C106" t="s">
        <v>407</v>
      </c>
      <c r="D106" t="s">
        <v>325</v>
      </c>
      <c r="E106">
        <v>1.0</v>
      </c>
      <c r="F106">
        <v>16014.0</v>
      </c>
      <c r="G106">
        <v>1.0</v>
      </c>
      <c r="H106">
        <v>1.0</v>
      </c>
      <c r="I106">
        <v>1.0</v>
      </c>
      <c r="J106" t="s">
        <v>272</v>
      </c>
    </row>
    <row r="107" ht="15.75" customHeight="1">
      <c r="A107">
        <f t="shared" si="2"/>
        <v>105</v>
      </c>
      <c r="B107" t="s">
        <v>60</v>
      </c>
      <c r="C107" t="s">
        <v>410</v>
      </c>
      <c r="D107" t="s">
        <v>80</v>
      </c>
      <c r="E107">
        <v>3.0</v>
      </c>
      <c r="F107">
        <v>29562.0</v>
      </c>
      <c r="G107">
        <v>7.0</v>
      </c>
      <c r="H107">
        <v>12.0</v>
      </c>
      <c r="I107">
        <v>10.9163</v>
      </c>
      <c r="J107" t="s">
        <v>411</v>
      </c>
    </row>
    <row r="108" ht="15.75" customHeight="1">
      <c r="A108">
        <f t="shared" si="2"/>
        <v>106</v>
      </c>
      <c r="B108" t="s">
        <v>137</v>
      </c>
      <c r="C108" t="s">
        <v>412</v>
      </c>
      <c r="D108" t="s">
        <v>325</v>
      </c>
      <c r="E108">
        <v>249.0</v>
      </c>
      <c r="F108">
        <v>249.0</v>
      </c>
      <c r="G108">
        <v>2.0</v>
      </c>
      <c r="H108">
        <v>2.0</v>
      </c>
      <c r="I108">
        <v>2.0</v>
      </c>
      <c r="J108" t="s">
        <v>413</v>
      </c>
    </row>
    <row r="109" ht="15.75" customHeight="1">
      <c r="A109">
        <f t="shared" si="2"/>
        <v>107</v>
      </c>
      <c r="B109" t="s">
        <v>137</v>
      </c>
      <c r="C109" t="s">
        <v>419</v>
      </c>
      <c r="D109" t="s">
        <v>80</v>
      </c>
      <c r="E109">
        <v>6.0</v>
      </c>
      <c r="F109">
        <v>364.0</v>
      </c>
      <c r="G109">
        <v>7.0</v>
      </c>
      <c r="H109">
        <v>18.0</v>
      </c>
      <c r="I109">
        <v>9.9011</v>
      </c>
      <c r="J109" t="s">
        <v>421</v>
      </c>
    </row>
    <row r="110" ht="15.75" customHeight="1">
      <c r="A110">
        <f t="shared" si="2"/>
        <v>108</v>
      </c>
      <c r="B110" t="s">
        <v>137</v>
      </c>
      <c r="C110" t="s">
        <v>423</v>
      </c>
      <c r="D110" t="s">
        <v>58</v>
      </c>
      <c r="E110">
        <v>62.0</v>
      </c>
      <c r="F110">
        <v>92.0</v>
      </c>
      <c r="G110">
        <v>1.0</v>
      </c>
      <c r="H110">
        <v>3.0</v>
      </c>
      <c r="I110">
        <v>2.7391</v>
      </c>
      <c r="J110" t="s">
        <v>424</v>
      </c>
    </row>
    <row r="111" ht="15.75" customHeight="1">
      <c r="A111">
        <f t="shared" si="2"/>
        <v>109</v>
      </c>
      <c r="B111" t="s">
        <v>428</v>
      </c>
      <c r="C111" t="s">
        <v>429</v>
      </c>
      <c r="D111" t="s">
        <v>80</v>
      </c>
      <c r="E111">
        <v>10.0</v>
      </c>
      <c r="F111">
        <v>17216.0</v>
      </c>
      <c r="G111">
        <v>2.0</v>
      </c>
      <c r="H111">
        <v>2.0</v>
      </c>
      <c r="I111">
        <v>2.0</v>
      </c>
      <c r="J111" t="s">
        <v>430</v>
      </c>
    </row>
    <row r="112" ht="15.75" customHeight="1">
      <c r="A112">
        <f t="shared" si="2"/>
        <v>110</v>
      </c>
      <c r="B112" t="s">
        <v>428</v>
      </c>
      <c r="C112" t="s">
        <v>432</v>
      </c>
      <c r="D112" t="s">
        <v>80</v>
      </c>
      <c r="E112">
        <v>3.0</v>
      </c>
      <c r="F112">
        <v>16035.0</v>
      </c>
      <c r="G112">
        <v>3.0</v>
      </c>
      <c r="H112">
        <v>4.0</v>
      </c>
      <c r="I112">
        <v>3.5548</v>
      </c>
      <c r="J112" t="s">
        <v>435</v>
      </c>
    </row>
    <row r="113" ht="15.75" customHeight="1">
      <c r="A113">
        <f t="shared" si="2"/>
        <v>111</v>
      </c>
      <c r="B113" t="s">
        <v>428</v>
      </c>
      <c r="C113" t="s">
        <v>439</v>
      </c>
      <c r="D113" t="s">
        <v>80</v>
      </c>
      <c r="E113">
        <v>6.0</v>
      </c>
      <c r="F113">
        <v>16034.0</v>
      </c>
      <c r="G113">
        <v>1.0</v>
      </c>
      <c r="H113">
        <v>2.0</v>
      </c>
      <c r="I113">
        <v>1.9148</v>
      </c>
      <c r="J113" t="s">
        <v>440</v>
      </c>
    </row>
    <row r="114" ht="15.75" customHeight="1">
      <c r="A114">
        <f t="shared" si="2"/>
        <v>112</v>
      </c>
      <c r="B114" t="s">
        <v>428</v>
      </c>
      <c r="C114" t="s">
        <v>442</v>
      </c>
      <c r="D114" t="s">
        <v>80</v>
      </c>
      <c r="E114">
        <v>161.0</v>
      </c>
      <c r="F114">
        <v>1033.0</v>
      </c>
      <c r="G114">
        <v>1.0</v>
      </c>
      <c r="H114">
        <v>4.0</v>
      </c>
      <c r="I114">
        <v>2.4869</v>
      </c>
      <c r="J114" t="s">
        <v>443</v>
      </c>
    </row>
    <row r="115" ht="15.75" customHeight="1">
      <c r="A115">
        <f t="shared" si="2"/>
        <v>113</v>
      </c>
      <c r="B115" t="s">
        <v>226</v>
      </c>
      <c r="C115" t="s">
        <v>446</v>
      </c>
      <c r="D115" t="s">
        <v>58</v>
      </c>
      <c r="E115">
        <v>1568272.0</v>
      </c>
      <c r="F115">
        <v>1568272.0</v>
      </c>
      <c r="G115">
        <v>1.0</v>
      </c>
      <c r="H115">
        <v>7.0</v>
      </c>
      <c r="I115">
        <v>6.2917</v>
      </c>
      <c r="J115" t="s">
        <v>448</v>
      </c>
    </row>
    <row r="116" ht="15.75" customHeight="1">
      <c r="A116">
        <f t="shared" si="2"/>
        <v>114</v>
      </c>
      <c r="B116" t="s">
        <v>226</v>
      </c>
      <c r="C116" t="s">
        <v>450</v>
      </c>
      <c r="D116" t="s">
        <v>58</v>
      </c>
      <c r="E116">
        <v>1104018.0</v>
      </c>
      <c r="F116">
        <v>1568272.0</v>
      </c>
      <c r="G116">
        <v>1.0</v>
      </c>
      <c r="H116">
        <v>7.0</v>
      </c>
      <c r="I116">
        <v>5.9459</v>
      </c>
      <c r="J116" t="s">
        <v>451</v>
      </c>
    </row>
    <row r="117" ht="15.75" customHeight="1">
      <c r="A117">
        <f t="shared" si="2"/>
        <v>115</v>
      </c>
      <c r="B117" t="s">
        <v>226</v>
      </c>
      <c r="C117" t="s">
        <v>454</v>
      </c>
      <c r="D117" t="s">
        <v>455</v>
      </c>
      <c r="E117">
        <v>1007593.0</v>
      </c>
      <c r="F117">
        <v>1568272.0</v>
      </c>
      <c r="G117">
        <v>1.0</v>
      </c>
      <c r="H117">
        <v>10.0</v>
      </c>
      <c r="I117">
        <v>5.9979</v>
      </c>
      <c r="J117" t="s">
        <v>457</v>
      </c>
    </row>
    <row r="118" ht="15.75" customHeight="1">
      <c r="A118">
        <f t="shared" si="2"/>
        <v>116</v>
      </c>
      <c r="B118" t="s">
        <v>226</v>
      </c>
      <c r="C118" t="s">
        <v>458</v>
      </c>
      <c r="D118" t="s">
        <v>83</v>
      </c>
      <c r="E118">
        <v>641.0</v>
      </c>
      <c r="F118">
        <v>1568268.0</v>
      </c>
      <c r="G118">
        <v>1.0</v>
      </c>
      <c r="H118">
        <v>3.0</v>
      </c>
      <c r="I118">
        <v>1.0316</v>
      </c>
      <c r="J118" t="s">
        <v>59</v>
      </c>
    </row>
    <row r="119" ht="15.75" customHeight="1">
      <c r="A119">
        <f t="shared" si="2"/>
        <v>117</v>
      </c>
      <c r="B119" t="s">
        <v>226</v>
      </c>
      <c r="C119" t="s">
        <v>462</v>
      </c>
      <c r="D119" t="s">
        <v>58</v>
      </c>
      <c r="E119">
        <v>309273.0</v>
      </c>
      <c r="F119">
        <v>309273.0</v>
      </c>
      <c r="G119">
        <v>7.0</v>
      </c>
      <c r="H119">
        <v>7.0</v>
      </c>
      <c r="I119">
        <v>7.0</v>
      </c>
      <c r="J119" t="s">
        <v>463</v>
      </c>
    </row>
    <row r="120" ht="15.75" customHeight="1">
      <c r="A120">
        <f t="shared" si="2"/>
        <v>118</v>
      </c>
      <c r="B120" t="s">
        <v>428</v>
      </c>
      <c r="C120" t="s">
        <v>468</v>
      </c>
      <c r="D120" t="s">
        <v>80</v>
      </c>
      <c r="E120">
        <v>5.0</v>
      </c>
      <c r="F120">
        <v>4588.0</v>
      </c>
      <c r="G120">
        <v>1.0</v>
      </c>
      <c r="H120">
        <v>1.0</v>
      </c>
      <c r="I120">
        <v>1.0</v>
      </c>
      <c r="J120" t="s">
        <v>469</v>
      </c>
    </row>
    <row r="121" ht="15.75" customHeight="1">
      <c r="A121">
        <f t="shared" si="2"/>
        <v>119</v>
      </c>
      <c r="B121" t="s">
        <v>428</v>
      </c>
      <c r="C121" t="s">
        <v>475</v>
      </c>
      <c r="D121" t="s">
        <v>80</v>
      </c>
      <c r="E121">
        <v>5.0</v>
      </c>
      <c r="F121">
        <v>4329.0</v>
      </c>
      <c r="G121">
        <v>1.0</v>
      </c>
      <c r="H121">
        <v>1.0</v>
      </c>
      <c r="I121">
        <v>1.0</v>
      </c>
      <c r="J121" t="s">
        <v>469</v>
      </c>
    </row>
    <row r="122" ht="15.75" customHeight="1">
      <c r="A122">
        <f t="shared" si="2"/>
        <v>120</v>
      </c>
      <c r="B122" t="s">
        <v>428</v>
      </c>
      <c r="C122" t="s">
        <v>477</v>
      </c>
      <c r="D122" t="s">
        <v>80</v>
      </c>
      <c r="E122">
        <v>1.0</v>
      </c>
      <c r="F122">
        <v>3050.0</v>
      </c>
      <c r="G122">
        <v>1.0</v>
      </c>
      <c r="H122">
        <v>1.0</v>
      </c>
      <c r="I122">
        <v>1.0</v>
      </c>
      <c r="J122" t="s">
        <v>272</v>
      </c>
    </row>
    <row r="123" ht="15.75" customHeight="1">
      <c r="A123">
        <f t="shared" si="2"/>
        <v>121</v>
      </c>
      <c r="B123" t="s">
        <v>428</v>
      </c>
      <c r="C123" t="s">
        <v>479</v>
      </c>
      <c r="D123" t="s">
        <v>80</v>
      </c>
      <c r="E123">
        <v>3.0</v>
      </c>
      <c r="F123">
        <v>1220.0</v>
      </c>
      <c r="G123">
        <v>1.0</v>
      </c>
      <c r="H123">
        <v>1.0</v>
      </c>
      <c r="I123">
        <v>1.0</v>
      </c>
      <c r="J123" t="s">
        <v>481</v>
      </c>
    </row>
    <row r="124" ht="15.75" customHeight="1">
      <c r="A124">
        <f t="shared" si="2"/>
        <v>122</v>
      </c>
      <c r="B124" t="s">
        <v>428</v>
      </c>
      <c r="C124" t="s">
        <v>487</v>
      </c>
      <c r="D124" t="s">
        <v>71</v>
      </c>
      <c r="E124">
        <v>7.0</v>
      </c>
      <c r="F124">
        <v>23.0</v>
      </c>
      <c r="G124">
        <v>19.0</v>
      </c>
      <c r="H124">
        <v>19.0</v>
      </c>
      <c r="I124">
        <v>19.0</v>
      </c>
      <c r="J124" t="s">
        <v>488</v>
      </c>
    </row>
    <row r="125" ht="15.75" customHeight="1">
      <c r="A125">
        <f t="shared" si="2"/>
        <v>123</v>
      </c>
      <c r="B125" t="s">
        <v>428</v>
      </c>
      <c r="C125" t="s">
        <v>493</v>
      </c>
      <c r="D125" t="s">
        <v>80</v>
      </c>
      <c r="E125">
        <v>5.0</v>
      </c>
      <c r="F125">
        <v>6687.0</v>
      </c>
      <c r="G125">
        <v>1.0</v>
      </c>
      <c r="H125">
        <v>1.0</v>
      </c>
      <c r="I125">
        <v>1.0</v>
      </c>
      <c r="J125" t="s">
        <v>469</v>
      </c>
    </row>
    <row r="126" ht="15.75" customHeight="1">
      <c r="A126">
        <f t="shared" si="2"/>
        <v>124</v>
      </c>
      <c r="B126" t="s">
        <v>428</v>
      </c>
      <c r="C126" t="s">
        <v>497</v>
      </c>
      <c r="D126" t="s">
        <v>80</v>
      </c>
      <c r="E126">
        <v>6.0</v>
      </c>
      <c r="F126">
        <v>13974.0</v>
      </c>
      <c r="G126">
        <v>1.0</v>
      </c>
      <c r="H126">
        <v>1.0</v>
      </c>
      <c r="I126">
        <v>1.0</v>
      </c>
      <c r="J126" t="s">
        <v>498</v>
      </c>
    </row>
    <row r="127" ht="15.75" customHeight="1">
      <c r="A127">
        <f t="shared" si="2"/>
        <v>125</v>
      </c>
      <c r="B127" t="s">
        <v>428</v>
      </c>
      <c r="C127" t="s">
        <v>500</v>
      </c>
      <c r="D127" t="s">
        <v>80</v>
      </c>
      <c r="E127">
        <v>4.0</v>
      </c>
      <c r="F127">
        <v>981.0</v>
      </c>
      <c r="G127">
        <v>1.0</v>
      </c>
      <c r="H127">
        <v>1.0</v>
      </c>
      <c r="I127">
        <v>1.0</v>
      </c>
      <c r="J127" t="s">
        <v>501</v>
      </c>
    </row>
    <row r="128" ht="15.75" customHeight="1">
      <c r="A128">
        <f t="shared" si="2"/>
        <v>126</v>
      </c>
      <c r="B128" t="s">
        <v>428</v>
      </c>
      <c r="C128" t="s">
        <v>507</v>
      </c>
      <c r="D128" t="s">
        <v>71</v>
      </c>
      <c r="E128">
        <v>9.0</v>
      </c>
      <c r="F128">
        <v>11.0</v>
      </c>
      <c r="G128">
        <v>19.0</v>
      </c>
      <c r="H128">
        <v>19.0</v>
      </c>
      <c r="I128">
        <v>19.0</v>
      </c>
      <c r="J128" t="s">
        <v>508</v>
      </c>
    </row>
    <row r="129" ht="15.75" customHeight="1">
      <c r="A129">
        <f t="shared" si="2"/>
        <v>127</v>
      </c>
      <c r="B129" t="s">
        <v>428</v>
      </c>
      <c r="C129" t="s">
        <v>515</v>
      </c>
      <c r="D129" t="s">
        <v>80</v>
      </c>
      <c r="E129">
        <v>17.0</v>
      </c>
      <c r="F129">
        <v>16255.0</v>
      </c>
      <c r="G129">
        <v>2.0</v>
      </c>
      <c r="H129">
        <v>3.0</v>
      </c>
      <c r="I129">
        <v>2.8924</v>
      </c>
      <c r="J129" t="s">
        <v>516</v>
      </c>
    </row>
    <row r="130" ht="15.75" customHeight="1">
      <c r="A130">
        <f t="shared" si="2"/>
        <v>128</v>
      </c>
      <c r="B130" t="s">
        <v>428</v>
      </c>
      <c r="C130" t="s">
        <v>523</v>
      </c>
      <c r="D130" t="s">
        <v>80</v>
      </c>
      <c r="E130">
        <v>2.0</v>
      </c>
      <c r="F130">
        <v>6133.0</v>
      </c>
      <c r="G130">
        <v>1.0</v>
      </c>
      <c r="H130">
        <v>1.0</v>
      </c>
      <c r="I130">
        <v>1.0</v>
      </c>
      <c r="J130" t="s">
        <v>264</v>
      </c>
    </row>
    <row r="131" ht="15.75" customHeight="1">
      <c r="A131">
        <f t="shared" si="2"/>
        <v>129</v>
      </c>
      <c r="B131" t="s">
        <v>428</v>
      </c>
      <c r="C131" t="s">
        <v>528</v>
      </c>
      <c r="D131" t="s">
        <v>80</v>
      </c>
      <c r="E131">
        <v>3.0</v>
      </c>
      <c r="F131">
        <v>6051.0</v>
      </c>
      <c r="G131">
        <v>1.0</v>
      </c>
      <c r="H131">
        <v>1.0</v>
      </c>
      <c r="I131">
        <v>1.0</v>
      </c>
      <c r="J131" t="s">
        <v>529</v>
      </c>
    </row>
    <row r="132" ht="15.75" customHeight="1">
      <c r="A132">
        <f t="shared" si="2"/>
        <v>130</v>
      </c>
      <c r="B132" t="s">
        <v>428</v>
      </c>
      <c r="C132" t="s">
        <v>536</v>
      </c>
      <c r="D132" t="s">
        <v>80</v>
      </c>
      <c r="E132">
        <v>2.0</v>
      </c>
      <c r="F132">
        <v>4460.0</v>
      </c>
      <c r="G132">
        <v>1.0</v>
      </c>
      <c r="H132">
        <v>1.0</v>
      </c>
      <c r="I132">
        <v>1.0</v>
      </c>
      <c r="J132" t="s">
        <v>264</v>
      </c>
    </row>
    <row r="133" ht="15.75" customHeight="1">
      <c r="A133">
        <f t="shared" si="2"/>
        <v>131</v>
      </c>
      <c r="B133" t="s">
        <v>428</v>
      </c>
      <c r="C133" t="s">
        <v>540</v>
      </c>
      <c r="D133" t="s">
        <v>80</v>
      </c>
      <c r="E133">
        <v>2.0</v>
      </c>
      <c r="F133">
        <v>4904.0</v>
      </c>
      <c r="G133">
        <v>1.0</v>
      </c>
      <c r="H133">
        <v>1.0</v>
      </c>
      <c r="I133">
        <v>1.0</v>
      </c>
      <c r="J133" t="s">
        <v>264</v>
      </c>
    </row>
    <row r="134" ht="15.75" customHeight="1">
      <c r="A134">
        <f t="shared" si="2"/>
        <v>132</v>
      </c>
      <c r="B134" t="s">
        <v>428</v>
      </c>
      <c r="C134" t="s">
        <v>548</v>
      </c>
      <c r="D134" t="s">
        <v>80</v>
      </c>
      <c r="E134">
        <v>2.0</v>
      </c>
      <c r="F134">
        <v>6566.0</v>
      </c>
      <c r="G134">
        <v>1.0</v>
      </c>
      <c r="H134">
        <v>1.0</v>
      </c>
      <c r="I134">
        <v>1.0</v>
      </c>
      <c r="J134" t="s">
        <v>264</v>
      </c>
    </row>
    <row r="135" ht="15.75" customHeight="1">
      <c r="A135">
        <f t="shared" si="2"/>
        <v>133</v>
      </c>
      <c r="B135" t="s">
        <v>428</v>
      </c>
      <c r="C135" t="s">
        <v>553</v>
      </c>
      <c r="D135" t="s">
        <v>80</v>
      </c>
      <c r="E135">
        <v>2.0</v>
      </c>
      <c r="F135">
        <v>3878.0</v>
      </c>
      <c r="G135">
        <v>1.0</v>
      </c>
      <c r="H135">
        <v>1.0</v>
      </c>
      <c r="I135">
        <v>1.0</v>
      </c>
      <c r="J135" t="s">
        <v>264</v>
      </c>
    </row>
    <row r="136" ht="15.75" customHeight="1">
      <c r="A136">
        <f t="shared" si="2"/>
        <v>134</v>
      </c>
      <c r="B136" t="s">
        <v>428</v>
      </c>
      <c r="C136" t="s">
        <v>559</v>
      </c>
      <c r="D136" t="s">
        <v>80</v>
      </c>
      <c r="E136">
        <v>2.0</v>
      </c>
      <c r="F136">
        <v>3800.0</v>
      </c>
      <c r="G136">
        <v>1.0</v>
      </c>
      <c r="H136">
        <v>1.0</v>
      </c>
      <c r="I136">
        <v>1.0</v>
      </c>
      <c r="J136" t="s">
        <v>264</v>
      </c>
    </row>
    <row r="137" ht="15.75" customHeight="1">
      <c r="A137">
        <f t="shared" si="2"/>
        <v>135</v>
      </c>
      <c r="B137" t="s">
        <v>428</v>
      </c>
      <c r="C137" t="s">
        <v>564</v>
      </c>
      <c r="D137" t="s">
        <v>80</v>
      </c>
      <c r="E137">
        <v>5.0</v>
      </c>
      <c r="F137">
        <v>16658.0</v>
      </c>
      <c r="G137">
        <v>4.0</v>
      </c>
      <c r="H137">
        <v>5.0</v>
      </c>
      <c r="I137">
        <v>4.9267</v>
      </c>
      <c r="J137" t="s">
        <v>567</v>
      </c>
    </row>
    <row r="138" ht="15.75" customHeight="1">
      <c r="A138">
        <f t="shared" si="2"/>
        <v>136</v>
      </c>
      <c r="B138" t="s">
        <v>226</v>
      </c>
      <c r="C138" t="s">
        <v>570</v>
      </c>
      <c r="D138" t="s">
        <v>71</v>
      </c>
      <c r="E138">
        <v>6059.0</v>
      </c>
      <c r="F138">
        <v>102204.0</v>
      </c>
      <c r="G138">
        <v>19.0</v>
      </c>
      <c r="H138">
        <v>19.0</v>
      </c>
      <c r="I138">
        <v>19.0</v>
      </c>
      <c r="J138" t="s">
        <v>571</v>
      </c>
    </row>
    <row r="139" ht="15.75" customHeight="1">
      <c r="A139">
        <f t="shared" si="2"/>
        <v>137</v>
      </c>
      <c r="B139" t="s">
        <v>226</v>
      </c>
      <c r="C139" t="s">
        <v>576</v>
      </c>
      <c r="D139" t="s">
        <v>71</v>
      </c>
      <c r="E139">
        <v>3166.0</v>
      </c>
      <c r="F139">
        <v>47653.0</v>
      </c>
      <c r="G139">
        <v>19.0</v>
      </c>
      <c r="H139">
        <v>19.0</v>
      </c>
      <c r="I139">
        <v>19.0</v>
      </c>
      <c r="J139" t="s">
        <v>579</v>
      </c>
    </row>
    <row r="140" ht="15.75" customHeight="1">
      <c r="A140">
        <f t="shared" si="2"/>
        <v>138</v>
      </c>
      <c r="B140" t="s">
        <v>226</v>
      </c>
      <c r="C140" t="s">
        <v>582</v>
      </c>
      <c r="D140" t="s">
        <v>80</v>
      </c>
      <c r="E140">
        <v>30675.0</v>
      </c>
      <c r="F140">
        <v>43469.0</v>
      </c>
      <c r="G140">
        <v>1.0</v>
      </c>
      <c r="H140">
        <v>150.0</v>
      </c>
      <c r="I140">
        <v>45.887</v>
      </c>
      <c r="J140" t="s">
        <v>583</v>
      </c>
    </row>
    <row r="141" ht="15.75" customHeight="1">
      <c r="A141">
        <f t="shared" si="2"/>
        <v>139</v>
      </c>
      <c r="B141" t="s">
        <v>226</v>
      </c>
      <c r="C141" t="s">
        <v>587</v>
      </c>
      <c r="D141" t="s">
        <v>58</v>
      </c>
      <c r="E141">
        <v>810.0</v>
      </c>
      <c r="F141">
        <v>31178.0</v>
      </c>
      <c r="G141">
        <v>1.0</v>
      </c>
      <c r="H141">
        <v>5.0</v>
      </c>
      <c r="I141">
        <v>4.3832</v>
      </c>
      <c r="J141" t="s">
        <v>589</v>
      </c>
    </row>
    <row r="142" ht="15.75" customHeight="1">
      <c r="A142">
        <f t="shared" si="2"/>
        <v>140</v>
      </c>
      <c r="B142" t="s">
        <v>226</v>
      </c>
      <c r="C142" t="s">
        <v>591</v>
      </c>
      <c r="D142" t="s">
        <v>83</v>
      </c>
      <c r="E142">
        <v>1501.0</v>
      </c>
      <c r="F142">
        <v>29777.0</v>
      </c>
      <c r="G142">
        <v>1.0</v>
      </c>
      <c r="H142">
        <v>4.0</v>
      </c>
      <c r="I142">
        <v>2.4835</v>
      </c>
      <c r="J142" t="s">
        <v>592</v>
      </c>
    </row>
    <row r="143" ht="15.75" customHeight="1">
      <c r="A143">
        <f t="shared" si="2"/>
        <v>141</v>
      </c>
      <c r="B143" t="s">
        <v>428</v>
      </c>
      <c r="C143" t="s">
        <v>596</v>
      </c>
      <c r="D143" t="s">
        <v>80</v>
      </c>
      <c r="E143">
        <v>12.0</v>
      </c>
      <c r="F143">
        <v>14388.0</v>
      </c>
      <c r="G143">
        <v>3.0</v>
      </c>
      <c r="H143">
        <v>8.0</v>
      </c>
      <c r="I143">
        <v>3.6485</v>
      </c>
      <c r="J143" t="s">
        <v>597</v>
      </c>
    </row>
    <row r="144" ht="15.75" customHeight="1">
      <c r="A144">
        <f t="shared" si="2"/>
        <v>142</v>
      </c>
      <c r="B144" t="s">
        <v>428</v>
      </c>
      <c r="C144" t="s">
        <v>603</v>
      </c>
      <c r="D144" t="s">
        <v>80</v>
      </c>
      <c r="E144">
        <v>7.0</v>
      </c>
      <c r="F144">
        <v>15564.0</v>
      </c>
      <c r="G144">
        <v>3.0</v>
      </c>
      <c r="H144">
        <v>8.0</v>
      </c>
      <c r="I144">
        <v>3.0586</v>
      </c>
      <c r="J144" t="s">
        <v>605</v>
      </c>
    </row>
    <row r="145" ht="15.75" customHeight="1">
      <c r="A145">
        <f t="shared" si="2"/>
        <v>143</v>
      </c>
      <c r="B145" t="s">
        <v>609</v>
      </c>
      <c r="C145" t="s">
        <v>610</v>
      </c>
      <c r="D145" t="s">
        <v>77</v>
      </c>
      <c r="E145">
        <v>13.0</v>
      </c>
      <c r="F145">
        <v>1724656.0</v>
      </c>
      <c r="G145">
        <v>1.0</v>
      </c>
      <c r="H145">
        <v>2.0</v>
      </c>
      <c r="I145">
        <v>1.0</v>
      </c>
      <c r="J145" t="s">
        <v>611</v>
      </c>
    </row>
    <row r="146" ht="15.75" customHeight="1">
      <c r="A146">
        <f t="shared" si="2"/>
        <v>144</v>
      </c>
      <c r="B146" t="s">
        <v>609</v>
      </c>
      <c r="C146" t="s">
        <v>616</v>
      </c>
      <c r="D146" t="s">
        <v>80</v>
      </c>
      <c r="E146">
        <v>7.0</v>
      </c>
      <c r="F146">
        <v>47285.0</v>
      </c>
      <c r="G146">
        <v>1.0</v>
      </c>
      <c r="H146">
        <v>9.0</v>
      </c>
      <c r="I146">
        <v>2.7353</v>
      </c>
      <c r="J146" t="s">
        <v>618</v>
      </c>
    </row>
    <row r="147" ht="15.75" customHeight="1">
      <c r="A147">
        <f t="shared" si="2"/>
        <v>145</v>
      </c>
      <c r="B147" t="s">
        <v>609</v>
      </c>
      <c r="C147" t="s">
        <v>622</v>
      </c>
      <c r="D147" t="s">
        <v>80</v>
      </c>
      <c r="E147">
        <v>2.0</v>
      </c>
      <c r="F147">
        <v>3514.0</v>
      </c>
      <c r="G147">
        <v>4.0</v>
      </c>
      <c r="H147">
        <v>4.0</v>
      </c>
      <c r="I147">
        <v>4.0</v>
      </c>
      <c r="J147" t="s">
        <v>623</v>
      </c>
    </row>
    <row r="148" ht="15.75" customHeight="1">
      <c r="A148">
        <f t="shared" si="2"/>
        <v>146</v>
      </c>
      <c r="B148" t="s">
        <v>609</v>
      </c>
      <c r="C148" t="s">
        <v>629</v>
      </c>
      <c r="D148" t="s">
        <v>77</v>
      </c>
      <c r="E148">
        <v>33.0</v>
      </c>
      <c r="F148">
        <v>376723.0</v>
      </c>
      <c r="G148">
        <v>1.0</v>
      </c>
      <c r="H148">
        <v>2.0</v>
      </c>
      <c r="I148">
        <v>1.7068</v>
      </c>
      <c r="J148" t="s">
        <v>630</v>
      </c>
    </row>
    <row r="149" ht="15.75" customHeight="1">
      <c r="A149">
        <f t="shared" si="2"/>
        <v>147</v>
      </c>
      <c r="B149" t="s">
        <v>609</v>
      </c>
      <c r="C149" t="s">
        <v>635</v>
      </c>
      <c r="D149" t="s">
        <v>80</v>
      </c>
      <c r="E149">
        <v>12.0</v>
      </c>
      <c r="F149">
        <v>592085.0</v>
      </c>
      <c r="G149">
        <v>3.0</v>
      </c>
      <c r="H149">
        <v>3.0</v>
      </c>
      <c r="I149">
        <v>3.0</v>
      </c>
      <c r="J149" t="s">
        <v>636</v>
      </c>
    </row>
    <row r="150" ht="15.75" customHeight="1">
      <c r="A150">
        <f t="shared" si="2"/>
        <v>148</v>
      </c>
      <c r="B150" t="s">
        <v>609</v>
      </c>
      <c r="C150" t="s">
        <v>643</v>
      </c>
      <c r="D150" t="s">
        <v>80</v>
      </c>
      <c r="E150">
        <v>1.0</v>
      </c>
      <c r="F150">
        <v>1106810.0</v>
      </c>
      <c r="G150">
        <v>1.0</v>
      </c>
      <c r="H150">
        <v>1.0</v>
      </c>
      <c r="I150">
        <v>1.0</v>
      </c>
      <c r="J150" t="s">
        <v>644</v>
      </c>
    </row>
    <row r="151" ht="15.75" customHeight="1">
      <c r="A151">
        <f t="shared" si="2"/>
        <v>149</v>
      </c>
      <c r="B151" t="s">
        <v>609</v>
      </c>
      <c r="C151" t="s">
        <v>647</v>
      </c>
      <c r="D151" t="s">
        <v>80</v>
      </c>
      <c r="E151">
        <v>23.0</v>
      </c>
      <c r="F151">
        <v>36.0</v>
      </c>
      <c r="G151">
        <v>1.0</v>
      </c>
      <c r="H151">
        <v>41.0</v>
      </c>
      <c r="I151">
        <v>21.5556</v>
      </c>
      <c r="J151" t="s">
        <v>649</v>
      </c>
    </row>
    <row r="152" ht="15.75" customHeight="1">
      <c r="A152">
        <f t="shared" si="2"/>
        <v>150</v>
      </c>
      <c r="B152" t="s">
        <v>609</v>
      </c>
      <c r="C152" t="s">
        <v>654</v>
      </c>
      <c r="D152" t="s">
        <v>80</v>
      </c>
      <c r="E152">
        <v>2.0</v>
      </c>
      <c r="F152">
        <v>11283.0</v>
      </c>
      <c r="G152">
        <v>1.0</v>
      </c>
      <c r="H152">
        <v>1.0</v>
      </c>
      <c r="I152">
        <v>1.0</v>
      </c>
      <c r="J152" t="s">
        <v>264</v>
      </c>
    </row>
    <row r="153" ht="15.75" customHeight="1">
      <c r="A153">
        <f t="shared" si="2"/>
        <v>151</v>
      </c>
      <c r="B153" t="s">
        <v>609</v>
      </c>
      <c r="C153" t="s">
        <v>658</v>
      </c>
      <c r="D153" t="s">
        <v>80</v>
      </c>
      <c r="E153">
        <v>46.0</v>
      </c>
      <c r="F153">
        <v>62.0</v>
      </c>
      <c r="G153">
        <v>6.0</v>
      </c>
      <c r="H153">
        <v>32.0</v>
      </c>
      <c r="I153">
        <v>13.4516</v>
      </c>
      <c r="J153" t="s">
        <v>659</v>
      </c>
    </row>
    <row r="154" ht="15.75" customHeight="1">
      <c r="A154">
        <f t="shared" si="2"/>
        <v>152</v>
      </c>
      <c r="B154" t="s">
        <v>226</v>
      </c>
      <c r="C154" t="s">
        <v>664</v>
      </c>
      <c r="D154" t="s">
        <v>80</v>
      </c>
      <c r="E154">
        <v>7828.0</v>
      </c>
      <c r="F154">
        <v>572211.0</v>
      </c>
      <c r="G154">
        <v>1.0</v>
      </c>
      <c r="H154">
        <v>50.0</v>
      </c>
      <c r="I154">
        <v>5.5624</v>
      </c>
      <c r="J154" t="s">
        <v>670</v>
      </c>
    </row>
    <row r="155" ht="15.75" customHeight="1">
      <c r="A155">
        <f t="shared" si="2"/>
        <v>153</v>
      </c>
      <c r="B155" t="s">
        <v>226</v>
      </c>
      <c r="C155" t="s">
        <v>673</v>
      </c>
      <c r="D155" t="s">
        <v>80</v>
      </c>
      <c r="E155">
        <v>103130.0</v>
      </c>
      <c r="F155">
        <v>130542.0</v>
      </c>
      <c r="G155">
        <v>1.0</v>
      </c>
      <c r="H155">
        <v>20.0</v>
      </c>
      <c r="I155">
        <v>6.3146</v>
      </c>
      <c r="J155" t="s">
        <v>674</v>
      </c>
    </row>
    <row r="156" ht="15.75" customHeight="1">
      <c r="A156">
        <f t="shared" si="2"/>
        <v>154</v>
      </c>
      <c r="B156" t="s">
        <v>226</v>
      </c>
      <c r="C156" t="s">
        <v>685</v>
      </c>
      <c r="D156" t="s">
        <v>80</v>
      </c>
      <c r="E156">
        <v>14044.0</v>
      </c>
      <c r="F156">
        <v>24739.0</v>
      </c>
      <c r="G156">
        <v>1.0</v>
      </c>
      <c r="H156">
        <v>14.0</v>
      </c>
      <c r="I156">
        <v>6.2055</v>
      </c>
      <c r="J156" t="s">
        <v>686</v>
      </c>
    </row>
    <row r="157" ht="15.75" customHeight="1">
      <c r="A157">
        <f t="shared" si="2"/>
        <v>155</v>
      </c>
      <c r="B157" t="s">
        <v>226</v>
      </c>
      <c r="C157" t="s">
        <v>693</v>
      </c>
      <c r="D157" t="s">
        <v>83</v>
      </c>
      <c r="E157">
        <v>250.0</v>
      </c>
      <c r="F157">
        <v>257039.0</v>
      </c>
      <c r="G157">
        <v>1.0</v>
      </c>
      <c r="H157">
        <v>4.0</v>
      </c>
      <c r="I157">
        <v>3.1154</v>
      </c>
      <c r="J157" t="s">
        <v>696</v>
      </c>
    </row>
    <row r="158" ht="15.75" customHeight="1">
      <c r="A158">
        <f t="shared" si="2"/>
        <v>156</v>
      </c>
      <c r="B158" t="s">
        <v>226</v>
      </c>
      <c r="C158" t="s">
        <v>697</v>
      </c>
      <c r="D158" t="s">
        <v>80</v>
      </c>
      <c r="E158">
        <v>49963.0</v>
      </c>
      <c r="F158">
        <v>162836.0</v>
      </c>
      <c r="G158">
        <v>1.0</v>
      </c>
      <c r="H158">
        <v>240.0</v>
      </c>
      <c r="I158">
        <v>22.1566</v>
      </c>
      <c r="J158" t="s">
        <v>699</v>
      </c>
    </row>
    <row r="159" ht="15.75" customHeight="1">
      <c r="A159">
        <f t="shared" si="2"/>
        <v>157</v>
      </c>
      <c r="B159" t="s">
        <v>609</v>
      </c>
      <c r="C159" t="s">
        <v>705</v>
      </c>
      <c r="D159" t="s">
        <v>80</v>
      </c>
      <c r="E159">
        <v>6.0</v>
      </c>
      <c r="F159">
        <v>1068230.0</v>
      </c>
      <c r="G159">
        <v>1.0</v>
      </c>
      <c r="H159">
        <v>1.0</v>
      </c>
      <c r="I159">
        <v>1.0</v>
      </c>
      <c r="J159" t="s">
        <v>707</v>
      </c>
    </row>
    <row r="160" ht="15.75" customHeight="1">
      <c r="A160">
        <f t="shared" si="2"/>
        <v>158</v>
      </c>
      <c r="B160" t="s">
        <v>609</v>
      </c>
      <c r="C160" t="s">
        <v>712</v>
      </c>
      <c r="D160" t="s">
        <v>80</v>
      </c>
      <c r="E160">
        <v>1.0</v>
      </c>
      <c r="F160">
        <v>31621.0</v>
      </c>
      <c r="G160">
        <v>1.0</v>
      </c>
      <c r="H160">
        <v>1.0</v>
      </c>
      <c r="I160">
        <v>1.0</v>
      </c>
      <c r="J160" t="s">
        <v>272</v>
      </c>
    </row>
    <row r="161" ht="15.75" customHeight="1">
      <c r="A161">
        <f t="shared" si="2"/>
        <v>159</v>
      </c>
      <c r="B161" t="s">
        <v>609</v>
      </c>
      <c r="C161" t="s">
        <v>721</v>
      </c>
      <c r="D161" t="s">
        <v>80</v>
      </c>
      <c r="E161">
        <v>1.0</v>
      </c>
      <c r="F161">
        <v>39446.0</v>
      </c>
      <c r="G161">
        <v>1.0</v>
      </c>
      <c r="H161">
        <v>1.0</v>
      </c>
      <c r="I161">
        <v>1.0</v>
      </c>
      <c r="J161" t="s">
        <v>272</v>
      </c>
    </row>
    <row r="162" ht="15.75" customHeight="1">
      <c r="A162">
        <f t="shared" si="2"/>
        <v>160</v>
      </c>
      <c r="B162" t="s">
        <v>609</v>
      </c>
      <c r="C162" t="s">
        <v>731</v>
      </c>
      <c r="D162" t="s">
        <v>80</v>
      </c>
      <c r="E162">
        <v>2.0</v>
      </c>
      <c r="F162">
        <v>891.0</v>
      </c>
      <c r="G162">
        <v>1.0</v>
      </c>
      <c r="H162">
        <v>1.0</v>
      </c>
      <c r="I162">
        <v>1.0</v>
      </c>
      <c r="J162" t="s">
        <v>733</v>
      </c>
    </row>
    <row r="163" ht="15.75" customHeight="1">
      <c r="A163">
        <f t="shared" si="2"/>
        <v>161</v>
      </c>
      <c r="B163" t="s">
        <v>734</v>
      </c>
      <c r="C163" t="s">
        <v>610</v>
      </c>
      <c r="D163" t="s">
        <v>77</v>
      </c>
      <c r="E163">
        <v>10.0</v>
      </c>
      <c r="F163">
        <v>1818294.0</v>
      </c>
      <c r="G163">
        <v>1.0</v>
      </c>
      <c r="H163">
        <v>2.0</v>
      </c>
      <c r="I163">
        <v>1.0</v>
      </c>
      <c r="J163" t="s">
        <v>736</v>
      </c>
    </row>
    <row r="164" ht="15.75" customHeight="1">
      <c r="A164">
        <f t="shared" si="2"/>
        <v>162</v>
      </c>
      <c r="B164" t="s">
        <v>734</v>
      </c>
      <c r="C164" t="s">
        <v>643</v>
      </c>
      <c r="D164" t="s">
        <v>80</v>
      </c>
      <c r="E164">
        <v>1.0</v>
      </c>
      <c r="F164">
        <v>1320160.0</v>
      </c>
      <c r="G164">
        <v>1.0</v>
      </c>
      <c r="H164">
        <v>1.0</v>
      </c>
      <c r="I164">
        <v>1.0</v>
      </c>
      <c r="J164" t="s">
        <v>644</v>
      </c>
    </row>
    <row r="165" ht="15.75" customHeight="1">
      <c r="A165">
        <f t="shared" si="2"/>
        <v>163</v>
      </c>
      <c r="B165" t="s">
        <v>734</v>
      </c>
      <c r="C165" t="s">
        <v>257</v>
      </c>
      <c r="D165" t="s">
        <v>80</v>
      </c>
      <c r="E165">
        <v>14.0</v>
      </c>
      <c r="F165">
        <v>16078.0</v>
      </c>
      <c r="G165">
        <v>4.0</v>
      </c>
      <c r="H165">
        <v>13.0</v>
      </c>
      <c r="I165">
        <v>7.4995</v>
      </c>
      <c r="J165" t="s">
        <v>751</v>
      </c>
    </row>
    <row r="166" ht="15.75" customHeight="1">
      <c r="A166">
        <f t="shared" si="2"/>
        <v>164</v>
      </c>
      <c r="B166" t="s">
        <v>734</v>
      </c>
      <c r="C166" t="s">
        <v>758</v>
      </c>
      <c r="D166" t="s">
        <v>80</v>
      </c>
      <c r="E166">
        <v>4.0</v>
      </c>
      <c r="F166">
        <v>337.0</v>
      </c>
      <c r="G166">
        <v>1.0</v>
      </c>
      <c r="H166">
        <v>8.0</v>
      </c>
      <c r="I166">
        <v>1.6024</v>
      </c>
      <c r="J166" t="s">
        <v>760</v>
      </c>
    </row>
    <row r="167" ht="15.75" customHeight="1">
      <c r="A167">
        <f t="shared" si="2"/>
        <v>165</v>
      </c>
      <c r="B167" t="s">
        <v>734</v>
      </c>
      <c r="C167" t="s">
        <v>654</v>
      </c>
      <c r="D167" t="s">
        <v>80</v>
      </c>
      <c r="E167">
        <v>2.0</v>
      </c>
      <c r="F167">
        <v>19208.0</v>
      </c>
      <c r="G167">
        <v>1.0</v>
      </c>
      <c r="H167">
        <v>1.0</v>
      </c>
      <c r="I167">
        <v>1.0</v>
      </c>
      <c r="J167" t="s">
        <v>264</v>
      </c>
    </row>
    <row r="168" ht="15.75" customHeight="1">
      <c r="A168">
        <f t="shared" si="2"/>
        <v>166</v>
      </c>
      <c r="B168" t="s">
        <v>734</v>
      </c>
      <c r="C168" t="s">
        <v>769</v>
      </c>
      <c r="D168" t="s">
        <v>80</v>
      </c>
      <c r="E168">
        <v>2.0</v>
      </c>
      <c r="F168">
        <v>274823.0</v>
      </c>
      <c r="G168">
        <v>1.0</v>
      </c>
      <c r="H168">
        <v>3.0</v>
      </c>
      <c r="I168">
        <v>3.0</v>
      </c>
      <c r="J168" t="s">
        <v>770</v>
      </c>
    </row>
    <row r="169" ht="15.75" customHeight="1">
      <c r="A169">
        <f t="shared" si="2"/>
        <v>167</v>
      </c>
      <c r="B169" t="s">
        <v>734</v>
      </c>
      <c r="C169" t="s">
        <v>774</v>
      </c>
      <c r="D169" t="s">
        <v>80</v>
      </c>
      <c r="E169">
        <v>2.0</v>
      </c>
      <c r="F169">
        <v>13016.0</v>
      </c>
      <c r="G169">
        <v>1.0</v>
      </c>
      <c r="H169">
        <v>1.0</v>
      </c>
      <c r="I169">
        <v>1.0</v>
      </c>
      <c r="J169" t="s">
        <v>778</v>
      </c>
    </row>
    <row r="170" ht="15.75" customHeight="1">
      <c r="A170">
        <f t="shared" si="2"/>
        <v>168</v>
      </c>
      <c r="B170" t="s">
        <v>781</v>
      </c>
      <c r="C170" t="s">
        <v>782</v>
      </c>
      <c r="D170" t="s">
        <v>80</v>
      </c>
      <c r="E170">
        <v>24.0</v>
      </c>
      <c r="F170">
        <v>1752857.0</v>
      </c>
      <c r="G170">
        <v>3.0</v>
      </c>
      <c r="H170">
        <v>19.0</v>
      </c>
      <c r="I170">
        <v>13.8176</v>
      </c>
      <c r="J170" t="s">
        <v>785</v>
      </c>
    </row>
    <row r="171" ht="15.75" customHeight="1">
      <c r="A171">
        <f t="shared" si="2"/>
        <v>169</v>
      </c>
      <c r="B171" t="s">
        <v>781</v>
      </c>
      <c r="C171" t="s">
        <v>790</v>
      </c>
      <c r="D171" t="s">
        <v>80</v>
      </c>
      <c r="E171">
        <v>7.0</v>
      </c>
      <c r="F171">
        <v>96426.0</v>
      </c>
      <c r="G171">
        <v>6.0</v>
      </c>
      <c r="H171">
        <v>13.0</v>
      </c>
      <c r="I171">
        <v>7.4534</v>
      </c>
      <c r="J171" t="s">
        <v>795</v>
      </c>
    </row>
    <row r="172" ht="15.75" customHeight="1">
      <c r="A172">
        <f t="shared" si="2"/>
        <v>170</v>
      </c>
      <c r="B172" t="s">
        <v>781</v>
      </c>
      <c r="C172" t="s">
        <v>798</v>
      </c>
      <c r="D172" t="s">
        <v>58</v>
      </c>
      <c r="E172">
        <v>21.0</v>
      </c>
      <c r="F172">
        <v>1320.0</v>
      </c>
      <c r="G172">
        <v>1.0</v>
      </c>
      <c r="H172">
        <v>2.0</v>
      </c>
      <c r="I172">
        <v>1.9962</v>
      </c>
      <c r="J172" t="s">
        <v>799</v>
      </c>
    </row>
    <row r="173" ht="15.75" customHeight="1">
      <c r="A173">
        <f t="shared" si="2"/>
        <v>171</v>
      </c>
      <c r="B173" t="s">
        <v>806</v>
      </c>
      <c r="C173" t="s">
        <v>807</v>
      </c>
      <c r="D173" t="s">
        <v>58</v>
      </c>
      <c r="E173">
        <v>144.0</v>
      </c>
      <c r="F173">
        <v>70844.0</v>
      </c>
      <c r="G173">
        <v>1.0</v>
      </c>
      <c r="H173">
        <v>3.0</v>
      </c>
      <c r="I173">
        <v>2.9308</v>
      </c>
      <c r="J173" t="s">
        <v>809</v>
      </c>
    </row>
    <row r="174" ht="15.75" customHeight="1">
      <c r="A174">
        <f t="shared" si="2"/>
        <v>172</v>
      </c>
      <c r="B174" t="s">
        <v>226</v>
      </c>
      <c r="C174" t="s">
        <v>811</v>
      </c>
      <c r="D174" t="s">
        <v>58</v>
      </c>
      <c r="E174">
        <v>3724.0</v>
      </c>
      <c r="F174">
        <v>4865.0</v>
      </c>
      <c r="G174">
        <v>1.0</v>
      </c>
      <c r="H174">
        <v>4.0</v>
      </c>
      <c r="I174">
        <v>3.7897</v>
      </c>
      <c r="J174" t="s">
        <v>814</v>
      </c>
    </row>
    <row r="175" ht="15.75" customHeight="1">
      <c r="A175">
        <f t="shared" si="2"/>
        <v>173</v>
      </c>
      <c r="B175" t="s">
        <v>226</v>
      </c>
      <c r="C175" t="s">
        <v>817</v>
      </c>
      <c r="D175" t="s">
        <v>58</v>
      </c>
      <c r="E175">
        <v>213.0</v>
      </c>
      <c r="F175">
        <v>3435.0</v>
      </c>
      <c r="G175">
        <v>1.0</v>
      </c>
      <c r="H175">
        <v>3.0</v>
      </c>
      <c r="I175">
        <v>2.1671</v>
      </c>
      <c r="J175" t="s">
        <v>819</v>
      </c>
    </row>
    <row r="176" ht="15.75" customHeight="1">
      <c r="A176">
        <f t="shared" si="2"/>
        <v>174</v>
      </c>
      <c r="B176" t="s">
        <v>226</v>
      </c>
      <c r="C176" t="s">
        <v>334</v>
      </c>
      <c r="D176" t="s">
        <v>80</v>
      </c>
      <c r="E176">
        <v>408.0</v>
      </c>
      <c r="F176">
        <v>1568121.0</v>
      </c>
      <c r="G176">
        <v>1.0</v>
      </c>
      <c r="H176">
        <v>11.0</v>
      </c>
      <c r="I176">
        <v>5.3916</v>
      </c>
      <c r="J176" t="s">
        <v>826</v>
      </c>
    </row>
    <row r="177" ht="15.75" customHeight="1">
      <c r="A177">
        <f t="shared" si="2"/>
        <v>175</v>
      </c>
      <c r="B177" t="s">
        <v>226</v>
      </c>
      <c r="C177" t="s">
        <v>336</v>
      </c>
      <c r="D177" t="s">
        <v>71</v>
      </c>
      <c r="E177">
        <v>55860.0</v>
      </c>
      <c r="F177">
        <v>1342249.0</v>
      </c>
      <c r="G177">
        <v>19.0</v>
      </c>
      <c r="H177">
        <v>19.0</v>
      </c>
      <c r="I177">
        <v>19.0</v>
      </c>
      <c r="J177" t="s">
        <v>830</v>
      </c>
    </row>
    <row r="178" ht="15.75" customHeight="1">
      <c r="A178">
        <f t="shared" si="2"/>
        <v>176</v>
      </c>
      <c r="B178" t="s">
        <v>226</v>
      </c>
      <c r="C178" t="s">
        <v>219</v>
      </c>
      <c r="D178" t="s">
        <v>80</v>
      </c>
      <c r="E178">
        <v>281.0</v>
      </c>
      <c r="F178">
        <v>1568272.0</v>
      </c>
      <c r="G178">
        <v>2.0</v>
      </c>
      <c r="H178">
        <v>11.0</v>
      </c>
      <c r="I178">
        <v>5.2039</v>
      </c>
      <c r="J178" t="s">
        <v>832</v>
      </c>
    </row>
    <row r="179" ht="15.75" customHeight="1">
      <c r="A179">
        <f t="shared" si="2"/>
        <v>177</v>
      </c>
      <c r="B179" t="s">
        <v>806</v>
      </c>
      <c r="C179" t="s">
        <v>834</v>
      </c>
      <c r="D179" t="s">
        <v>80</v>
      </c>
      <c r="E179">
        <v>18.0</v>
      </c>
      <c r="F179">
        <v>15019.0</v>
      </c>
      <c r="G179">
        <v>1.0</v>
      </c>
      <c r="H179">
        <v>7.0</v>
      </c>
      <c r="I179">
        <v>2.6486</v>
      </c>
      <c r="J179" t="s">
        <v>835</v>
      </c>
    </row>
    <row r="180" ht="15.75" customHeight="1">
      <c r="A180">
        <f t="shared" si="2"/>
        <v>178</v>
      </c>
      <c r="B180" t="s">
        <v>806</v>
      </c>
      <c r="C180" t="s">
        <v>838</v>
      </c>
      <c r="D180" t="s">
        <v>80</v>
      </c>
      <c r="E180">
        <v>10.0</v>
      </c>
      <c r="F180">
        <v>4980.0</v>
      </c>
      <c r="G180">
        <v>1.0</v>
      </c>
      <c r="H180">
        <v>7.0</v>
      </c>
      <c r="I180">
        <v>4.0277</v>
      </c>
      <c r="J180" t="s">
        <v>839</v>
      </c>
    </row>
    <row r="181" ht="15.75" customHeight="1">
      <c r="A181">
        <f t="shared" si="2"/>
        <v>179</v>
      </c>
      <c r="B181" t="s">
        <v>806</v>
      </c>
      <c r="C181" t="s">
        <v>334</v>
      </c>
      <c r="D181" t="s">
        <v>80</v>
      </c>
      <c r="E181">
        <v>50.0</v>
      </c>
      <c r="F181">
        <v>70844.0</v>
      </c>
      <c r="G181">
        <v>4.0</v>
      </c>
      <c r="H181">
        <v>11.0</v>
      </c>
      <c r="I181">
        <v>7.5113</v>
      </c>
      <c r="J181" t="s">
        <v>845</v>
      </c>
    </row>
    <row r="182" ht="15.75" customHeight="1">
      <c r="A182">
        <f t="shared" si="2"/>
        <v>180</v>
      </c>
      <c r="B182" t="s">
        <v>806</v>
      </c>
      <c r="C182" t="s">
        <v>219</v>
      </c>
      <c r="D182" t="s">
        <v>80</v>
      </c>
      <c r="E182">
        <v>50.0</v>
      </c>
      <c r="F182">
        <v>70844.0</v>
      </c>
      <c r="G182">
        <v>4.0</v>
      </c>
      <c r="H182">
        <v>11.0</v>
      </c>
      <c r="I182">
        <v>7.505</v>
      </c>
      <c r="J182" t="s">
        <v>851</v>
      </c>
    </row>
    <row r="183" ht="15.75" customHeight="1">
      <c r="A183">
        <f t="shared" si="2"/>
        <v>181</v>
      </c>
      <c r="B183" t="s">
        <v>853</v>
      </c>
      <c r="C183" t="s">
        <v>854</v>
      </c>
      <c r="D183" t="s">
        <v>80</v>
      </c>
      <c r="E183">
        <v>2.0</v>
      </c>
      <c r="F183">
        <v>325907.0</v>
      </c>
      <c r="G183">
        <v>7.0</v>
      </c>
      <c r="H183">
        <v>11.0</v>
      </c>
      <c r="I183">
        <v>7.3622</v>
      </c>
      <c r="J183" t="s">
        <v>855</v>
      </c>
    </row>
    <row r="184" ht="15.75" customHeight="1">
      <c r="A184">
        <f t="shared" si="2"/>
        <v>182</v>
      </c>
      <c r="B184" t="s">
        <v>853</v>
      </c>
      <c r="C184" t="s">
        <v>856</v>
      </c>
      <c r="D184" t="s">
        <v>80</v>
      </c>
      <c r="E184">
        <v>5.0</v>
      </c>
      <c r="F184">
        <v>325906.0</v>
      </c>
      <c r="G184">
        <v>4.0</v>
      </c>
      <c r="H184">
        <v>17.0</v>
      </c>
      <c r="I184">
        <v>10.0792</v>
      </c>
      <c r="J184" t="s">
        <v>858</v>
      </c>
    </row>
    <row r="185" ht="15.75" customHeight="1">
      <c r="A185">
        <f t="shared" si="2"/>
        <v>183</v>
      </c>
      <c r="B185" t="s">
        <v>853</v>
      </c>
      <c r="C185" t="s">
        <v>334</v>
      </c>
      <c r="D185" t="s">
        <v>80</v>
      </c>
      <c r="E185">
        <v>79.0</v>
      </c>
      <c r="F185">
        <v>325907.0</v>
      </c>
      <c r="G185">
        <v>2.0</v>
      </c>
      <c r="H185">
        <v>11.0</v>
      </c>
      <c r="I185">
        <v>6.2954</v>
      </c>
      <c r="J185" t="s">
        <v>863</v>
      </c>
    </row>
    <row r="186" ht="15.75" customHeight="1">
      <c r="A186">
        <f t="shared" si="2"/>
        <v>184</v>
      </c>
      <c r="B186" t="s">
        <v>226</v>
      </c>
      <c r="C186" t="s">
        <v>339</v>
      </c>
      <c r="D186" t="s">
        <v>71</v>
      </c>
      <c r="E186">
        <v>140496.0</v>
      </c>
      <c r="F186">
        <v>1555385.0</v>
      </c>
      <c r="G186">
        <v>19.0</v>
      </c>
      <c r="H186">
        <v>19.0</v>
      </c>
      <c r="I186">
        <v>19.0</v>
      </c>
      <c r="J186" t="s">
        <v>870</v>
      </c>
    </row>
    <row r="187" ht="15.75" customHeight="1">
      <c r="A187">
        <f t="shared" si="2"/>
        <v>185</v>
      </c>
      <c r="B187" t="s">
        <v>344</v>
      </c>
      <c r="C187" t="s">
        <v>57</v>
      </c>
      <c r="D187" t="s">
        <v>58</v>
      </c>
      <c r="E187">
        <v>888734.0</v>
      </c>
      <c r="F187">
        <v>1107396.0</v>
      </c>
      <c r="G187">
        <v>1.0</v>
      </c>
      <c r="H187">
        <v>6.0</v>
      </c>
      <c r="I187">
        <v>5.8558</v>
      </c>
      <c r="J187" t="s">
        <v>875</v>
      </c>
    </row>
    <row r="188" ht="15.75" customHeight="1">
      <c r="A188">
        <f t="shared" si="2"/>
        <v>186</v>
      </c>
      <c r="B188" t="s">
        <v>344</v>
      </c>
      <c r="C188" t="s">
        <v>450</v>
      </c>
      <c r="D188" t="s">
        <v>58</v>
      </c>
      <c r="E188">
        <v>1107396.0</v>
      </c>
      <c r="F188">
        <v>1107396.0</v>
      </c>
      <c r="G188">
        <v>1.0</v>
      </c>
      <c r="H188">
        <v>7.0</v>
      </c>
      <c r="I188">
        <v>5.9969</v>
      </c>
      <c r="J188" t="s">
        <v>59</v>
      </c>
    </row>
    <row r="189" ht="15.75" customHeight="1">
      <c r="A189">
        <f t="shared" si="2"/>
        <v>187</v>
      </c>
      <c r="B189" t="s">
        <v>344</v>
      </c>
      <c r="C189" t="s">
        <v>880</v>
      </c>
      <c r="D189" t="s">
        <v>80</v>
      </c>
      <c r="E189">
        <v>199792.0</v>
      </c>
      <c r="F189">
        <v>1106797.0</v>
      </c>
      <c r="G189">
        <v>1.0</v>
      </c>
      <c r="H189">
        <v>23.0</v>
      </c>
      <c r="I189">
        <v>4.3822</v>
      </c>
      <c r="J189" t="s">
        <v>881</v>
      </c>
    </row>
    <row r="190" ht="15.75" customHeight="1">
      <c r="A190">
        <f t="shared" si="2"/>
        <v>188</v>
      </c>
      <c r="B190" t="s">
        <v>344</v>
      </c>
      <c r="C190" t="s">
        <v>885</v>
      </c>
      <c r="D190" t="s">
        <v>80</v>
      </c>
      <c r="E190">
        <v>13578.0</v>
      </c>
      <c r="F190">
        <v>154350.0</v>
      </c>
      <c r="G190">
        <v>1.0</v>
      </c>
      <c r="H190">
        <v>113.0</v>
      </c>
      <c r="I190">
        <v>11.7731</v>
      </c>
      <c r="J190" t="s">
        <v>886</v>
      </c>
    </row>
    <row r="191" ht="15.75" customHeight="1">
      <c r="A191">
        <f t="shared" si="2"/>
        <v>189</v>
      </c>
      <c r="B191" t="s">
        <v>853</v>
      </c>
      <c r="C191" t="s">
        <v>219</v>
      </c>
      <c r="D191" t="s">
        <v>80</v>
      </c>
      <c r="E191">
        <v>97.0</v>
      </c>
      <c r="F191">
        <v>325907.0</v>
      </c>
      <c r="G191">
        <v>2.0</v>
      </c>
      <c r="H191">
        <v>11.0</v>
      </c>
      <c r="I191">
        <v>6.4295</v>
      </c>
      <c r="J191" t="s">
        <v>888</v>
      </c>
    </row>
    <row r="192" ht="15.75" customHeight="1">
      <c r="A192">
        <f t="shared" si="2"/>
        <v>190</v>
      </c>
      <c r="B192" t="s">
        <v>893</v>
      </c>
      <c r="C192" t="s">
        <v>894</v>
      </c>
      <c r="D192" t="s">
        <v>77</v>
      </c>
      <c r="E192">
        <v>2.0</v>
      </c>
      <c r="F192">
        <v>1408011.0</v>
      </c>
      <c r="G192">
        <v>1.0</v>
      </c>
      <c r="H192">
        <v>1.0</v>
      </c>
      <c r="I192">
        <v>1.0</v>
      </c>
      <c r="J192" t="s">
        <v>895</v>
      </c>
    </row>
    <row r="193" ht="15.75" customHeight="1">
      <c r="A193">
        <f t="shared" si="2"/>
        <v>191</v>
      </c>
      <c r="B193" t="s">
        <v>893</v>
      </c>
      <c r="C193" t="s">
        <v>900</v>
      </c>
      <c r="D193" t="s">
        <v>325</v>
      </c>
      <c r="E193">
        <v>2.0</v>
      </c>
      <c r="F193">
        <v>1335692.0</v>
      </c>
      <c r="G193">
        <v>1.0</v>
      </c>
      <c r="H193">
        <v>1.0</v>
      </c>
      <c r="I193">
        <v>1.0</v>
      </c>
      <c r="J193" t="s">
        <v>901</v>
      </c>
    </row>
    <row r="194" ht="15.75" customHeight="1">
      <c r="A194">
        <f t="shared" si="2"/>
        <v>192</v>
      </c>
      <c r="B194" t="s">
        <v>893</v>
      </c>
      <c r="C194" t="s">
        <v>902</v>
      </c>
      <c r="D194" t="s">
        <v>80</v>
      </c>
      <c r="E194">
        <v>3.0</v>
      </c>
      <c r="F194">
        <v>1616291.0</v>
      </c>
      <c r="G194">
        <v>2.0</v>
      </c>
      <c r="H194">
        <v>3.0</v>
      </c>
      <c r="I194">
        <v>2.0041</v>
      </c>
      <c r="J194" t="s">
        <v>904</v>
      </c>
    </row>
    <row r="195" ht="15.75" customHeight="1">
      <c r="A195">
        <f t="shared" si="2"/>
        <v>193</v>
      </c>
      <c r="B195" t="s">
        <v>893</v>
      </c>
      <c r="C195" t="s">
        <v>909</v>
      </c>
      <c r="D195" t="s">
        <v>80</v>
      </c>
      <c r="E195">
        <v>35.0</v>
      </c>
      <c r="F195">
        <v>47414.0</v>
      </c>
      <c r="G195">
        <v>2.0</v>
      </c>
      <c r="H195">
        <v>14.0</v>
      </c>
      <c r="I195">
        <v>3.6839</v>
      </c>
      <c r="J195" t="s">
        <v>910</v>
      </c>
    </row>
    <row r="196" ht="15.75" customHeight="1">
      <c r="A196">
        <f t="shared" si="2"/>
        <v>194</v>
      </c>
      <c r="B196" t="s">
        <v>913</v>
      </c>
      <c r="C196" t="s">
        <v>854</v>
      </c>
      <c r="D196" t="s">
        <v>80</v>
      </c>
      <c r="E196">
        <v>2.0</v>
      </c>
      <c r="F196">
        <v>5213.0</v>
      </c>
      <c r="G196">
        <v>7.0</v>
      </c>
      <c r="H196">
        <v>25.0</v>
      </c>
      <c r="I196">
        <v>7.0035</v>
      </c>
      <c r="J196" t="s">
        <v>917</v>
      </c>
    </row>
    <row r="197" ht="15.75" customHeight="1">
      <c r="A197">
        <f t="shared" si="2"/>
        <v>195</v>
      </c>
      <c r="B197" t="s">
        <v>913</v>
      </c>
      <c r="C197" t="s">
        <v>570</v>
      </c>
      <c r="D197" t="s">
        <v>71</v>
      </c>
      <c r="E197">
        <v>17.0</v>
      </c>
      <c r="F197">
        <v>27.0</v>
      </c>
      <c r="G197">
        <v>19.0</v>
      </c>
      <c r="H197">
        <v>19.0</v>
      </c>
      <c r="I197">
        <v>19.0</v>
      </c>
      <c r="J197" t="s">
        <v>918</v>
      </c>
    </row>
    <row r="198" ht="15.75" customHeight="1">
      <c r="A198">
        <f t="shared" si="2"/>
        <v>196</v>
      </c>
      <c r="B198" t="s">
        <v>344</v>
      </c>
      <c r="C198" t="s">
        <v>925</v>
      </c>
      <c r="D198" t="s">
        <v>80</v>
      </c>
      <c r="E198">
        <v>1452.0</v>
      </c>
      <c r="F198">
        <v>112135.0</v>
      </c>
      <c r="G198">
        <v>1.0</v>
      </c>
      <c r="H198">
        <v>538.0</v>
      </c>
      <c r="I198">
        <v>5.4268</v>
      </c>
      <c r="J198" t="s">
        <v>927</v>
      </c>
    </row>
    <row r="199" ht="15.75" customHeight="1">
      <c r="A199">
        <f t="shared" si="2"/>
        <v>197</v>
      </c>
      <c r="B199" t="s">
        <v>344</v>
      </c>
      <c r="C199" t="s">
        <v>935</v>
      </c>
      <c r="D199" t="s">
        <v>80</v>
      </c>
      <c r="E199">
        <v>329.0</v>
      </c>
      <c r="F199">
        <v>851757.0</v>
      </c>
      <c r="G199">
        <v>1.0</v>
      </c>
      <c r="H199">
        <v>8.0</v>
      </c>
      <c r="I199">
        <v>1.0492</v>
      </c>
      <c r="J199" t="s">
        <v>936</v>
      </c>
    </row>
    <row r="200" ht="15.75" customHeight="1">
      <c r="A200">
        <f t="shared" si="2"/>
        <v>198</v>
      </c>
      <c r="B200" t="s">
        <v>344</v>
      </c>
      <c r="C200" t="s">
        <v>940</v>
      </c>
      <c r="D200" t="s">
        <v>80</v>
      </c>
      <c r="E200">
        <v>44125.0</v>
      </c>
      <c r="F200">
        <v>338896.0</v>
      </c>
      <c r="G200">
        <v>1.0</v>
      </c>
      <c r="H200">
        <v>150.0</v>
      </c>
      <c r="I200">
        <v>10.1659</v>
      </c>
      <c r="J200" t="s">
        <v>941</v>
      </c>
    </row>
    <row r="201" ht="15.75" customHeight="1">
      <c r="A201">
        <f t="shared" si="2"/>
        <v>199</v>
      </c>
      <c r="B201" t="s">
        <v>344</v>
      </c>
      <c r="C201" t="s">
        <v>943</v>
      </c>
      <c r="D201" t="s">
        <v>58</v>
      </c>
      <c r="E201">
        <v>17605.0</v>
      </c>
      <c r="F201">
        <v>17668.0</v>
      </c>
      <c r="G201">
        <v>1.0</v>
      </c>
      <c r="H201">
        <v>5.0</v>
      </c>
      <c r="I201">
        <v>4.3939</v>
      </c>
      <c r="J201" t="s">
        <v>944</v>
      </c>
    </row>
    <row r="202" ht="15.75" customHeight="1">
      <c r="A202">
        <f t="shared" si="2"/>
        <v>200</v>
      </c>
      <c r="B202" t="s">
        <v>344</v>
      </c>
      <c r="C202" t="s">
        <v>948</v>
      </c>
      <c r="D202" t="s">
        <v>58</v>
      </c>
      <c r="E202">
        <v>32053.0</v>
      </c>
      <c r="F202">
        <v>33485.0</v>
      </c>
      <c r="G202">
        <v>1.0</v>
      </c>
      <c r="H202">
        <v>6.0</v>
      </c>
      <c r="I202">
        <v>5.1112</v>
      </c>
      <c r="J202" t="s">
        <v>949</v>
      </c>
    </row>
    <row r="203" ht="15.75" customHeight="1">
      <c r="A203">
        <f t="shared" si="2"/>
        <v>201</v>
      </c>
      <c r="B203" t="s">
        <v>913</v>
      </c>
      <c r="C203" t="s">
        <v>954</v>
      </c>
      <c r="D203" t="s">
        <v>80</v>
      </c>
      <c r="E203">
        <v>3.0</v>
      </c>
      <c r="F203">
        <v>5213.0</v>
      </c>
      <c r="G203">
        <v>10.0</v>
      </c>
      <c r="H203">
        <v>23.0</v>
      </c>
      <c r="I203">
        <v>10.6413</v>
      </c>
      <c r="J203" t="s">
        <v>955</v>
      </c>
    </row>
    <row r="204" ht="15.75" customHeight="1">
      <c r="A204">
        <f t="shared" si="2"/>
        <v>202</v>
      </c>
      <c r="B204" t="s">
        <v>913</v>
      </c>
      <c r="C204" t="s">
        <v>856</v>
      </c>
      <c r="D204" t="s">
        <v>80</v>
      </c>
      <c r="E204">
        <v>3.0</v>
      </c>
      <c r="F204">
        <v>5213.0</v>
      </c>
      <c r="G204">
        <v>18.0</v>
      </c>
      <c r="H204">
        <v>24.0</v>
      </c>
      <c r="I204">
        <v>21.553</v>
      </c>
      <c r="J204" t="s">
        <v>958</v>
      </c>
    </row>
    <row r="205" ht="15.75" customHeight="1">
      <c r="A205">
        <f t="shared" si="2"/>
        <v>203</v>
      </c>
      <c r="B205" t="s">
        <v>913</v>
      </c>
      <c r="C205" t="s">
        <v>334</v>
      </c>
      <c r="D205" t="s">
        <v>80</v>
      </c>
      <c r="E205">
        <v>3.0</v>
      </c>
      <c r="F205">
        <v>5213.0</v>
      </c>
      <c r="G205">
        <v>3.0</v>
      </c>
      <c r="H205">
        <v>5.0</v>
      </c>
      <c r="I205">
        <v>3.9766</v>
      </c>
      <c r="J205" t="s">
        <v>967</v>
      </c>
    </row>
    <row r="206" ht="15.75" customHeight="1">
      <c r="A206">
        <f t="shared" si="2"/>
        <v>204</v>
      </c>
      <c r="B206" t="s">
        <v>913</v>
      </c>
      <c r="C206" t="s">
        <v>219</v>
      </c>
      <c r="D206" t="s">
        <v>80</v>
      </c>
      <c r="E206">
        <v>3.0</v>
      </c>
      <c r="F206">
        <v>5213.0</v>
      </c>
      <c r="G206">
        <v>3.0</v>
      </c>
      <c r="H206">
        <v>5.0</v>
      </c>
      <c r="I206">
        <v>3.9766</v>
      </c>
      <c r="J206" t="s">
        <v>974</v>
      </c>
    </row>
    <row r="207" ht="15.75" customHeight="1">
      <c r="A207">
        <f t="shared" si="2"/>
        <v>205</v>
      </c>
      <c r="B207" t="s">
        <v>975</v>
      </c>
      <c r="C207" t="s">
        <v>977</v>
      </c>
      <c r="D207" t="s">
        <v>83</v>
      </c>
      <c r="E207">
        <v>35.0</v>
      </c>
      <c r="F207">
        <v>973.0</v>
      </c>
      <c r="G207">
        <v>4.0</v>
      </c>
      <c r="H207">
        <v>4.0</v>
      </c>
      <c r="I207">
        <v>4.0</v>
      </c>
      <c r="J207" t="s">
        <v>979</v>
      </c>
    </row>
    <row r="208" ht="15.75" customHeight="1">
      <c r="A208">
        <f t="shared" si="2"/>
        <v>206</v>
      </c>
      <c r="B208" t="s">
        <v>980</v>
      </c>
      <c r="C208" t="s">
        <v>981</v>
      </c>
      <c r="D208" t="s">
        <v>80</v>
      </c>
      <c r="E208">
        <v>12.0</v>
      </c>
      <c r="F208">
        <v>16.0</v>
      </c>
      <c r="G208">
        <v>11.0</v>
      </c>
      <c r="H208">
        <v>23.0</v>
      </c>
      <c r="I208">
        <v>15.625</v>
      </c>
      <c r="J208" t="s">
        <v>983</v>
      </c>
    </row>
    <row r="209" ht="15.75" customHeight="1">
      <c r="A209">
        <f t="shared" si="2"/>
        <v>207</v>
      </c>
      <c r="B209" t="s">
        <v>980</v>
      </c>
      <c r="C209" t="s">
        <v>985</v>
      </c>
      <c r="D209" t="s">
        <v>80</v>
      </c>
      <c r="E209">
        <v>1.0</v>
      </c>
      <c r="F209">
        <v>359.0</v>
      </c>
      <c r="G209">
        <v>5.0</v>
      </c>
      <c r="H209">
        <v>5.0</v>
      </c>
      <c r="I209">
        <v>5.0</v>
      </c>
      <c r="J209" t="b">
        <v>0</v>
      </c>
    </row>
    <row r="210" ht="15.75" customHeight="1">
      <c r="A210">
        <f t="shared" si="2"/>
        <v>208</v>
      </c>
      <c r="B210" t="s">
        <v>980</v>
      </c>
      <c r="C210" t="s">
        <v>991</v>
      </c>
      <c r="D210" t="s">
        <v>80</v>
      </c>
      <c r="E210">
        <v>25.0</v>
      </c>
      <c r="F210">
        <v>25.0</v>
      </c>
      <c r="G210">
        <v>5.0</v>
      </c>
      <c r="H210">
        <v>7.0</v>
      </c>
      <c r="I210">
        <v>6.28</v>
      </c>
      <c r="J210" t="s">
        <v>994</v>
      </c>
    </row>
    <row r="211" ht="15.75" customHeight="1">
      <c r="A211">
        <f t="shared" si="2"/>
        <v>209</v>
      </c>
      <c r="B211" t="s">
        <v>980</v>
      </c>
      <c r="C211" t="s">
        <v>336</v>
      </c>
      <c r="D211" t="s">
        <v>71</v>
      </c>
      <c r="E211">
        <v>1.0</v>
      </c>
      <c r="F211">
        <v>365.0</v>
      </c>
      <c r="G211">
        <v>19.0</v>
      </c>
      <c r="H211">
        <v>19.0</v>
      </c>
      <c r="I211">
        <v>19.0</v>
      </c>
      <c r="J211" s="80">
        <v>37917.649872685186</v>
      </c>
    </row>
    <row r="212" ht="15.75" customHeight="1">
      <c r="A212">
        <f t="shared" si="2"/>
        <v>210</v>
      </c>
      <c r="B212" t="s">
        <v>980</v>
      </c>
      <c r="C212" t="s">
        <v>334</v>
      </c>
      <c r="D212" t="s">
        <v>80</v>
      </c>
      <c r="E212">
        <v>1.0</v>
      </c>
      <c r="F212">
        <v>365.0</v>
      </c>
      <c r="G212">
        <v>6.0</v>
      </c>
      <c r="H212">
        <v>6.0</v>
      </c>
      <c r="I212">
        <v>6.0</v>
      </c>
      <c r="J212" t="s">
        <v>1007</v>
      </c>
    </row>
    <row r="213" ht="15.75" customHeight="1">
      <c r="A213">
        <f t="shared" si="2"/>
        <v>211</v>
      </c>
      <c r="B213" t="s">
        <v>1016</v>
      </c>
      <c r="C213" t="s">
        <v>231</v>
      </c>
      <c r="D213" t="s">
        <v>80</v>
      </c>
      <c r="E213">
        <v>2.0</v>
      </c>
      <c r="F213">
        <v>98705.0</v>
      </c>
      <c r="G213">
        <v>3.0</v>
      </c>
      <c r="H213">
        <v>4.0</v>
      </c>
      <c r="I213">
        <v>3.5882</v>
      </c>
      <c r="J213" t="s">
        <v>1019</v>
      </c>
    </row>
    <row r="214" ht="15.75" customHeight="1">
      <c r="A214">
        <f t="shared" si="2"/>
        <v>212</v>
      </c>
      <c r="B214" t="s">
        <v>1016</v>
      </c>
      <c r="C214" t="s">
        <v>1022</v>
      </c>
      <c r="D214" t="s">
        <v>83</v>
      </c>
      <c r="E214">
        <v>19.0</v>
      </c>
      <c r="F214">
        <v>98705.0</v>
      </c>
      <c r="G214">
        <v>1.0</v>
      </c>
      <c r="H214">
        <v>2.0</v>
      </c>
      <c r="I214">
        <v>1.0002</v>
      </c>
      <c r="J214" t="s">
        <v>1026</v>
      </c>
    </row>
    <row r="215" ht="15.75" customHeight="1">
      <c r="A215">
        <f t="shared" si="2"/>
        <v>213</v>
      </c>
      <c r="B215" t="s">
        <v>1028</v>
      </c>
      <c r="C215" t="s">
        <v>1029</v>
      </c>
      <c r="D215" t="s">
        <v>80</v>
      </c>
      <c r="E215">
        <v>2.0</v>
      </c>
      <c r="F215">
        <v>3428.0</v>
      </c>
      <c r="G215">
        <v>1.0</v>
      </c>
      <c r="H215">
        <v>1.0</v>
      </c>
      <c r="I215">
        <v>1.0</v>
      </c>
      <c r="J215" t="s">
        <v>1034</v>
      </c>
    </row>
    <row r="216" ht="15.75" customHeight="1">
      <c r="A216">
        <f t="shared" si="2"/>
        <v>214</v>
      </c>
      <c r="B216" t="s">
        <v>344</v>
      </c>
      <c r="C216" t="s">
        <v>697</v>
      </c>
      <c r="D216" t="s">
        <v>80</v>
      </c>
      <c r="E216">
        <v>630601.0</v>
      </c>
      <c r="F216">
        <v>855522.0</v>
      </c>
      <c r="G216">
        <v>1.0</v>
      </c>
      <c r="H216">
        <v>1500.0</v>
      </c>
      <c r="I216">
        <v>75.2221</v>
      </c>
      <c r="J216" t="s">
        <v>1042</v>
      </c>
    </row>
    <row r="217" ht="15.75" customHeight="1">
      <c r="A217">
        <f t="shared" si="2"/>
        <v>215</v>
      </c>
      <c r="B217" t="s">
        <v>344</v>
      </c>
      <c r="C217" t="s">
        <v>1044</v>
      </c>
      <c r="D217" t="s">
        <v>80</v>
      </c>
      <c r="E217">
        <v>42471.0</v>
      </c>
      <c r="F217">
        <v>131064.0</v>
      </c>
      <c r="G217">
        <v>1.0</v>
      </c>
      <c r="H217">
        <v>999.0</v>
      </c>
      <c r="I217">
        <v>83.0311</v>
      </c>
      <c r="J217" t="s">
        <v>1048</v>
      </c>
    </row>
    <row r="218" ht="15.75" customHeight="1">
      <c r="A218">
        <f t="shared" si="2"/>
        <v>216</v>
      </c>
      <c r="B218" t="s">
        <v>344</v>
      </c>
      <c r="C218" t="s">
        <v>1053</v>
      </c>
      <c r="D218" t="s">
        <v>58</v>
      </c>
      <c r="E218">
        <v>1107396.0</v>
      </c>
      <c r="F218">
        <v>1107396.0</v>
      </c>
      <c r="G218">
        <v>1.0</v>
      </c>
      <c r="H218">
        <v>7.0</v>
      </c>
      <c r="I218">
        <v>6.0247</v>
      </c>
      <c r="J218" t="s">
        <v>1057</v>
      </c>
    </row>
    <row r="219" ht="15.75" customHeight="1">
      <c r="A219">
        <f t="shared" si="2"/>
        <v>217</v>
      </c>
      <c r="B219" t="s">
        <v>344</v>
      </c>
      <c r="C219" t="s">
        <v>334</v>
      </c>
      <c r="D219" t="s">
        <v>80</v>
      </c>
      <c r="E219">
        <v>337.0</v>
      </c>
      <c r="F219">
        <v>1107129.0</v>
      </c>
      <c r="G219">
        <v>1.0</v>
      </c>
      <c r="H219">
        <v>11.0</v>
      </c>
      <c r="I219">
        <v>5.2945</v>
      </c>
      <c r="J219" t="s">
        <v>1061</v>
      </c>
    </row>
    <row r="220" ht="15.75" customHeight="1">
      <c r="A220">
        <f t="shared" si="2"/>
        <v>218</v>
      </c>
      <c r="B220" t="s">
        <v>344</v>
      </c>
      <c r="C220" t="s">
        <v>336</v>
      </c>
      <c r="D220" t="s">
        <v>71</v>
      </c>
      <c r="E220">
        <v>29390.0</v>
      </c>
      <c r="F220">
        <v>894914.0</v>
      </c>
      <c r="G220">
        <v>19.0</v>
      </c>
      <c r="H220">
        <v>19.0</v>
      </c>
      <c r="I220">
        <v>19.0</v>
      </c>
      <c r="J220" t="s">
        <v>1066</v>
      </c>
    </row>
    <row r="221" ht="15.75" customHeight="1">
      <c r="A221">
        <f t="shared" si="2"/>
        <v>219</v>
      </c>
      <c r="B221" t="s">
        <v>1028</v>
      </c>
      <c r="C221" t="s">
        <v>1069</v>
      </c>
      <c r="D221" t="s">
        <v>80</v>
      </c>
      <c r="E221">
        <v>10.0</v>
      </c>
      <c r="F221">
        <v>2235.0</v>
      </c>
      <c r="G221">
        <v>2.0</v>
      </c>
      <c r="H221">
        <v>23.0</v>
      </c>
      <c r="I221">
        <v>4.0698</v>
      </c>
      <c r="J221" t="s">
        <v>1072</v>
      </c>
    </row>
    <row r="222" ht="15.75" customHeight="1">
      <c r="A222">
        <f t="shared" si="2"/>
        <v>220</v>
      </c>
      <c r="B222" t="s">
        <v>1028</v>
      </c>
      <c r="C222" t="s">
        <v>1077</v>
      </c>
      <c r="D222" t="s">
        <v>80</v>
      </c>
      <c r="E222">
        <v>33.0</v>
      </c>
      <c r="F222">
        <v>156.0</v>
      </c>
      <c r="G222">
        <v>1.0</v>
      </c>
      <c r="H222">
        <v>14.0</v>
      </c>
      <c r="I222">
        <v>2.8141</v>
      </c>
      <c r="J222" t="s">
        <v>1078</v>
      </c>
    </row>
    <row r="223" ht="15.75" customHeight="1">
      <c r="A223">
        <f t="shared" si="2"/>
        <v>221</v>
      </c>
      <c r="B223" t="s">
        <v>1028</v>
      </c>
      <c r="C223" t="s">
        <v>1085</v>
      </c>
      <c r="D223" t="s">
        <v>80</v>
      </c>
      <c r="E223">
        <v>30.0</v>
      </c>
      <c r="F223">
        <v>128.0</v>
      </c>
      <c r="G223">
        <v>3.0</v>
      </c>
      <c r="H223">
        <v>11.0</v>
      </c>
      <c r="I223">
        <v>6.4609</v>
      </c>
      <c r="J223" t="s">
        <v>1088</v>
      </c>
    </row>
    <row r="224" ht="15.75" customHeight="1">
      <c r="A224">
        <f t="shared" si="2"/>
        <v>222</v>
      </c>
      <c r="B224" t="s">
        <v>1028</v>
      </c>
      <c r="C224" t="s">
        <v>1092</v>
      </c>
      <c r="D224" t="s">
        <v>80</v>
      </c>
      <c r="E224">
        <v>23.0</v>
      </c>
      <c r="F224">
        <v>129.0</v>
      </c>
      <c r="G224">
        <v>1.0</v>
      </c>
      <c r="H224">
        <v>6.0</v>
      </c>
      <c r="I224">
        <v>2.814</v>
      </c>
      <c r="J224" t="s">
        <v>1093</v>
      </c>
    </row>
    <row r="225" ht="15.75" customHeight="1">
      <c r="A225">
        <f t="shared" si="2"/>
        <v>223</v>
      </c>
      <c r="B225" t="s">
        <v>1028</v>
      </c>
      <c r="C225" t="s">
        <v>334</v>
      </c>
      <c r="D225" t="s">
        <v>80</v>
      </c>
      <c r="E225">
        <v>7.0</v>
      </c>
      <c r="F225">
        <v>3430.0</v>
      </c>
      <c r="G225">
        <v>4.0</v>
      </c>
      <c r="H225">
        <v>8.0</v>
      </c>
      <c r="I225">
        <v>4.8367</v>
      </c>
      <c r="J225" t="s">
        <v>1099</v>
      </c>
    </row>
    <row r="226" ht="15.75" customHeight="1">
      <c r="A226">
        <f t="shared" si="2"/>
        <v>224</v>
      </c>
      <c r="B226" t="s">
        <v>1101</v>
      </c>
      <c r="C226" t="s">
        <v>807</v>
      </c>
      <c r="D226" t="s">
        <v>58</v>
      </c>
      <c r="E226">
        <v>188.0</v>
      </c>
      <c r="F226">
        <v>188.0</v>
      </c>
      <c r="G226">
        <v>1.0</v>
      </c>
      <c r="H226">
        <v>3.0</v>
      </c>
      <c r="I226">
        <v>2.7606</v>
      </c>
      <c r="J226" t="s">
        <v>1104</v>
      </c>
    </row>
    <row r="227" ht="15.75" customHeight="1">
      <c r="A227">
        <f t="shared" si="2"/>
        <v>225</v>
      </c>
      <c r="B227" t="s">
        <v>1101</v>
      </c>
      <c r="C227" t="s">
        <v>1107</v>
      </c>
      <c r="D227" t="s">
        <v>80</v>
      </c>
      <c r="E227">
        <v>2.0</v>
      </c>
      <c r="F227">
        <v>188.0</v>
      </c>
      <c r="G227">
        <v>9.0</v>
      </c>
      <c r="H227">
        <v>11.0</v>
      </c>
      <c r="I227">
        <v>9.5851</v>
      </c>
      <c r="J227" t="s">
        <v>1108</v>
      </c>
    </row>
    <row r="228" ht="15.75" customHeight="1">
      <c r="A228">
        <f t="shared" si="2"/>
        <v>226</v>
      </c>
      <c r="B228" t="s">
        <v>344</v>
      </c>
      <c r="C228" t="s">
        <v>219</v>
      </c>
      <c r="D228" t="s">
        <v>80</v>
      </c>
      <c r="E228">
        <v>185.0</v>
      </c>
      <c r="F228">
        <v>659208.0</v>
      </c>
      <c r="G228">
        <v>2.0</v>
      </c>
      <c r="H228">
        <v>10.0</v>
      </c>
      <c r="I228">
        <v>5.9666</v>
      </c>
      <c r="J228" t="s">
        <v>1113</v>
      </c>
    </row>
    <row r="229" ht="15.75" customHeight="1">
      <c r="A229">
        <f t="shared" si="2"/>
        <v>227</v>
      </c>
      <c r="B229" t="s">
        <v>344</v>
      </c>
      <c r="C229" t="s">
        <v>339</v>
      </c>
      <c r="D229" t="s">
        <v>71</v>
      </c>
      <c r="E229">
        <v>63916.0</v>
      </c>
      <c r="F229">
        <v>646568.0</v>
      </c>
      <c r="G229">
        <v>19.0</v>
      </c>
      <c r="H229">
        <v>19.0</v>
      </c>
      <c r="I229">
        <v>19.0</v>
      </c>
      <c r="J229" t="s">
        <v>1117</v>
      </c>
    </row>
    <row r="230" ht="15.75" customHeight="1">
      <c r="A230">
        <f t="shared" si="2"/>
        <v>228</v>
      </c>
      <c r="B230" t="s">
        <v>344</v>
      </c>
      <c r="C230" t="s">
        <v>1120</v>
      </c>
      <c r="D230" t="s">
        <v>80</v>
      </c>
      <c r="E230">
        <v>53.0</v>
      </c>
      <c r="F230">
        <v>622.0</v>
      </c>
      <c r="G230">
        <v>5.0</v>
      </c>
      <c r="H230">
        <v>28.0</v>
      </c>
      <c r="I230">
        <v>13.3215</v>
      </c>
      <c r="J230" t="s">
        <v>1125</v>
      </c>
    </row>
    <row r="231" ht="15.75" customHeight="1">
      <c r="A231">
        <f t="shared" si="2"/>
        <v>229</v>
      </c>
      <c r="B231" t="s">
        <v>60</v>
      </c>
      <c r="C231" t="s">
        <v>341</v>
      </c>
      <c r="D231" t="s">
        <v>58</v>
      </c>
      <c r="E231">
        <v>29562.0</v>
      </c>
      <c r="F231">
        <v>29562.0</v>
      </c>
      <c r="G231">
        <v>1.0</v>
      </c>
      <c r="H231">
        <v>5.0</v>
      </c>
      <c r="I231">
        <v>4.6243</v>
      </c>
      <c r="J231" t="s">
        <v>59</v>
      </c>
    </row>
    <row r="232" ht="15.75" customHeight="1">
      <c r="A232">
        <f t="shared" si="2"/>
        <v>230</v>
      </c>
      <c r="B232" t="s">
        <v>60</v>
      </c>
      <c r="C232" t="s">
        <v>1141</v>
      </c>
      <c r="D232" t="s">
        <v>80</v>
      </c>
      <c r="E232">
        <v>29391.0</v>
      </c>
      <c r="F232">
        <v>29562.0</v>
      </c>
      <c r="G232">
        <v>1.0</v>
      </c>
      <c r="H232">
        <v>80.0</v>
      </c>
      <c r="I232">
        <v>11.7804</v>
      </c>
      <c r="J232" t="s">
        <v>1144</v>
      </c>
    </row>
    <row r="233" ht="15.75" customHeight="1">
      <c r="A233">
        <f t="shared" si="2"/>
        <v>231</v>
      </c>
      <c r="B233" t="s">
        <v>1101</v>
      </c>
      <c r="C233" t="s">
        <v>1148</v>
      </c>
      <c r="D233" t="s">
        <v>80</v>
      </c>
      <c r="E233">
        <v>10.0</v>
      </c>
      <c r="F233">
        <v>188.0</v>
      </c>
      <c r="G233">
        <v>4.0</v>
      </c>
      <c r="H233">
        <v>15.0</v>
      </c>
      <c r="I233">
        <v>10.1277</v>
      </c>
      <c r="J233" t="s">
        <v>1151</v>
      </c>
    </row>
    <row r="234" ht="15.75" customHeight="1">
      <c r="A234">
        <f t="shared" si="2"/>
        <v>232</v>
      </c>
      <c r="B234" t="s">
        <v>1101</v>
      </c>
      <c r="C234" t="s">
        <v>1156</v>
      </c>
      <c r="D234" t="s">
        <v>80</v>
      </c>
      <c r="E234">
        <v>43.0</v>
      </c>
      <c r="F234">
        <v>188.0</v>
      </c>
      <c r="G234">
        <v>2.0</v>
      </c>
      <c r="H234">
        <v>14.0</v>
      </c>
      <c r="I234">
        <v>7.3777</v>
      </c>
      <c r="J234" t="s">
        <v>1158</v>
      </c>
    </row>
    <row r="235" ht="15.75" customHeight="1">
      <c r="A235">
        <f t="shared" si="2"/>
        <v>233</v>
      </c>
      <c r="B235" t="s">
        <v>1101</v>
      </c>
      <c r="C235" t="s">
        <v>1160</v>
      </c>
      <c r="D235" t="s">
        <v>164</v>
      </c>
      <c r="E235">
        <v>10.0</v>
      </c>
      <c r="F235">
        <v>14.0</v>
      </c>
      <c r="G235">
        <v>6.0</v>
      </c>
      <c r="H235">
        <v>8.0</v>
      </c>
      <c r="I235">
        <v>7.0</v>
      </c>
      <c r="J235" t="s">
        <v>1161</v>
      </c>
    </row>
    <row r="236" ht="15.75" customHeight="1">
      <c r="A236">
        <f t="shared" si="2"/>
        <v>234</v>
      </c>
      <c r="B236" t="s">
        <v>1101</v>
      </c>
      <c r="C236" t="s">
        <v>834</v>
      </c>
      <c r="D236" t="s">
        <v>80</v>
      </c>
      <c r="E236">
        <v>11.0</v>
      </c>
      <c r="F236">
        <v>56.0</v>
      </c>
      <c r="G236">
        <v>1.0</v>
      </c>
      <c r="H236">
        <v>7.0</v>
      </c>
      <c r="I236">
        <v>2.6429</v>
      </c>
      <c r="J236" t="s">
        <v>1165</v>
      </c>
    </row>
    <row r="237" ht="15.75" customHeight="1">
      <c r="A237">
        <f t="shared" si="2"/>
        <v>235</v>
      </c>
      <c r="B237" t="s">
        <v>1101</v>
      </c>
      <c r="C237" t="s">
        <v>1170</v>
      </c>
      <c r="D237" t="s">
        <v>164</v>
      </c>
      <c r="E237">
        <v>4.0</v>
      </c>
      <c r="F237">
        <v>4.0</v>
      </c>
      <c r="G237">
        <v>7.0</v>
      </c>
      <c r="H237">
        <v>7.0</v>
      </c>
      <c r="I237">
        <v>7.0</v>
      </c>
      <c r="J237" t="s">
        <v>1171</v>
      </c>
    </row>
    <row r="238" ht="15.75" customHeight="1">
      <c r="A238">
        <f t="shared" si="2"/>
        <v>236</v>
      </c>
      <c r="B238" t="s">
        <v>1101</v>
      </c>
      <c r="C238" t="s">
        <v>838</v>
      </c>
      <c r="D238" t="s">
        <v>80</v>
      </c>
      <c r="E238">
        <v>8.0</v>
      </c>
      <c r="F238">
        <v>33.0</v>
      </c>
      <c r="G238">
        <v>1.0</v>
      </c>
      <c r="H238">
        <v>6.0</v>
      </c>
      <c r="I238">
        <v>4.1818</v>
      </c>
      <c r="J238" t="s">
        <v>1174</v>
      </c>
    </row>
    <row r="239" ht="15.75" customHeight="1">
      <c r="A239">
        <f t="shared" si="2"/>
        <v>237</v>
      </c>
      <c r="B239" t="s">
        <v>1101</v>
      </c>
      <c r="C239" t="s">
        <v>334</v>
      </c>
      <c r="D239" t="s">
        <v>80</v>
      </c>
      <c r="E239">
        <v>2.0</v>
      </c>
      <c r="F239">
        <v>188.0</v>
      </c>
      <c r="G239">
        <v>4.0</v>
      </c>
      <c r="H239">
        <v>8.0</v>
      </c>
      <c r="I239">
        <v>4.0426</v>
      </c>
      <c r="J239" t="s">
        <v>1180</v>
      </c>
    </row>
    <row r="240" ht="15.75" customHeight="1">
      <c r="A240">
        <f t="shared" si="2"/>
        <v>238</v>
      </c>
      <c r="B240" t="s">
        <v>1101</v>
      </c>
      <c r="C240" t="s">
        <v>219</v>
      </c>
      <c r="D240" t="s">
        <v>80</v>
      </c>
      <c r="E240">
        <v>1.0</v>
      </c>
      <c r="F240">
        <v>188.0</v>
      </c>
      <c r="G240">
        <v>4.0</v>
      </c>
      <c r="H240">
        <v>4.0</v>
      </c>
      <c r="I240">
        <v>4.0</v>
      </c>
      <c r="J240" t="s">
        <v>1182</v>
      </c>
    </row>
    <row r="241" ht="15.75" customHeight="1">
      <c r="A241">
        <f t="shared" si="2"/>
        <v>239</v>
      </c>
      <c r="B241" t="s">
        <v>1101</v>
      </c>
      <c r="C241" t="s">
        <v>1187</v>
      </c>
      <c r="D241" t="s">
        <v>325</v>
      </c>
      <c r="E241">
        <v>2.0</v>
      </c>
      <c r="F241">
        <v>188.0</v>
      </c>
      <c r="G241">
        <v>1.0</v>
      </c>
      <c r="H241">
        <v>1.0</v>
      </c>
      <c r="I241">
        <v>1.0</v>
      </c>
      <c r="J241" t="s">
        <v>264</v>
      </c>
    </row>
    <row r="242" ht="15.75" customHeight="1">
      <c r="A242">
        <f t="shared" si="2"/>
        <v>240</v>
      </c>
      <c r="B242" t="s">
        <v>1190</v>
      </c>
      <c r="C242" t="s">
        <v>1191</v>
      </c>
      <c r="D242" t="s">
        <v>83</v>
      </c>
      <c r="E242">
        <v>46.0</v>
      </c>
      <c r="F242">
        <v>207093.0</v>
      </c>
      <c r="G242">
        <v>1.0</v>
      </c>
      <c r="H242">
        <v>3.0</v>
      </c>
      <c r="I242">
        <v>2.0002</v>
      </c>
      <c r="J242" t="s">
        <v>1194</v>
      </c>
    </row>
    <row r="243" ht="15.75" customHeight="1">
      <c r="A243">
        <f t="shared" si="2"/>
        <v>241</v>
      </c>
      <c r="B243" t="s">
        <v>1190</v>
      </c>
      <c r="C243" t="s">
        <v>1199</v>
      </c>
      <c r="D243" t="s">
        <v>80</v>
      </c>
      <c r="E243">
        <v>6.0</v>
      </c>
      <c r="F243">
        <v>6212.0</v>
      </c>
      <c r="G243">
        <v>1.0</v>
      </c>
      <c r="H243">
        <v>1.0</v>
      </c>
      <c r="I243">
        <v>1.0</v>
      </c>
      <c r="J243" t="s">
        <v>1200</v>
      </c>
    </row>
    <row r="244" ht="15.75" customHeight="1">
      <c r="A244">
        <f t="shared" si="2"/>
        <v>242</v>
      </c>
      <c r="B244" t="s">
        <v>1190</v>
      </c>
      <c r="C244" t="s">
        <v>1203</v>
      </c>
      <c r="D244" t="s">
        <v>80</v>
      </c>
      <c r="E244">
        <v>2.0</v>
      </c>
      <c r="F244">
        <v>68850.0</v>
      </c>
      <c r="G244">
        <v>1.0</v>
      </c>
      <c r="H244">
        <v>1.0</v>
      </c>
      <c r="I244">
        <v>1.0</v>
      </c>
      <c r="J244" t="s">
        <v>262</v>
      </c>
    </row>
    <row r="245" ht="15.75" customHeight="1">
      <c r="A245">
        <f t="shared" si="2"/>
        <v>243</v>
      </c>
      <c r="B245" t="s">
        <v>1190</v>
      </c>
      <c r="C245" t="s">
        <v>1211</v>
      </c>
      <c r="D245" t="s">
        <v>80</v>
      </c>
      <c r="E245">
        <v>2.0</v>
      </c>
      <c r="F245">
        <v>927.0</v>
      </c>
      <c r="G245">
        <v>1.0</v>
      </c>
      <c r="H245">
        <v>1.0</v>
      </c>
      <c r="I245">
        <v>1.0</v>
      </c>
      <c r="J245" t="s">
        <v>264</v>
      </c>
    </row>
    <row r="246" ht="15.75" customHeight="1">
      <c r="A246">
        <f t="shared" si="2"/>
        <v>244</v>
      </c>
      <c r="B246" t="s">
        <v>1190</v>
      </c>
      <c r="C246" t="s">
        <v>1215</v>
      </c>
      <c r="D246" t="s">
        <v>80</v>
      </c>
      <c r="E246">
        <v>4.0</v>
      </c>
      <c r="F246">
        <v>109410.0</v>
      </c>
      <c r="G246">
        <v>1.0</v>
      </c>
      <c r="H246">
        <v>1.0</v>
      </c>
      <c r="I246">
        <v>1.0</v>
      </c>
      <c r="J246" t="s">
        <v>1217</v>
      </c>
    </row>
    <row r="247" ht="15.75" customHeight="1">
      <c r="A247">
        <f t="shared" si="2"/>
        <v>245</v>
      </c>
      <c r="B247" t="s">
        <v>1190</v>
      </c>
      <c r="C247" t="s">
        <v>1220</v>
      </c>
      <c r="D247" t="s">
        <v>80</v>
      </c>
      <c r="E247">
        <v>2.0</v>
      </c>
      <c r="F247">
        <v>103866.0</v>
      </c>
      <c r="G247">
        <v>1.0</v>
      </c>
      <c r="H247">
        <v>1.0</v>
      </c>
      <c r="I247">
        <v>1.0</v>
      </c>
      <c r="J247" t="s">
        <v>1222</v>
      </c>
    </row>
    <row r="248" ht="15.75" customHeight="1">
      <c r="A248">
        <f t="shared" si="2"/>
        <v>246</v>
      </c>
      <c r="B248" t="s">
        <v>137</v>
      </c>
      <c r="C248" t="s">
        <v>1227</v>
      </c>
      <c r="D248" t="s">
        <v>58</v>
      </c>
      <c r="E248">
        <v>364.0</v>
      </c>
      <c r="F248">
        <v>364.0</v>
      </c>
      <c r="G248">
        <v>1.0</v>
      </c>
      <c r="H248">
        <v>3.0</v>
      </c>
      <c r="I248">
        <v>2.6978</v>
      </c>
      <c r="J248" t="s">
        <v>1229</v>
      </c>
    </row>
    <row r="249" ht="15.75" customHeight="1">
      <c r="A249">
        <f t="shared" si="2"/>
        <v>247</v>
      </c>
      <c r="B249" t="s">
        <v>137</v>
      </c>
      <c r="C249" t="s">
        <v>1236</v>
      </c>
      <c r="D249" t="s">
        <v>80</v>
      </c>
      <c r="E249">
        <v>364.0</v>
      </c>
      <c r="F249">
        <v>364.0</v>
      </c>
      <c r="G249">
        <v>2.0</v>
      </c>
      <c r="H249">
        <v>44.0</v>
      </c>
      <c r="I249">
        <v>11.7308</v>
      </c>
      <c r="J249" t="s">
        <v>1238</v>
      </c>
    </row>
    <row r="250" ht="15.75" customHeight="1">
      <c r="A250">
        <f t="shared" si="2"/>
        <v>248</v>
      </c>
      <c r="B250" t="s">
        <v>428</v>
      </c>
      <c r="C250" t="s">
        <v>1242</v>
      </c>
      <c r="D250" t="s">
        <v>1243</v>
      </c>
      <c r="E250">
        <v>17216.0</v>
      </c>
      <c r="F250">
        <v>17216.0</v>
      </c>
      <c r="G250">
        <v>1.0</v>
      </c>
      <c r="H250">
        <v>5.0</v>
      </c>
      <c r="I250">
        <v>4.4046</v>
      </c>
      <c r="J250" t="s">
        <v>1245</v>
      </c>
    </row>
    <row r="251" ht="15.75" customHeight="1">
      <c r="A251">
        <f t="shared" si="2"/>
        <v>249</v>
      </c>
      <c r="B251" t="s">
        <v>428</v>
      </c>
      <c r="C251" t="s">
        <v>1247</v>
      </c>
      <c r="D251" t="s">
        <v>80</v>
      </c>
      <c r="E251">
        <v>160.0</v>
      </c>
      <c r="F251">
        <v>16707.0</v>
      </c>
      <c r="G251">
        <v>1.0</v>
      </c>
      <c r="H251">
        <v>15.0</v>
      </c>
      <c r="I251">
        <v>9.5867</v>
      </c>
      <c r="J251" t="s">
        <v>1248</v>
      </c>
    </row>
    <row r="252" ht="15.75" customHeight="1">
      <c r="A252">
        <f t="shared" si="2"/>
        <v>250</v>
      </c>
      <c r="B252" t="s">
        <v>428</v>
      </c>
      <c r="C252" t="s">
        <v>1253</v>
      </c>
      <c r="D252" t="s">
        <v>80</v>
      </c>
      <c r="E252">
        <v>481.0</v>
      </c>
      <c r="F252">
        <v>14438.0</v>
      </c>
      <c r="G252">
        <v>1.0</v>
      </c>
      <c r="H252">
        <v>4.0</v>
      </c>
      <c r="I252">
        <v>2.9058</v>
      </c>
      <c r="J252" t="s">
        <v>1254</v>
      </c>
    </row>
    <row r="253" ht="15.75" customHeight="1">
      <c r="A253">
        <f t="shared" si="2"/>
        <v>251</v>
      </c>
      <c r="B253" t="s">
        <v>1190</v>
      </c>
      <c r="C253" t="s">
        <v>1259</v>
      </c>
      <c r="D253" t="s">
        <v>80</v>
      </c>
      <c r="E253">
        <v>1.0</v>
      </c>
      <c r="F253">
        <v>25.0</v>
      </c>
      <c r="G253">
        <v>1.0</v>
      </c>
      <c r="H253">
        <v>1.0</v>
      </c>
      <c r="I253">
        <v>1.0</v>
      </c>
      <c r="J253" t="s">
        <v>1260</v>
      </c>
    </row>
    <row r="254" ht="15.75" customHeight="1">
      <c r="A254">
        <f t="shared" si="2"/>
        <v>252</v>
      </c>
      <c r="B254" t="s">
        <v>1190</v>
      </c>
      <c r="C254" t="s">
        <v>1263</v>
      </c>
      <c r="D254" t="s">
        <v>80</v>
      </c>
      <c r="E254">
        <v>16.0</v>
      </c>
      <c r="F254">
        <v>78254.0</v>
      </c>
      <c r="G254">
        <v>1.0</v>
      </c>
      <c r="H254">
        <v>10.0</v>
      </c>
      <c r="I254">
        <v>6.6335</v>
      </c>
      <c r="J254" t="s">
        <v>1264</v>
      </c>
    </row>
    <row r="255" ht="15.75" customHeight="1">
      <c r="A255">
        <f t="shared" si="2"/>
        <v>253</v>
      </c>
      <c r="B255" t="s">
        <v>1190</v>
      </c>
      <c r="C255" t="s">
        <v>1265</v>
      </c>
      <c r="D255" t="s">
        <v>80</v>
      </c>
      <c r="E255">
        <v>1.0</v>
      </c>
      <c r="F255">
        <v>956.0</v>
      </c>
      <c r="G255">
        <v>1.0</v>
      </c>
      <c r="H255">
        <v>1.0</v>
      </c>
      <c r="I255">
        <v>1.0</v>
      </c>
      <c r="J255" t="s">
        <v>272</v>
      </c>
    </row>
    <row r="256" ht="15.75" customHeight="1">
      <c r="A256">
        <f t="shared" si="2"/>
        <v>254</v>
      </c>
      <c r="B256" t="s">
        <v>1190</v>
      </c>
      <c r="C256" t="s">
        <v>1266</v>
      </c>
      <c r="D256" t="s">
        <v>80</v>
      </c>
      <c r="E256">
        <v>1.0</v>
      </c>
      <c r="F256">
        <v>967.0</v>
      </c>
      <c r="G256">
        <v>1.0</v>
      </c>
      <c r="H256">
        <v>1.0</v>
      </c>
      <c r="I256">
        <v>1.0</v>
      </c>
      <c r="J256" t="s">
        <v>272</v>
      </c>
    </row>
    <row r="257" ht="15.75" customHeight="1">
      <c r="A257">
        <f t="shared" si="2"/>
        <v>255</v>
      </c>
      <c r="B257" t="s">
        <v>1190</v>
      </c>
      <c r="C257" t="s">
        <v>1267</v>
      </c>
      <c r="D257" t="s">
        <v>80</v>
      </c>
      <c r="E257">
        <v>7.0</v>
      </c>
      <c r="F257">
        <v>4329.0</v>
      </c>
      <c r="G257">
        <v>3.0</v>
      </c>
      <c r="H257">
        <v>15.0</v>
      </c>
      <c r="I257">
        <v>5.2372</v>
      </c>
      <c r="J257" t="s">
        <v>1269</v>
      </c>
    </row>
    <row r="258" ht="15.75" customHeight="1">
      <c r="A258">
        <f t="shared" si="2"/>
        <v>256</v>
      </c>
      <c r="B258" t="s">
        <v>1190</v>
      </c>
      <c r="C258" t="s">
        <v>647</v>
      </c>
      <c r="D258" t="s">
        <v>80</v>
      </c>
      <c r="E258">
        <v>3.0</v>
      </c>
      <c r="F258">
        <v>3.0</v>
      </c>
      <c r="G258">
        <v>12.0</v>
      </c>
      <c r="H258">
        <v>20.0</v>
      </c>
      <c r="I258">
        <v>16.6667</v>
      </c>
      <c r="J258" t="s">
        <v>1272</v>
      </c>
    </row>
    <row r="259" ht="15.75" customHeight="1">
      <c r="A259">
        <f t="shared" si="2"/>
        <v>257</v>
      </c>
      <c r="B259" t="s">
        <v>1190</v>
      </c>
      <c r="C259" t="s">
        <v>1274</v>
      </c>
      <c r="D259" t="s">
        <v>80</v>
      </c>
      <c r="E259">
        <v>17.0</v>
      </c>
      <c r="F259">
        <v>23466.0</v>
      </c>
      <c r="G259">
        <v>2.0</v>
      </c>
      <c r="H259">
        <v>13.0</v>
      </c>
      <c r="I259">
        <v>9.6295</v>
      </c>
      <c r="J259" t="s">
        <v>1275</v>
      </c>
    </row>
    <row r="260" ht="15.75" customHeight="1">
      <c r="A260">
        <f t="shared" si="2"/>
        <v>258</v>
      </c>
      <c r="B260" t="s">
        <v>1190</v>
      </c>
      <c r="C260" t="s">
        <v>1276</v>
      </c>
      <c r="D260" t="s">
        <v>80</v>
      </c>
      <c r="E260">
        <v>2.0</v>
      </c>
      <c r="F260">
        <v>4323.0</v>
      </c>
      <c r="G260">
        <v>1.0</v>
      </c>
      <c r="H260">
        <v>1.0</v>
      </c>
      <c r="I260">
        <v>1.0</v>
      </c>
      <c r="J260" t="s">
        <v>264</v>
      </c>
    </row>
    <row r="261" ht="15.75" customHeight="1">
      <c r="A261">
        <f t="shared" si="2"/>
        <v>259</v>
      </c>
      <c r="B261" t="s">
        <v>1190</v>
      </c>
      <c r="C261" t="s">
        <v>1279</v>
      </c>
      <c r="D261" t="s">
        <v>80</v>
      </c>
      <c r="E261">
        <v>2.0</v>
      </c>
      <c r="F261">
        <v>5557.0</v>
      </c>
      <c r="G261">
        <v>1.0</v>
      </c>
      <c r="H261">
        <v>1.0</v>
      </c>
      <c r="I261">
        <v>1.0</v>
      </c>
      <c r="J261" t="s">
        <v>264</v>
      </c>
    </row>
    <row r="262" ht="15.75" customHeight="1">
      <c r="A262">
        <f t="shared" si="2"/>
        <v>260</v>
      </c>
      <c r="B262" t="s">
        <v>1190</v>
      </c>
      <c r="C262" t="s">
        <v>1285</v>
      </c>
      <c r="D262" t="s">
        <v>80</v>
      </c>
      <c r="E262">
        <v>4.0</v>
      </c>
      <c r="F262">
        <v>108117.0</v>
      </c>
      <c r="G262">
        <v>1.0</v>
      </c>
      <c r="H262">
        <v>1.0</v>
      </c>
      <c r="I262">
        <v>1.0</v>
      </c>
      <c r="J262" t="s">
        <v>1286</v>
      </c>
    </row>
    <row r="263" ht="15.75" customHeight="1">
      <c r="A263">
        <f t="shared" si="2"/>
        <v>261</v>
      </c>
      <c r="B263" t="s">
        <v>1190</v>
      </c>
      <c r="C263" t="s">
        <v>1291</v>
      </c>
      <c r="D263" t="s">
        <v>80</v>
      </c>
      <c r="E263">
        <v>1.0</v>
      </c>
      <c r="F263">
        <v>521.0</v>
      </c>
      <c r="G263">
        <v>1.0</v>
      </c>
      <c r="H263">
        <v>1.0</v>
      </c>
      <c r="I263">
        <v>1.0</v>
      </c>
      <c r="J263" t="s">
        <v>1294</v>
      </c>
    </row>
    <row r="264" ht="15.75" customHeight="1">
      <c r="A264">
        <f t="shared" si="2"/>
        <v>262</v>
      </c>
      <c r="B264" t="s">
        <v>1190</v>
      </c>
      <c r="C264" t="s">
        <v>1297</v>
      </c>
      <c r="D264" t="s">
        <v>325</v>
      </c>
      <c r="E264">
        <v>2.0</v>
      </c>
      <c r="F264">
        <v>207093.0</v>
      </c>
      <c r="G264">
        <v>1.0</v>
      </c>
      <c r="H264">
        <v>1.0</v>
      </c>
      <c r="I264">
        <v>1.0</v>
      </c>
      <c r="J264" t="s">
        <v>262</v>
      </c>
    </row>
    <row r="265" ht="15.75" customHeight="1">
      <c r="A265">
        <f t="shared" si="2"/>
        <v>263</v>
      </c>
      <c r="B265" t="s">
        <v>1190</v>
      </c>
      <c r="C265" t="s">
        <v>1304</v>
      </c>
      <c r="D265" t="s">
        <v>325</v>
      </c>
      <c r="E265">
        <v>1.0</v>
      </c>
      <c r="F265">
        <v>5056.0</v>
      </c>
      <c r="G265">
        <v>1.0</v>
      </c>
      <c r="H265">
        <v>1.0</v>
      </c>
      <c r="I265">
        <v>1.0</v>
      </c>
      <c r="J265" t="s">
        <v>1305</v>
      </c>
    </row>
    <row r="266" ht="15.75" customHeight="1">
      <c r="A266">
        <f t="shared" si="2"/>
        <v>264</v>
      </c>
      <c r="B266" t="s">
        <v>1190</v>
      </c>
      <c r="C266" t="s">
        <v>1308</v>
      </c>
      <c r="D266" t="s">
        <v>80</v>
      </c>
      <c r="E266">
        <v>2.0</v>
      </c>
      <c r="F266">
        <v>16272.0</v>
      </c>
      <c r="G266">
        <v>1.0</v>
      </c>
      <c r="H266">
        <v>1.0</v>
      </c>
      <c r="I266">
        <v>1.0</v>
      </c>
      <c r="J266" t="s">
        <v>264</v>
      </c>
    </row>
    <row r="267" ht="15.75" customHeight="1">
      <c r="A267">
        <f t="shared" si="2"/>
        <v>265</v>
      </c>
      <c r="B267" t="s">
        <v>1190</v>
      </c>
      <c r="C267" t="s">
        <v>1313</v>
      </c>
      <c r="D267" t="s">
        <v>325</v>
      </c>
      <c r="E267">
        <v>2.0</v>
      </c>
      <c r="F267">
        <v>40326.0</v>
      </c>
      <c r="G267">
        <v>1.0</v>
      </c>
      <c r="H267">
        <v>1.0</v>
      </c>
      <c r="I267">
        <v>1.0</v>
      </c>
      <c r="J267" t="s">
        <v>264</v>
      </c>
    </row>
    <row r="268" ht="15.75" customHeight="1">
      <c r="A268">
        <f t="shared" si="2"/>
        <v>266</v>
      </c>
      <c r="B268" t="s">
        <v>1190</v>
      </c>
      <c r="C268" t="s">
        <v>307</v>
      </c>
      <c r="D268" t="s">
        <v>80</v>
      </c>
      <c r="E268">
        <v>12.0</v>
      </c>
      <c r="F268">
        <v>14700.0</v>
      </c>
      <c r="G268">
        <v>3.0</v>
      </c>
      <c r="H268">
        <v>43.0</v>
      </c>
      <c r="I268">
        <v>9.9618</v>
      </c>
      <c r="J268" t="s">
        <v>1318</v>
      </c>
    </row>
    <row r="269" ht="15.75" customHeight="1">
      <c r="A269">
        <f t="shared" si="2"/>
        <v>267</v>
      </c>
      <c r="B269" t="s">
        <v>428</v>
      </c>
      <c r="C269" t="s">
        <v>1320</v>
      </c>
      <c r="D269" t="s">
        <v>80</v>
      </c>
      <c r="E269">
        <v>932.0</v>
      </c>
      <c r="F269">
        <v>17216.0</v>
      </c>
      <c r="G269">
        <v>1.0</v>
      </c>
      <c r="H269">
        <v>21.0</v>
      </c>
      <c r="I269">
        <v>11.0403</v>
      </c>
      <c r="J269" t="s">
        <v>1324</v>
      </c>
    </row>
    <row r="270" ht="15.75" customHeight="1">
      <c r="A270">
        <f t="shared" si="2"/>
        <v>268</v>
      </c>
      <c r="B270" t="s">
        <v>428</v>
      </c>
      <c r="C270" t="s">
        <v>1327</v>
      </c>
      <c r="D270" t="s">
        <v>80</v>
      </c>
      <c r="E270">
        <v>106.0</v>
      </c>
      <c r="F270">
        <v>3578.0</v>
      </c>
      <c r="G270">
        <v>1.0</v>
      </c>
      <c r="H270">
        <v>25.0</v>
      </c>
      <c r="I270">
        <v>8.5841</v>
      </c>
      <c r="J270" t="s">
        <v>1329</v>
      </c>
    </row>
    <row r="271" ht="15.75" customHeight="1">
      <c r="A271">
        <f t="shared" si="2"/>
        <v>269</v>
      </c>
      <c r="B271" t="s">
        <v>428</v>
      </c>
      <c r="C271" t="s">
        <v>1332</v>
      </c>
      <c r="D271" t="s">
        <v>80</v>
      </c>
      <c r="E271">
        <v>14999.0</v>
      </c>
      <c r="F271">
        <v>17216.0</v>
      </c>
      <c r="G271">
        <v>1.0</v>
      </c>
      <c r="H271">
        <v>22.0</v>
      </c>
      <c r="I271">
        <v>9.5598</v>
      </c>
      <c r="J271" t="s">
        <v>1334</v>
      </c>
    </row>
    <row r="272" ht="15.75" customHeight="1">
      <c r="A272">
        <f t="shared" si="2"/>
        <v>270</v>
      </c>
      <c r="B272" t="s">
        <v>428</v>
      </c>
      <c r="C272" t="s">
        <v>1339</v>
      </c>
      <c r="D272" t="s">
        <v>80</v>
      </c>
      <c r="E272">
        <v>626.0</v>
      </c>
      <c r="F272">
        <v>2636.0</v>
      </c>
      <c r="G272">
        <v>4.0</v>
      </c>
      <c r="H272">
        <v>25.0</v>
      </c>
      <c r="I272">
        <v>11.1616</v>
      </c>
      <c r="J272" t="s">
        <v>1340</v>
      </c>
    </row>
    <row r="273" ht="15.75" customHeight="1">
      <c r="A273">
        <f t="shared" si="2"/>
        <v>271</v>
      </c>
      <c r="B273" t="s">
        <v>428</v>
      </c>
      <c r="C273" t="s">
        <v>1343</v>
      </c>
      <c r="D273" t="s">
        <v>71</v>
      </c>
      <c r="E273">
        <v>107.0</v>
      </c>
      <c r="F273">
        <v>2466.0</v>
      </c>
      <c r="G273">
        <v>19.0</v>
      </c>
      <c r="H273">
        <v>19.0</v>
      </c>
      <c r="I273">
        <v>19.0</v>
      </c>
      <c r="J273" t="s">
        <v>1344</v>
      </c>
    </row>
    <row r="274" ht="15.75" customHeight="1">
      <c r="A274">
        <f t="shared" si="2"/>
        <v>272</v>
      </c>
      <c r="B274" t="s">
        <v>1190</v>
      </c>
      <c r="C274" t="s">
        <v>1350</v>
      </c>
      <c r="D274" t="s">
        <v>80</v>
      </c>
      <c r="E274">
        <v>2.0</v>
      </c>
      <c r="F274">
        <v>9009.0</v>
      </c>
      <c r="G274">
        <v>1.0</v>
      </c>
      <c r="H274">
        <v>1.0</v>
      </c>
      <c r="I274">
        <v>1.0</v>
      </c>
      <c r="J274" t="s">
        <v>262</v>
      </c>
    </row>
    <row r="275" ht="15.75" customHeight="1">
      <c r="A275">
        <f t="shared" si="2"/>
        <v>273</v>
      </c>
      <c r="B275" t="s">
        <v>1190</v>
      </c>
      <c r="C275" t="s">
        <v>1353</v>
      </c>
      <c r="D275" t="s">
        <v>58</v>
      </c>
      <c r="E275">
        <v>18.0</v>
      </c>
      <c r="F275">
        <v>195810.0</v>
      </c>
      <c r="G275">
        <v>6.0</v>
      </c>
      <c r="H275">
        <v>6.0</v>
      </c>
      <c r="I275">
        <v>6.0</v>
      </c>
      <c r="J275" t="s">
        <v>1355</v>
      </c>
    </row>
    <row r="276" ht="15.75" customHeight="1">
      <c r="A276">
        <f t="shared" si="2"/>
        <v>274</v>
      </c>
      <c r="B276" t="s">
        <v>1190</v>
      </c>
      <c r="C276" t="s">
        <v>1358</v>
      </c>
      <c r="D276" t="s">
        <v>325</v>
      </c>
      <c r="E276">
        <v>2.0</v>
      </c>
      <c r="F276">
        <v>14053.0</v>
      </c>
      <c r="G276">
        <v>1.0</v>
      </c>
      <c r="H276">
        <v>1.0</v>
      </c>
      <c r="I276">
        <v>1.0</v>
      </c>
      <c r="J276" t="s">
        <v>264</v>
      </c>
    </row>
    <row r="277" ht="15.75" customHeight="1">
      <c r="A277">
        <f t="shared" si="2"/>
        <v>275</v>
      </c>
      <c r="B277" t="s">
        <v>1190</v>
      </c>
      <c r="C277" t="s">
        <v>1362</v>
      </c>
      <c r="D277" t="s">
        <v>80</v>
      </c>
      <c r="E277">
        <v>1.0</v>
      </c>
      <c r="F277">
        <v>4109.0</v>
      </c>
      <c r="G277">
        <v>38.0</v>
      </c>
      <c r="H277">
        <v>38.0</v>
      </c>
      <c r="I277">
        <v>38.0</v>
      </c>
      <c r="J277" t="s">
        <v>1363</v>
      </c>
    </row>
    <row r="278" ht="15.75" customHeight="1">
      <c r="A278">
        <f t="shared" si="2"/>
        <v>276</v>
      </c>
      <c r="B278" t="s">
        <v>1190</v>
      </c>
      <c r="C278" t="s">
        <v>1365</v>
      </c>
      <c r="D278" t="s">
        <v>325</v>
      </c>
      <c r="E278">
        <v>2.0</v>
      </c>
      <c r="F278">
        <v>1394.0</v>
      </c>
      <c r="G278">
        <v>1.0</v>
      </c>
      <c r="H278">
        <v>1.0</v>
      </c>
      <c r="I278">
        <v>1.0</v>
      </c>
      <c r="J278" t="s">
        <v>264</v>
      </c>
    </row>
    <row r="279" ht="15.75" customHeight="1">
      <c r="A279">
        <f t="shared" si="2"/>
        <v>277</v>
      </c>
      <c r="B279" t="s">
        <v>1190</v>
      </c>
      <c r="C279" t="s">
        <v>1368</v>
      </c>
      <c r="D279" t="s">
        <v>58</v>
      </c>
      <c r="E279">
        <v>8.0</v>
      </c>
      <c r="F279">
        <v>8.0</v>
      </c>
      <c r="G279">
        <v>5.0</v>
      </c>
      <c r="H279">
        <v>5.0</v>
      </c>
      <c r="I279">
        <v>5.0</v>
      </c>
      <c r="J279" t="s">
        <v>1369</v>
      </c>
    </row>
    <row r="280" ht="15.75" customHeight="1">
      <c r="A280">
        <f t="shared" si="2"/>
        <v>278</v>
      </c>
      <c r="B280" t="s">
        <v>1190</v>
      </c>
      <c r="C280" t="s">
        <v>1371</v>
      </c>
      <c r="D280" t="s">
        <v>325</v>
      </c>
      <c r="E280">
        <v>1.0</v>
      </c>
      <c r="F280">
        <v>14943.0</v>
      </c>
      <c r="G280">
        <v>1.0</v>
      </c>
      <c r="H280">
        <v>1.0</v>
      </c>
      <c r="I280">
        <v>1.0</v>
      </c>
      <c r="J280" t="s">
        <v>272</v>
      </c>
    </row>
    <row r="281" ht="15.75" customHeight="1">
      <c r="A281">
        <f t="shared" si="2"/>
        <v>279</v>
      </c>
      <c r="B281" t="s">
        <v>1190</v>
      </c>
      <c r="C281" t="s">
        <v>1374</v>
      </c>
      <c r="D281" t="s">
        <v>325</v>
      </c>
      <c r="E281">
        <v>1.0</v>
      </c>
      <c r="F281">
        <v>11679.0</v>
      </c>
      <c r="G281">
        <v>1.0</v>
      </c>
      <c r="H281">
        <v>1.0</v>
      </c>
      <c r="I281">
        <v>1.0</v>
      </c>
      <c r="J281" t="s">
        <v>272</v>
      </c>
    </row>
    <row r="282" ht="15.75" customHeight="1">
      <c r="A282">
        <f t="shared" si="2"/>
        <v>280</v>
      </c>
      <c r="B282" t="s">
        <v>1190</v>
      </c>
      <c r="C282" t="s">
        <v>1378</v>
      </c>
      <c r="D282" t="s">
        <v>325</v>
      </c>
      <c r="E282">
        <v>2.0</v>
      </c>
      <c r="F282">
        <v>1060.0</v>
      </c>
      <c r="G282">
        <v>1.0</v>
      </c>
      <c r="H282">
        <v>1.0</v>
      </c>
      <c r="I282">
        <v>1.0</v>
      </c>
      <c r="J282" t="s">
        <v>264</v>
      </c>
    </row>
    <row r="283" ht="15.75" customHeight="1">
      <c r="A283">
        <f t="shared" si="2"/>
        <v>281</v>
      </c>
      <c r="B283" t="s">
        <v>1190</v>
      </c>
      <c r="C283" t="s">
        <v>1382</v>
      </c>
      <c r="D283" t="s">
        <v>325</v>
      </c>
      <c r="E283">
        <v>2.0</v>
      </c>
      <c r="F283">
        <v>1126.0</v>
      </c>
      <c r="G283">
        <v>1.0</v>
      </c>
      <c r="H283">
        <v>1.0</v>
      </c>
      <c r="I283">
        <v>1.0</v>
      </c>
      <c r="J283" t="s">
        <v>262</v>
      </c>
    </row>
    <row r="284" ht="15.75" customHeight="1">
      <c r="A284">
        <f t="shared" si="2"/>
        <v>282</v>
      </c>
      <c r="B284" t="s">
        <v>1190</v>
      </c>
      <c r="C284" t="s">
        <v>1385</v>
      </c>
      <c r="D284" t="s">
        <v>325</v>
      </c>
      <c r="E284">
        <v>1.0</v>
      </c>
      <c r="F284">
        <v>1177.0</v>
      </c>
      <c r="G284">
        <v>1.0</v>
      </c>
      <c r="H284">
        <v>1.0</v>
      </c>
      <c r="I284">
        <v>1.0</v>
      </c>
      <c r="J284" t="s">
        <v>272</v>
      </c>
    </row>
    <row r="285" ht="15.75" customHeight="1">
      <c r="A285">
        <f t="shared" si="2"/>
        <v>283</v>
      </c>
      <c r="B285" t="s">
        <v>1387</v>
      </c>
      <c r="C285" t="s">
        <v>330</v>
      </c>
      <c r="D285" t="s">
        <v>83</v>
      </c>
      <c r="E285">
        <v>115.0</v>
      </c>
      <c r="F285">
        <v>2518.0</v>
      </c>
      <c r="G285">
        <v>1.0</v>
      </c>
      <c r="H285">
        <v>3.0</v>
      </c>
      <c r="I285">
        <v>1.506</v>
      </c>
      <c r="J285" t="s">
        <v>1390</v>
      </c>
    </row>
    <row r="286" ht="15.75" customHeight="1">
      <c r="A286">
        <f t="shared" si="2"/>
        <v>284</v>
      </c>
      <c r="B286" t="s">
        <v>1387</v>
      </c>
      <c r="C286" t="s">
        <v>332</v>
      </c>
      <c r="D286" t="s">
        <v>83</v>
      </c>
      <c r="E286">
        <v>101.0</v>
      </c>
      <c r="F286">
        <v>3175.0</v>
      </c>
      <c r="G286">
        <v>1.0</v>
      </c>
      <c r="H286">
        <v>3.0</v>
      </c>
      <c r="I286">
        <v>1.7285</v>
      </c>
      <c r="J286" t="s">
        <v>1392</v>
      </c>
    </row>
    <row r="287" ht="15.75" customHeight="1">
      <c r="A287">
        <f t="shared" si="2"/>
        <v>285</v>
      </c>
      <c r="B287" t="s">
        <v>428</v>
      </c>
      <c r="C287" t="s">
        <v>1394</v>
      </c>
      <c r="D287" t="s">
        <v>71</v>
      </c>
      <c r="E287">
        <v>89.0</v>
      </c>
      <c r="F287">
        <v>2290.0</v>
      </c>
      <c r="G287">
        <v>19.0</v>
      </c>
      <c r="H287">
        <v>19.0</v>
      </c>
      <c r="I287">
        <v>19.0</v>
      </c>
      <c r="J287" t="s">
        <v>1396</v>
      </c>
    </row>
    <row r="288" ht="15.75" customHeight="1">
      <c r="A288">
        <f t="shared" si="2"/>
        <v>286</v>
      </c>
      <c r="B288" t="s">
        <v>428</v>
      </c>
      <c r="C288" t="s">
        <v>1398</v>
      </c>
      <c r="D288" t="s">
        <v>71</v>
      </c>
      <c r="E288">
        <v>322.0</v>
      </c>
      <c r="F288">
        <v>982.0</v>
      </c>
      <c r="G288">
        <v>19.0</v>
      </c>
      <c r="H288">
        <v>19.0</v>
      </c>
      <c r="I288">
        <v>19.0</v>
      </c>
      <c r="J288" t="s">
        <v>1399</v>
      </c>
    </row>
    <row r="289" ht="15.75" customHeight="1">
      <c r="A289">
        <f t="shared" si="2"/>
        <v>287</v>
      </c>
      <c r="B289" t="s">
        <v>428</v>
      </c>
      <c r="C289" t="s">
        <v>1407</v>
      </c>
      <c r="D289" t="s">
        <v>71</v>
      </c>
      <c r="E289">
        <v>113.0</v>
      </c>
      <c r="F289">
        <v>3623.0</v>
      </c>
      <c r="G289">
        <v>19.0</v>
      </c>
      <c r="H289">
        <v>19.0</v>
      </c>
      <c r="I289">
        <v>19.0</v>
      </c>
      <c r="J289" t="s">
        <v>1410</v>
      </c>
    </row>
    <row r="290" ht="15.75" customHeight="1">
      <c r="A290">
        <f t="shared" si="2"/>
        <v>288</v>
      </c>
      <c r="B290" t="s">
        <v>428</v>
      </c>
      <c r="C290" t="s">
        <v>1416</v>
      </c>
      <c r="D290" t="s">
        <v>71</v>
      </c>
      <c r="E290">
        <v>187.0</v>
      </c>
      <c r="F290">
        <v>5790.0</v>
      </c>
      <c r="G290">
        <v>19.0</v>
      </c>
      <c r="H290">
        <v>19.0</v>
      </c>
      <c r="I290">
        <v>19.0</v>
      </c>
      <c r="J290" t="s">
        <v>1417</v>
      </c>
    </row>
    <row r="291" ht="15.75" customHeight="1">
      <c r="A291">
        <f t="shared" si="2"/>
        <v>289</v>
      </c>
      <c r="B291" t="s">
        <v>428</v>
      </c>
      <c r="C291" t="s">
        <v>1422</v>
      </c>
      <c r="D291" t="s">
        <v>80</v>
      </c>
      <c r="E291">
        <v>581.0</v>
      </c>
      <c r="F291">
        <v>2281.0</v>
      </c>
      <c r="G291">
        <v>3.0</v>
      </c>
      <c r="H291">
        <v>120.0</v>
      </c>
      <c r="I291">
        <v>41.7278</v>
      </c>
      <c r="J291" t="s">
        <v>1423</v>
      </c>
    </row>
    <row r="292" ht="15.75" customHeight="1">
      <c r="A292">
        <f t="shared" si="2"/>
        <v>290</v>
      </c>
      <c r="B292" t="s">
        <v>1387</v>
      </c>
      <c r="C292" t="s">
        <v>334</v>
      </c>
      <c r="D292" t="s">
        <v>80</v>
      </c>
      <c r="E292">
        <v>11.0</v>
      </c>
      <c r="F292">
        <v>3745.0</v>
      </c>
      <c r="G292">
        <v>4.0</v>
      </c>
      <c r="H292">
        <v>11.0</v>
      </c>
      <c r="I292">
        <v>4.4628</v>
      </c>
      <c r="J292" t="s">
        <v>1424</v>
      </c>
    </row>
    <row r="293" ht="15.75" customHeight="1">
      <c r="A293">
        <f t="shared" si="2"/>
        <v>291</v>
      </c>
      <c r="B293" t="s">
        <v>1387</v>
      </c>
      <c r="C293" t="s">
        <v>219</v>
      </c>
      <c r="D293" t="s">
        <v>80</v>
      </c>
      <c r="E293">
        <v>6.0</v>
      </c>
      <c r="F293">
        <v>3745.0</v>
      </c>
      <c r="G293">
        <v>4.0</v>
      </c>
      <c r="H293">
        <v>11.0</v>
      </c>
      <c r="I293">
        <v>4.3583</v>
      </c>
      <c r="J293" t="s">
        <v>1426</v>
      </c>
    </row>
    <row r="294" ht="15.75" customHeight="1">
      <c r="A294">
        <f t="shared" si="2"/>
        <v>292</v>
      </c>
      <c r="B294" t="s">
        <v>1387</v>
      </c>
      <c r="C294" t="s">
        <v>1428</v>
      </c>
      <c r="D294" t="s">
        <v>325</v>
      </c>
      <c r="E294">
        <v>2.0</v>
      </c>
      <c r="F294">
        <v>3745.0</v>
      </c>
      <c r="G294">
        <v>1.0</v>
      </c>
      <c r="H294">
        <v>1.0</v>
      </c>
      <c r="I294">
        <v>1.0</v>
      </c>
      <c r="J294" t="s">
        <v>264</v>
      </c>
    </row>
    <row r="295" ht="15.75" customHeight="1">
      <c r="A295">
        <f t="shared" si="2"/>
        <v>293</v>
      </c>
      <c r="B295" t="s">
        <v>1387</v>
      </c>
      <c r="C295" t="s">
        <v>1431</v>
      </c>
      <c r="D295" t="s">
        <v>325</v>
      </c>
      <c r="E295">
        <v>2.0</v>
      </c>
      <c r="F295">
        <v>3236.0</v>
      </c>
      <c r="G295">
        <v>1.0</v>
      </c>
      <c r="H295">
        <v>1.0</v>
      </c>
      <c r="I295">
        <v>1.0</v>
      </c>
      <c r="J295" t="s">
        <v>264</v>
      </c>
    </row>
    <row r="296" ht="15.75" customHeight="1">
      <c r="A296">
        <f t="shared" si="2"/>
        <v>294</v>
      </c>
      <c r="B296" t="s">
        <v>1433</v>
      </c>
      <c r="C296" t="s">
        <v>137</v>
      </c>
      <c r="D296" t="s">
        <v>80</v>
      </c>
      <c r="E296">
        <v>4.0</v>
      </c>
      <c r="F296">
        <v>210.0</v>
      </c>
      <c r="G296">
        <v>7.0</v>
      </c>
      <c r="H296">
        <v>16.0</v>
      </c>
      <c r="I296">
        <v>9.8571</v>
      </c>
      <c r="J296" t="s">
        <v>1434</v>
      </c>
    </row>
    <row r="297" ht="15.75" customHeight="1">
      <c r="A297">
        <f t="shared" si="2"/>
        <v>295</v>
      </c>
      <c r="B297" t="s">
        <v>1433</v>
      </c>
      <c r="C297" t="s">
        <v>96</v>
      </c>
      <c r="D297" t="s">
        <v>80</v>
      </c>
      <c r="E297">
        <v>1.0</v>
      </c>
      <c r="F297">
        <v>179.0</v>
      </c>
      <c r="G297">
        <v>9.0</v>
      </c>
      <c r="H297">
        <v>9.0</v>
      </c>
      <c r="I297">
        <v>9.0</v>
      </c>
      <c r="J297" t="s">
        <v>1442</v>
      </c>
    </row>
    <row r="298" ht="15.75" customHeight="1">
      <c r="A298">
        <f t="shared" si="2"/>
        <v>296</v>
      </c>
      <c r="B298" t="s">
        <v>1433</v>
      </c>
      <c r="C298" t="s">
        <v>1445</v>
      </c>
      <c r="D298" t="s">
        <v>80</v>
      </c>
      <c r="E298">
        <v>12.0</v>
      </c>
      <c r="F298">
        <v>149.0</v>
      </c>
      <c r="G298">
        <v>5.0</v>
      </c>
      <c r="H298">
        <v>33.0</v>
      </c>
      <c r="I298">
        <v>12.8322</v>
      </c>
      <c r="J298" t="s">
        <v>1447</v>
      </c>
    </row>
    <row r="299" ht="15.75" customHeight="1">
      <c r="A299">
        <f t="shared" si="2"/>
        <v>297</v>
      </c>
      <c r="B299" t="s">
        <v>1433</v>
      </c>
      <c r="C299" t="s">
        <v>1451</v>
      </c>
      <c r="D299" t="s">
        <v>80</v>
      </c>
      <c r="E299">
        <v>5.0</v>
      </c>
      <c r="F299">
        <v>190.0</v>
      </c>
      <c r="G299">
        <v>6.0</v>
      </c>
      <c r="H299">
        <v>8.0</v>
      </c>
      <c r="I299">
        <v>6.8895</v>
      </c>
      <c r="J299" t="s">
        <v>1453</v>
      </c>
    </row>
    <row r="300" ht="15.75" customHeight="1">
      <c r="A300">
        <f t="shared" si="2"/>
        <v>298</v>
      </c>
      <c r="B300" t="s">
        <v>1433</v>
      </c>
      <c r="C300" t="s">
        <v>1456</v>
      </c>
      <c r="D300" t="s">
        <v>80</v>
      </c>
      <c r="E300">
        <v>111.0</v>
      </c>
      <c r="F300">
        <v>113.0</v>
      </c>
      <c r="G300">
        <v>1.0</v>
      </c>
      <c r="H300">
        <v>3.0</v>
      </c>
      <c r="I300">
        <v>1.9027</v>
      </c>
      <c r="J300" t="s">
        <v>1457</v>
      </c>
    </row>
    <row r="301" ht="15.75" customHeight="1">
      <c r="A301">
        <f t="shared" si="2"/>
        <v>299</v>
      </c>
      <c r="B301" t="s">
        <v>1433</v>
      </c>
      <c r="C301" t="s">
        <v>596</v>
      </c>
      <c r="D301" t="s">
        <v>80</v>
      </c>
      <c r="E301">
        <v>3.0</v>
      </c>
      <c r="F301">
        <v>183.0</v>
      </c>
      <c r="G301">
        <v>3.0</v>
      </c>
      <c r="H301">
        <v>7.0</v>
      </c>
      <c r="I301">
        <v>3.4153</v>
      </c>
      <c r="J301" t="s">
        <v>1463</v>
      </c>
    </row>
    <row r="302" ht="15.75" customHeight="1">
      <c r="A302">
        <f t="shared" si="2"/>
        <v>300</v>
      </c>
      <c r="B302" t="s">
        <v>1433</v>
      </c>
      <c r="C302" t="s">
        <v>603</v>
      </c>
      <c r="D302" t="s">
        <v>80</v>
      </c>
      <c r="E302">
        <v>5.0</v>
      </c>
      <c r="F302">
        <v>183.0</v>
      </c>
      <c r="G302">
        <v>3.0</v>
      </c>
      <c r="H302">
        <v>7.0</v>
      </c>
      <c r="I302">
        <v>3.4208</v>
      </c>
      <c r="J302" t="s">
        <v>1468</v>
      </c>
    </row>
    <row r="303" ht="15.75" customHeight="1">
      <c r="A303">
        <f t="shared" si="2"/>
        <v>301</v>
      </c>
      <c r="B303" t="s">
        <v>1433</v>
      </c>
      <c r="C303" t="s">
        <v>1469</v>
      </c>
      <c r="D303" t="s">
        <v>80</v>
      </c>
      <c r="E303">
        <v>8.0</v>
      </c>
      <c r="F303">
        <v>140.0</v>
      </c>
      <c r="G303">
        <v>2.0</v>
      </c>
      <c r="H303">
        <v>3.0</v>
      </c>
      <c r="I303">
        <v>2.6714</v>
      </c>
      <c r="J303" t="s">
        <v>1470</v>
      </c>
    </row>
    <row r="304" ht="15.75" customHeight="1">
      <c r="A304">
        <f t="shared" si="2"/>
        <v>302</v>
      </c>
      <c r="B304" t="s">
        <v>1433</v>
      </c>
      <c r="C304" t="s">
        <v>341</v>
      </c>
      <c r="D304" t="s">
        <v>58</v>
      </c>
      <c r="E304">
        <v>210.0</v>
      </c>
      <c r="F304">
        <v>210.0</v>
      </c>
      <c r="G304">
        <v>1.0</v>
      </c>
      <c r="H304">
        <v>3.0</v>
      </c>
      <c r="I304">
        <v>2.5</v>
      </c>
      <c r="J304" t="s">
        <v>1472</v>
      </c>
    </row>
    <row r="305" ht="15.75" customHeight="1">
      <c r="A305">
        <f t="shared" si="2"/>
        <v>303</v>
      </c>
      <c r="B305" t="s">
        <v>428</v>
      </c>
      <c r="C305" t="s">
        <v>1044</v>
      </c>
      <c r="D305" t="s">
        <v>80</v>
      </c>
      <c r="E305">
        <v>384.0</v>
      </c>
      <c r="F305">
        <v>2755.0</v>
      </c>
      <c r="G305">
        <v>6.0</v>
      </c>
      <c r="H305">
        <v>249.0</v>
      </c>
      <c r="I305">
        <v>26.5985</v>
      </c>
      <c r="J305" t="s">
        <v>1477</v>
      </c>
    </row>
    <row r="306" ht="15.75" customHeight="1">
      <c r="A306">
        <f t="shared" si="2"/>
        <v>304</v>
      </c>
      <c r="B306" t="s">
        <v>428</v>
      </c>
      <c r="C306" t="s">
        <v>336</v>
      </c>
      <c r="D306" t="s">
        <v>71</v>
      </c>
      <c r="E306">
        <v>549.0</v>
      </c>
      <c r="F306">
        <v>14388.0</v>
      </c>
      <c r="G306">
        <v>19.0</v>
      </c>
      <c r="H306">
        <v>19.0</v>
      </c>
      <c r="I306">
        <v>19.0</v>
      </c>
      <c r="J306" t="s">
        <v>1482</v>
      </c>
    </row>
    <row r="307" ht="15.75" customHeight="1">
      <c r="A307">
        <f t="shared" si="2"/>
        <v>305</v>
      </c>
      <c r="B307" t="s">
        <v>428</v>
      </c>
      <c r="C307" t="s">
        <v>339</v>
      </c>
      <c r="D307" t="s">
        <v>71</v>
      </c>
      <c r="E307">
        <v>216.0</v>
      </c>
      <c r="F307">
        <v>15564.0</v>
      </c>
      <c r="G307">
        <v>19.0</v>
      </c>
      <c r="H307">
        <v>19.0</v>
      </c>
      <c r="I307">
        <v>19.0</v>
      </c>
      <c r="J307" t="s">
        <v>1487</v>
      </c>
    </row>
    <row r="308" ht="15.75" customHeight="1">
      <c r="A308">
        <f t="shared" si="2"/>
        <v>306</v>
      </c>
      <c r="B308" t="s">
        <v>609</v>
      </c>
      <c r="C308" t="s">
        <v>1489</v>
      </c>
      <c r="D308" t="s">
        <v>58</v>
      </c>
      <c r="E308">
        <v>1727318.0</v>
      </c>
      <c r="F308">
        <v>1727318.0</v>
      </c>
      <c r="G308">
        <v>1.0</v>
      </c>
      <c r="H308">
        <v>7.0</v>
      </c>
      <c r="I308">
        <v>6.3654</v>
      </c>
      <c r="J308" t="s">
        <v>1491</v>
      </c>
    </row>
    <row r="309" ht="15.75" customHeight="1">
      <c r="A309">
        <f t="shared" si="2"/>
        <v>307</v>
      </c>
      <c r="B309" t="s">
        <v>609</v>
      </c>
      <c r="C309" t="s">
        <v>450</v>
      </c>
      <c r="D309" t="s">
        <v>58</v>
      </c>
      <c r="E309">
        <v>1103680.0</v>
      </c>
      <c r="F309">
        <v>1727318.0</v>
      </c>
      <c r="G309">
        <v>1.0</v>
      </c>
      <c r="H309">
        <v>7.0</v>
      </c>
      <c r="I309">
        <v>5.9648</v>
      </c>
      <c r="J309" t="s">
        <v>1496</v>
      </c>
    </row>
    <row r="310" ht="15.75" customHeight="1">
      <c r="A310">
        <f t="shared" si="2"/>
        <v>308</v>
      </c>
      <c r="B310" t="s">
        <v>1498</v>
      </c>
      <c r="C310" t="s">
        <v>1297</v>
      </c>
      <c r="D310" t="s">
        <v>325</v>
      </c>
      <c r="E310">
        <v>2.0</v>
      </c>
      <c r="F310">
        <v>198014.0</v>
      </c>
      <c r="G310">
        <v>1.0</v>
      </c>
      <c r="H310">
        <v>1.0</v>
      </c>
      <c r="I310">
        <v>1.0</v>
      </c>
      <c r="J310" t="s">
        <v>262</v>
      </c>
    </row>
    <row r="311" ht="15.75" customHeight="1">
      <c r="A311">
        <f t="shared" si="2"/>
        <v>309</v>
      </c>
      <c r="B311" t="s">
        <v>1498</v>
      </c>
      <c r="C311" t="s">
        <v>1501</v>
      </c>
      <c r="D311" t="s">
        <v>80</v>
      </c>
      <c r="E311">
        <v>48.0</v>
      </c>
      <c r="F311">
        <v>207063.0</v>
      </c>
      <c r="G311">
        <v>1.0</v>
      </c>
      <c r="H311">
        <v>11.0</v>
      </c>
      <c r="I311">
        <v>3.3917</v>
      </c>
      <c r="J311" t="s">
        <v>1503</v>
      </c>
    </row>
    <row r="312" ht="15.75" customHeight="1">
      <c r="A312">
        <f t="shared" si="2"/>
        <v>310</v>
      </c>
      <c r="B312" t="s">
        <v>1498</v>
      </c>
      <c r="C312" t="s">
        <v>1506</v>
      </c>
      <c r="D312" t="s">
        <v>325</v>
      </c>
      <c r="E312">
        <v>2.0</v>
      </c>
      <c r="F312">
        <v>207064.0</v>
      </c>
      <c r="G312">
        <v>1.0</v>
      </c>
      <c r="H312">
        <v>1.0</v>
      </c>
      <c r="I312">
        <v>1.0</v>
      </c>
      <c r="J312" t="s">
        <v>264</v>
      </c>
    </row>
    <row r="313" ht="15.75" customHeight="1">
      <c r="A313">
        <f t="shared" si="2"/>
        <v>311</v>
      </c>
      <c r="B313" t="s">
        <v>1498</v>
      </c>
      <c r="C313" t="s">
        <v>1510</v>
      </c>
      <c r="D313" t="s">
        <v>80</v>
      </c>
      <c r="E313">
        <v>29.0</v>
      </c>
      <c r="F313">
        <v>206750.0</v>
      </c>
      <c r="G313">
        <v>2.0</v>
      </c>
      <c r="H313">
        <v>17.0</v>
      </c>
      <c r="I313">
        <v>10.6135</v>
      </c>
      <c r="J313" t="s">
        <v>1511</v>
      </c>
    </row>
    <row r="314" ht="15.75" customHeight="1">
      <c r="A314">
        <f t="shared" si="2"/>
        <v>312</v>
      </c>
      <c r="B314" t="s">
        <v>1498</v>
      </c>
      <c r="C314" t="s">
        <v>1514</v>
      </c>
      <c r="D314" t="s">
        <v>80</v>
      </c>
      <c r="E314">
        <v>13.0</v>
      </c>
      <c r="F314">
        <v>9813.0</v>
      </c>
      <c r="G314">
        <v>6.0</v>
      </c>
      <c r="H314">
        <v>24.0</v>
      </c>
      <c r="I314">
        <v>11.4853</v>
      </c>
      <c r="J314" t="s">
        <v>1515</v>
      </c>
    </row>
    <row r="315" ht="15.75" customHeight="1">
      <c r="A315">
        <f t="shared" si="2"/>
        <v>313</v>
      </c>
      <c r="B315" t="s">
        <v>1498</v>
      </c>
      <c r="C315" t="s">
        <v>1191</v>
      </c>
      <c r="D315" t="s">
        <v>83</v>
      </c>
      <c r="E315">
        <v>48.0</v>
      </c>
      <c r="F315">
        <v>207063.0</v>
      </c>
      <c r="G315">
        <v>1.0</v>
      </c>
      <c r="H315">
        <v>3.0</v>
      </c>
      <c r="I315">
        <v>2.0002</v>
      </c>
      <c r="J315" t="s">
        <v>1519</v>
      </c>
    </row>
    <row r="316" ht="15.75" customHeight="1">
      <c r="A316">
        <f t="shared" si="2"/>
        <v>314</v>
      </c>
      <c r="B316" t="s">
        <v>1498</v>
      </c>
      <c r="C316" t="s">
        <v>1521</v>
      </c>
      <c r="D316" t="s">
        <v>80</v>
      </c>
      <c r="E316">
        <v>31.0</v>
      </c>
      <c r="F316">
        <v>166762.0</v>
      </c>
      <c r="G316">
        <v>9.0</v>
      </c>
      <c r="H316">
        <v>20.0</v>
      </c>
      <c r="I316">
        <v>12.735</v>
      </c>
      <c r="J316" t="s">
        <v>1522</v>
      </c>
    </row>
    <row r="317" ht="15.75" customHeight="1">
      <c r="A317">
        <f t="shared" si="2"/>
        <v>315</v>
      </c>
      <c r="B317" t="s">
        <v>609</v>
      </c>
      <c r="C317" t="s">
        <v>1527</v>
      </c>
      <c r="D317" t="s">
        <v>58</v>
      </c>
      <c r="E317">
        <v>108597.0</v>
      </c>
      <c r="F317">
        <v>1727318.0</v>
      </c>
      <c r="G317">
        <v>1.0</v>
      </c>
      <c r="H317">
        <v>6.0</v>
      </c>
      <c r="I317">
        <v>5.2459</v>
      </c>
      <c r="J317" t="s">
        <v>1528</v>
      </c>
    </row>
    <row r="318" ht="15.75" customHeight="1">
      <c r="A318">
        <f t="shared" si="2"/>
        <v>316</v>
      </c>
      <c r="B318" t="s">
        <v>609</v>
      </c>
      <c r="C318" t="s">
        <v>1530</v>
      </c>
      <c r="D318" t="s">
        <v>83</v>
      </c>
      <c r="E318">
        <v>314.0</v>
      </c>
      <c r="F318">
        <v>791618.0</v>
      </c>
      <c r="G318">
        <v>1.0</v>
      </c>
      <c r="H318">
        <v>4.0</v>
      </c>
      <c r="I318">
        <v>3.9994</v>
      </c>
      <c r="J318" t="s">
        <v>1531</v>
      </c>
    </row>
    <row r="319" ht="15.75" customHeight="1">
      <c r="A319">
        <f t="shared" si="2"/>
        <v>317</v>
      </c>
      <c r="B319" t="s">
        <v>609</v>
      </c>
      <c r="C319" t="s">
        <v>1533</v>
      </c>
      <c r="D319" t="s">
        <v>71</v>
      </c>
      <c r="E319">
        <v>18844.0</v>
      </c>
      <c r="F319">
        <v>697688.0</v>
      </c>
      <c r="G319">
        <v>19.0</v>
      </c>
      <c r="H319">
        <v>19.0</v>
      </c>
      <c r="I319">
        <v>19.0</v>
      </c>
      <c r="J319" t="s">
        <v>1534</v>
      </c>
    </row>
    <row r="320" ht="15.75" customHeight="1">
      <c r="A320">
        <f t="shared" si="2"/>
        <v>318</v>
      </c>
      <c r="B320" t="s">
        <v>609</v>
      </c>
      <c r="C320" t="s">
        <v>1537</v>
      </c>
      <c r="D320" t="s">
        <v>80</v>
      </c>
      <c r="E320">
        <v>22680.0</v>
      </c>
      <c r="F320">
        <v>970092.0</v>
      </c>
      <c r="G320">
        <v>1.0</v>
      </c>
      <c r="H320">
        <v>60.0</v>
      </c>
      <c r="I320">
        <v>12.7853</v>
      </c>
      <c r="J320" t="s">
        <v>1540</v>
      </c>
    </row>
    <row r="321" ht="15.75" customHeight="1">
      <c r="A321">
        <f t="shared" si="2"/>
        <v>319</v>
      </c>
      <c r="B321" t="s">
        <v>609</v>
      </c>
      <c r="C321" t="s">
        <v>1543</v>
      </c>
      <c r="D321" t="s">
        <v>80</v>
      </c>
      <c r="E321">
        <v>70741.0</v>
      </c>
      <c r="F321">
        <v>171770.0</v>
      </c>
      <c r="G321">
        <v>1.0</v>
      </c>
      <c r="H321">
        <v>240.0</v>
      </c>
      <c r="I321">
        <v>39.7223</v>
      </c>
      <c r="J321" t="s">
        <v>1545</v>
      </c>
    </row>
    <row r="322" ht="15.75" customHeight="1">
      <c r="A322">
        <f t="shared" si="2"/>
        <v>320</v>
      </c>
      <c r="B322" t="s">
        <v>1498</v>
      </c>
      <c r="C322" t="s">
        <v>1547</v>
      </c>
      <c r="D322" t="s">
        <v>80</v>
      </c>
      <c r="E322">
        <v>60.0</v>
      </c>
      <c r="F322">
        <v>164717.0</v>
      </c>
      <c r="G322">
        <v>6.0</v>
      </c>
      <c r="H322">
        <v>15.0</v>
      </c>
      <c r="I322">
        <v>10.0635</v>
      </c>
      <c r="J322" t="s">
        <v>1550</v>
      </c>
    </row>
    <row r="323" ht="15.75" customHeight="1">
      <c r="A323">
        <f t="shared" si="2"/>
        <v>321</v>
      </c>
      <c r="B323" t="s">
        <v>1498</v>
      </c>
      <c r="C323" t="s">
        <v>647</v>
      </c>
      <c r="D323" t="s">
        <v>80</v>
      </c>
      <c r="E323">
        <v>3.0</v>
      </c>
      <c r="F323">
        <v>3.0</v>
      </c>
      <c r="G323">
        <v>12.0</v>
      </c>
      <c r="H323">
        <v>20.0</v>
      </c>
      <c r="I323">
        <v>16.6667</v>
      </c>
      <c r="J323" t="s">
        <v>1553</v>
      </c>
    </row>
    <row r="324" ht="15.75" customHeight="1">
      <c r="A324">
        <f t="shared" si="2"/>
        <v>322</v>
      </c>
      <c r="B324" t="s">
        <v>1554</v>
      </c>
      <c r="C324" t="s">
        <v>1555</v>
      </c>
      <c r="D324" t="s">
        <v>80</v>
      </c>
      <c r="E324">
        <v>6.0</v>
      </c>
      <c r="F324">
        <v>900.0</v>
      </c>
      <c r="G324">
        <v>6.0</v>
      </c>
      <c r="H324">
        <v>19.0</v>
      </c>
      <c r="I324">
        <v>6.84</v>
      </c>
      <c r="J324" t="s">
        <v>1559</v>
      </c>
    </row>
    <row r="325" ht="15.75" customHeight="1">
      <c r="A325">
        <f t="shared" si="2"/>
        <v>323</v>
      </c>
      <c r="B325" t="s">
        <v>1554</v>
      </c>
      <c r="C325" t="s">
        <v>1561</v>
      </c>
      <c r="D325" t="s">
        <v>80</v>
      </c>
      <c r="E325">
        <v>1.0</v>
      </c>
      <c r="F325">
        <v>655.0</v>
      </c>
      <c r="G325">
        <v>1.0</v>
      </c>
      <c r="H325">
        <v>1.0</v>
      </c>
      <c r="I325">
        <v>1.0</v>
      </c>
      <c r="J325" t="s">
        <v>644</v>
      </c>
    </row>
    <row r="326" ht="15.75" customHeight="1">
      <c r="A326">
        <f t="shared" si="2"/>
        <v>324</v>
      </c>
      <c r="B326" t="s">
        <v>1554</v>
      </c>
      <c r="C326" t="s">
        <v>334</v>
      </c>
      <c r="D326" t="s">
        <v>80</v>
      </c>
      <c r="E326">
        <v>1.0</v>
      </c>
      <c r="F326">
        <v>900.0</v>
      </c>
      <c r="G326">
        <v>4.0</v>
      </c>
      <c r="H326">
        <v>4.0</v>
      </c>
      <c r="I326">
        <v>4.0</v>
      </c>
      <c r="J326" t="s">
        <v>1182</v>
      </c>
    </row>
    <row r="327" ht="15.75" customHeight="1">
      <c r="A327">
        <f t="shared" si="2"/>
        <v>325</v>
      </c>
      <c r="B327" t="s">
        <v>1554</v>
      </c>
      <c r="C327" t="s">
        <v>219</v>
      </c>
      <c r="D327" t="s">
        <v>80</v>
      </c>
      <c r="E327">
        <v>1.0</v>
      </c>
      <c r="F327">
        <v>900.0</v>
      </c>
      <c r="G327">
        <v>4.0</v>
      </c>
      <c r="H327">
        <v>4.0</v>
      </c>
      <c r="I327">
        <v>4.0</v>
      </c>
      <c r="J327" t="s">
        <v>1182</v>
      </c>
    </row>
    <row r="328" ht="15.75" customHeight="1">
      <c r="A328">
        <f t="shared" si="2"/>
        <v>326</v>
      </c>
      <c r="B328" t="s">
        <v>1554</v>
      </c>
      <c r="C328" t="s">
        <v>1575</v>
      </c>
      <c r="D328" t="s">
        <v>80</v>
      </c>
      <c r="E328">
        <v>15.0</v>
      </c>
      <c r="F328">
        <v>900.0</v>
      </c>
      <c r="G328">
        <v>6.0</v>
      </c>
      <c r="H328">
        <v>19.0</v>
      </c>
      <c r="I328">
        <v>7.49</v>
      </c>
      <c r="J328" t="s">
        <v>1576</v>
      </c>
    </row>
    <row r="329" ht="15.75" customHeight="1">
      <c r="A329">
        <f t="shared" si="2"/>
        <v>327</v>
      </c>
      <c r="B329" t="s">
        <v>1554</v>
      </c>
      <c r="C329" t="s">
        <v>1578</v>
      </c>
      <c r="D329" t="s">
        <v>58</v>
      </c>
      <c r="E329">
        <v>5.0</v>
      </c>
      <c r="F329">
        <v>887.0</v>
      </c>
      <c r="G329">
        <v>3.0</v>
      </c>
      <c r="H329">
        <v>3.0</v>
      </c>
      <c r="I329">
        <v>3.0</v>
      </c>
      <c r="J329" t="s">
        <v>1581</v>
      </c>
    </row>
    <row r="330" ht="15.75" customHeight="1">
      <c r="A330">
        <f t="shared" si="2"/>
        <v>328</v>
      </c>
      <c r="B330" t="s">
        <v>1554</v>
      </c>
      <c r="C330" t="s">
        <v>1583</v>
      </c>
      <c r="D330" t="s">
        <v>80</v>
      </c>
      <c r="E330">
        <v>4.0</v>
      </c>
      <c r="F330">
        <v>900.0</v>
      </c>
      <c r="G330">
        <v>3.0</v>
      </c>
      <c r="H330">
        <v>4.0</v>
      </c>
      <c r="I330">
        <v>3.8411</v>
      </c>
      <c r="J330" t="s">
        <v>1584</v>
      </c>
    </row>
    <row r="331" ht="15.75" customHeight="1">
      <c r="A331">
        <f t="shared" si="2"/>
        <v>329</v>
      </c>
      <c r="B331" t="s">
        <v>1554</v>
      </c>
      <c r="C331" t="s">
        <v>1588</v>
      </c>
      <c r="D331" t="s">
        <v>325</v>
      </c>
      <c r="E331">
        <v>1.0</v>
      </c>
      <c r="F331">
        <v>900.0</v>
      </c>
      <c r="G331">
        <v>1.0</v>
      </c>
      <c r="H331">
        <v>1.0</v>
      </c>
      <c r="I331">
        <v>1.0</v>
      </c>
      <c r="J331">
        <v>1.0</v>
      </c>
    </row>
    <row r="332" ht="15.75" customHeight="1">
      <c r="A332">
        <f t="shared" si="2"/>
        <v>330</v>
      </c>
      <c r="B332" t="s">
        <v>609</v>
      </c>
      <c r="C332" t="s">
        <v>1044</v>
      </c>
      <c r="D332" t="s">
        <v>80</v>
      </c>
      <c r="E332">
        <v>1080.0</v>
      </c>
      <c r="F332">
        <v>1418.0</v>
      </c>
      <c r="G332">
        <v>1.0</v>
      </c>
      <c r="H332">
        <v>240.0</v>
      </c>
      <c r="I332">
        <v>46.7391</v>
      </c>
      <c r="J332" t="s">
        <v>1591</v>
      </c>
    </row>
    <row r="333" ht="15.75" customHeight="1">
      <c r="A333">
        <f t="shared" si="2"/>
        <v>331</v>
      </c>
      <c r="B333" t="s">
        <v>609</v>
      </c>
      <c r="C333" t="s">
        <v>307</v>
      </c>
      <c r="D333" t="s">
        <v>80</v>
      </c>
      <c r="E333">
        <v>56.0</v>
      </c>
      <c r="F333">
        <v>700733.0</v>
      </c>
      <c r="G333">
        <v>3.0</v>
      </c>
      <c r="H333">
        <v>65.0</v>
      </c>
      <c r="I333">
        <v>8.876</v>
      </c>
      <c r="J333" t="s">
        <v>1594</v>
      </c>
    </row>
    <row r="334" ht="15.75" customHeight="1">
      <c r="A334">
        <f t="shared" si="2"/>
        <v>332</v>
      </c>
      <c r="B334" t="s">
        <v>609</v>
      </c>
      <c r="C334" t="s">
        <v>334</v>
      </c>
      <c r="D334" t="s">
        <v>80</v>
      </c>
      <c r="E334">
        <v>338.0</v>
      </c>
      <c r="F334">
        <v>1727318.0</v>
      </c>
      <c r="G334">
        <v>1.0</v>
      </c>
      <c r="H334">
        <v>11.0</v>
      </c>
      <c r="I334">
        <v>5.8034</v>
      </c>
      <c r="J334" t="s">
        <v>1600</v>
      </c>
    </row>
    <row r="335" ht="15.75" customHeight="1">
      <c r="A335">
        <f t="shared" si="2"/>
        <v>333</v>
      </c>
      <c r="B335" t="s">
        <v>609</v>
      </c>
      <c r="C335" t="s">
        <v>336</v>
      </c>
      <c r="D335" t="s">
        <v>71</v>
      </c>
      <c r="E335">
        <v>30750.0</v>
      </c>
      <c r="F335">
        <v>1498053.0</v>
      </c>
      <c r="G335">
        <v>19.0</v>
      </c>
      <c r="H335">
        <v>19.0</v>
      </c>
      <c r="I335">
        <v>19.0</v>
      </c>
      <c r="J335" t="s">
        <v>1604</v>
      </c>
    </row>
    <row r="336" ht="15.75" customHeight="1">
      <c r="A336">
        <f t="shared" si="2"/>
        <v>334</v>
      </c>
      <c r="B336" t="s">
        <v>609</v>
      </c>
      <c r="C336" t="s">
        <v>339</v>
      </c>
      <c r="D336" t="s">
        <v>71</v>
      </c>
      <c r="E336">
        <v>439413.0</v>
      </c>
      <c r="F336">
        <v>1397546.0</v>
      </c>
      <c r="G336">
        <v>19.0</v>
      </c>
      <c r="H336">
        <v>19.0</v>
      </c>
      <c r="I336">
        <v>19.0</v>
      </c>
      <c r="J336" t="s">
        <v>1609</v>
      </c>
    </row>
    <row r="337" ht="15.75" customHeight="1">
      <c r="A337">
        <f t="shared" si="2"/>
        <v>335</v>
      </c>
      <c r="B337" t="s">
        <v>146</v>
      </c>
      <c r="C337" t="s">
        <v>1611</v>
      </c>
      <c r="D337" t="s">
        <v>80</v>
      </c>
      <c r="E337">
        <v>2.0</v>
      </c>
      <c r="F337">
        <v>67129.0</v>
      </c>
      <c r="G337">
        <v>1.0</v>
      </c>
      <c r="H337">
        <v>1.0</v>
      </c>
      <c r="I337">
        <v>1.0</v>
      </c>
      <c r="J337" t="s">
        <v>1615</v>
      </c>
    </row>
    <row r="338" ht="15.75" customHeight="1">
      <c r="A338">
        <f t="shared" si="2"/>
        <v>336</v>
      </c>
      <c r="B338" t="s">
        <v>146</v>
      </c>
      <c r="C338" t="s">
        <v>1617</v>
      </c>
      <c r="D338" t="s">
        <v>83</v>
      </c>
      <c r="E338">
        <v>11.0</v>
      </c>
      <c r="F338">
        <v>67129.0</v>
      </c>
      <c r="G338">
        <v>1.0</v>
      </c>
      <c r="H338">
        <v>2.0</v>
      </c>
      <c r="I338">
        <v>1.0</v>
      </c>
      <c r="J338" t="s">
        <v>1620</v>
      </c>
    </row>
    <row r="339" ht="15.75" customHeight="1">
      <c r="A339">
        <f t="shared" si="2"/>
        <v>337</v>
      </c>
      <c r="B339" t="s">
        <v>609</v>
      </c>
      <c r="C339" t="s">
        <v>219</v>
      </c>
      <c r="D339" t="s">
        <v>80</v>
      </c>
      <c r="E339">
        <v>129.0</v>
      </c>
      <c r="F339">
        <v>1274424.0</v>
      </c>
      <c r="G339">
        <v>3.0</v>
      </c>
      <c r="H339">
        <v>10.0</v>
      </c>
      <c r="I339">
        <v>5.4378</v>
      </c>
      <c r="J339" t="s">
        <v>1623</v>
      </c>
    </row>
    <row r="340" ht="15.75" customHeight="1">
      <c r="A340">
        <f t="shared" si="2"/>
        <v>338</v>
      </c>
      <c r="B340" t="s">
        <v>734</v>
      </c>
      <c r="C340" t="s">
        <v>1626</v>
      </c>
      <c r="D340" t="s">
        <v>58</v>
      </c>
      <c r="E340">
        <v>1861191.0</v>
      </c>
      <c r="F340">
        <v>1861191.0</v>
      </c>
      <c r="G340">
        <v>1.0</v>
      </c>
      <c r="H340">
        <v>7.0</v>
      </c>
      <c r="I340">
        <v>6.4044</v>
      </c>
      <c r="J340" t="s">
        <v>1627</v>
      </c>
    </row>
    <row r="341" ht="15.75" customHeight="1">
      <c r="A341">
        <f t="shared" si="2"/>
        <v>339</v>
      </c>
      <c r="B341" t="s">
        <v>734</v>
      </c>
      <c r="C341" t="s">
        <v>446</v>
      </c>
      <c r="D341" t="s">
        <v>58</v>
      </c>
      <c r="E341">
        <v>1324133.0</v>
      </c>
      <c r="F341">
        <v>1861191.0</v>
      </c>
      <c r="G341">
        <v>1.0</v>
      </c>
      <c r="H341">
        <v>7.0</v>
      </c>
      <c r="I341">
        <v>6.1432</v>
      </c>
      <c r="J341" t="s">
        <v>1631</v>
      </c>
    </row>
    <row r="342" ht="15.75" customHeight="1">
      <c r="A342">
        <f t="shared" si="2"/>
        <v>340</v>
      </c>
      <c r="B342" t="s">
        <v>734</v>
      </c>
      <c r="C342" t="s">
        <v>1489</v>
      </c>
      <c r="D342" t="s">
        <v>58</v>
      </c>
      <c r="E342">
        <v>1557158.0</v>
      </c>
      <c r="F342">
        <v>1861191.0</v>
      </c>
      <c r="G342">
        <v>1.0</v>
      </c>
      <c r="H342">
        <v>7.0</v>
      </c>
      <c r="I342">
        <v>6.2887</v>
      </c>
      <c r="J342" t="s">
        <v>1635</v>
      </c>
    </row>
    <row r="343" ht="15.75" customHeight="1">
      <c r="A343">
        <f t="shared" si="2"/>
        <v>341</v>
      </c>
      <c r="B343" t="s">
        <v>734</v>
      </c>
      <c r="C343" t="s">
        <v>1638</v>
      </c>
      <c r="D343" t="s">
        <v>80</v>
      </c>
      <c r="E343">
        <v>19712.0</v>
      </c>
      <c r="F343">
        <v>311714.0</v>
      </c>
      <c r="G343">
        <v>2.0</v>
      </c>
      <c r="H343">
        <v>240.0</v>
      </c>
      <c r="I343">
        <v>21.3243</v>
      </c>
      <c r="J343" t="s">
        <v>1639</v>
      </c>
    </row>
    <row r="344" ht="15.75" customHeight="1">
      <c r="A344">
        <f t="shared" si="2"/>
        <v>342</v>
      </c>
      <c r="B344" t="s">
        <v>734</v>
      </c>
      <c r="C344" t="s">
        <v>570</v>
      </c>
      <c r="D344" t="s">
        <v>71</v>
      </c>
      <c r="E344">
        <v>2874.0</v>
      </c>
      <c r="F344">
        <v>311637.0</v>
      </c>
      <c r="G344">
        <v>19.0</v>
      </c>
      <c r="H344">
        <v>19.0</v>
      </c>
      <c r="I344">
        <v>19.0</v>
      </c>
      <c r="J344" t="s">
        <v>1643</v>
      </c>
    </row>
    <row r="345" ht="15.75" customHeight="1">
      <c r="A345">
        <f t="shared" si="2"/>
        <v>343</v>
      </c>
      <c r="B345" t="s">
        <v>734</v>
      </c>
      <c r="C345" t="s">
        <v>334</v>
      </c>
      <c r="D345" t="s">
        <v>80</v>
      </c>
      <c r="E345">
        <v>403.0</v>
      </c>
      <c r="F345">
        <v>1861185.0</v>
      </c>
      <c r="G345">
        <v>1.0</v>
      </c>
      <c r="H345">
        <v>11.0</v>
      </c>
      <c r="I345">
        <v>5.8128</v>
      </c>
      <c r="J345" t="s">
        <v>1644</v>
      </c>
    </row>
    <row r="346" ht="15.75" customHeight="1">
      <c r="A346">
        <f t="shared" si="2"/>
        <v>344</v>
      </c>
      <c r="B346" t="s">
        <v>734</v>
      </c>
      <c r="C346" t="s">
        <v>336</v>
      </c>
      <c r="D346" t="s">
        <v>71</v>
      </c>
      <c r="E346">
        <v>57744.0</v>
      </c>
      <c r="F346">
        <v>1639701.0</v>
      </c>
      <c r="G346">
        <v>19.0</v>
      </c>
      <c r="H346">
        <v>19.0</v>
      </c>
      <c r="I346">
        <v>19.0</v>
      </c>
      <c r="J346" t="s">
        <v>1648</v>
      </c>
    </row>
    <row r="347" ht="15.75" customHeight="1">
      <c r="A347">
        <f t="shared" si="2"/>
        <v>345</v>
      </c>
      <c r="B347" t="s">
        <v>734</v>
      </c>
      <c r="C347" t="s">
        <v>219</v>
      </c>
      <c r="D347" t="s">
        <v>80</v>
      </c>
      <c r="E347">
        <v>158.0</v>
      </c>
      <c r="F347">
        <v>1016872.0</v>
      </c>
      <c r="G347">
        <v>3.0</v>
      </c>
      <c r="H347">
        <v>11.0</v>
      </c>
      <c r="I347">
        <v>5.4451</v>
      </c>
      <c r="J347" t="s">
        <v>1650</v>
      </c>
    </row>
    <row r="348" ht="15.75" customHeight="1">
      <c r="A348">
        <f t="shared" si="2"/>
        <v>346</v>
      </c>
      <c r="B348" t="s">
        <v>734</v>
      </c>
      <c r="C348" t="s">
        <v>339</v>
      </c>
      <c r="D348" t="s">
        <v>71</v>
      </c>
      <c r="E348">
        <v>356162.0</v>
      </c>
      <c r="F348">
        <v>1155877.0</v>
      </c>
      <c r="G348">
        <v>19.0</v>
      </c>
      <c r="H348">
        <v>19.0</v>
      </c>
      <c r="I348">
        <v>19.0</v>
      </c>
      <c r="J348" t="s">
        <v>1653</v>
      </c>
    </row>
    <row r="349" ht="15.75" customHeight="1">
      <c r="A349">
        <f t="shared" si="2"/>
        <v>347</v>
      </c>
      <c r="B349" t="s">
        <v>781</v>
      </c>
      <c r="C349" t="s">
        <v>1654</v>
      </c>
      <c r="D349" t="s">
        <v>58</v>
      </c>
      <c r="E349">
        <v>1752857.0</v>
      </c>
      <c r="F349">
        <v>1752857.0</v>
      </c>
      <c r="G349">
        <v>1.0</v>
      </c>
      <c r="H349">
        <v>7.0</v>
      </c>
      <c r="I349">
        <v>6.3663</v>
      </c>
      <c r="J349" t="s">
        <v>59</v>
      </c>
    </row>
    <row r="350" ht="15.75" customHeight="1">
      <c r="A350">
        <f t="shared" si="2"/>
        <v>348</v>
      </c>
      <c r="B350" t="s">
        <v>781</v>
      </c>
      <c r="C350" t="s">
        <v>1658</v>
      </c>
      <c r="D350" t="s">
        <v>58</v>
      </c>
      <c r="E350">
        <v>1494533.0</v>
      </c>
      <c r="F350">
        <v>1752857.0</v>
      </c>
      <c r="G350">
        <v>1.0</v>
      </c>
      <c r="H350">
        <v>7.0</v>
      </c>
      <c r="I350">
        <v>6.3663</v>
      </c>
      <c r="J350" t="s">
        <v>59</v>
      </c>
    </row>
    <row r="351" ht="15.75" customHeight="1">
      <c r="A351">
        <f t="shared" si="2"/>
        <v>349</v>
      </c>
      <c r="B351" t="s">
        <v>781</v>
      </c>
      <c r="C351" t="s">
        <v>1661</v>
      </c>
      <c r="D351" t="s">
        <v>71</v>
      </c>
      <c r="E351">
        <v>15736.0</v>
      </c>
      <c r="F351">
        <v>1752857.0</v>
      </c>
      <c r="G351">
        <v>19.0</v>
      </c>
      <c r="H351">
        <v>19.0</v>
      </c>
      <c r="I351">
        <v>19.0</v>
      </c>
      <c r="J351" t="s">
        <v>1664</v>
      </c>
    </row>
    <row r="352" ht="15.75" customHeight="1">
      <c r="A352">
        <f t="shared" si="2"/>
        <v>350</v>
      </c>
      <c r="B352" t="s">
        <v>781</v>
      </c>
      <c r="C352" t="s">
        <v>1667</v>
      </c>
      <c r="D352" t="s">
        <v>164</v>
      </c>
      <c r="E352">
        <v>4786.0</v>
      </c>
      <c r="F352">
        <v>1752857.0</v>
      </c>
      <c r="G352">
        <v>6.0</v>
      </c>
      <c r="H352">
        <v>9.0</v>
      </c>
      <c r="I352">
        <v>6.0285</v>
      </c>
      <c r="J352" t="s">
        <v>1668</v>
      </c>
    </row>
    <row r="353" ht="15.75" customHeight="1">
      <c r="A353">
        <f t="shared" si="2"/>
        <v>351</v>
      </c>
      <c r="B353" t="s">
        <v>781</v>
      </c>
      <c r="C353" t="s">
        <v>1671</v>
      </c>
      <c r="D353" t="s">
        <v>164</v>
      </c>
      <c r="E353">
        <v>5635.0</v>
      </c>
      <c r="F353">
        <v>1752857.0</v>
      </c>
      <c r="G353">
        <v>6.0</v>
      </c>
      <c r="H353">
        <v>10.0</v>
      </c>
      <c r="I353">
        <v>6.0914</v>
      </c>
      <c r="J353" t="s">
        <v>1672</v>
      </c>
    </row>
    <row r="354" ht="15.75" customHeight="1">
      <c r="A354">
        <f t="shared" si="2"/>
        <v>352</v>
      </c>
      <c r="B354" t="s">
        <v>781</v>
      </c>
      <c r="C354" t="s">
        <v>697</v>
      </c>
      <c r="D354" t="s">
        <v>80</v>
      </c>
      <c r="E354">
        <v>11839.0</v>
      </c>
      <c r="F354">
        <v>1579399.0</v>
      </c>
      <c r="G354">
        <v>1.0</v>
      </c>
      <c r="H354">
        <v>1167.0</v>
      </c>
      <c r="I354">
        <v>24.8837</v>
      </c>
      <c r="J354" t="s">
        <v>1676</v>
      </c>
    </row>
    <row r="355" ht="15.75" customHeight="1">
      <c r="A355">
        <f t="shared" si="2"/>
        <v>353</v>
      </c>
      <c r="B355" t="s">
        <v>781</v>
      </c>
      <c r="C355" t="s">
        <v>334</v>
      </c>
      <c r="D355" t="s">
        <v>80</v>
      </c>
      <c r="E355">
        <v>125.0</v>
      </c>
      <c r="F355">
        <v>1752857.0</v>
      </c>
      <c r="G355">
        <v>2.0</v>
      </c>
      <c r="H355">
        <v>11.0</v>
      </c>
      <c r="I355">
        <v>4.917</v>
      </c>
      <c r="J355" t="s">
        <v>1680</v>
      </c>
    </row>
    <row r="356" ht="15.75" customHeight="1">
      <c r="A356">
        <f t="shared" si="2"/>
        <v>354</v>
      </c>
      <c r="B356" t="s">
        <v>781</v>
      </c>
      <c r="C356" t="s">
        <v>336</v>
      </c>
      <c r="D356" t="s">
        <v>71</v>
      </c>
      <c r="E356">
        <v>212301.0</v>
      </c>
      <c r="F356">
        <v>1752857.0</v>
      </c>
      <c r="G356">
        <v>19.0</v>
      </c>
      <c r="H356">
        <v>19.0</v>
      </c>
      <c r="I356">
        <v>19.0</v>
      </c>
      <c r="J356" t="s">
        <v>1685</v>
      </c>
    </row>
    <row r="357" ht="15.75" customHeight="1">
      <c r="A357">
        <f t="shared" si="2"/>
        <v>355</v>
      </c>
      <c r="B357" t="s">
        <v>781</v>
      </c>
      <c r="C357" t="s">
        <v>219</v>
      </c>
      <c r="D357" t="s">
        <v>80</v>
      </c>
      <c r="E357">
        <v>134.0</v>
      </c>
      <c r="F357">
        <v>1752857.0</v>
      </c>
      <c r="G357">
        <v>2.0</v>
      </c>
      <c r="H357">
        <v>11.0</v>
      </c>
      <c r="I357">
        <v>4.9148</v>
      </c>
      <c r="J357" t="s">
        <v>1689</v>
      </c>
    </row>
    <row r="358" ht="15.75" customHeight="1">
      <c r="A358">
        <f t="shared" si="2"/>
        <v>356</v>
      </c>
      <c r="B358" t="s">
        <v>781</v>
      </c>
      <c r="C358" t="s">
        <v>339</v>
      </c>
      <c r="D358" t="s">
        <v>71</v>
      </c>
      <c r="E358">
        <v>195652.0</v>
      </c>
      <c r="F358">
        <v>1751184.0</v>
      </c>
      <c r="G358">
        <v>19.0</v>
      </c>
      <c r="H358">
        <v>19.0</v>
      </c>
      <c r="I358">
        <v>19.0</v>
      </c>
      <c r="J358" t="s">
        <v>1692</v>
      </c>
    </row>
    <row r="359" ht="15.75" customHeight="1">
      <c r="A359">
        <f t="shared" si="2"/>
        <v>357</v>
      </c>
      <c r="B359" t="s">
        <v>806</v>
      </c>
      <c r="C359" t="s">
        <v>1695</v>
      </c>
      <c r="D359" t="s">
        <v>58</v>
      </c>
      <c r="E359">
        <v>70844.0</v>
      </c>
      <c r="F359">
        <v>70844.0</v>
      </c>
      <c r="G359">
        <v>1.0</v>
      </c>
      <c r="H359">
        <v>5.0</v>
      </c>
      <c r="I359">
        <v>4.9167</v>
      </c>
      <c r="J359" t="s">
        <v>1697</v>
      </c>
    </row>
    <row r="360" ht="15.75" customHeight="1">
      <c r="A360">
        <f t="shared" si="2"/>
        <v>358</v>
      </c>
      <c r="B360" t="s">
        <v>806</v>
      </c>
      <c r="C360" t="s">
        <v>1654</v>
      </c>
      <c r="D360" t="s">
        <v>58</v>
      </c>
      <c r="E360">
        <v>68831.0</v>
      </c>
      <c r="F360">
        <v>70844.0</v>
      </c>
      <c r="G360">
        <v>7.0</v>
      </c>
      <c r="H360">
        <v>7.0</v>
      </c>
      <c r="I360">
        <v>7.0</v>
      </c>
      <c r="J360" t="s">
        <v>1701</v>
      </c>
    </row>
    <row r="361" ht="15.75" customHeight="1">
      <c r="A361">
        <f t="shared" si="2"/>
        <v>359</v>
      </c>
      <c r="B361" t="s">
        <v>806</v>
      </c>
      <c r="C361" t="s">
        <v>1160</v>
      </c>
      <c r="D361" t="s">
        <v>164</v>
      </c>
      <c r="E361">
        <v>4573.0</v>
      </c>
      <c r="F361">
        <v>15059.0</v>
      </c>
      <c r="G361">
        <v>6.0</v>
      </c>
      <c r="H361">
        <v>10.0</v>
      </c>
      <c r="I361">
        <v>6.4405</v>
      </c>
      <c r="J361" t="s">
        <v>1705</v>
      </c>
    </row>
    <row r="362" ht="15.75" customHeight="1">
      <c r="A362">
        <f t="shared" si="2"/>
        <v>360</v>
      </c>
      <c r="B362" t="s">
        <v>806</v>
      </c>
      <c r="C362" t="s">
        <v>1170</v>
      </c>
      <c r="D362" t="s">
        <v>164</v>
      </c>
      <c r="E362">
        <v>139.0</v>
      </c>
      <c r="F362">
        <v>4978.0</v>
      </c>
      <c r="G362">
        <v>6.0</v>
      </c>
      <c r="H362">
        <v>9.0</v>
      </c>
      <c r="I362">
        <v>6.991</v>
      </c>
      <c r="J362" t="s">
        <v>1709</v>
      </c>
    </row>
    <row r="363" ht="15.75" customHeight="1">
      <c r="A363">
        <f t="shared" si="2"/>
        <v>361</v>
      </c>
      <c r="B363" t="s">
        <v>806</v>
      </c>
      <c r="C363" t="s">
        <v>697</v>
      </c>
      <c r="D363" t="s">
        <v>80</v>
      </c>
      <c r="E363">
        <v>3417.0</v>
      </c>
      <c r="F363">
        <v>8436.0</v>
      </c>
      <c r="G363">
        <v>1.0</v>
      </c>
      <c r="H363">
        <v>211.0</v>
      </c>
      <c r="I363">
        <v>36.9932</v>
      </c>
      <c r="J363" t="s">
        <v>1714</v>
      </c>
    </row>
    <row r="364" ht="15.75" customHeight="1">
      <c r="A364">
        <f t="shared" si="2"/>
        <v>362</v>
      </c>
      <c r="B364" t="s">
        <v>806</v>
      </c>
      <c r="C364" t="s">
        <v>336</v>
      </c>
      <c r="D364" t="s">
        <v>71</v>
      </c>
      <c r="E364">
        <v>53507.0</v>
      </c>
      <c r="F364">
        <v>70844.0</v>
      </c>
      <c r="G364">
        <v>19.0</v>
      </c>
      <c r="H364">
        <v>19.0</v>
      </c>
      <c r="I364">
        <v>19.0</v>
      </c>
      <c r="J364" t="s">
        <v>1717</v>
      </c>
    </row>
    <row r="365" ht="15.75" customHeight="1">
      <c r="A365">
        <f t="shared" si="2"/>
        <v>363</v>
      </c>
      <c r="B365" t="s">
        <v>806</v>
      </c>
      <c r="C365" t="s">
        <v>339</v>
      </c>
      <c r="D365" t="s">
        <v>71</v>
      </c>
      <c r="E365">
        <v>53084.0</v>
      </c>
      <c r="F365">
        <v>70844.0</v>
      </c>
      <c r="G365">
        <v>19.0</v>
      </c>
      <c r="H365">
        <v>19.0</v>
      </c>
      <c r="I365">
        <v>19.0</v>
      </c>
      <c r="J365" t="s">
        <v>1720</v>
      </c>
    </row>
    <row r="366" ht="15.75" customHeight="1">
      <c r="A366">
        <f t="shared" si="2"/>
        <v>364</v>
      </c>
      <c r="B366" t="s">
        <v>853</v>
      </c>
      <c r="C366" t="s">
        <v>1723</v>
      </c>
      <c r="D366" t="s">
        <v>58</v>
      </c>
      <c r="E366">
        <v>325907.0</v>
      </c>
      <c r="F366">
        <v>325907.0</v>
      </c>
      <c r="G366">
        <v>1.0</v>
      </c>
      <c r="H366">
        <v>6.0</v>
      </c>
      <c r="I366">
        <v>5.6602</v>
      </c>
      <c r="J366" t="s">
        <v>59</v>
      </c>
    </row>
    <row r="367" ht="15.75" customHeight="1">
      <c r="A367">
        <f t="shared" si="2"/>
        <v>365</v>
      </c>
      <c r="B367" t="s">
        <v>853</v>
      </c>
      <c r="C367" t="s">
        <v>1726</v>
      </c>
      <c r="D367" t="s">
        <v>58</v>
      </c>
      <c r="E367">
        <v>172801.0</v>
      </c>
      <c r="F367">
        <v>325907.0</v>
      </c>
      <c r="G367">
        <v>7.0</v>
      </c>
      <c r="H367">
        <v>7.0</v>
      </c>
      <c r="I367">
        <v>7.0</v>
      </c>
      <c r="J367" t="s">
        <v>1727</v>
      </c>
    </row>
    <row r="368" ht="15.75" customHeight="1">
      <c r="A368">
        <f t="shared" si="2"/>
        <v>366</v>
      </c>
      <c r="B368" t="s">
        <v>853</v>
      </c>
      <c r="C368" t="s">
        <v>1730</v>
      </c>
      <c r="D368" t="s">
        <v>58</v>
      </c>
      <c r="E368">
        <v>45129.0</v>
      </c>
      <c r="F368">
        <v>325907.0</v>
      </c>
      <c r="G368">
        <v>6.0</v>
      </c>
      <c r="H368">
        <v>7.0</v>
      </c>
      <c r="I368">
        <v>7.0</v>
      </c>
      <c r="J368" t="s">
        <v>1731</v>
      </c>
    </row>
    <row r="369" ht="15.75" customHeight="1">
      <c r="A369">
        <f t="shared" si="2"/>
        <v>367</v>
      </c>
      <c r="B369" t="s">
        <v>853</v>
      </c>
      <c r="C369" t="s">
        <v>570</v>
      </c>
      <c r="D369" t="s">
        <v>71</v>
      </c>
      <c r="E369">
        <v>4951.0</v>
      </c>
      <c r="F369">
        <v>168723.0</v>
      </c>
      <c r="G369">
        <v>19.0</v>
      </c>
      <c r="H369">
        <v>19.0</v>
      </c>
      <c r="I369">
        <v>19.0</v>
      </c>
      <c r="J369" t="s">
        <v>1734</v>
      </c>
    </row>
    <row r="370" ht="15.75" customHeight="1">
      <c r="A370">
        <f t="shared" si="2"/>
        <v>368</v>
      </c>
      <c r="B370" t="s">
        <v>853</v>
      </c>
      <c r="C370" t="s">
        <v>954</v>
      </c>
      <c r="D370" t="s">
        <v>80</v>
      </c>
      <c r="E370">
        <v>26.0</v>
      </c>
      <c r="F370">
        <v>325907.0</v>
      </c>
      <c r="G370">
        <v>5.0</v>
      </c>
      <c r="H370">
        <v>63.0</v>
      </c>
      <c r="I370">
        <v>36.3907</v>
      </c>
      <c r="J370" t="s">
        <v>1736</v>
      </c>
    </row>
    <row r="371" ht="15.75" customHeight="1">
      <c r="A371">
        <f t="shared" si="2"/>
        <v>369</v>
      </c>
      <c r="B371" t="s">
        <v>853</v>
      </c>
      <c r="C371" t="s">
        <v>336</v>
      </c>
      <c r="D371" t="s">
        <v>71</v>
      </c>
      <c r="E371">
        <v>27784.0</v>
      </c>
      <c r="F371">
        <v>325907.0</v>
      </c>
      <c r="G371">
        <v>19.0</v>
      </c>
      <c r="H371">
        <v>19.0</v>
      </c>
      <c r="I371">
        <v>19.0</v>
      </c>
      <c r="J371" t="s">
        <v>1738</v>
      </c>
    </row>
    <row r="372" ht="15.75" customHeight="1">
      <c r="A372">
        <f t="shared" si="2"/>
        <v>370</v>
      </c>
      <c r="B372" t="s">
        <v>853</v>
      </c>
      <c r="C372" t="s">
        <v>339</v>
      </c>
      <c r="D372" t="s">
        <v>71</v>
      </c>
      <c r="E372">
        <v>22613.0</v>
      </c>
      <c r="F372">
        <v>325847.0</v>
      </c>
      <c r="G372">
        <v>19.0</v>
      </c>
      <c r="H372">
        <v>19.0</v>
      </c>
      <c r="I372">
        <v>19.0</v>
      </c>
      <c r="J372" t="s">
        <v>1739</v>
      </c>
    </row>
    <row r="373" ht="15.75" customHeight="1">
      <c r="A373">
        <f t="shared" si="2"/>
        <v>371</v>
      </c>
      <c r="B373" t="s">
        <v>893</v>
      </c>
      <c r="C373" t="s">
        <v>1658</v>
      </c>
      <c r="D373" t="s">
        <v>58</v>
      </c>
      <c r="E373">
        <v>1616866.0</v>
      </c>
      <c r="F373">
        <v>1616866.0</v>
      </c>
      <c r="G373">
        <v>1.0</v>
      </c>
      <c r="H373">
        <v>7.0</v>
      </c>
      <c r="I373">
        <v>6.313</v>
      </c>
      <c r="J373" t="s">
        <v>59</v>
      </c>
    </row>
    <row r="374" ht="15.75" customHeight="1">
      <c r="A374">
        <f t="shared" si="2"/>
        <v>372</v>
      </c>
      <c r="B374" t="s">
        <v>893</v>
      </c>
      <c r="C374" t="s">
        <v>446</v>
      </c>
      <c r="D374" t="s">
        <v>58</v>
      </c>
      <c r="E374">
        <v>1568286.0</v>
      </c>
      <c r="F374">
        <v>1616866.0</v>
      </c>
      <c r="G374">
        <v>1.0</v>
      </c>
      <c r="H374">
        <v>7.0</v>
      </c>
      <c r="I374">
        <v>6.313</v>
      </c>
      <c r="J374" t="s">
        <v>59</v>
      </c>
    </row>
    <row r="375" ht="15.75" customHeight="1">
      <c r="A375">
        <f t="shared" si="2"/>
        <v>373</v>
      </c>
      <c r="B375" t="s">
        <v>893</v>
      </c>
      <c r="C375" t="s">
        <v>1744</v>
      </c>
      <c r="D375" t="s">
        <v>58</v>
      </c>
      <c r="E375">
        <v>825.0</v>
      </c>
      <c r="F375">
        <v>1616866.0</v>
      </c>
      <c r="G375">
        <v>1.0</v>
      </c>
      <c r="H375">
        <v>3.0</v>
      </c>
      <c r="I375">
        <v>2.9092</v>
      </c>
      <c r="J375" t="s">
        <v>1745</v>
      </c>
    </row>
    <row r="376" ht="15.75" customHeight="1">
      <c r="A376">
        <f t="shared" si="2"/>
        <v>374</v>
      </c>
      <c r="B376" t="s">
        <v>893</v>
      </c>
      <c r="C376" t="s">
        <v>1667</v>
      </c>
      <c r="D376" t="s">
        <v>164</v>
      </c>
      <c r="E376">
        <v>3971.0</v>
      </c>
      <c r="F376">
        <v>1616463.0</v>
      </c>
      <c r="G376">
        <v>6.0</v>
      </c>
      <c r="H376">
        <v>9.0</v>
      </c>
      <c r="I376">
        <v>6.0031</v>
      </c>
      <c r="J376" t="s">
        <v>1747</v>
      </c>
    </row>
    <row r="377" ht="15.75" customHeight="1">
      <c r="A377">
        <f t="shared" si="2"/>
        <v>375</v>
      </c>
      <c r="B377" t="s">
        <v>893</v>
      </c>
      <c r="C377" t="s">
        <v>570</v>
      </c>
      <c r="D377" t="s">
        <v>71</v>
      </c>
      <c r="E377">
        <v>6686.0</v>
      </c>
      <c r="F377">
        <v>241695.0</v>
      </c>
      <c r="G377">
        <v>19.0</v>
      </c>
      <c r="H377">
        <v>19.0</v>
      </c>
      <c r="I377">
        <v>19.0</v>
      </c>
      <c r="J377" t="s">
        <v>1750</v>
      </c>
    </row>
    <row r="378" ht="15.75" customHeight="1">
      <c r="A378">
        <f t="shared" si="2"/>
        <v>376</v>
      </c>
      <c r="B378" t="s">
        <v>893</v>
      </c>
      <c r="C378" t="s">
        <v>576</v>
      </c>
      <c r="D378" t="s">
        <v>71</v>
      </c>
      <c r="E378">
        <v>5960.0</v>
      </c>
      <c r="F378">
        <v>181627.0</v>
      </c>
      <c r="G378">
        <v>19.0</v>
      </c>
      <c r="H378">
        <v>19.0</v>
      </c>
      <c r="I378">
        <v>19.0</v>
      </c>
      <c r="J378" t="s">
        <v>1753</v>
      </c>
    </row>
    <row r="379" ht="15.75" customHeight="1">
      <c r="A379">
        <f t="shared" si="2"/>
        <v>377</v>
      </c>
      <c r="B379" t="s">
        <v>893</v>
      </c>
      <c r="C379" t="s">
        <v>697</v>
      </c>
      <c r="D379" t="s">
        <v>80</v>
      </c>
      <c r="E379">
        <v>1872.0</v>
      </c>
      <c r="F379">
        <v>1433098.0</v>
      </c>
      <c r="G379">
        <v>1.0</v>
      </c>
      <c r="H379">
        <v>183.0</v>
      </c>
      <c r="I379">
        <v>24.1772</v>
      </c>
      <c r="J379" t="s">
        <v>1755</v>
      </c>
    </row>
    <row r="380" ht="15.75" customHeight="1">
      <c r="A380">
        <f t="shared" si="2"/>
        <v>378</v>
      </c>
      <c r="B380" t="s">
        <v>893</v>
      </c>
      <c r="C380" t="s">
        <v>334</v>
      </c>
      <c r="D380" t="s">
        <v>80</v>
      </c>
      <c r="E380">
        <v>180.0</v>
      </c>
      <c r="F380">
        <v>1616866.0</v>
      </c>
      <c r="G380">
        <v>2.0</v>
      </c>
      <c r="H380">
        <v>11.0</v>
      </c>
      <c r="I380">
        <v>4.6742</v>
      </c>
      <c r="J380" t="s">
        <v>1757</v>
      </c>
    </row>
    <row r="381" ht="15.75" customHeight="1">
      <c r="A381">
        <f t="shared" si="2"/>
        <v>379</v>
      </c>
      <c r="B381" t="s">
        <v>893</v>
      </c>
      <c r="C381" t="s">
        <v>336</v>
      </c>
      <c r="D381" t="s">
        <v>71</v>
      </c>
      <c r="E381">
        <v>63277.0</v>
      </c>
      <c r="F381">
        <v>1616866.0</v>
      </c>
      <c r="G381">
        <v>19.0</v>
      </c>
      <c r="H381">
        <v>19.0</v>
      </c>
      <c r="I381">
        <v>19.0</v>
      </c>
      <c r="J381" t="s">
        <v>1759</v>
      </c>
    </row>
    <row r="382" ht="15.75" customHeight="1">
      <c r="A382">
        <f t="shared" si="2"/>
        <v>380</v>
      </c>
      <c r="B382" t="s">
        <v>893</v>
      </c>
      <c r="C382" t="s">
        <v>219</v>
      </c>
      <c r="D382" t="s">
        <v>80</v>
      </c>
      <c r="E382">
        <v>157.0</v>
      </c>
      <c r="F382">
        <v>1616866.0</v>
      </c>
      <c r="G382">
        <v>2.0</v>
      </c>
      <c r="H382">
        <v>11.0</v>
      </c>
      <c r="I382">
        <v>4.704</v>
      </c>
      <c r="J382" t="s">
        <v>1761</v>
      </c>
    </row>
    <row r="383" ht="15.75" customHeight="1">
      <c r="A383">
        <f t="shared" si="2"/>
        <v>381</v>
      </c>
      <c r="B383" t="s">
        <v>893</v>
      </c>
      <c r="C383" t="s">
        <v>339</v>
      </c>
      <c r="D383" t="s">
        <v>71</v>
      </c>
      <c r="E383">
        <v>190565.0</v>
      </c>
      <c r="F383">
        <v>1615195.0</v>
      </c>
      <c r="G383">
        <v>19.0</v>
      </c>
      <c r="H383">
        <v>19.0</v>
      </c>
      <c r="I383">
        <v>19.0</v>
      </c>
      <c r="J383" t="s">
        <v>1763</v>
      </c>
    </row>
    <row r="384" ht="15.75" customHeight="1">
      <c r="A384">
        <f t="shared" si="2"/>
        <v>382</v>
      </c>
      <c r="B384" t="s">
        <v>893</v>
      </c>
      <c r="C384" t="s">
        <v>1765</v>
      </c>
      <c r="D384" t="s">
        <v>80</v>
      </c>
      <c r="E384">
        <v>26614.0</v>
      </c>
      <c r="F384">
        <v>27018.0</v>
      </c>
      <c r="G384">
        <v>13.0</v>
      </c>
      <c r="H384">
        <v>16.0</v>
      </c>
      <c r="I384">
        <v>15.8749</v>
      </c>
      <c r="J384" t="s">
        <v>1766</v>
      </c>
    </row>
    <row r="385" ht="15.75" customHeight="1">
      <c r="A385">
        <f t="shared" si="2"/>
        <v>383</v>
      </c>
      <c r="B385" t="s">
        <v>893</v>
      </c>
      <c r="C385" t="s">
        <v>1768</v>
      </c>
      <c r="D385" t="s">
        <v>80</v>
      </c>
      <c r="E385">
        <v>26589.0</v>
      </c>
      <c r="F385">
        <v>27018.0</v>
      </c>
      <c r="G385">
        <v>12.0</v>
      </c>
      <c r="H385">
        <v>15.0</v>
      </c>
      <c r="I385">
        <v>14.9073</v>
      </c>
      <c r="J385" t="s">
        <v>1769</v>
      </c>
    </row>
    <row r="386" ht="15.75" customHeight="1">
      <c r="A386">
        <f t="shared" si="2"/>
        <v>384</v>
      </c>
      <c r="B386" t="s">
        <v>893</v>
      </c>
      <c r="C386" t="s">
        <v>1772</v>
      </c>
      <c r="D386" t="s">
        <v>164</v>
      </c>
      <c r="E386">
        <v>20962.0</v>
      </c>
      <c r="F386">
        <v>26459.0</v>
      </c>
      <c r="G386">
        <v>11.0</v>
      </c>
      <c r="H386">
        <v>11.0</v>
      </c>
      <c r="I386">
        <v>11.0</v>
      </c>
      <c r="J386" t="s">
        <v>1773</v>
      </c>
    </row>
    <row r="387" ht="15.75" customHeight="1">
      <c r="A387">
        <f t="shared" si="2"/>
        <v>385</v>
      </c>
      <c r="B387" t="s">
        <v>893</v>
      </c>
      <c r="C387" t="s">
        <v>1774</v>
      </c>
      <c r="D387" t="s">
        <v>164</v>
      </c>
      <c r="E387">
        <v>19018.0</v>
      </c>
      <c r="F387">
        <v>26459.0</v>
      </c>
      <c r="G387">
        <v>11.0</v>
      </c>
      <c r="H387">
        <v>11.0</v>
      </c>
      <c r="I387">
        <v>11.0</v>
      </c>
      <c r="J387" t="s">
        <v>1775</v>
      </c>
    </row>
    <row r="388" ht="15.75" customHeight="1">
      <c r="A388">
        <f t="shared" si="2"/>
        <v>386</v>
      </c>
      <c r="B388" t="s">
        <v>913</v>
      </c>
      <c r="C388" t="s">
        <v>1778</v>
      </c>
      <c r="D388" t="s">
        <v>58</v>
      </c>
      <c r="E388">
        <v>5213.0</v>
      </c>
      <c r="F388">
        <v>5213.0</v>
      </c>
      <c r="G388">
        <v>1.0</v>
      </c>
      <c r="H388">
        <v>4.0</v>
      </c>
      <c r="I388">
        <v>3.789</v>
      </c>
      <c r="J388" t="s">
        <v>1779</v>
      </c>
    </row>
    <row r="389" ht="15.75" customHeight="1">
      <c r="A389">
        <f t="shared" si="2"/>
        <v>387</v>
      </c>
      <c r="B389" t="s">
        <v>913</v>
      </c>
      <c r="C389" t="s">
        <v>446</v>
      </c>
      <c r="D389" t="s">
        <v>58</v>
      </c>
      <c r="E389">
        <v>4896.0</v>
      </c>
      <c r="F389">
        <v>5213.0</v>
      </c>
      <c r="G389">
        <v>6.0</v>
      </c>
      <c r="H389">
        <v>7.0</v>
      </c>
      <c r="I389">
        <v>6.9998</v>
      </c>
      <c r="J389" t="s">
        <v>1782</v>
      </c>
    </row>
    <row r="390" ht="15.75" customHeight="1">
      <c r="A390">
        <f t="shared" si="2"/>
        <v>388</v>
      </c>
      <c r="B390" t="s">
        <v>913</v>
      </c>
      <c r="C390" t="s">
        <v>450</v>
      </c>
      <c r="D390" t="s">
        <v>58</v>
      </c>
      <c r="E390">
        <v>4840.0</v>
      </c>
      <c r="F390">
        <v>5213.0</v>
      </c>
      <c r="G390">
        <v>2.0</v>
      </c>
      <c r="H390">
        <v>7.0</v>
      </c>
      <c r="I390">
        <v>5.8408</v>
      </c>
      <c r="J390" t="s">
        <v>1785</v>
      </c>
    </row>
    <row r="391" ht="15.75" customHeight="1">
      <c r="A391">
        <f t="shared" si="2"/>
        <v>389</v>
      </c>
      <c r="B391" t="s">
        <v>913</v>
      </c>
      <c r="C391" t="s">
        <v>336</v>
      </c>
      <c r="D391" t="s">
        <v>71</v>
      </c>
      <c r="E391">
        <v>276.0</v>
      </c>
      <c r="F391">
        <v>5212.0</v>
      </c>
      <c r="G391">
        <v>19.0</v>
      </c>
      <c r="H391">
        <v>19.0</v>
      </c>
      <c r="I391">
        <v>19.0</v>
      </c>
      <c r="J391" t="s">
        <v>1787</v>
      </c>
    </row>
    <row r="392" ht="15.75" customHeight="1">
      <c r="A392">
        <f t="shared" si="2"/>
        <v>390</v>
      </c>
      <c r="B392" t="s">
        <v>913</v>
      </c>
      <c r="C392" t="s">
        <v>339</v>
      </c>
      <c r="D392" t="s">
        <v>71</v>
      </c>
      <c r="E392">
        <v>276.0</v>
      </c>
      <c r="F392">
        <v>5212.0</v>
      </c>
      <c r="G392">
        <v>19.0</v>
      </c>
      <c r="H392">
        <v>19.0</v>
      </c>
      <c r="I392">
        <v>19.0</v>
      </c>
      <c r="J392" t="s">
        <v>1787</v>
      </c>
    </row>
    <row r="393" ht="15.75" customHeight="1">
      <c r="A393">
        <f t="shared" si="2"/>
        <v>391</v>
      </c>
      <c r="B393" t="s">
        <v>975</v>
      </c>
      <c r="C393" t="s">
        <v>587</v>
      </c>
      <c r="D393" t="s">
        <v>58</v>
      </c>
      <c r="E393">
        <v>973.0</v>
      </c>
      <c r="F393">
        <v>973.0</v>
      </c>
      <c r="G393">
        <v>3.0</v>
      </c>
      <c r="H393">
        <v>7.0</v>
      </c>
      <c r="I393">
        <v>6.3083</v>
      </c>
      <c r="J393" t="s">
        <v>1790</v>
      </c>
    </row>
    <row r="394" ht="15.75" customHeight="1">
      <c r="A394">
        <f t="shared" si="2"/>
        <v>392</v>
      </c>
      <c r="B394" t="s">
        <v>975</v>
      </c>
      <c r="C394" t="s">
        <v>1792</v>
      </c>
      <c r="D394" t="s">
        <v>80</v>
      </c>
      <c r="E394">
        <v>207.0</v>
      </c>
      <c r="F394">
        <v>973.0</v>
      </c>
      <c r="G394">
        <v>1.0</v>
      </c>
      <c r="H394">
        <v>46.0</v>
      </c>
      <c r="I394">
        <v>3.1891</v>
      </c>
      <c r="J394" t="s">
        <v>1793</v>
      </c>
    </row>
    <row r="395" ht="15.75" customHeight="1">
      <c r="A395">
        <f t="shared" si="2"/>
        <v>393</v>
      </c>
      <c r="B395" t="s">
        <v>975</v>
      </c>
      <c r="C395" t="s">
        <v>1796</v>
      </c>
      <c r="D395" t="s">
        <v>80</v>
      </c>
      <c r="E395">
        <v>700.0</v>
      </c>
      <c r="F395">
        <v>973.0</v>
      </c>
      <c r="G395">
        <v>3.0</v>
      </c>
      <c r="H395">
        <v>39.0</v>
      </c>
      <c r="I395">
        <v>11.8314</v>
      </c>
      <c r="J395" t="s">
        <v>1797</v>
      </c>
    </row>
    <row r="396" ht="15.75" customHeight="1">
      <c r="A396">
        <f t="shared" si="2"/>
        <v>394</v>
      </c>
      <c r="B396" t="s">
        <v>975</v>
      </c>
      <c r="C396" t="s">
        <v>1799</v>
      </c>
      <c r="D396" t="s">
        <v>71</v>
      </c>
      <c r="E396">
        <v>86.0</v>
      </c>
      <c r="F396">
        <v>95.0</v>
      </c>
      <c r="G396">
        <v>19.0</v>
      </c>
      <c r="H396">
        <v>19.0</v>
      </c>
      <c r="I396">
        <v>19.0</v>
      </c>
      <c r="J396" t="s">
        <v>1800</v>
      </c>
    </row>
    <row r="397" ht="15.75" customHeight="1">
      <c r="A397">
        <f t="shared" si="2"/>
        <v>395</v>
      </c>
      <c r="B397" t="s">
        <v>975</v>
      </c>
      <c r="C397" t="s">
        <v>1801</v>
      </c>
      <c r="D397" t="s">
        <v>71</v>
      </c>
      <c r="E397">
        <v>383.0</v>
      </c>
      <c r="F397">
        <v>509.0</v>
      </c>
      <c r="G397">
        <v>19.0</v>
      </c>
      <c r="H397">
        <v>19.0</v>
      </c>
      <c r="I397">
        <v>19.0</v>
      </c>
      <c r="J397" t="s">
        <v>1802</v>
      </c>
    </row>
    <row r="398" ht="15.75" customHeight="1">
      <c r="A398">
        <f t="shared" si="2"/>
        <v>396</v>
      </c>
      <c r="B398" t="s">
        <v>980</v>
      </c>
      <c r="C398" t="s">
        <v>1583</v>
      </c>
      <c r="D398" t="s">
        <v>80</v>
      </c>
      <c r="E398">
        <v>380.0</v>
      </c>
      <c r="F398">
        <v>380.0</v>
      </c>
      <c r="G398">
        <v>1.0</v>
      </c>
      <c r="H398">
        <v>15.0</v>
      </c>
      <c r="I398">
        <v>3.6105</v>
      </c>
      <c r="J398" t="s">
        <v>1804</v>
      </c>
    </row>
    <row r="399" ht="15.75" customHeight="1">
      <c r="A399">
        <f t="shared" si="2"/>
        <v>397</v>
      </c>
      <c r="B399" t="s">
        <v>980</v>
      </c>
      <c r="C399" t="s">
        <v>1805</v>
      </c>
      <c r="D399" t="s">
        <v>80</v>
      </c>
      <c r="E399">
        <v>116.0</v>
      </c>
      <c r="F399">
        <v>379.0</v>
      </c>
      <c r="G399">
        <v>5.0</v>
      </c>
      <c r="H399">
        <v>42.0</v>
      </c>
      <c r="I399">
        <v>14.9842</v>
      </c>
      <c r="J399" t="s">
        <v>1806</v>
      </c>
    </row>
    <row r="400" ht="15.75" customHeight="1">
      <c r="A400">
        <f t="shared" si="2"/>
        <v>398</v>
      </c>
      <c r="B400" t="s">
        <v>980</v>
      </c>
      <c r="C400" t="s">
        <v>1807</v>
      </c>
      <c r="D400" t="s">
        <v>80</v>
      </c>
      <c r="E400">
        <v>244.0</v>
      </c>
      <c r="F400">
        <v>379.0</v>
      </c>
      <c r="G400">
        <v>5.0</v>
      </c>
      <c r="H400">
        <v>46.0</v>
      </c>
      <c r="I400">
        <v>21.7599</v>
      </c>
      <c r="J400" t="s">
        <v>1808</v>
      </c>
    </row>
    <row r="401" ht="15.75" customHeight="1">
      <c r="A401">
        <f t="shared" si="2"/>
        <v>399</v>
      </c>
      <c r="B401" t="s">
        <v>980</v>
      </c>
      <c r="C401" t="s">
        <v>1810</v>
      </c>
      <c r="D401" t="s">
        <v>80</v>
      </c>
      <c r="E401">
        <v>340.0</v>
      </c>
      <c r="F401">
        <v>379.0</v>
      </c>
      <c r="G401">
        <v>5.0</v>
      </c>
      <c r="H401">
        <v>45.0</v>
      </c>
      <c r="I401">
        <v>24.5963</v>
      </c>
      <c r="J401" t="s">
        <v>1811</v>
      </c>
    </row>
    <row r="402" ht="15.75" customHeight="1">
      <c r="A402">
        <f t="shared" si="2"/>
        <v>400</v>
      </c>
      <c r="B402" t="s">
        <v>980</v>
      </c>
      <c r="C402" t="s">
        <v>1813</v>
      </c>
      <c r="D402" t="s">
        <v>80</v>
      </c>
      <c r="E402">
        <v>367.0</v>
      </c>
      <c r="F402">
        <v>375.0</v>
      </c>
      <c r="G402">
        <v>3.0</v>
      </c>
      <c r="H402">
        <v>47.0</v>
      </c>
      <c r="I402">
        <v>18.9947</v>
      </c>
      <c r="J402" t="s">
        <v>1817</v>
      </c>
    </row>
    <row r="403" ht="15.75" customHeight="1">
      <c r="A403">
        <f t="shared" si="2"/>
        <v>401</v>
      </c>
      <c r="B403" t="s">
        <v>980</v>
      </c>
      <c r="C403" t="s">
        <v>1819</v>
      </c>
      <c r="D403" t="s">
        <v>80</v>
      </c>
      <c r="E403">
        <v>354.0</v>
      </c>
      <c r="F403">
        <v>372.0</v>
      </c>
      <c r="G403">
        <v>3.0</v>
      </c>
      <c r="H403">
        <v>42.0</v>
      </c>
      <c r="I403">
        <v>16.172</v>
      </c>
      <c r="J403" t="s">
        <v>1821</v>
      </c>
    </row>
    <row r="404" ht="15.75" customHeight="1">
      <c r="A404">
        <f t="shared" si="2"/>
        <v>402</v>
      </c>
      <c r="B404" t="s">
        <v>980</v>
      </c>
      <c r="C404" t="s">
        <v>1824</v>
      </c>
      <c r="D404" t="s">
        <v>80</v>
      </c>
      <c r="E404">
        <v>229.0</v>
      </c>
      <c r="F404">
        <v>329.0</v>
      </c>
      <c r="G404">
        <v>3.0</v>
      </c>
      <c r="H404">
        <v>38.0</v>
      </c>
      <c r="I404">
        <v>12.772</v>
      </c>
      <c r="J404" t="s">
        <v>1825</v>
      </c>
    </row>
    <row r="405" ht="15.75" customHeight="1">
      <c r="A405">
        <f t="shared" si="2"/>
        <v>403</v>
      </c>
      <c r="B405" t="s">
        <v>980</v>
      </c>
      <c r="C405" t="s">
        <v>1827</v>
      </c>
      <c r="D405" t="s">
        <v>80</v>
      </c>
      <c r="E405">
        <v>58.0</v>
      </c>
      <c r="F405">
        <v>154.0</v>
      </c>
      <c r="G405">
        <v>3.0</v>
      </c>
      <c r="H405">
        <v>37.0</v>
      </c>
      <c r="I405">
        <v>8.7727</v>
      </c>
      <c r="J405" t="s">
        <v>1829</v>
      </c>
    </row>
    <row r="406" ht="15.75" customHeight="1">
      <c r="A406">
        <f t="shared" si="2"/>
        <v>404</v>
      </c>
      <c r="B406" t="s">
        <v>1016</v>
      </c>
      <c r="C406" t="s">
        <v>587</v>
      </c>
      <c r="D406" t="s">
        <v>58</v>
      </c>
      <c r="E406">
        <v>969.0</v>
      </c>
      <c r="F406">
        <v>98705.0</v>
      </c>
      <c r="G406">
        <v>3.0</v>
      </c>
      <c r="H406">
        <v>7.0</v>
      </c>
      <c r="I406">
        <v>6.1284</v>
      </c>
      <c r="J406" t="s">
        <v>1835</v>
      </c>
    </row>
    <row r="407" ht="15.75" customHeight="1">
      <c r="A407">
        <f t="shared" si="2"/>
        <v>405</v>
      </c>
      <c r="B407" t="s">
        <v>1016</v>
      </c>
      <c r="C407" t="s">
        <v>1836</v>
      </c>
      <c r="D407" t="s">
        <v>58</v>
      </c>
      <c r="E407">
        <v>2041.0</v>
      </c>
      <c r="F407">
        <v>98705.0</v>
      </c>
      <c r="G407">
        <v>1.0</v>
      </c>
      <c r="H407">
        <v>4.0</v>
      </c>
      <c r="I407">
        <v>2.5699</v>
      </c>
      <c r="J407" t="s">
        <v>1838</v>
      </c>
    </row>
    <row r="408" ht="15.75" customHeight="1">
      <c r="A408">
        <f t="shared" si="2"/>
        <v>406</v>
      </c>
      <c r="B408" t="s">
        <v>1016</v>
      </c>
      <c r="C408" t="s">
        <v>454</v>
      </c>
      <c r="D408" t="s">
        <v>1243</v>
      </c>
      <c r="E408">
        <v>92971.0</v>
      </c>
      <c r="F408">
        <v>98705.0</v>
      </c>
      <c r="G408">
        <v>1.0</v>
      </c>
      <c r="H408">
        <v>8.0</v>
      </c>
      <c r="I408">
        <v>6.128</v>
      </c>
      <c r="J408" t="s">
        <v>1839</v>
      </c>
    </row>
    <row r="409" ht="15.75" customHeight="1">
      <c r="A409">
        <f t="shared" si="2"/>
        <v>407</v>
      </c>
      <c r="B409" t="s">
        <v>1016</v>
      </c>
      <c r="C409" t="s">
        <v>1841</v>
      </c>
      <c r="D409" t="s">
        <v>71</v>
      </c>
      <c r="E409">
        <v>591.0</v>
      </c>
      <c r="F409">
        <v>68063.0</v>
      </c>
      <c r="G409">
        <v>19.0</v>
      </c>
      <c r="H409">
        <v>19.0</v>
      </c>
      <c r="I409">
        <v>19.0</v>
      </c>
      <c r="J409" t="s">
        <v>1842</v>
      </c>
    </row>
    <row r="410" ht="15.75" customHeight="1">
      <c r="A410">
        <f t="shared" si="2"/>
        <v>408</v>
      </c>
      <c r="B410" t="s">
        <v>1016</v>
      </c>
      <c r="C410" t="s">
        <v>1843</v>
      </c>
      <c r="D410" t="s">
        <v>80</v>
      </c>
      <c r="E410">
        <v>112.0</v>
      </c>
      <c r="F410">
        <v>153.0</v>
      </c>
      <c r="G410">
        <v>7.0</v>
      </c>
      <c r="H410">
        <v>78.0</v>
      </c>
      <c r="I410">
        <v>31.6471</v>
      </c>
      <c r="J410" t="s">
        <v>1844</v>
      </c>
    </row>
    <row r="411" ht="15.75" customHeight="1">
      <c r="A411">
        <f t="shared" si="2"/>
        <v>409</v>
      </c>
      <c r="B411" t="s">
        <v>1028</v>
      </c>
      <c r="C411" t="s">
        <v>1845</v>
      </c>
      <c r="D411" t="s">
        <v>58</v>
      </c>
      <c r="E411">
        <v>3431.0</v>
      </c>
      <c r="F411">
        <v>3431.0</v>
      </c>
      <c r="G411">
        <v>1.0</v>
      </c>
      <c r="H411">
        <v>4.0</v>
      </c>
      <c r="I411">
        <v>3.6989</v>
      </c>
      <c r="J411" t="s">
        <v>1846</v>
      </c>
    </row>
    <row r="412" ht="15.75" customHeight="1">
      <c r="A412">
        <f t="shared" si="2"/>
        <v>410</v>
      </c>
      <c r="B412" t="s">
        <v>1028</v>
      </c>
      <c r="C412" t="s">
        <v>587</v>
      </c>
      <c r="D412" t="s">
        <v>58</v>
      </c>
      <c r="E412">
        <v>3016.0</v>
      </c>
      <c r="F412">
        <v>3427.0</v>
      </c>
      <c r="G412">
        <v>1.0</v>
      </c>
      <c r="H412">
        <v>4.0</v>
      </c>
      <c r="I412">
        <v>3.7032</v>
      </c>
      <c r="J412" t="s">
        <v>1847</v>
      </c>
    </row>
    <row r="413" ht="15.75" customHeight="1">
      <c r="A413">
        <f t="shared" si="2"/>
        <v>411</v>
      </c>
      <c r="B413" t="s">
        <v>1028</v>
      </c>
      <c r="C413" t="s">
        <v>1848</v>
      </c>
      <c r="D413" t="s">
        <v>80</v>
      </c>
      <c r="E413">
        <v>2249.0</v>
      </c>
      <c r="F413">
        <v>3424.0</v>
      </c>
      <c r="G413">
        <v>2.0</v>
      </c>
      <c r="H413">
        <v>7.0</v>
      </c>
      <c r="I413">
        <v>4.9755</v>
      </c>
      <c r="J413" t="s">
        <v>1849</v>
      </c>
    </row>
    <row r="414" ht="15.75" customHeight="1">
      <c r="A414">
        <f t="shared" si="2"/>
        <v>412</v>
      </c>
      <c r="B414" t="s">
        <v>1028</v>
      </c>
      <c r="C414" t="s">
        <v>1851</v>
      </c>
      <c r="D414" t="s">
        <v>71</v>
      </c>
      <c r="E414">
        <v>1836.0</v>
      </c>
      <c r="F414">
        <v>3424.0</v>
      </c>
      <c r="G414">
        <v>19.0</v>
      </c>
      <c r="H414">
        <v>19.0</v>
      </c>
      <c r="I414">
        <v>19.0</v>
      </c>
      <c r="J414" t="s">
        <v>1852</v>
      </c>
    </row>
    <row r="415" ht="15.75" customHeight="1">
      <c r="A415">
        <f t="shared" si="2"/>
        <v>413</v>
      </c>
      <c r="B415" t="s">
        <v>1028</v>
      </c>
      <c r="C415" t="s">
        <v>1853</v>
      </c>
      <c r="D415" t="s">
        <v>455</v>
      </c>
      <c r="E415">
        <v>435.0</v>
      </c>
      <c r="F415">
        <v>3429.0</v>
      </c>
      <c r="G415">
        <v>1.0</v>
      </c>
      <c r="H415">
        <v>4.0</v>
      </c>
      <c r="I415">
        <v>1.8023</v>
      </c>
      <c r="J415" t="s">
        <v>1854</v>
      </c>
    </row>
    <row r="416" ht="15.75" customHeight="1">
      <c r="A416">
        <f t="shared" si="2"/>
        <v>414</v>
      </c>
      <c r="B416" t="s">
        <v>1028</v>
      </c>
      <c r="C416" t="s">
        <v>1855</v>
      </c>
      <c r="D416" t="s">
        <v>71</v>
      </c>
      <c r="E416">
        <v>1028.0</v>
      </c>
      <c r="F416">
        <v>1728.0</v>
      </c>
      <c r="G416">
        <v>19.0</v>
      </c>
      <c r="H416">
        <v>19.0</v>
      </c>
      <c r="I416">
        <v>19.0</v>
      </c>
      <c r="J416" t="s">
        <v>1856</v>
      </c>
    </row>
    <row r="417" ht="15.75" customHeight="1">
      <c r="A417">
        <f t="shared" si="2"/>
        <v>415</v>
      </c>
      <c r="B417" t="s">
        <v>1028</v>
      </c>
      <c r="C417" t="s">
        <v>336</v>
      </c>
      <c r="D417" t="s">
        <v>71</v>
      </c>
      <c r="E417">
        <v>1029.0</v>
      </c>
      <c r="F417">
        <v>3430.0</v>
      </c>
      <c r="G417">
        <v>19.0</v>
      </c>
      <c r="H417">
        <v>19.0</v>
      </c>
      <c r="I417">
        <v>19.0</v>
      </c>
      <c r="J417" t="s">
        <v>1858</v>
      </c>
    </row>
    <row r="418" ht="15.75" customHeight="1">
      <c r="A418">
        <f t="shared" si="2"/>
        <v>416</v>
      </c>
      <c r="B418" t="s">
        <v>1101</v>
      </c>
      <c r="C418" t="s">
        <v>1860</v>
      </c>
      <c r="D418" t="s">
        <v>80</v>
      </c>
      <c r="E418">
        <v>185.0</v>
      </c>
      <c r="F418">
        <v>188.0</v>
      </c>
      <c r="G418">
        <v>2.0</v>
      </c>
      <c r="H418">
        <v>19.0</v>
      </c>
      <c r="I418">
        <v>6.6277</v>
      </c>
      <c r="J418" t="s">
        <v>1861</v>
      </c>
    </row>
    <row r="419" ht="15.75" customHeight="1">
      <c r="A419">
        <f t="shared" si="2"/>
        <v>417</v>
      </c>
      <c r="B419" t="s">
        <v>1101</v>
      </c>
      <c r="C419" t="s">
        <v>582</v>
      </c>
      <c r="D419" t="s">
        <v>80</v>
      </c>
      <c r="E419">
        <v>187.0</v>
      </c>
      <c r="F419">
        <v>187.0</v>
      </c>
      <c r="G419">
        <v>4.0</v>
      </c>
      <c r="H419">
        <v>78.0</v>
      </c>
      <c r="I419">
        <v>30.7326</v>
      </c>
      <c r="J419" t="s">
        <v>1863</v>
      </c>
    </row>
    <row r="420" ht="15.75" customHeight="1">
      <c r="A420">
        <f t="shared" si="2"/>
        <v>418</v>
      </c>
      <c r="B420" t="s">
        <v>1101</v>
      </c>
      <c r="C420" t="s">
        <v>336</v>
      </c>
      <c r="D420" t="s">
        <v>71</v>
      </c>
      <c r="E420">
        <v>56.0</v>
      </c>
      <c r="F420">
        <v>188.0</v>
      </c>
      <c r="G420">
        <v>19.0</v>
      </c>
      <c r="H420">
        <v>19.0</v>
      </c>
      <c r="I420">
        <v>19.0</v>
      </c>
      <c r="J420" t="s">
        <v>1865</v>
      </c>
    </row>
    <row r="421" ht="15.75" customHeight="1">
      <c r="A421">
        <f t="shared" si="2"/>
        <v>419</v>
      </c>
      <c r="B421" t="s">
        <v>1101</v>
      </c>
      <c r="C421" t="s">
        <v>339</v>
      </c>
      <c r="D421" t="s">
        <v>71</v>
      </c>
      <c r="E421">
        <v>41.0</v>
      </c>
      <c r="F421">
        <v>188.0</v>
      </c>
      <c r="G421">
        <v>19.0</v>
      </c>
      <c r="H421">
        <v>19.0</v>
      </c>
      <c r="I421">
        <v>19.0</v>
      </c>
      <c r="J421" t="s">
        <v>1870</v>
      </c>
    </row>
    <row r="422" ht="15.75" customHeight="1">
      <c r="A422">
        <f t="shared" si="2"/>
        <v>420</v>
      </c>
      <c r="B422" t="s">
        <v>1190</v>
      </c>
      <c r="C422" t="s">
        <v>1527</v>
      </c>
      <c r="D422" t="s">
        <v>58</v>
      </c>
      <c r="E422">
        <v>207093.0</v>
      </c>
      <c r="F422">
        <v>207093.0</v>
      </c>
      <c r="G422">
        <v>1.0</v>
      </c>
      <c r="H422">
        <v>6.0</v>
      </c>
      <c r="I422">
        <v>5.6286</v>
      </c>
      <c r="J422" t="s">
        <v>1879</v>
      </c>
    </row>
    <row r="423" ht="15.75" customHeight="1">
      <c r="A423">
        <f t="shared" si="2"/>
        <v>421</v>
      </c>
      <c r="B423" t="s">
        <v>1190</v>
      </c>
      <c r="C423" t="s">
        <v>1883</v>
      </c>
      <c r="D423" t="s">
        <v>58</v>
      </c>
      <c r="E423">
        <v>1222.0</v>
      </c>
      <c r="F423">
        <v>197768.0</v>
      </c>
      <c r="G423">
        <v>1.0</v>
      </c>
      <c r="H423">
        <v>6.0</v>
      </c>
      <c r="I423">
        <v>4.4729</v>
      </c>
      <c r="J423" t="s">
        <v>1886</v>
      </c>
    </row>
    <row r="424" ht="15.75" customHeight="1">
      <c r="A424">
        <f t="shared" si="2"/>
        <v>422</v>
      </c>
      <c r="B424" t="s">
        <v>1190</v>
      </c>
      <c r="C424" t="s">
        <v>1889</v>
      </c>
      <c r="D424" t="s">
        <v>58</v>
      </c>
      <c r="E424">
        <v>15710.0</v>
      </c>
      <c r="F424">
        <v>202579.0</v>
      </c>
      <c r="G424">
        <v>1.0</v>
      </c>
      <c r="H424">
        <v>6.0</v>
      </c>
      <c r="I424">
        <v>5.1769</v>
      </c>
      <c r="J424" t="s">
        <v>1890</v>
      </c>
    </row>
    <row r="425" ht="15.75" customHeight="1">
      <c r="A425">
        <f t="shared" si="2"/>
        <v>423</v>
      </c>
      <c r="B425" t="s">
        <v>1190</v>
      </c>
      <c r="C425" t="s">
        <v>1893</v>
      </c>
      <c r="D425" t="s">
        <v>58</v>
      </c>
      <c r="E425">
        <v>141479.0</v>
      </c>
      <c r="F425">
        <v>179739.0</v>
      </c>
      <c r="G425">
        <v>1.0</v>
      </c>
      <c r="H425">
        <v>6.0</v>
      </c>
      <c r="I425">
        <v>5.5446</v>
      </c>
      <c r="J425" t="s">
        <v>1896</v>
      </c>
    </row>
    <row r="426" ht="15.75" customHeight="1">
      <c r="A426">
        <f t="shared" si="2"/>
        <v>424</v>
      </c>
      <c r="B426" t="s">
        <v>1190</v>
      </c>
      <c r="C426" t="s">
        <v>1898</v>
      </c>
      <c r="D426" t="s">
        <v>58</v>
      </c>
      <c r="E426">
        <v>10248.0</v>
      </c>
      <c r="F426">
        <v>172872.0</v>
      </c>
      <c r="G426">
        <v>4.0</v>
      </c>
      <c r="H426">
        <v>5.0</v>
      </c>
      <c r="I426">
        <v>4.9631</v>
      </c>
      <c r="J426" t="s">
        <v>1899</v>
      </c>
    </row>
    <row r="427" ht="15.75" customHeight="1">
      <c r="A427">
        <f t="shared" si="2"/>
        <v>425</v>
      </c>
      <c r="B427" t="s">
        <v>1190</v>
      </c>
      <c r="C427" t="s">
        <v>1901</v>
      </c>
      <c r="D427" t="s">
        <v>80</v>
      </c>
      <c r="E427">
        <v>297.0</v>
      </c>
      <c r="F427">
        <v>107331.0</v>
      </c>
      <c r="G427">
        <v>1.0</v>
      </c>
      <c r="H427">
        <v>5.0</v>
      </c>
      <c r="I427">
        <v>1.4047</v>
      </c>
      <c r="J427" t="s">
        <v>1902</v>
      </c>
    </row>
    <row r="428" ht="15.75" customHeight="1">
      <c r="A428">
        <f t="shared" si="2"/>
        <v>426</v>
      </c>
      <c r="B428" t="s">
        <v>1190</v>
      </c>
      <c r="C428" t="s">
        <v>1905</v>
      </c>
      <c r="D428" t="s">
        <v>80</v>
      </c>
      <c r="E428">
        <v>196357.0</v>
      </c>
      <c r="F428">
        <v>206731.0</v>
      </c>
      <c r="G428">
        <v>1.0</v>
      </c>
      <c r="H428">
        <v>160.0</v>
      </c>
      <c r="I428">
        <v>34.0792</v>
      </c>
      <c r="J428" t="s">
        <v>1906</v>
      </c>
    </row>
    <row r="429" ht="15.75" customHeight="1">
      <c r="A429">
        <f t="shared" si="2"/>
        <v>427</v>
      </c>
      <c r="B429" t="s">
        <v>1190</v>
      </c>
      <c r="C429" t="s">
        <v>1908</v>
      </c>
      <c r="D429" t="s">
        <v>80</v>
      </c>
      <c r="E429">
        <v>107900.0</v>
      </c>
      <c r="F429">
        <v>111554.0</v>
      </c>
      <c r="G429">
        <v>4.0</v>
      </c>
      <c r="H429">
        <v>60.0</v>
      </c>
      <c r="I429">
        <v>17.4136</v>
      </c>
      <c r="J429" t="s">
        <v>1910</v>
      </c>
    </row>
    <row r="430" ht="15.75" customHeight="1">
      <c r="A430">
        <f t="shared" si="2"/>
        <v>428</v>
      </c>
      <c r="B430" t="s">
        <v>1190</v>
      </c>
      <c r="C430" t="s">
        <v>1912</v>
      </c>
      <c r="D430" t="s">
        <v>80</v>
      </c>
      <c r="E430">
        <v>72436.0</v>
      </c>
      <c r="F430">
        <v>202870.0</v>
      </c>
      <c r="G430">
        <v>1.0</v>
      </c>
      <c r="H430">
        <v>78.0</v>
      </c>
      <c r="I430">
        <v>10.3051</v>
      </c>
      <c r="J430" t="s">
        <v>1913</v>
      </c>
    </row>
    <row r="431" ht="15.75" customHeight="1">
      <c r="A431">
        <f t="shared" si="2"/>
        <v>429</v>
      </c>
      <c r="B431" t="s">
        <v>1190</v>
      </c>
      <c r="C431" t="s">
        <v>336</v>
      </c>
      <c r="D431" t="s">
        <v>71</v>
      </c>
      <c r="E431">
        <v>114942.0</v>
      </c>
      <c r="F431">
        <v>143342.0</v>
      </c>
      <c r="G431">
        <v>19.0</v>
      </c>
      <c r="H431">
        <v>19.0</v>
      </c>
      <c r="I431">
        <v>19.0</v>
      </c>
      <c r="J431" t="s">
        <v>1915</v>
      </c>
    </row>
    <row r="432" ht="15.75" customHeight="1">
      <c r="A432">
        <f t="shared" si="2"/>
        <v>430</v>
      </c>
      <c r="B432" t="s">
        <v>1190</v>
      </c>
      <c r="C432" t="s">
        <v>339</v>
      </c>
      <c r="D432" t="s">
        <v>71</v>
      </c>
      <c r="E432">
        <v>113681.0</v>
      </c>
      <c r="F432">
        <v>151174.0</v>
      </c>
      <c r="G432">
        <v>19.0</v>
      </c>
      <c r="H432">
        <v>19.0</v>
      </c>
      <c r="I432">
        <v>19.0</v>
      </c>
      <c r="J432" t="s">
        <v>1919</v>
      </c>
    </row>
    <row r="433" ht="15.75" customHeight="1">
      <c r="A433">
        <f t="shared" si="2"/>
        <v>431</v>
      </c>
      <c r="B433" t="s">
        <v>1190</v>
      </c>
      <c r="C433" t="s">
        <v>334</v>
      </c>
      <c r="D433" t="s">
        <v>80</v>
      </c>
      <c r="E433">
        <v>188.0</v>
      </c>
      <c r="F433">
        <v>139434.0</v>
      </c>
      <c r="G433">
        <v>1.0</v>
      </c>
      <c r="H433">
        <v>15.0</v>
      </c>
      <c r="I433">
        <v>7.1566</v>
      </c>
      <c r="J433" t="s">
        <v>1923</v>
      </c>
    </row>
    <row r="434" ht="15.75" customHeight="1">
      <c r="A434">
        <f t="shared" si="2"/>
        <v>432</v>
      </c>
      <c r="B434" t="s">
        <v>1190</v>
      </c>
      <c r="C434" t="s">
        <v>219</v>
      </c>
      <c r="D434" t="s">
        <v>80</v>
      </c>
      <c r="E434">
        <v>120.0</v>
      </c>
      <c r="F434">
        <v>148439.0</v>
      </c>
      <c r="G434">
        <v>2.0</v>
      </c>
      <c r="H434">
        <v>18.0</v>
      </c>
      <c r="I434">
        <v>6.7562</v>
      </c>
      <c r="J434" t="s">
        <v>1927</v>
      </c>
    </row>
    <row r="435" ht="15.75" customHeight="1">
      <c r="A435">
        <f t="shared" si="2"/>
        <v>433</v>
      </c>
      <c r="B435" t="s">
        <v>1190</v>
      </c>
      <c r="C435" t="s">
        <v>1932</v>
      </c>
      <c r="D435" t="s">
        <v>80</v>
      </c>
      <c r="E435">
        <v>65895.0</v>
      </c>
      <c r="F435">
        <v>65976.0</v>
      </c>
      <c r="G435">
        <v>1.0</v>
      </c>
      <c r="H435">
        <v>118.0</v>
      </c>
      <c r="I435">
        <v>34.5213</v>
      </c>
      <c r="J435" t="s">
        <v>1933</v>
      </c>
    </row>
    <row r="436" ht="15.75" customHeight="1">
      <c r="A436">
        <f t="shared" si="2"/>
        <v>434</v>
      </c>
      <c r="B436" t="s">
        <v>1190</v>
      </c>
      <c r="C436" t="s">
        <v>1936</v>
      </c>
      <c r="D436" t="s">
        <v>80</v>
      </c>
      <c r="E436">
        <v>23682.0</v>
      </c>
      <c r="F436">
        <v>29211.0</v>
      </c>
      <c r="G436">
        <v>1.0</v>
      </c>
      <c r="H436">
        <v>250.0</v>
      </c>
      <c r="I436">
        <v>37.0099</v>
      </c>
      <c r="J436" t="s">
        <v>1938</v>
      </c>
    </row>
    <row r="437" ht="15.75" customHeight="1">
      <c r="A437">
        <f t="shared" si="2"/>
        <v>435</v>
      </c>
      <c r="B437" t="s">
        <v>1190</v>
      </c>
      <c r="C437" t="s">
        <v>1940</v>
      </c>
      <c r="D437" t="s">
        <v>80</v>
      </c>
      <c r="E437">
        <v>10584.0</v>
      </c>
      <c r="F437">
        <v>13750.0</v>
      </c>
      <c r="G437">
        <v>1.0</v>
      </c>
      <c r="H437">
        <v>250.0</v>
      </c>
      <c r="I437">
        <v>45.6369</v>
      </c>
      <c r="J437" t="s">
        <v>1942</v>
      </c>
    </row>
    <row r="438" ht="15.75" customHeight="1">
      <c r="A438">
        <f t="shared" si="2"/>
        <v>436</v>
      </c>
      <c r="B438" t="s">
        <v>1190</v>
      </c>
      <c r="C438" t="s">
        <v>1944</v>
      </c>
      <c r="D438" t="s">
        <v>80</v>
      </c>
      <c r="E438">
        <v>10182.0</v>
      </c>
      <c r="F438">
        <v>21220.0</v>
      </c>
      <c r="G438">
        <v>1.0</v>
      </c>
      <c r="H438">
        <v>175.0</v>
      </c>
      <c r="I438">
        <v>22.9076</v>
      </c>
      <c r="J438" t="s">
        <v>1945</v>
      </c>
    </row>
    <row r="439" ht="15.75" customHeight="1">
      <c r="A439">
        <f t="shared" si="2"/>
        <v>437</v>
      </c>
      <c r="B439" t="s">
        <v>1190</v>
      </c>
      <c r="C439" t="s">
        <v>1947</v>
      </c>
      <c r="D439" t="s">
        <v>58</v>
      </c>
      <c r="E439">
        <v>3801.0</v>
      </c>
      <c r="F439">
        <v>50741.0</v>
      </c>
      <c r="G439">
        <v>4.0</v>
      </c>
      <c r="H439">
        <v>5.0</v>
      </c>
      <c r="I439">
        <v>4.9564</v>
      </c>
      <c r="J439" t="s">
        <v>1949</v>
      </c>
    </row>
    <row r="440" ht="15.75" customHeight="1">
      <c r="A440">
        <f t="shared" si="2"/>
        <v>438</v>
      </c>
      <c r="B440" t="s">
        <v>1190</v>
      </c>
      <c r="C440" t="s">
        <v>1951</v>
      </c>
      <c r="D440" t="s">
        <v>58</v>
      </c>
      <c r="E440">
        <v>1326.0</v>
      </c>
      <c r="F440">
        <v>6379.0</v>
      </c>
      <c r="G440">
        <v>4.0</v>
      </c>
      <c r="H440">
        <v>5.0</v>
      </c>
      <c r="I440">
        <v>4.9702</v>
      </c>
      <c r="J440" t="s">
        <v>1953</v>
      </c>
    </row>
    <row r="441" ht="15.75" customHeight="1">
      <c r="A441">
        <f t="shared" si="2"/>
        <v>439</v>
      </c>
      <c r="B441" t="s">
        <v>1190</v>
      </c>
      <c r="C441" t="s">
        <v>1955</v>
      </c>
      <c r="D441" t="s">
        <v>58</v>
      </c>
      <c r="E441">
        <v>528.0</v>
      </c>
      <c r="F441">
        <v>2050.0</v>
      </c>
      <c r="G441">
        <v>4.0</v>
      </c>
      <c r="H441">
        <v>5.0</v>
      </c>
      <c r="I441">
        <v>4.9512</v>
      </c>
      <c r="J441" t="s">
        <v>1957</v>
      </c>
    </row>
    <row r="442" ht="15.75" customHeight="1">
      <c r="A442">
        <f t="shared" si="2"/>
        <v>440</v>
      </c>
      <c r="B442" t="s">
        <v>1190</v>
      </c>
      <c r="C442" t="s">
        <v>1960</v>
      </c>
      <c r="D442" t="s">
        <v>58</v>
      </c>
      <c r="E442">
        <v>28351.0</v>
      </c>
      <c r="F442">
        <v>207045.0</v>
      </c>
      <c r="G442">
        <v>1.0</v>
      </c>
      <c r="H442">
        <v>6.0</v>
      </c>
      <c r="I442">
        <v>5.1495</v>
      </c>
      <c r="J442" t="s">
        <v>1961</v>
      </c>
    </row>
    <row r="443" ht="15.75" customHeight="1">
      <c r="A443">
        <f t="shared" si="2"/>
        <v>441</v>
      </c>
      <c r="B443" t="s">
        <v>1190</v>
      </c>
      <c r="C443" t="s">
        <v>1965</v>
      </c>
      <c r="D443" t="s">
        <v>58</v>
      </c>
      <c r="E443">
        <v>2049.0</v>
      </c>
      <c r="F443">
        <v>4762.0</v>
      </c>
      <c r="G443">
        <v>3.0</v>
      </c>
      <c r="H443">
        <v>6.0</v>
      </c>
      <c r="I443">
        <v>5.0525</v>
      </c>
      <c r="J443" t="s">
        <v>1966</v>
      </c>
    </row>
    <row r="444" ht="15.75" customHeight="1">
      <c r="A444">
        <f t="shared" si="2"/>
        <v>442</v>
      </c>
      <c r="B444" t="s">
        <v>1190</v>
      </c>
      <c r="C444" t="s">
        <v>1969</v>
      </c>
      <c r="D444" t="s">
        <v>58</v>
      </c>
      <c r="E444">
        <v>9191.0</v>
      </c>
      <c r="F444">
        <v>12362.0</v>
      </c>
      <c r="G444">
        <v>1.0</v>
      </c>
      <c r="H444">
        <v>6.0</v>
      </c>
      <c r="I444">
        <v>5.5231</v>
      </c>
      <c r="J444" t="s">
        <v>1970</v>
      </c>
    </row>
    <row r="445" ht="15.75" customHeight="1">
      <c r="A445">
        <f t="shared" si="2"/>
        <v>443</v>
      </c>
      <c r="B445" t="s">
        <v>1387</v>
      </c>
      <c r="C445" t="s">
        <v>811</v>
      </c>
      <c r="D445" t="s">
        <v>58</v>
      </c>
      <c r="E445">
        <v>3745.0</v>
      </c>
      <c r="F445">
        <v>3745.0</v>
      </c>
      <c r="G445">
        <v>1.0</v>
      </c>
      <c r="H445">
        <v>4.0</v>
      </c>
      <c r="I445">
        <v>3.7415</v>
      </c>
      <c r="J445" t="s">
        <v>1971</v>
      </c>
    </row>
    <row r="446" ht="15.75" customHeight="1">
      <c r="A446">
        <f t="shared" si="2"/>
        <v>444</v>
      </c>
      <c r="B446" t="s">
        <v>1387</v>
      </c>
      <c r="C446" t="s">
        <v>1973</v>
      </c>
      <c r="D446" t="s">
        <v>80</v>
      </c>
      <c r="E446">
        <v>1577.0</v>
      </c>
      <c r="F446">
        <v>3511.0</v>
      </c>
      <c r="G446">
        <v>3.0</v>
      </c>
      <c r="H446">
        <v>14.0</v>
      </c>
      <c r="I446">
        <v>6.5318</v>
      </c>
      <c r="J446" t="s">
        <v>1974</v>
      </c>
    </row>
    <row r="447" ht="15.75" customHeight="1">
      <c r="A447">
        <f t="shared" si="2"/>
        <v>445</v>
      </c>
      <c r="B447" t="s">
        <v>1387</v>
      </c>
      <c r="C447" t="s">
        <v>570</v>
      </c>
      <c r="D447" t="s">
        <v>71</v>
      </c>
      <c r="E447">
        <v>567.0</v>
      </c>
      <c r="F447">
        <v>3691.0</v>
      </c>
      <c r="G447">
        <v>26.0</v>
      </c>
      <c r="H447">
        <v>26.0</v>
      </c>
      <c r="I447">
        <v>26.0</v>
      </c>
      <c r="J447" t="s">
        <v>1976</v>
      </c>
    </row>
    <row r="448" ht="15.75" customHeight="1">
      <c r="A448">
        <f t="shared" si="2"/>
        <v>446</v>
      </c>
      <c r="B448" t="s">
        <v>1387</v>
      </c>
      <c r="C448" t="s">
        <v>576</v>
      </c>
      <c r="D448" t="s">
        <v>71</v>
      </c>
      <c r="E448">
        <v>839.0</v>
      </c>
      <c r="F448">
        <v>3541.0</v>
      </c>
      <c r="G448">
        <v>26.0</v>
      </c>
      <c r="H448">
        <v>26.0</v>
      </c>
      <c r="I448">
        <v>26.0</v>
      </c>
      <c r="J448" t="s">
        <v>1978</v>
      </c>
    </row>
    <row r="449" ht="15.75" customHeight="1">
      <c r="A449">
        <f t="shared" si="2"/>
        <v>447</v>
      </c>
      <c r="B449" t="s">
        <v>1387</v>
      </c>
      <c r="C449" t="s">
        <v>817</v>
      </c>
      <c r="D449" t="s">
        <v>58</v>
      </c>
      <c r="E449">
        <v>213.0</v>
      </c>
      <c r="F449">
        <v>3170.0</v>
      </c>
      <c r="G449">
        <v>1.0</v>
      </c>
      <c r="H449">
        <v>3.0</v>
      </c>
      <c r="I449">
        <v>2.164</v>
      </c>
      <c r="J449" t="s">
        <v>1980</v>
      </c>
    </row>
    <row r="450" ht="15.75" customHeight="1">
      <c r="A450">
        <f t="shared" si="2"/>
        <v>448</v>
      </c>
      <c r="B450" t="s">
        <v>1387</v>
      </c>
      <c r="C450" t="s">
        <v>697</v>
      </c>
      <c r="D450" t="s">
        <v>80</v>
      </c>
      <c r="E450">
        <v>2546.0</v>
      </c>
      <c r="F450">
        <v>3561.0</v>
      </c>
      <c r="G450">
        <v>3.0</v>
      </c>
      <c r="H450">
        <v>393.0</v>
      </c>
      <c r="I450">
        <v>148.2407</v>
      </c>
      <c r="J450" t="s">
        <v>1982</v>
      </c>
    </row>
    <row r="451" ht="15.75" customHeight="1">
      <c r="A451">
        <f t="shared" si="2"/>
        <v>449</v>
      </c>
      <c r="B451" t="s">
        <v>1387</v>
      </c>
      <c r="C451" t="s">
        <v>336</v>
      </c>
      <c r="D451" t="s">
        <v>71</v>
      </c>
      <c r="E451">
        <v>513.0</v>
      </c>
      <c r="F451">
        <v>3745.0</v>
      </c>
      <c r="G451">
        <v>19.0</v>
      </c>
      <c r="H451">
        <v>19.0</v>
      </c>
      <c r="I451">
        <v>19.0</v>
      </c>
      <c r="J451" t="s">
        <v>1984</v>
      </c>
    </row>
    <row r="452" ht="15.75" customHeight="1">
      <c r="A452">
        <f t="shared" si="2"/>
        <v>450</v>
      </c>
      <c r="B452" t="s">
        <v>1387</v>
      </c>
      <c r="C452" t="s">
        <v>339</v>
      </c>
      <c r="D452" t="s">
        <v>71</v>
      </c>
      <c r="E452">
        <v>517.0</v>
      </c>
      <c r="F452">
        <v>3745.0</v>
      </c>
      <c r="G452">
        <v>19.0</v>
      </c>
      <c r="H452">
        <v>19.0</v>
      </c>
      <c r="I452">
        <v>19.0</v>
      </c>
      <c r="J452" t="s">
        <v>1988</v>
      </c>
    </row>
    <row r="453" ht="15.75" customHeight="1">
      <c r="A453">
        <f t="shared" si="2"/>
        <v>451</v>
      </c>
      <c r="B453" t="s">
        <v>1433</v>
      </c>
      <c r="C453" t="s">
        <v>1990</v>
      </c>
      <c r="D453" t="s">
        <v>80</v>
      </c>
      <c r="E453">
        <v>210.0</v>
      </c>
      <c r="F453">
        <v>210.0</v>
      </c>
      <c r="G453">
        <v>1.0</v>
      </c>
      <c r="H453">
        <v>4.0</v>
      </c>
      <c r="I453">
        <v>2.9619</v>
      </c>
      <c r="J453" t="s">
        <v>1991</v>
      </c>
    </row>
    <row r="454" ht="15.75" customHeight="1">
      <c r="A454">
        <f t="shared" si="2"/>
        <v>452</v>
      </c>
      <c r="B454" t="s">
        <v>1433</v>
      </c>
      <c r="C454" t="s">
        <v>1992</v>
      </c>
      <c r="D454" t="s">
        <v>80</v>
      </c>
      <c r="E454">
        <v>191.0</v>
      </c>
      <c r="F454">
        <v>199.0</v>
      </c>
      <c r="G454">
        <v>1.0</v>
      </c>
      <c r="H454">
        <v>25.0</v>
      </c>
      <c r="I454">
        <v>10.0352</v>
      </c>
      <c r="J454" t="s">
        <v>1993</v>
      </c>
    </row>
    <row r="455" ht="15.75" customHeight="1">
      <c r="A455">
        <f t="shared" si="2"/>
        <v>453</v>
      </c>
      <c r="B455" t="s">
        <v>1433</v>
      </c>
      <c r="C455" t="s">
        <v>336</v>
      </c>
      <c r="D455" t="s">
        <v>71</v>
      </c>
      <c r="E455">
        <v>53.0</v>
      </c>
      <c r="F455">
        <v>79.0</v>
      </c>
      <c r="G455">
        <v>19.0</v>
      </c>
      <c r="H455">
        <v>19.0</v>
      </c>
      <c r="I455">
        <v>19.0</v>
      </c>
      <c r="J455" t="s">
        <v>1994</v>
      </c>
    </row>
    <row r="456" ht="15.75" customHeight="1">
      <c r="A456">
        <f t="shared" si="2"/>
        <v>454</v>
      </c>
      <c r="B456" t="s">
        <v>1433</v>
      </c>
      <c r="C456" t="s">
        <v>339</v>
      </c>
      <c r="D456" t="s">
        <v>71</v>
      </c>
      <c r="E456">
        <v>56.0</v>
      </c>
      <c r="F456">
        <v>165.0</v>
      </c>
      <c r="G456">
        <v>19.0</v>
      </c>
      <c r="H456">
        <v>19.0</v>
      </c>
      <c r="I456">
        <v>19.0</v>
      </c>
      <c r="J456" t="s">
        <v>1995</v>
      </c>
    </row>
    <row r="457" ht="15.75" customHeight="1">
      <c r="A457">
        <f t="shared" si="2"/>
        <v>455</v>
      </c>
      <c r="B457" t="s">
        <v>1498</v>
      </c>
      <c r="C457" t="s">
        <v>1527</v>
      </c>
      <c r="D457" t="s">
        <v>58</v>
      </c>
      <c r="E457">
        <v>207064.0</v>
      </c>
      <c r="F457">
        <v>207064.0</v>
      </c>
      <c r="G457">
        <v>1.0</v>
      </c>
      <c r="H457">
        <v>6.0</v>
      </c>
      <c r="I457">
        <v>5.6286</v>
      </c>
      <c r="J457" t="s">
        <v>1996</v>
      </c>
    </row>
    <row r="458" ht="15.75" customHeight="1">
      <c r="A458">
        <f t="shared" si="2"/>
        <v>456</v>
      </c>
      <c r="B458" t="s">
        <v>1498</v>
      </c>
      <c r="C458" t="s">
        <v>1997</v>
      </c>
      <c r="D458" t="s">
        <v>80</v>
      </c>
      <c r="E458">
        <v>188352.0</v>
      </c>
      <c r="F458">
        <v>206128.0</v>
      </c>
      <c r="G458">
        <v>1.0</v>
      </c>
      <c r="H458">
        <v>136.0</v>
      </c>
      <c r="I458">
        <v>22.6466</v>
      </c>
      <c r="J458" t="s">
        <v>1998</v>
      </c>
    </row>
    <row r="459" ht="15.75" customHeight="1">
      <c r="A459">
        <f t="shared" si="2"/>
        <v>457</v>
      </c>
      <c r="B459" t="s">
        <v>1498</v>
      </c>
      <c r="C459" t="s">
        <v>1999</v>
      </c>
      <c r="D459" t="s">
        <v>71</v>
      </c>
      <c r="E459">
        <v>115599.0</v>
      </c>
      <c r="F459">
        <v>207064.0</v>
      </c>
      <c r="G459">
        <v>19.0</v>
      </c>
      <c r="H459">
        <v>19.0</v>
      </c>
      <c r="I459">
        <v>19.0</v>
      </c>
      <c r="J459" t="s">
        <v>2000</v>
      </c>
    </row>
    <row r="460" ht="15.75" customHeight="1">
      <c r="A460">
        <f t="shared" si="2"/>
        <v>458</v>
      </c>
      <c r="B460" t="s">
        <v>1498</v>
      </c>
      <c r="C460" t="s">
        <v>1332</v>
      </c>
      <c r="D460" t="s">
        <v>80</v>
      </c>
      <c r="E460">
        <v>13233.0</v>
      </c>
      <c r="F460">
        <v>203033.0</v>
      </c>
      <c r="G460">
        <v>1.0</v>
      </c>
      <c r="H460">
        <v>63.0</v>
      </c>
      <c r="I460">
        <v>9.1828</v>
      </c>
      <c r="J460" t="s">
        <v>2004</v>
      </c>
    </row>
    <row r="461" ht="15.75" customHeight="1">
      <c r="A461">
        <f t="shared" si="2"/>
        <v>459</v>
      </c>
      <c r="B461" t="s">
        <v>1498</v>
      </c>
      <c r="C461" t="s">
        <v>2006</v>
      </c>
      <c r="D461" t="s">
        <v>80</v>
      </c>
      <c r="E461">
        <v>47193.0</v>
      </c>
      <c r="F461">
        <v>176437.0</v>
      </c>
      <c r="G461">
        <v>1.0</v>
      </c>
      <c r="H461">
        <v>78.0</v>
      </c>
      <c r="I461">
        <v>10.1889</v>
      </c>
      <c r="J461" t="s">
        <v>2007</v>
      </c>
    </row>
    <row r="462" ht="15.75" customHeight="1">
      <c r="A462">
        <f t="shared" si="2"/>
        <v>460</v>
      </c>
      <c r="B462" t="s">
        <v>1498</v>
      </c>
      <c r="C462" t="s">
        <v>2009</v>
      </c>
      <c r="D462" t="s">
        <v>80</v>
      </c>
      <c r="E462">
        <v>10784.0</v>
      </c>
      <c r="F462">
        <v>30717.0</v>
      </c>
      <c r="G462">
        <v>1.0</v>
      </c>
      <c r="H462">
        <v>59.0</v>
      </c>
      <c r="I462">
        <v>9.4864</v>
      </c>
      <c r="J462" t="s">
        <v>2011</v>
      </c>
    </row>
    <row r="463" ht="15.75" customHeight="1">
      <c r="A463">
        <f t="shared" si="2"/>
        <v>461</v>
      </c>
      <c r="B463" t="s">
        <v>1498</v>
      </c>
      <c r="C463" t="s">
        <v>1320</v>
      </c>
      <c r="D463" t="s">
        <v>80</v>
      </c>
      <c r="E463">
        <v>2361.0</v>
      </c>
      <c r="F463">
        <v>201344.0</v>
      </c>
      <c r="G463">
        <v>1.0</v>
      </c>
      <c r="H463">
        <v>31.0</v>
      </c>
      <c r="I463">
        <v>10.772</v>
      </c>
      <c r="J463" t="s">
        <v>2013</v>
      </c>
    </row>
    <row r="464" ht="15.75" customHeight="1">
      <c r="A464">
        <f t="shared" si="2"/>
        <v>462</v>
      </c>
      <c r="B464" t="s">
        <v>1498</v>
      </c>
      <c r="C464" t="s">
        <v>1905</v>
      </c>
      <c r="D464" t="s">
        <v>80</v>
      </c>
      <c r="E464">
        <v>195314.0</v>
      </c>
      <c r="F464">
        <v>206215.0</v>
      </c>
      <c r="G464">
        <v>1.0</v>
      </c>
      <c r="H464">
        <v>160.0</v>
      </c>
      <c r="I464">
        <v>34.1329</v>
      </c>
      <c r="J464" t="s">
        <v>2016</v>
      </c>
    </row>
    <row r="465" ht="15.75" customHeight="1">
      <c r="A465">
        <f t="shared" si="2"/>
        <v>463</v>
      </c>
      <c r="B465" t="s">
        <v>1498</v>
      </c>
      <c r="C465" t="s">
        <v>2018</v>
      </c>
      <c r="D465" t="s">
        <v>80</v>
      </c>
      <c r="E465">
        <v>32787.0</v>
      </c>
      <c r="F465">
        <v>172877.0</v>
      </c>
      <c r="G465">
        <v>1.0</v>
      </c>
      <c r="H465">
        <v>80.0</v>
      </c>
      <c r="I465">
        <v>11.9064</v>
      </c>
      <c r="J465" t="s">
        <v>2019</v>
      </c>
    </row>
    <row r="466" ht="15.75" customHeight="1">
      <c r="A466">
        <f t="shared" si="2"/>
        <v>464</v>
      </c>
      <c r="B466" t="s">
        <v>1498</v>
      </c>
      <c r="C466" t="s">
        <v>2021</v>
      </c>
      <c r="D466" t="s">
        <v>83</v>
      </c>
      <c r="E466">
        <v>268.0</v>
      </c>
      <c r="F466">
        <v>96566.0</v>
      </c>
      <c r="G466">
        <v>3.0</v>
      </c>
      <c r="H466">
        <v>4.0</v>
      </c>
      <c r="I466">
        <v>4.0</v>
      </c>
      <c r="J466" t="s">
        <v>2022</v>
      </c>
    </row>
    <row r="467" ht="15.75" customHeight="1">
      <c r="A467">
        <f t="shared" si="2"/>
        <v>465</v>
      </c>
      <c r="B467" t="s">
        <v>1498</v>
      </c>
      <c r="C467" t="s">
        <v>2024</v>
      </c>
      <c r="D467" t="s">
        <v>80</v>
      </c>
      <c r="E467">
        <v>3435.0</v>
      </c>
      <c r="F467">
        <v>4329.0</v>
      </c>
      <c r="G467">
        <v>2.0</v>
      </c>
      <c r="H467">
        <v>33.0</v>
      </c>
      <c r="I467">
        <v>11.1361</v>
      </c>
      <c r="J467" t="s">
        <v>2025</v>
      </c>
    </row>
    <row r="468" ht="15.75" customHeight="1">
      <c r="A468">
        <f t="shared" si="2"/>
        <v>466</v>
      </c>
      <c r="B468" t="s">
        <v>1498</v>
      </c>
      <c r="C468" t="s">
        <v>2027</v>
      </c>
      <c r="D468" t="s">
        <v>58</v>
      </c>
      <c r="E468">
        <v>10021.0</v>
      </c>
      <c r="F468">
        <v>10219.0</v>
      </c>
      <c r="G468">
        <v>3.0</v>
      </c>
      <c r="H468">
        <v>7.0</v>
      </c>
      <c r="I468">
        <v>6.0082</v>
      </c>
      <c r="J468" t="s">
        <v>2028</v>
      </c>
    </row>
    <row r="469" ht="15.75" customHeight="1">
      <c r="A469">
        <f t="shared" si="2"/>
        <v>467</v>
      </c>
      <c r="B469" t="s">
        <v>1498</v>
      </c>
      <c r="C469" t="s">
        <v>1883</v>
      </c>
      <c r="D469" t="s">
        <v>58</v>
      </c>
      <c r="E469">
        <v>2538.0</v>
      </c>
      <c r="F469">
        <v>201365.0</v>
      </c>
      <c r="G469">
        <v>3.0</v>
      </c>
      <c r="H469">
        <v>6.0</v>
      </c>
      <c r="I469">
        <v>4.4907</v>
      </c>
      <c r="J469" t="s">
        <v>2030</v>
      </c>
    </row>
    <row r="470" ht="15.75" customHeight="1">
      <c r="A470">
        <f t="shared" si="2"/>
        <v>468</v>
      </c>
      <c r="B470" t="s">
        <v>1498</v>
      </c>
      <c r="C470" t="s">
        <v>1889</v>
      </c>
      <c r="D470" t="s">
        <v>58</v>
      </c>
      <c r="E470">
        <v>15721.0</v>
      </c>
      <c r="F470">
        <v>203054.0</v>
      </c>
      <c r="G470">
        <v>1.0</v>
      </c>
      <c r="H470">
        <v>6.0</v>
      </c>
      <c r="I470">
        <v>5.1767</v>
      </c>
      <c r="J470" t="s">
        <v>2032</v>
      </c>
    </row>
    <row r="471" ht="15.75" customHeight="1">
      <c r="A471">
        <f t="shared" si="2"/>
        <v>469</v>
      </c>
      <c r="B471" t="s">
        <v>1498</v>
      </c>
      <c r="C471" t="s">
        <v>1893</v>
      </c>
      <c r="D471" t="s">
        <v>58</v>
      </c>
      <c r="E471">
        <v>144698.0</v>
      </c>
      <c r="F471">
        <v>179996.0</v>
      </c>
      <c r="G471">
        <v>1.0</v>
      </c>
      <c r="H471">
        <v>6.0</v>
      </c>
      <c r="I471">
        <v>5.5622</v>
      </c>
      <c r="J471" t="s">
        <v>1996</v>
      </c>
    </row>
    <row r="472" ht="15.75" customHeight="1">
      <c r="A472">
        <f t="shared" si="2"/>
        <v>470</v>
      </c>
      <c r="B472" t="s">
        <v>1498</v>
      </c>
      <c r="C472" t="s">
        <v>2034</v>
      </c>
      <c r="D472" t="s">
        <v>80</v>
      </c>
      <c r="E472">
        <v>354.0</v>
      </c>
      <c r="F472">
        <v>32061.0</v>
      </c>
      <c r="G472">
        <v>7.0</v>
      </c>
      <c r="H472">
        <v>20.0</v>
      </c>
      <c r="I472">
        <v>10.3048</v>
      </c>
      <c r="J472" t="s">
        <v>2037</v>
      </c>
    </row>
    <row r="473" ht="15.75" customHeight="1">
      <c r="A473">
        <f t="shared" si="2"/>
        <v>471</v>
      </c>
      <c r="B473" t="s">
        <v>1554</v>
      </c>
      <c r="C473" t="s">
        <v>1744</v>
      </c>
      <c r="D473" t="s">
        <v>58</v>
      </c>
      <c r="E473">
        <v>900.0</v>
      </c>
      <c r="F473">
        <v>900.0</v>
      </c>
      <c r="G473">
        <v>1.0</v>
      </c>
      <c r="H473">
        <v>3.0</v>
      </c>
      <c r="I473">
        <v>2.88</v>
      </c>
      <c r="J473" t="s">
        <v>59</v>
      </c>
    </row>
    <row r="474" ht="15.75" customHeight="1">
      <c r="A474">
        <f t="shared" si="2"/>
        <v>472</v>
      </c>
      <c r="B474" t="s">
        <v>1554</v>
      </c>
      <c r="C474" t="s">
        <v>2043</v>
      </c>
      <c r="D474" t="s">
        <v>80</v>
      </c>
      <c r="E474">
        <v>900.0</v>
      </c>
      <c r="F474">
        <v>900.0</v>
      </c>
      <c r="G474">
        <v>1.0</v>
      </c>
      <c r="H474">
        <v>10.0</v>
      </c>
      <c r="I474">
        <v>3.3011</v>
      </c>
      <c r="J474" t="s">
        <v>2045</v>
      </c>
    </row>
    <row r="475" ht="15.75" customHeight="1">
      <c r="A475">
        <f t="shared" si="2"/>
        <v>473</v>
      </c>
      <c r="B475" t="s">
        <v>1554</v>
      </c>
      <c r="C475" t="s">
        <v>2047</v>
      </c>
      <c r="D475" t="s">
        <v>80</v>
      </c>
      <c r="E475">
        <v>235.0</v>
      </c>
      <c r="F475">
        <v>623.0</v>
      </c>
      <c r="G475">
        <v>4.0</v>
      </c>
      <c r="H475">
        <v>109.0</v>
      </c>
      <c r="I475">
        <v>18.7271</v>
      </c>
      <c r="J475" t="s">
        <v>2048</v>
      </c>
    </row>
    <row r="476" ht="15.75" customHeight="1">
      <c r="A476">
        <f t="shared" si="2"/>
        <v>474</v>
      </c>
      <c r="B476" t="s">
        <v>1554</v>
      </c>
      <c r="C476" t="s">
        <v>1044</v>
      </c>
      <c r="D476" t="s">
        <v>80</v>
      </c>
      <c r="E476">
        <v>66.0</v>
      </c>
      <c r="F476">
        <v>116.0</v>
      </c>
      <c r="G476">
        <v>8.0</v>
      </c>
      <c r="H476">
        <v>203.0</v>
      </c>
      <c r="I476">
        <v>35.9914</v>
      </c>
      <c r="J476" t="s">
        <v>2051</v>
      </c>
    </row>
    <row r="477" ht="15.75" customHeight="1">
      <c r="A477">
        <f t="shared" si="2"/>
        <v>475</v>
      </c>
      <c r="B477" t="s">
        <v>1554</v>
      </c>
      <c r="C477" t="s">
        <v>336</v>
      </c>
      <c r="D477" t="s">
        <v>71</v>
      </c>
      <c r="E477">
        <v>50.0</v>
      </c>
      <c r="F477">
        <v>899.0</v>
      </c>
      <c r="G477">
        <v>19.0</v>
      </c>
      <c r="H477">
        <v>19.0</v>
      </c>
      <c r="I477">
        <v>19.0</v>
      </c>
      <c r="J477" t="s">
        <v>2055</v>
      </c>
    </row>
    <row r="478" ht="15.75" customHeight="1">
      <c r="A478">
        <f t="shared" si="2"/>
        <v>476</v>
      </c>
      <c r="B478" t="s">
        <v>1554</v>
      </c>
      <c r="C478" t="s">
        <v>339</v>
      </c>
      <c r="D478" t="s">
        <v>71</v>
      </c>
      <c r="E478">
        <v>75.0</v>
      </c>
      <c r="F478">
        <v>899.0</v>
      </c>
      <c r="G478">
        <v>19.0</v>
      </c>
      <c r="H478">
        <v>19.0</v>
      </c>
      <c r="I478">
        <v>19.0</v>
      </c>
      <c r="J478" t="s">
        <v>2058</v>
      </c>
    </row>
    <row r="479" ht="15.75" customHeight="1">
      <c r="A479">
        <f t="shared" si="2"/>
        <v>477</v>
      </c>
      <c r="B479" t="s">
        <v>146</v>
      </c>
      <c r="C479" t="s">
        <v>2060</v>
      </c>
      <c r="D479" t="s">
        <v>58</v>
      </c>
      <c r="E479">
        <v>28503.0</v>
      </c>
      <c r="F479">
        <v>67129.0</v>
      </c>
      <c r="G479">
        <v>1.0</v>
      </c>
      <c r="H479">
        <v>5.0</v>
      </c>
      <c r="I479">
        <v>4.2711</v>
      </c>
      <c r="J479" t="s">
        <v>2061</v>
      </c>
    </row>
    <row r="480" ht="15.75" customHeight="1">
      <c r="A480">
        <f t="shared" si="2"/>
        <v>478</v>
      </c>
      <c r="B480" t="s">
        <v>146</v>
      </c>
      <c r="C480" t="s">
        <v>62</v>
      </c>
      <c r="D480" t="s">
        <v>58</v>
      </c>
      <c r="E480">
        <v>39127.0</v>
      </c>
      <c r="F480">
        <v>67129.0</v>
      </c>
      <c r="G480">
        <v>1.0</v>
      </c>
      <c r="H480">
        <v>5.0</v>
      </c>
      <c r="I480">
        <v>4.7298</v>
      </c>
      <c r="J480" t="s">
        <v>342</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A$2:$V$100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2" width="25.29"/>
    <col customWidth="1" min="13" max="14" width="14.43"/>
    <col customWidth="1" min="15" max="15" width="17.86"/>
    <col customWidth="1" min="16" max="16" width="19.14"/>
  </cols>
  <sheetData>
    <row r="1" ht="15.75" customHeight="1">
      <c r="A1" t="str">
        <f t="array" ref="A1:J599">dataReport!A2:J600</f>
        <v>row</v>
      </c>
      <c r="B1" t="e">
        <v>#REF!</v>
      </c>
      <c r="C1" t="s">
        <v>48</v>
      </c>
      <c r="D1" t="s">
        <v>49</v>
      </c>
      <c r="E1" t="s">
        <v>50</v>
      </c>
      <c r="F1" t="s">
        <v>51</v>
      </c>
      <c r="G1" t="s">
        <v>52</v>
      </c>
      <c r="H1" t="s">
        <v>53</v>
      </c>
      <c r="I1" s="87" t="s">
        <v>54</v>
      </c>
      <c r="J1" t="s">
        <v>55</v>
      </c>
      <c r="K1" t="s">
        <v>3</v>
      </c>
      <c r="L1" t="s">
        <v>2342</v>
      </c>
      <c r="M1" t="s">
        <v>2343</v>
      </c>
      <c r="N1" t="s">
        <v>2344</v>
      </c>
      <c r="O1" t="s">
        <v>72</v>
      </c>
      <c r="P1" t="s">
        <v>2345</v>
      </c>
    </row>
    <row r="2" ht="15.75" customHeight="1">
      <c r="A2">
        <v>1.0</v>
      </c>
      <c r="B2" t="s">
        <v>56</v>
      </c>
      <c r="C2" t="s">
        <v>57</v>
      </c>
      <c r="D2" t="s">
        <v>58</v>
      </c>
      <c r="E2">
        <v>889990.0</v>
      </c>
      <c r="F2">
        <v>889990.0</v>
      </c>
      <c r="G2">
        <v>1.0</v>
      </c>
      <c r="H2">
        <v>6.0</v>
      </c>
      <c r="I2" s="87">
        <v>5.8754</v>
      </c>
      <c r="J2" t="s">
        <v>59</v>
      </c>
    </row>
    <row r="3" ht="15.75" customHeight="1">
      <c r="A3">
        <v>2.0</v>
      </c>
      <c r="B3" t="s">
        <v>56</v>
      </c>
      <c r="C3" t="s">
        <v>62</v>
      </c>
      <c r="D3" t="s">
        <v>58</v>
      </c>
      <c r="E3">
        <v>37477.0</v>
      </c>
      <c r="F3">
        <v>889990.0</v>
      </c>
      <c r="G3">
        <v>1.0</v>
      </c>
      <c r="H3">
        <v>5.0</v>
      </c>
      <c r="I3" s="87">
        <v>4.0957</v>
      </c>
      <c r="J3" t="s">
        <v>64</v>
      </c>
    </row>
    <row r="4" ht="15.75" customHeight="1">
      <c r="A4">
        <v>3.0</v>
      </c>
      <c r="B4" t="s">
        <v>56</v>
      </c>
      <c r="C4" t="s">
        <v>69</v>
      </c>
      <c r="D4" t="s">
        <v>71</v>
      </c>
      <c r="E4">
        <v>35917.0</v>
      </c>
      <c r="F4">
        <v>787343.0</v>
      </c>
      <c r="G4">
        <v>19.0</v>
      </c>
      <c r="H4">
        <v>19.0</v>
      </c>
      <c r="I4" s="87">
        <v>19.0</v>
      </c>
      <c r="J4" t="s">
        <v>74</v>
      </c>
    </row>
    <row r="5" ht="15.75" customHeight="1">
      <c r="A5">
        <v>4.0</v>
      </c>
      <c r="B5" t="s">
        <v>56</v>
      </c>
      <c r="C5" t="s">
        <v>76</v>
      </c>
      <c r="D5" t="s">
        <v>77</v>
      </c>
      <c r="E5">
        <v>31.0</v>
      </c>
      <c r="F5">
        <v>799033.0</v>
      </c>
      <c r="G5">
        <v>1.0</v>
      </c>
      <c r="H5">
        <v>2.0</v>
      </c>
      <c r="I5" s="87">
        <v>1.709</v>
      </c>
      <c r="J5" t="s">
        <v>78</v>
      </c>
    </row>
    <row r="6" ht="15.75" customHeight="1">
      <c r="A6">
        <v>5.0</v>
      </c>
      <c r="B6" t="s">
        <v>56</v>
      </c>
      <c r="C6" t="s">
        <v>79</v>
      </c>
      <c r="D6" t="s">
        <v>80</v>
      </c>
      <c r="E6">
        <v>12.0</v>
      </c>
      <c r="F6">
        <v>848673.0</v>
      </c>
      <c r="G6">
        <v>3.0</v>
      </c>
      <c r="H6">
        <v>3.0</v>
      </c>
      <c r="I6" s="87">
        <v>3.0</v>
      </c>
      <c r="J6" t="s">
        <v>81</v>
      </c>
    </row>
    <row r="7" ht="15.75" customHeight="1">
      <c r="A7">
        <v>6.0</v>
      </c>
      <c r="B7" t="s">
        <v>56</v>
      </c>
      <c r="C7" t="s">
        <v>82</v>
      </c>
      <c r="D7" t="s">
        <v>83</v>
      </c>
      <c r="E7">
        <v>341.0</v>
      </c>
      <c r="F7">
        <v>856036.0</v>
      </c>
      <c r="G7">
        <v>1.0</v>
      </c>
      <c r="H7">
        <v>4.0</v>
      </c>
      <c r="I7" s="87">
        <v>3.9997</v>
      </c>
      <c r="J7" t="s">
        <v>87</v>
      </c>
    </row>
    <row r="8" ht="15.75" customHeight="1">
      <c r="A8">
        <v>7.0</v>
      </c>
      <c r="B8" t="s">
        <v>56</v>
      </c>
      <c r="C8" t="s">
        <v>88</v>
      </c>
      <c r="D8" t="s">
        <v>77</v>
      </c>
      <c r="E8">
        <v>31.0</v>
      </c>
      <c r="F8">
        <v>2333.0</v>
      </c>
      <c r="G8">
        <v>1.0</v>
      </c>
      <c r="H8">
        <v>2.0</v>
      </c>
      <c r="I8" s="87">
        <v>1.6207</v>
      </c>
      <c r="J8" t="s">
        <v>89</v>
      </c>
    </row>
    <row r="9" ht="15.75" customHeight="1">
      <c r="A9">
        <v>8.0</v>
      </c>
      <c r="B9" t="s">
        <v>56</v>
      </c>
      <c r="C9" t="s">
        <v>90</v>
      </c>
      <c r="D9" t="s">
        <v>80</v>
      </c>
      <c r="E9">
        <v>12.0</v>
      </c>
      <c r="F9">
        <v>3236.0</v>
      </c>
      <c r="G9">
        <v>3.0</v>
      </c>
      <c r="H9">
        <v>3.0</v>
      </c>
      <c r="I9" s="87">
        <v>3.0</v>
      </c>
      <c r="J9" t="s">
        <v>91</v>
      </c>
    </row>
    <row r="10" ht="15.75" customHeight="1">
      <c r="A10">
        <v>9.0</v>
      </c>
      <c r="B10" t="s">
        <v>56</v>
      </c>
      <c r="C10" t="s">
        <v>92</v>
      </c>
      <c r="D10" t="s">
        <v>58</v>
      </c>
      <c r="E10">
        <v>204.0</v>
      </c>
      <c r="F10">
        <v>846541.0</v>
      </c>
      <c r="G10">
        <v>1.0</v>
      </c>
      <c r="H10">
        <v>3.0</v>
      </c>
      <c r="I10" s="87">
        <v>1.9662</v>
      </c>
      <c r="J10" t="s">
        <v>93</v>
      </c>
    </row>
    <row r="11" ht="15.75" customHeight="1">
      <c r="A11">
        <v>10.0</v>
      </c>
      <c r="B11" t="s">
        <v>56</v>
      </c>
      <c r="C11" t="s">
        <v>94</v>
      </c>
      <c r="D11" t="s">
        <v>80</v>
      </c>
      <c r="E11">
        <v>21.0</v>
      </c>
      <c r="F11">
        <v>709540.0</v>
      </c>
      <c r="G11">
        <v>1.0</v>
      </c>
      <c r="H11">
        <v>4.0</v>
      </c>
      <c r="I11" s="87">
        <v>2.6626</v>
      </c>
      <c r="J11" t="s">
        <v>95</v>
      </c>
    </row>
    <row r="12" ht="15.75" customHeight="1">
      <c r="A12">
        <v>11.0</v>
      </c>
      <c r="B12" t="s">
        <v>56</v>
      </c>
      <c r="C12" t="s">
        <v>96</v>
      </c>
      <c r="D12" t="s">
        <v>80</v>
      </c>
      <c r="E12">
        <v>18.0</v>
      </c>
      <c r="F12">
        <v>107.0</v>
      </c>
      <c r="G12">
        <v>3.0</v>
      </c>
      <c r="H12">
        <v>16.0</v>
      </c>
      <c r="I12" s="87">
        <v>10.0935</v>
      </c>
      <c r="J12" t="s">
        <v>97</v>
      </c>
    </row>
    <row r="13" ht="15.75" customHeight="1">
      <c r="A13">
        <v>12.0</v>
      </c>
      <c r="B13" t="s">
        <v>56</v>
      </c>
      <c r="C13" t="s">
        <v>98</v>
      </c>
      <c r="D13" t="s">
        <v>77</v>
      </c>
      <c r="E13">
        <v>87.0</v>
      </c>
      <c r="F13">
        <v>782351.0</v>
      </c>
      <c r="G13">
        <v>1.0</v>
      </c>
      <c r="H13">
        <v>2.0</v>
      </c>
      <c r="I13" s="87">
        <v>1.8996</v>
      </c>
      <c r="J13" t="s">
        <v>99</v>
      </c>
    </row>
    <row r="14" ht="15.75" customHeight="1">
      <c r="A14">
        <v>13.0</v>
      </c>
      <c r="B14" t="s">
        <v>56</v>
      </c>
      <c r="C14" t="s">
        <v>101</v>
      </c>
      <c r="D14" t="s">
        <v>77</v>
      </c>
      <c r="E14">
        <v>62.0</v>
      </c>
      <c r="F14">
        <v>781896.0</v>
      </c>
      <c r="G14">
        <v>1.0</v>
      </c>
      <c r="H14">
        <v>2.0</v>
      </c>
      <c r="I14" s="87">
        <v>1.8384</v>
      </c>
      <c r="J14" t="s">
        <v>103</v>
      </c>
    </row>
    <row r="15" ht="15.75" customHeight="1">
      <c r="A15">
        <v>14.0</v>
      </c>
      <c r="B15" t="s">
        <v>56</v>
      </c>
      <c r="C15" t="s">
        <v>108</v>
      </c>
      <c r="D15" t="s">
        <v>77</v>
      </c>
      <c r="E15">
        <v>60.0</v>
      </c>
      <c r="F15">
        <v>227654.0</v>
      </c>
      <c r="G15">
        <v>1.0</v>
      </c>
      <c r="H15">
        <v>2.0</v>
      </c>
      <c r="I15" s="87">
        <v>1.5328</v>
      </c>
      <c r="J15" t="s">
        <v>110</v>
      </c>
    </row>
    <row r="16" ht="15.75" customHeight="1">
      <c r="A16">
        <v>15.0</v>
      </c>
      <c r="B16" t="s">
        <v>56</v>
      </c>
      <c r="C16" t="s">
        <v>116</v>
      </c>
      <c r="D16" t="s">
        <v>80</v>
      </c>
      <c r="E16">
        <v>2.0</v>
      </c>
      <c r="F16">
        <v>859377.0</v>
      </c>
      <c r="G16">
        <v>1.0</v>
      </c>
      <c r="H16">
        <v>1.0</v>
      </c>
      <c r="I16" s="87">
        <v>1.0</v>
      </c>
      <c r="J16" t="s">
        <v>118</v>
      </c>
    </row>
    <row r="17" ht="15.75" customHeight="1">
      <c r="A17">
        <v>16.0</v>
      </c>
      <c r="B17" t="s">
        <v>56</v>
      </c>
      <c r="C17" t="s">
        <v>120</v>
      </c>
      <c r="D17" t="s">
        <v>83</v>
      </c>
      <c r="E17">
        <v>181.0</v>
      </c>
      <c r="F17">
        <v>782319.0</v>
      </c>
      <c r="G17">
        <v>1.0</v>
      </c>
      <c r="H17">
        <v>3.0</v>
      </c>
      <c r="I17" s="87">
        <v>2.9831</v>
      </c>
      <c r="J17" t="s">
        <v>121</v>
      </c>
    </row>
    <row r="18" ht="15.75" customHeight="1">
      <c r="A18">
        <v>17.0</v>
      </c>
      <c r="B18" t="s">
        <v>56</v>
      </c>
      <c r="C18" t="s">
        <v>123</v>
      </c>
      <c r="D18" t="s">
        <v>83</v>
      </c>
      <c r="E18">
        <v>190.0</v>
      </c>
      <c r="F18">
        <v>3857.0</v>
      </c>
      <c r="G18">
        <v>2.0</v>
      </c>
      <c r="H18">
        <v>4.0</v>
      </c>
      <c r="I18" s="87">
        <v>3.9992</v>
      </c>
      <c r="J18" t="s">
        <v>127</v>
      </c>
    </row>
    <row r="19" ht="15.75" customHeight="1">
      <c r="A19">
        <v>18.0</v>
      </c>
      <c r="B19" t="s">
        <v>56</v>
      </c>
      <c r="C19" t="s">
        <v>128</v>
      </c>
      <c r="D19" t="s">
        <v>80</v>
      </c>
      <c r="E19">
        <v>250.0</v>
      </c>
      <c r="F19">
        <v>69654.0</v>
      </c>
      <c r="G19">
        <v>1.0</v>
      </c>
      <c r="H19">
        <v>40.0</v>
      </c>
      <c r="I19" s="87">
        <v>10.9555</v>
      </c>
      <c r="J19" t="s">
        <v>129</v>
      </c>
    </row>
    <row r="20" ht="15.75" customHeight="1">
      <c r="A20">
        <v>19.0</v>
      </c>
      <c r="B20" t="s">
        <v>56</v>
      </c>
      <c r="C20" t="s">
        <v>134</v>
      </c>
      <c r="D20" t="s">
        <v>80</v>
      </c>
      <c r="E20">
        <v>538359.0</v>
      </c>
      <c r="F20">
        <v>872842.0</v>
      </c>
      <c r="G20">
        <v>1.0</v>
      </c>
      <c r="H20">
        <v>594.0</v>
      </c>
      <c r="I20" s="87">
        <v>49.0499</v>
      </c>
      <c r="J20" t="s">
        <v>135</v>
      </c>
    </row>
    <row r="21" ht="15.75" customHeight="1">
      <c r="A21">
        <v>20.0</v>
      </c>
      <c r="B21" t="s">
        <v>56</v>
      </c>
      <c r="C21" t="s">
        <v>137</v>
      </c>
      <c r="D21" t="s">
        <v>80</v>
      </c>
      <c r="E21">
        <v>267.0</v>
      </c>
      <c r="F21">
        <v>877449.0</v>
      </c>
      <c r="G21">
        <v>2.0</v>
      </c>
      <c r="H21">
        <v>32.0</v>
      </c>
      <c r="I21" s="87">
        <v>9.7202</v>
      </c>
      <c r="J21" t="s">
        <v>138</v>
      </c>
    </row>
    <row r="22" ht="15.75" customHeight="1">
      <c r="A22">
        <v>21.0</v>
      </c>
      <c r="B22" t="s">
        <v>56</v>
      </c>
      <c r="C22" t="s">
        <v>139</v>
      </c>
      <c r="D22" t="s">
        <v>80</v>
      </c>
      <c r="E22">
        <v>1688.0</v>
      </c>
      <c r="F22">
        <v>4451.0</v>
      </c>
      <c r="G22">
        <v>3.0</v>
      </c>
      <c r="H22">
        <v>50.0</v>
      </c>
      <c r="I22" s="87">
        <v>13.4846</v>
      </c>
      <c r="J22" t="s">
        <v>140</v>
      </c>
    </row>
    <row r="23" ht="15.75" customHeight="1">
      <c r="A23">
        <v>22.0</v>
      </c>
      <c r="B23" t="s">
        <v>56</v>
      </c>
      <c r="C23" t="s">
        <v>143</v>
      </c>
      <c r="D23" t="s">
        <v>77</v>
      </c>
      <c r="E23">
        <v>65.0</v>
      </c>
      <c r="F23">
        <v>781721.0</v>
      </c>
      <c r="G23">
        <v>1.0</v>
      </c>
      <c r="H23">
        <v>2.0</v>
      </c>
      <c r="I23" s="87">
        <v>1.8064</v>
      </c>
      <c r="J23" t="s">
        <v>145</v>
      </c>
    </row>
    <row r="24" ht="15.75" customHeight="1">
      <c r="A24">
        <v>23.0</v>
      </c>
      <c r="B24" t="s">
        <v>56</v>
      </c>
      <c r="C24" t="s">
        <v>147</v>
      </c>
      <c r="D24" t="s">
        <v>77</v>
      </c>
      <c r="E24">
        <v>60.0</v>
      </c>
      <c r="F24">
        <v>227156.0</v>
      </c>
      <c r="G24">
        <v>1.0</v>
      </c>
      <c r="H24">
        <v>2.0</v>
      </c>
      <c r="I24" s="87">
        <v>1.5269</v>
      </c>
      <c r="J24" t="s">
        <v>148</v>
      </c>
    </row>
    <row r="25" ht="15.75" customHeight="1">
      <c r="A25">
        <v>24.0</v>
      </c>
      <c r="B25" t="s">
        <v>56</v>
      </c>
      <c r="C25" t="s">
        <v>149</v>
      </c>
      <c r="D25" t="s">
        <v>80</v>
      </c>
      <c r="E25">
        <v>2.0</v>
      </c>
      <c r="F25">
        <v>858693.0</v>
      </c>
      <c r="G25">
        <v>1.0</v>
      </c>
      <c r="H25">
        <v>1.0</v>
      </c>
      <c r="I25" s="87">
        <v>1.0</v>
      </c>
      <c r="J25" t="s">
        <v>150</v>
      </c>
    </row>
    <row r="26" ht="15.75" customHeight="1">
      <c r="A26">
        <v>25.0</v>
      </c>
      <c r="B26" t="s">
        <v>56</v>
      </c>
      <c r="C26" t="s">
        <v>151</v>
      </c>
      <c r="D26" t="s">
        <v>80</v>
      </c>
      <c r="E26">
        <v>9.0</v>
      </c>
      <c r="F26">
        <v>9.0</v>
      </c>
      <c r="G26">
        <v>7.0</v>
      </c>
      <c r="H26">
        <v>7.0</v>
      </c>
      <c r="I26" s="87">
        <v>7.0</v>
      </c>
      <c r="J26" t="s">
        <v>152</v>
      </c>
    </row>
    <row r="27" ht="15.75" customHeight="1">
      <c r="A27">
        <v>26.0</v>
      </c>
      <c r="B27" t="s">
        <v>56</v>
      </c>
      <c r="C27" t="s">
        <v>153</v>
      </c>
      <c r="D27" t="s">
        <v>58</v>
      </c>
      <c r="E27">
        <v>32.0</v>
      </c>
      <c r="F27">
        <v>483730.0</v>
      </c>
      <c r="G27">
        <v>1.0</v>
      </c>
      <c r="H27">
        <v>2.0</v>
      </c>
      <c r="I27" s="87">
        <v>1.0001</v>
      </c>
      <c r="J27" t="s">
        <v>154</v>
      </c>
    </row>
    <row r="28" ht="15.75" customHeight="1">
      <c r="A28">
        <v>27.0</v>
      </c>
      <c r="B28" t="s">
        <v>56</v>
      </c>
      <c r="C28" t="s">
        <v>156</v>
      </c>
      <c r="D28" t="s">
        <v>77</v>
      </c>
      <c r="E28">
        <v>6.0</v>
      </c>
      <c r="F28">
        <v>707844.0</v>
      </c>
      <c r="G28">
        <v>1.0</v>
      </c>
      <c r="H28">
        <v>1.0</v>
      </c>
      <c r="I28" s="87">
        <v>1.0</v>
      </c>
      <c r="J28" t="s">
        <v>157</v>
      </c>
    </row>
    <row r="29" ht="15.75" customHeight="1">
      <c r="A29">
        <v>28.0</v>
      </c>
      <c r="B29" t="s">
        <v>56</v>
      </c>
      <c r="C29" t="s">
        <v>158</v>
      </c>
      <c r="D29" t="s">
        <v>80</v>
      </c>
      <c r="E29">
        <v>6.0</v>
      </c>
      <c r="F29">
        <v>693182.0</v>
      </c>
      <c r="G29">
        <v>1.0</v>
      </c>
      <c r="H29">
        <v>20.0</v>
      </c>
      <c r="I29" s="87">
        <v>5.4938</v>
      </c>
      <c r="J29" t="s">
        <v>160</v>
      </c>
    </row>
    <row r="30" ht="15.75" customHeight="1">
      <c r="A30">
        <v>29.0</v>
      </c>
      <c r="B30" t="s">
        <v>56</v>
      </c>
      <c r="C30" t="s">
        <v>163</v>
      </c>
      <c r="D30" t="s">
        <v>164</v>
      </c>
      <c r="E30">
        <v>71.0</v>
      </c>
      <c r="F30">
        <v>1279.0</v>
      </c>
      <c r="G30">
        <v>4.0</v>
      </c>
      <c r="H30">
        <v>5.0</v>
      </c>
      <c r="I30" s="87">
        <v>4.2314</v>
      </c>
      <c r="J30" t="s">
        <v>165</v>
      </c>
    </row>
    <row r="31" ht="15.75" customHeight="1">
      <c r="A31">
        <v>30.0</v>
      </c>
      <c r="B31" t="s">
        <v>56</v>
      </c>
      <c r="C31" t="s">
        <v>167</v>
      </c>
      <c r="D31" t="s">
        <v>164</v>
      </c>
      <c r="E31">
        <v>37.0</v>
      </c>
      <c r="F31">
        <v>166.0</v>
      </c>
      <c r="G31">
        <v>4.0</v>
      </c>
      <c r="H31">
        <v>5.0</v>
      </c>
      <c r="I31" s="87">
        <v>4.2771</v>
      </c>
      <c r="J31" t="s">
        <v>169</v>
      </c>
    </row>
    <row r="32" ht="15.75" customHeight="1">
      <c r="A32">
        <v>31.0</v>
      </c>
      <c r="B32" t="s">
        <v>56</v>
      </c>
      <c r="C32" t="s">
        <v>170</v>
      </c>
      <c r="D32" t="s">
        <v>80</v>
      </c>
      <c r="E32">
        <v>236.0</v>
      </c>
      <c r="F32">
        <v>45277.0</v>
      </c>
      <c r="G32">
        <v>1.0</v>
      </c>
      <c r="H32">
        <v>22.0</v>
      </c>
      <c r="I32" s="87">
        <v>5.0665</v>
      </c>
      <c r="J32" t="s">
        <v>172</v>
      </c>
    </row>
    <row r="33" ht="15.75" customHeight="1">
      <c r="A33">
        <v>32.0</v>
      </c>
      <c r="B33" t="s">
        <v>56</v>
      </c>
      <c r="C33" t="s">
        <v>179</v>
      </c>
      <c r="D33" t="s">
        <v>58</v>
      </c>
      <c r="E33">
        <v>217.0</v>
      </c>
      <c r="F33">
        <v>550442.0</v>
      </c>
      <c r="G33">
        <v>1.0</v>
      </c>
      <c r="H33">
        <v>6.0</v>
      </c>
      <c r="I33" s="87">
        <v>3.9467</v>
      </c>
      <c r="J33" t="s">
        <v>182</v>
      </c>
    </row>
    <row r="34" ht="15.75" customHeight="1">
      <c r="A34">
        <v>33.0</v>
      </c>
      <c r="B34" t="s">
        <v>56</v>
      </c>
      <c r="C34" t="s">
        <v>185</v>
      </c>
      <c r="D34" t="s">
        <v>80</v>
      </c>
      <c r="E34">
        <v>243.0</v>
      </c>
      <c r="F34">
        <v>819.0</v>
      </c>
      <c r="G34">
        <v>1.0</v>
      </c>
      <c r="H34">
        <v>48.0</v>
      </c>
      <c r="I34" s="87">
        <v>24.0061</v>
      </c>
      <c r="J34" t="s">
        <v>188</v>
      </c>
    </row>
    <row r="35" ht="15.75" customHeight="1">
      <c r="A35">
        <v>34.0</v>
      </c>
      <c r="B35" t="s">
        <v>56</v>
      </c>
      <c r="C35" t="s">
        <v>189</v>
      </c>
      <c r="D35" t="s">
        <v>80</v>
      </c>
      <c r="E35">
        <v>18024.0</v>
      </c>
      <c r="F35">
        <v>27475.0</v>
      </c>
      <c r="G35">
        <v>1.0</v>
      </c>
      <c r="H35">
        <v>60.0</v>
      </c>
      <c r="I35" s="87">
        <v>19.1756</v>
      </c>
      <c r="J35" t="s">
        <v>190</v>
      </c>
    </row>
    <row r="36" ht="15.75" customHeight="1">
      <c r="A36">
        <v>35.0</v>
      </c>
      <c r="B36" t="s">
        <v>56</v>
      </c>
      <c r="C36" t="s">
        <v>192</v>
      </c>
      <c r="D36" t="s">
        <v>80</v>
      </c>
      <c r="E36">
        <v>190.0</v>
      </c>
      <c r="F36">
        <v>1760.0</v>
      </c>
      <c r="G36">
        <v>1.0</v>
      </c>
      <c r="H36">
        <v>10.0</v>
      </c>
      <c r="I36" s="87">
        <v>4.6307</v>
      </c>
      <c r="J36" t="s">
        <v>196</v>
      </c>
    </row>
    <row r="37" ht="15.75" customHeight="1">
      <c r="A37">
        <v>36.0</v>
      </c>
      <c r="B37" t="s">
        <v>56</v>
      </c>
      <c r="C37" t="s">
        <v>199</v>
      </c>
      <c r="D37" t="s">
        <v>83</v>
      </c>
      <c r="E37">
        <v>111.0</v>
      </c>
      <c r="F37">
        <v>9885.0</v>
      </c>
      <c r="G37">
        <v>1.0</v>
      </c>
      <c r="H37">
        <v>4.0</v>
      </c>
      <c r="I37" s="87">
        <v>1.5704</v>
      </c>
      <c r="J37" t="s">
        <v>202</v>
      </c>
    </row>
    <row r="38" ht="15.75" customHeight="1">
      <c r="A38">
        <v>37.0</v>
      </c>
      <c r="B38" t="s">
        <v>56</v>
      </c>
      <c r="C38" t="s">
        <v>205</v>
      </c>
      <c r="D38" t="s">
        <v>77</v>
      </c>
      <c r="E38">
        <v>5.0</v>
      </c>
      <c r="F38">
        <v>219596.0</v>
      </c>
      <c r="G38">
        <v>1.0</v>
      </c>
      <c r="H38">
        <v>1.0</v>
      </c>
      <c r="I38" s="87">
        <v>1.0</v>
      </c>
      <c r="J38" t="s">
        <v>206</v>
      </c>
    </row>
    <row r="39" ht="15.75" customHeight="1">
      <c r="A39">
        <v>38.0</v>
      </c>
      <c r="B39" t="s">
        <v>56</v>
      </c>
      <c r="C39" t="s">
        <v>207</v>
      </c>
      <c r="D39" t="s">
        <v>80</v>
      </c>
      <c r="E39">
        <v>6.0</v>
      </c>
      <c r="F39">
        <v>220634.0</v>
      </c>
      <c r="G39">
        <v>3.0</v>
      </c>
      <c r="H39">
        <v>14.0</v>
      </c>
      <c r="I39" s="87">
        <v>5.7383</v>
      </c>
      <c r="J39" t="s">
        <v>208</v>
      </c>
    </row>
    <row r="40" ht="15.75" customHeight="1">
      <c r="A40">
        <v>39.0</v>
      </c>
      <c r="B40" t="s">
        <v>56</v>
      </c>
      <c r="C40" t="s">
        <v>209</v>
      </c>
      <c r="D40" t="s">
        <v>80</v>
      </c>
      <c r="E40">
        <v>9.0</v>
      </c>
      <c r="F40">
        <v>406.0</v>
      </c>
      <c r="G40">
        <v>1.0</v>
      </c>
      <c r="H40">
        <v>2.0</v>
      </c>
      <c r="I40" s="87">
        <v>1.1675</v>
      </c>
      <c r="J40" t="s">
        <v>211</v>
      </c>
    </row>
    <row r="41" ht="15.75" customHeight="1">
      <c r="A41">
        <v>40.0</v>
      </c>
      <c r="B41" t="s">
        <v>56</v>
      </c>
      <c r="C41" t="s">
        <v>213</v>
      </c>
      <c r="D41" t="s">
        <v>77</v>
      </c>
      <c r="E41">
        <v>18.0</v>
      </c>
      <c r="F41">
        <v>428.0</v>
      </c>
      <c r="G41">
        <v>1.0</v>
      </c>
      <c r="H41">
        <v>2.0</v>
      </c>
      <c r="I41" s="87">
        <v>1.6519</v>
      </c>
      <c r="J41" t="s">
        <v>215</v>
      </c>
    </row>
    <row r="42" ht="15.75" customHeight="1">
      <c r="A42">
        <v>41.0</v>
      </c>
      <c r="B42" t="s">
        <v>203</v>
      </c>
      <c r="C42" t="s">
        <v>219</v>
      </c>
      <c r="D42" t="s">
        <v>80</v>
      </c>
      <c r="E42">
        <v>27.0</v>
      </c>
      <c r="F42">
        <v>6600.0</v>
      </c>
      <c r="G42">
        <v>3.0</v>
      </c>
      <c r="H42">
        <v>9.0</v>
      </c>
      <c r="I42" s="87">
        <v>4.773</v>
      </c>
      <c r="J42" t="s">
        <v>223</v>
      </c>
    </row>
    <row r="43" ht="15.75" customHeight="1">
      <c r="A43">
        <v>42.0</v>
      </c>
      <c r="B43" t="s">
        <v>226</v>
      </c>
      <c r="C43" t="s">
        <v>227</v>
      </c>
      <c r="D43" t="s">
        <v>80</v>
      </c>
      <c r="E43">
        <v>36.0</v>
      </c>
      <c r="F43">
        <v>1554940.0</v>
      </c>
      <c r="G43">
        <v>3.0</v>
      </c>
      <c r="H43">
        <v>13.0</v>
      </c>
      <c r="I43" s="87">
        <v>5.5435</v>
      </c>
      <c r="J43" t="s">
        <v>229</v>
      </c>
    </row>
    <row r="44" ht="15.75" customHeight="1">
      <c r="A44">
        <v>43.0</v>
      </c>
      <c r="B44" t="s">
        <v>226</v>
      </c>
      <c r="C44" t="s">
        <v>231</v>
      </c>
      <c r="D44" t="s">
        <v>80</v>
      </c>
      <c r="E44">
        <v>31.0</v>
      </c>
      <c r="F44">
        <v>1568272.0</v>
      </c>
      <c r="G44">
        <v>1.0</v>
      </c>
      <c r="H44">
        <v>8.0</v>
      </c>
      <c r="I44" s="87">
        <v>3.5943</v>
      </c>
      <c r="J44" t="s">
        <v>234</v>
      </c>
    </row>
    <row r="45" ht="15.75" customHeight="1">
      <c r="A45">
        <v>44.0</v>
      </c>
      <c r="B45" t="s">
        <v>226</v>
      </c>
      <c r="C45" t="s">
        <v>235</v>
      </c>
      <c r="D45" t="s">
        <v>80</v>
      </c>
      <c r="E45">
        <v>2.0</v>
      </c>
      <c r="F45">
        <v>1334298.0</v>
      </c>
      <c r="G45">
        <v>1.0</v>
      </c>
      <c r="H45">
        <v>1.0</v>
      </c>
      <c r="I45" s="87">
        <v>1.0</v>
      </c>
      <c r="J45" t="s">
        <v>236</v>
      </c>
    </row>
    <row r="46" ht="15.75" customHeight="1">
      <c r="A46">
        <v>45.0</v>
      </c>
      <c r="B46" t="s">
        <v>56</v>
      </c>
      <c r="C46" t="s">
        <v>237</v>
      </c>
      <c r="D46" t="s">
        <v>83</v>
      </c>
      <c r="E46">
        <v>2712.0</v>
      </c>
      <c r="F46">
        <v>346901.0</v>
      </c>
      <c r="G46">
        <v>1.0</v>
      </c>
      <c r="H46">
        <v>4.0</v>
      </c>
      <c r="I46" s="87">
        <v>3.0002</v>
      </c>
      <c r="J46" t="s">
        <v>240</v>
      </c>
    </row>
    <row r="47" ht="15.75" customHeight="1">
      <c r="A47">
        <v>46.0</v>
      </c>
      <c r="B47" t="s">
        <v>56</v>
      </c>
      <c r="C47" t="s">
        <v>241</v>
      </c>
      <c r="D47" t="s">
        <v>83</v>
      </c>
      <c r="E47">
        <v>532.0</v>
      </c>
      <c r="F47">
        <v>8943.0</v>
      </c>
      <c r="G47">
        <v>1.0</v>
      </c>
      <c r="H47">
        <v>4.0</v>
      </c>
      <c r="I47" s="87">
        <v>3.3472</v>
      </c>
      <c r="J47" t="s">
        <v>243</v>
      </c>
    </row>
    <row r="48" ht="15.75" customHeight="1">
      <c r="A48">
        <v>47.0</v>
      </c>
      <c r="B48" t="s">
        <v>56</v>
      </c>
      <c r="C48" t="s">
        <v>244</v>
      </c>
      <c r="D48" t="s">
        <v>58</v>
      </c>
      <c r="E48">
        <v>1075.0</v>
      </c>
      <c r="F48">
        <v>41615.0</v>
      </c>
      <c r="G48">
        <v>1.0</v>
      </c>
      <c r="H48">
        <v>5.0</v>
      </c>
      <c r="I48" s="87">
        <v>3.7192</v>
      </c>
      <c r="J48" t="s">
        <v>245</v>
      </c>
    </row>
    <row r="49" ht="15.75" customHeight="1">
      <c r="A49">
        <v>48.0</v>
      </c>
      <c r="B49" t="s">
        <v>56</v>
      </c>
      <c r="C49" t="s">
        <v>246</v>
      </c>
      <c r="D49" t="s">
        <v>80</v>
      </c>
      <c r="E49">
        <v>117.0</v>
      </c>
      <c r="F49">
        <v>2218.0</v>
      </c>
      <c r="G49">
        <v>3.0</v>
      </c>
      <c r="H49">
        <v>60.0</v>
      </c>
      <c r="I49" s="87">
        <v>9.7633</v>
      </c>
      <c r="J49" t="s">
        <v>249</v>
      </c>
    </row>
    <row r="50" ht="15.75" customHeight="1">
      <c r="A50">
        <v>49.0</v>
      </c>
      <c r="B50" t="s">
        <v>56</v>
      </c>
      <c r="C50" t="s">
        <v>252</v>
      </c>
      <c r="D50" t="s">
        <v>80</v>
      </c>
      <c r="E50">
        <v>39.0</v>
      </c>
      <c r="F50">
        <v>1396.0</v>
      </c>
      <c r="G50">
        <v>4.0</v>
      </c>
      <c r="H50">
        <v>73.0</v>
      </c>
      <c r="I50" s="87">
        <v>9.7056</v>
      </c>
      <c r="J50" t="s">
        <v>253</v>
      </c>
    </row>
    <row r="51" ht="15.75" customHeight="1">
      <c r="A51">
        <v>50.0</v>
      </c>
      <c r="B51" t="s">
        <v>226</v>
      </c>
      <c r="C51" t="s">
        <v>254</v>
      </c>
      <c r="D51" t="s">
        <v>80</v>
      </c>
      <c r="E51">
        <v>37.0</v>
      </c>
      <c r="F51">
        <v>48944.0</v>
      </c>
      <c r="G51">
        <v>6.0</v>
      </c>
      <c r="H51">
        <v>15.0</v>
      </c>
      <c r="I51" s="87">
        <v>8.5689</v>
      </c>
      <c r="J51" t="s">
        <v>255</v>
      </c>
    </row>
    <row r="52" ht="15.75" customHeight="1">
      <c r="A52">
        <v>51.0</v>
      </c>
      <c r="B52" t="s">
        <v>226</v>
      </c>
      <c r="C52" t="s">
        <v>257</v>
      </c>
      <c r="D52" t="s">
        <v>80</v>
      </c>
      <c r="E52">
        <v>10.0</v>
      </c>
      <c r="F52">
        <v>30047.0</v>
      </c>
      <c r="G52">
        <v>1.0</v>
      </c>
      <c r="H52">
        <v>1.0</v>
      </c>
      <c r="I52" s="87">
        <v>1.0</v>
      </c>
      <c r="J52" t="s">
        <v>260</v>
      </c>
    </row>
    <row r="53" ht="15.75" customHeight="1">
      <c r="A53">
        <v>52.0</v>
      </c>
      <c r="B53" t="s">
        <v>226</v>
      </c>
      <c r="C53" t="s">
        <v>261</v>
      </c>
      <c r="D53" t="s">
        <v>80</v>
      </c>
      <c r="E53">
        <v>2.0</v>
      </c>
      <c r="F53">
        <v>2636.0</v>
      </c>
      <c r="G53">
        <v>1.0</v>
      </c>
      <c r="H53">
        <v>1.0</v>
      </c>
      <c r="I53" s="87">
        <v>1.0</v>
      </c>
      <c r="J53" t="s">
        <v>262</v>
      </c>
    </row>
    <row r="54" ht="15.75" customHeight="1">
      <c r="A54">
        <v>53.0</v>
      </c>
      <c r="B54" t="s">
        <v>226</v>
      </c>
      <c r="C54" t="s">
        <v>263</v>
      </c>
      <c r="D54" t="s">
        <v>80</v>
      </c>
      <c r="E54">
        <v>2.0</v>
      </c>
      <c r="F54">
        <v>583656.0</v>
      </c>
      <c r="G54">
        <v>1.0</v>
      </c>
      <c r="H54">
        <v>1.0</v>
      </c>
      <c r="I54" s="87">
        <v>1.0</v>
      </c>
      <c r="J54" t="s">
        <v>264</v>
      </c>
    </row>
    <row r="55" ht="15.75" customHeight="1">
      <c r="A55">
        <v>54.0</v>
      </c>
      <c r="B55" t="s">
        <v>226</v>
      </c>
      <c r="C55" t="s">
        <v>265</v>
      </c>
      <c r="D55" t="s">
        <v>80</v>
      </c>
      <c r="E55">
        <v>2.0</v>
      </c>
      <c r="F55">
        <v>166876.0</v>
      </c>
      <c r="G55">
        <v>1.0</v>
      </c>
      <c r="H55">
        <v>1.0</v>
      </c>
      <c r="I55" s="87">
        <v>1.0</v>
      </c>
      <c r="J55" t="s">
        <v>264</v>
      </c>
    </row>
    <row r="56" ht="15.75" customHeight="1">
      <c r="A56">
        <v>55.0</v>
      </c>
      <c r="B56" t="s">
        <v>226</v>
      </c>
      <c r="C56" t="s">
        <v>268</v>
      </c>
      <c r="D56" t="s">
        <v>80</v>
      </c>
      <c r="E56">
        <v>2.0</v>
      </c>
      <c r="F56">
        <v>274588.0</v>
      </c>
      <c r="G56">
        <v>1.0</v>
      </c>
      <c r="H56">
        <v>1.0</v>
      </c>
      <c r="I56" s="87">
        <v>1.0</v>
      </c>
      <c r="J56" t="s">
        <v>264</v>
      </c>
    </row>
    <row r="57" ht="15.75" customHeight="1">
      <c r="A57">
        <v>56.0</v>
      </c>
      <c r="B57" t="s">
        <v>226</v>
      </c>
      <c r="C57" t="s">
        <v>270</v>
      </c>
      <c r="D57" t="s">
        <v>80</v>
      </c>
      <c r="E57">
        <v>2.0</v>
      </c>
      <c r="F57">
        <v>122079.0</v>
      </c>
      <c r="G57">
        <v>1.0</v>
      </c>
      <c r="H57">
        <v>1.0</v>
      </c>
      <c r="I57" s="87">
        <v>1.0</v>
      </c>
      <c r="J57" t="s">
        <v>264</v>
      </c>
    </row>
    <row r="58" ht="15.75" customHeight="1">
      <c r="A58">
        <v>57.0</v>
      </c>
      <c r="B58" t="s">
        <v>226</v>
      </c>
      <c r="C58" t="s">
        <v>271</v>
      </c>
      <c r="D58" t="s">
        <v>80</v>
      </c>
      <c r="E58">
        <v>1.0</v>
      </c>
      <c r="F58">
        <v>104477.0</v>
      </c>
      <c r="G58">
        <v>1.0</v>
      </c>
      <c r="H58">
        <v>1.0</v>
      </c>
      <c r="I58" s="87">
        <v>1.0</v>
      </c>
      <c r="J58" t="s">
        <v>272</v>
      </c>
    </row>
    <row r="59" ht="15.75" customHeight="1">
      <c r="A59">
        <v>58.0</v>
      </c>
      <c r="B59" t="s">
        <v>226</v>
      </c>
      <c r="C59" t="s">
        <v>274</v>
      </c>
      <c r="D59" t="s">
        <v>80</v>
      </c>
      <c r="E59">
        <v>2.0</v>
      </c>
      <c r="F59">
        <v>2430.0</v>
      </c>
      <c r="G59">
        <v>1.0</v>
      </c>
      <c r="H59">
        <v>1.0</v>
      </c>
      <c r="I59" s="87">
        <v>1.0</v>
      </c>
      <c r="J59" t="s">
        <v>264</v>
      </c>
    </row>
    <row r="60" ht="15.75" customHeight="1">
      <c r="A60">
        <v>59.0</v>
      </c>
      <c r="B60" t="s">
        <v>226</v>
      </c>
      <c r="C60" t="s">
        <v>277</v>
      </c>
      <c r="D60" t="s">
        <v>80</v>
      </c>
      <c r="E60">
        <v>2.0</v>
      </c>
      <c r="F60">
        <v>19114.0</v>
      </c>
      <c r="G60">
        <v>1.0</v>
      </c>
      <c r="H60">
        <v>1.0</v>
      </c>
      <c r="I60" s="87">
        <v>1.0</v>
      </c>
      <c r="J60" t="s">
        <v>264</v>
      </c>
    </row>
    <row r="61" ht="15.75" customHeight="1">
      <c r="A61">
        <v>60.0</v>
      </c>
      <c r="B61" t="s">
        <v>226</v>
      </c>
      <c r="C61" t="s">
        <v>278</v>
      </c>
      <c r="D61" t="s">
        <v>80</v>
      </c>
      <c r="E61">
        <v>1.0</v>
      </c>
      <c r="F61">
        <v>7.0</v>
      </c>
      <c r="G61">
        <v>1.0</v>
      </c>
      <c r="H61">
        <v>1.0</v>
      </c>
      <c r="I61" s="87">
        <v>1.0</v>
      </c>
      <c r="J61" t="s">
        <v>279</v>
      </c>
    </row>
    <row r="62" ht="15.75" customHeight="1">
      <c r="A62">
        <v>61.0</v>
      </c>
      <c r="B62" t="s">
        <v>226</v>
      </c>
      <c r="C62" t="s">
        <v>283</v>
      </c>
      <c r="D62" t="s">
        <v>80</v>
      </c>
      <c r="E62">
        <v>2.0</v>
      </c>
      <c r="F62">
        <v>428434.0</v>
      </c>
      <c r="G62">
        <v>1.0</v>
      </c>
      <c r="H62">
        <v>1.0</v>
      </c>
      <c r="I62" s="87">
        <v>1.0</v>
      </c>
      <c r="J62" t="s">
        <v>264</v>
      </c>
    </row>
    <row r="63" ht="15.75" customHeight="1">
      <c r="A63">
        <v>62.0</v>
      </c>
      <c r="B63" t="s">
        <v>226</v>
      </c>
      <c r="C63" t="s">
        <v>284</v>
      </c>
      <c r="D63" t="s">
        <v>80</v>
      </c>
      <c r="E63">
        <v>2.0</v>
      </c>
      <c r="F63">
        <v>11611.0</v>
      </c>
      <c r="G63">
        <v>1.0</v>
      </c>
      <c r="H63">
        <v>1.0</v>
      </c>
      <c r="I63" s="87">
        <v>1.0</v>
      </c>
      <c r="J63" t="s">
        <v>264</v>
      </c>
    </row>
    <row r="64" ht="15.75" customHeight="1">
      <c r="A64">
        <v>63.0</v>
      </c>
      <c r="B64" t="s">
        <v>226</v>
      </c>
      <c r="C64" t="s">
        <v>287</v>
      </c>
      <c r="D64" t="s">
        <v>80</v>
      </c>
      <c r="E64">
        <v>1.0</v>
      </c>
      <c r="F64">
        <v>22391.0</v>
      </c>
      <c r="G64">
        <v>1.0</v>
      </c>
      <c r="H64">
        <v>1.0</v>
      </c>
      <c r="I64" s="87">
        <v>1.0</v>
      </c>
      <c r="J64" t="s">
        <v>272</v>
      </c>
    </row>
    <row r="65" ht="15.75" customHeight="1">
      <c r="A65">
        <v>64.0</v>
      </c>
      <c r="B65" t="s">
        <v>226</v>
      </c>
      <c r="C65" t="s">
        <v>288</v>
      </c>
      <c r="D65" t="s">
        <v>80</v>
      </c>
      <c r="E65">
        <v>9.0</v>
      </c>
      <c r="F65">
        <v>28625.0</v>
      </c>
      <c r="G65">
        <v>1.0</v>
      </c>
      <c r="H65">
        <v>1.0</v>
      </c>
      <c r="I65" s="87">
        <v>1.0</v>
      </c>
      <c r="J65" t="s">
        <v>289</v>
      </c>
    </row>
    <row r="66" ht="15.75" customHeight="1">
      <c r="A66">
        <v>65.0</v>
      </c>
      <c r="B66" t="s">
        <v>226</v>
      </c>
      <c r="C66" t="s">
        <v>290</v>
      </c>
      <c r="D66" t="s">
        <v>80</v>
      </c>
      <c r="E66">
        <v>9.0</v>
      </c>
      <c r="F66">
        <v>10083.0</v>
      </c>
      <c r="G66">
        <v>1.0</v>
      </c>
      <c r="H66">
        <v>1.0</v>
      </c>
      <c r="I66" s="87">
        <v>1.0</v>
      </c>
      <c r="J66" t="s">
        <v>292</v>
      </c>
    </row>
    <row r="67" ht="15.75" customHeight="1">
      <c r="A67">
        <v>66.0</v>
      </c>
      <c r="B67" t="s">
        <v>226</v>
      </c>
      <c r="C67" t="s">
        <v>293</v>
      </c>
      <c r="D67" t="s">
        <v>80</v>
      </c>
      <c r="E67">
        <v>13.0</v>
      </c>
      <c r="F67">
        <v>391361.0</v>
      </c>
      <c r="G67">
        <v>1.0</v>
      </c>
      <c r="H67">
        <v>1.0</v>
      </c>
      <c r="I67" s="87">
        <v>1.0</v>
      </c>
      <c r="J67" t="s">
        <v>294</v>
      </c>
    </row>
    <row r="68" ht="15.75" customHeight="1">
      <c r="A68">
        <v>67.0</v>
      </c>
      <c r="B68" t="s">
        <v>226</v>
      </c>
      <c r="C68" t="s">
        <v>296</v>
      </c>
      <c r="D68" t="s">
        <v>80</v>
      </c>
      <c r="E68">
        <v>19.0</v>
      </c>
      <c r="F68">
        <v>84037.0</v>
      </c>
      <c r="G68">
        <v>1.0</v>
      </c>
      <c r="H68">
        <v>13.0</v>
      </c>
      <c r="I68" s="87">
        <v>8.9356</v>
      </c>
      <c r="J68" t="s">
        <v>297</v>
      </c>
    </row>
    <row r="69" ht="15.75" customHeight="1">
      <c r="A69">
        <v>68.0</v>
      </c>
      <c r="B69" t="s">
        <v>56</v>
      </c>
      <c r="C69" t="s">
        <v>299</v>
      </c>
      <c r="D69" t="s">
        <v>80</v>
      </c>
      <c r="E69">
        <v>60.0</v>
      </c>
      <c r="F69">
        <v>2288.0</v>
      </c>
      <c r="G69">
        <v>1.0</v>
      </c>
      <c r="H69">
        <v>33.0</v>
      </c>
      <c r="I69" s="87">
        <v>8.278</v>
      </c>
      <c r="J69" t="s">
        <v>300</v>
      </c>
    </row>
    <row r="70" ht="15.75" customHeight="1">
      <c r="A70">
        <v>69.0</v>
      </c>
      <c r="B70" t="s">
        <v>56</v>
      </c>
      <c r="C70" t="s">
        <v>301</v>
      </c>
      <c r="D70" t="s">
        <v>80</v>
      </c>
      <c r="E70">
        <v>2476.0</v>
      </c>
      <c r="F70">
        <v>37427.0</v>
      </c>
      <c r="G70">
        <v>1.0</v>
      </c>
      <c r="H70">
        <v>1933.0</v>
      </c>
      <c r="I70" s="87">
        <v>18.8223</v>
      </c>
      <c r="J70" t="s">
        <v>302</v>
      </c>
    </row>
    <row r="71" ht="15.75" customHeight="1">
      <c r="A71">
        <v>70.0</v>
      </c>
      <c r="B71" t="s">
        <v>56</v>
      </c>
      <c r="C71" t="s">
        <v>303</v>
      </c>
      <c r="D71" t="s">
        <v>80</v>
      </c>
      <c r="E71">
        <v>380742.0</v>
      </c>
      <c r="F71">
        <v>626563.0</v>
      </c>
      <c r="G71">
        <v>1.0</v>
      </c>
      <c r="H71">
        <v>1500.0</v>
      </c>
      <c r="I71" s="87">
        <v>63.3723</v>
      </c>
      <c r="J71" t="s">
        <v>304</v>
      </c>
    </row>
    <row r="72" ht="15.75" customHeight="1">
      <c r="A72">
        <v>71.0</v>
      </c>
      <c r="B72" t="s">
        <v>56</v>
      </c>
      <c r="C72" t="s">
        <v>305</v>
      </c>
      <c r="D72" t="s">
        <v>80</v>
      </c>
      <c r="E72">
        <v>506.0</v>
      </c>
      <c r="F72">
        <v>523.0</v>
      </c>
      <c r="G72">
        <v>1.0</v>
      </c>
      <c r="H72">
        <v>248.0</v>
      </c>
      <c r="I72" s="87">
        <v>105.369</v>
      </c>
      <c r="J72" t="s">
        <v>306</v>
      </c>
    </row>
    <row r="73" ht="15.75" customHeight="1">
      <c r="A73">
        <v>72.0</v>
      </c>
      <c r="B73" t="s">
        <v>56</v>
      </c>
      <c r="C73" t="s">
        <v>307</v>
      </c>
      <c r="D73" t="s">
        <v>80</v>
      </c>
      <c r="E73">
        <v>46.0</v>
      </c>
      <c r="F73">
        <v>480122.0</v>
      </c>
      <c r="G73">
        <v>3.0</v>
      </c>
      <c r="H73">
        <v>53.0</v>
      </c>
      <c r="I73" s="87">
        <v>9.4693</v>
      </c>
      <c r="J73" t="s">
        <v>314</v>
      </c>
    </row>
    <row r="74" ht="15.75" customHeight="1">
      <c r="A74">
        <v>73.0</v>
      </c>
      <c r="B74" t="s">
        <v>226</v>
      </c>
      <c r="C74" t="s">
        <v>316</v>
      </c>
      <c r="D74" t="s">
        <v>80</v>
      </c>
      <c r="E74">
        <v>2.0</v>
      </c>
      <c r="F74">
        <v>271210.0</v>
      </c>
      <c r="G74">
        <v>1.0</v>
      </c>
      <c r="H74">
        <v>1.0</v>
      </c>
      <c r="I74" s="87">
        <v>1.0</v>
      </c>
      <c r="J74" t="s">
        <v>317</v>
      </c>
    </row>
    <row r="75" ht="15.75" customHeight="1">
      <c r="A75">
        <v>74.0</v>
      </c>
      <c r="B75" t="s">
        <v>226</v>
      </c>
      <c r="C75" t="s">
        <v>307</v>
      </c>
      <c r="D75" t="s">
        <v>80</v>
      </c>
      <c r="E75">
        <v>17.0</v>
      </c>
      <c r="F75">
        <v>285566.0</v>
      </c>
      <c r="G75">
        <v>8.0</v>
      </c>
      <c r="H75">
        <v>46.0</v>
      </c>
      <c r="I75" s="87">
        <v>44.4396</v>
      </c>
      <c r="J75" t="s">
        <v>319</v>
      </c>
    </row>
    <row r="76" ht="15.75" customHeight="1">
      <c r="A76">
        <v>75.0</v>
      </c>
      <c r="B76" t="s">
        <v>226</v>
      </c>
      <c r="C76" t="s">
        <v>320</v>
      </c>
      <c r="D76" t="s">
        <v>77</v>
      </c>
      <c r="E76">
        <v>12.0</v>
      </c>
      <c r="F76">
        <v>2644.0</v>
      </c>
      <c r="G76">
        <v>1.0</v>
      </c>
      <c r="H76">
        <v>2.0</v>
      </c>
      <c r="I76" s="87">
        <v>1.0049</v>
      </c>
      <c r="J76" t="s">
        <v>322</v>
      </c>
    </row>
    <row r="77" ht="15.75" customHeight="1">
      <c r="A77">
        <v>76.0</v>
      </c>
      <c r="B77" t="s">
        <v>226</v>
      </c>
      <c r="C77" t="s">
        <v>324</v>
      </c>
      <c r="D77" t="s">
        <v>325</v>
      </c>
      <c r="E77">
        <v>2.0</v>
      </c>
      <c r="F77">
        <v>12540.0</v>
      </c>
      <c r="G77">
        <v>1.0</v>
      </c>
      <c r="H77">
        <v>1.0</v>
      </c>
      <c r="I77" s="87">
        <v>1.0</v>
      </c>
      <c r="J77" t="s">
        <v>262</v>
      </c>
    </row>
    <row r="78" ht="15.75" customHeight="1">
      <c r="A78">
        <v>77.0</v>
      </c>
      <c r="B78" t="s">
        <v>226</v>
      </c>
      <c r="C78" t="s">
        <v>326</v>
      </c>
      <c r="D78" t="s">
        <v>58</v>
      </c>
      <c r="E78">
        <v>134.0</v>
      </c>
      <c r="F78">
        <v>5033.0</v>
      </c>
      <c r="G78">
        <v>1.0</v>
      </c>
      <c r="H78">
        <v>4.0</v>
      </c>
      <c r="I78" s="87">
        <v>2.1353</v>
      </c>
      <c r="J78" t="s">
        <v>327</v>
      </c>
    </row>
    <row r="79" ht="15.75" customHeight="1">
      <c r="A79">
        <v>78.0</v>
      </c>
      <c r="B79" t="s">
        <v>226</v>
      </c>
      <c r="C79" t="s">
        <v>328</v>
      </c>
      <c r="D79" t="s">
        <v>80</v>
      </c>
      <c r="E79">
        <v>2.0</v>
      </c>
      <c r="F79">
        <v>5590.0</v>
      </c>
      <c r="G79">
        <v>6.0</v>
      </c>
      <c r="H79">
        <v>8.0</v>
      </c>
      <c r="I79" s="87">
        <v>6.1324</v>
      </c>
      <c r="J79" t="s">
        <v>329</v>
      </c>
    </row>
    <row r="80" ht="15.75" customHeight="1">
      <c r="A80">
        <v>79.0</v>
      </c>
      <c r="B80" t="s">
        <v>226</v>
      </c>
      <c r="C80" t="s">
        <v>330</v>
      </c>
      <c r="D80" t="s">
        <v>83</v>
      </c>
      <c r="E80">
        <v>114.0</v>
      </c>
      <c r="F80">
        <v>2536.0</v>
      </c>
      <c r="G80">
        <v>1.0</v>
      </c>
      <c r="H80">
        <v>3.0</v>
      </c>
      <c r="I80" s="87">
        <v>1.498</v>
      </c>
      <c r="J80" t="s">
        <v>331</v>
      </c>
    </row>
    <row r="81" ht="15.75" customHeight="1">
      <c r="A81">
        <v>80.0</v>
      </c>
      <c r="B81" t="s">
        <v>226</v>
      </c>
      <c r="C81" t="s">
        <v>332</v>
      </c>
      <c r="D81" t="s">
        <v>83</v>
      </c>
      <c r="E81">
        <v>101.0</v>
      </c>
      <c r="F81">
        <v>3269.0</v>
      </c>
      <c r="G81">
        <v>1.0</v>
      </c>
      <c r="H81">
        <v>3.0</v>
      </c>
      <c r="I81" s="87">
        <v>1.706</v>
      </c>
      <c r="J81" t="s">
        <v>333</v>
      </c>
    </row>
    <row r="82" ht="15.75" customHeight="1">
      <c r="A82">
        <v>81.0</v>
      </c>
      <c r="B82" t="s">
        <v>56</v>
      </c>
      <c r="C82" t="s">
        <v>334</v>
      </c>
      <c r="D82" t="s">
        <v>80</v>
      </c>
      <c r="E82">
        <v>338.0</v>
      </c>
      <c r="F82">
        <v>889724.0</v>
      </c>
      <c r="G82">
        <v>1.0</v>
      </c>
      <c r="H82">
        <v>11.0</v>
      </c>
      <c r="I82" s="87">
        <v>5.3628</v>
      </c>
      <c r="J82" t="s">
        <v>335</v>
      </c>
    </row>
    <row r="83" ht="15.75" customHeight="1">
      <c r="A83">
        <v>82.0</v>
      </c>
      <c r="B83" t="s">
        <v>56</v>
      </c>
      <c r="C83" t="s">
        <v>336</v>
      </c>
      <c r="D83" t="s">
        <v>71</v>
      </c>
      <c r="E83">
        <v>27399.0</v>
      </c>
      <c r="F83">
        <v>698582.0</v>
      </c>
      <c r="G83">
        <v>19.0</v>
      </c>
      <c r="H83">
        <v>19.0</v>
      </c>
      <c r="I83" s="87">
        <v>19.0</v>
      </c>
      <c r="J83" t="s">
        <v>337</v>
      </c>
    </row>
    <row r="84" ht="15.75" customHeight="1">
      <c r="A84">
        <v>83.0</v>
      </c>
      <c r="B84" t="s">
        <v>56</v>
      </c>
      <c r="C84" t="s">
        <v>219</v>
      </c>
      <c r="D84" t="s">
        <v>80</v>
      </c>
      <c r="E84">
        <v>175.0</v>
      </c>
      <c r="F84">
        <v>684312.0</v>
      </c>
      <c r="G84">
        <v>2.0</v>
      </c>
      <c r="H84">
        <v>10.0</v>
      </c>
      <c r="I84" s="87">
        <v>6.7777</v>
      </c>
      <c r="J84" t="s">
        <v>338</v>
      </c>
    </row>
    <row r="85" ht="15.75" customHeight="1">
      <c r="A85">
        <v>84.0</v>
      </c>
      <c r="B85" t="s">
        <v>56</v>
      </c>
      <c r="C85" t="s">
        <v>339</v>
      </c>
      <c r="D85" t="s">
        <v>71</v>
      </c>
      <c r="E85">
        <v>39593.0</v>
      </c>
      <c r="F85">
        <v>682910.0</v>
      </c>
      <c r="G85">
        <v>19.0</v>
      </c>
      <c r="H85">
        <v>19.0</v>
      </c>
      <c r="I85" s="87">
        <v>19.0</v>
      </c>
      <c r="J85" t="s">
        <v>340</v>
      </c>
    </row>
    <row r="86" ht="15.75" customHeight="1">
      <c r="A86">
        <v>85.0</v>
      </c>
      <c r="B86" t="s">
        <v>203</v>
      </c>
      <c r="C86" t="s">
        <v>341</v>
      </c>
      <c r="D86" t="s">
        <v>58</v>
      </c>
      <c r="E86">
        <v>39644.0</v>
      </c>
      <c r="F86">
        <v>39644.0</v>
      </c>
      <c r="G86">
        <v>1.0</v>
      </c>
      <c r="H86">
        <v>5.0</v>
      </c>
      <c r="I86" s="87">
        <v>4.7199</v>
      </c>
      <c r="J86" t="s">
        <v>342</v>
      </c>
    </row>
    <row r="87" ht="15.75" customHeight="1">
      <c r="A87">
        <v>86.0</v>
      </c>
      <c r="B87" t="s">
        <v>344</v>
      </c>
      <c r="C87" t="s">
        <v>345</v>
      </c>
      <c r="D87" t="s">
        <v>80</v>
      </c>
      <c r="E87">
        <v>3.0</v>
      </c>
      <c r="F87">
        <v>7842.0</v>
      </c>
      <c r="G87">
        <v>1.0</v>
      </c>
      <c r="H87">
        <v>1.0</v>
      </c>
      <c r="I87" s="87">
        <v>1.0</v>
      </c>
      <c r="J87" t="s">
        <v>346</v>
      </c>
    </row>
    <row r="88" ht="15.75" customHeight="1">
      <c r="A88">
        <v>87.0</v>
      </c>
      <c r="B88" t="s">
        <v>344</v>
      </c>
      <c r="C88" t="s">
        <v>347</v>
      </c>
      <c r="D88" t="s">
        <v>80</v>
      </c>
      <c r="E88">
        <v>16.0</v>
      </c>
      <c r="F88">
        <v>879326.0</v>
      </c>
      <c r="G88">
        <v>1.0</v>
      </c>
      <c r="H88">
        <v>1.0</v>
      </c>
      <c r="I88" s="87">
        <v>1.0</v>
      </c>
      <c r="J88" t="s">
        <v>348</v>
      </c>
    </row>
    <row r="89" ht="15.75" customHeight="1">
      <c r="A89">
        <v>88.0</v>
      </c>
      <c r="B89" t="s">
        <v>344</v>
      </c>
      <c r="C89" t="s">
        <v>278</v>
      </c>
      <c r="D89" t="s">
        <v>80</v>
      </c>
      <c r="E89">
        <v>2.0</v>
      </c>
      <c r="F89">
        <v>5.0</v>
      </c>
      <c r="G89">
        <v>1.0</v>
      </c>
      <c r="H89">
        <v>1.0</v>
      </c>
      <c r="I89" s="87">
        <v>1.0</v>
      </c>
      <c r="J89" t="s">
        <v>350</v>
      </c>
    </row>
    <row r="90" ht="15.75" customHeight="1">
      <c r="A90">
        <v>89.0</v>
      </c>
      <c r="B90" t="s">
        <v>344</v>
      </c>
      <c r="C90" t="s">
        <v>352</v>
      </c>
      <c r="D90" t="s">
        <v>80</v>
      </c>
      <c r="E90">
        <v>59.0</v>
      </c>
      <c r="F90">
        <v>927087.0</v>
      </c>
      <c r="G90">
        <v>1.0</v>
      </c>
      <c r="H90">
        <v>2.0</v>
      </c>
      <c r="I90" s="87">
        <v>1.0003</v>
      </c>
      <c r="J90" t="s">
        <v>353</v>
      </c>
    </row>
    <row r="91" ht="15.75" customHeight="1">
      <c r="A91">
        <v>90.0</v>
      </c>
      <c r="B91" t="s">
        <v>344</v>
      </c>
      <c r="C91" t="s">
        <v>357</v>
      </c>
      <c r="D91" t="s">
        <v>80</v>
      </c>
      <c r="E91">
        <v>49.0</v>
      </c>
      <c r="F91">
        <v>62010.0</v>
      </c>
      <c r="G91">
        <v>1.0</v>
      </c>
      <c r="H91">
        <v>3.0</v>
      </c>
      <c r="I91" s="87">
        <v>1.0376</v>
      </c>
      <c r="J91" t="s">
        <v>358</v>
      </c>
    </row>
    <row r="92" ht="15.75" customHeight="1">
      <c r="A92">
        <v>91.0</v>
      </c>
      <c r="B92" t="s">
        <v>344</v>
      </c>
      <c r="C92" t="s">
        <v>360</v>
      </c>
      <c r="D92" t="s">
        <v>80</v>
      </c>
      <c r="E92">
        <v>16.0</v>
      </c>
      <c r="F92">
        <v>23.0</v>
      </c>
      <c r="G92">
        <v>4.0</v>
      </c>
      <c r="H92">
        <v>23.0</v>
      </c>
      <c r="I92" s="87">
        <v>13.0</v>
      </c>
      <c r="J92" t="s">
        <v>361</v>
      </c>
    </row>
    <row r="93" ht="15.75" customHeight="1">
      <c r="A93">
        <v>92.0</v>
      </c>
      <c r="B93" t="s">
        <v>344</v>
      </c>
      <c r="C93" t="s">
        <v>320</v>
      </c>
      <c r="D93" t="s">
        <v>77</v>
      </c>
      <c r="E93">
        <v>42.0</v>
      </c>
      <c r="F93">
        <v>273048.0</v>
      </c>
      <c r="G93">
        <v>1.0</v>
      </c>
      <c r="H93">
        <v>2.0</v>
      </c>
      <c r="I93" s="87">
        <v>1.0106</v>
      </c>
      <c r="J93" t="s">
        <v>364</v>
      </c>
    </row>
    <row r="94" ht="15.75" customHeight="1">
      <c r="A94">
        <v>93.0</v>
      </c>
      <c r="B94" t="s">
        <v>344</v>
      </c>
      <c r="C94" t="s">
        <v>365</v>
      </c>
      <c r="D94" t="s">
        <v>80</v>
      </c>
      <c r="E94">
        <v>18.0</v>
      </c>
      <c r="F94">
        <v>39766.0</v>
      </c>
      <c r="G94">
        <v>1.0</v>
      </c>
      <c r="H94">
        <v>1.0</v>
      </c>
      <c r="I94" s="87">
        <v>1.0</v>
      </c>
      <c r="J94" t="s">
        <v>366</v>
      </c>
    </row>
    <row r="95" ht="15.75" customHeight="1">
      <c r="A95">
        <v>94.0</v>
      </c>
      <c r="B95" t="s">
        <v>344</v>
      </c>
      <c r="C95" t="s">
        <v>368</v>
      </c>
      <c r="D95" t="s">
        <v>80</v>
      </c>
      <c r="E95">
        <v>1.0</v>
      </c>
      <c r="F95">
        <v>681.0</v>
      </c>
      <c r="G95">
        <v>1.0</v>
      </c>
      <c r="H95">
        <v>1.0</v>
      </c>
      <c r="I95" s="87">
        <v>1.0</v>
      </c>
      <c r="J95" t="s">
        <v>272</v>
      </c>
    </row>
    <row r="96" ht="15.75" customHeight="1">
      <c r="A96">
        <v>95.0</v>
      </c>
      <c r="B96" t="s">
        <v>344</v>
      </c>
      <c r="C96" t="s">
        <v>369</v>
      </c>
      <c r="D96" t="s">
        <v>80</v>
      </c>
      <c r="E96">
        <v>1.0</v>
      </c>
      <c r="F96">
        <v>16321.0</v>
      </c>
      <c r="G96">
        <v>1.0</v>
      </c>
      <c r="H96">
        <v>1.0</v>
      </c>
      <c r="I96" s="87">
        <v>1.0</v>
      </c>
      <c r="J96" t="s">
        <v>272</v>
      </c>
    </row>
    <row r="97" ht="15.75" customHeight="1">
      <c r="A97">
        <v>96.0</v>
      </c>
      <c r="B97" t="s">
        <v>344</v>
      </c>
      <c r="C97" t="s">
        <v>372</v>
      </c>
      <c r="D97" t="s">
        <v>80</v>
      </c>
      <c r="E97">
        <v>1.0</v>
      </c>
      <c r="F97">
        <v>6073.0</v>
      </c>
      <c r="G97">
        <v>1.0</v>
      </c>
      <c r="H97">
        <v>1.0</v>
      </c>
      <c r="I97" s="87">
        <v>1.0</v>
      </c>
      <c r="J97" t="s">
        <v>272</v>
      </c>
    </row>
    <row r="98" ht="15.75" customHeight="1">
      <c r="A98">
        <v>97.0</v>
      </c>
      <c r="B98" t="s">
        <v>344</v>
      </c>
      <c r="C98" t="s">
        <v>307</v>
      </c>
      <c r="D98" t="s">
        <v>80</v>
      </c>
      <c r="E98">
        <v>42.0</v>
      </c>
      <c r="F98">
        <v>596141.0</v>
      </c>
      <c r="G98">
        <v>1.0</v>
      </c>
      <c r="H98">
        <v>43.0</v>
      </c>
      <c r="I98" s="87">
        <v>7.725</v>
      </c>
      <c r="J98" t="s">
        <v>374</v>
      </c>
    </row>
    <row r="99" ht="15.75" customHeight="1">
      <c r="A99">
        <v>98.0</v>
      </c>
      <c r="B99" t="s">
        <v>203</v>
      </c>
      <c r="C99" t="s">
        <v>375</v>
      </c>
      <c r="D99" t="s">
        <v>80</v>
      </c>
      <c r="E99">
        <v>24734.0</v>
      </c>
      <c r="F99">
        <v>39644.0</v>
      </c>
      <c r="G99">
        <v>1.0</v>
      </c>
      <c r="H99">
        <v>111.0</v>
      </c>
      <c r="I99" s="87">
        <v>13.4451</v>
      </c>
      <c r="J99" t="s">
        <v>378</v>
      </c>
    </row>
    <row r="100" ht="15.75" customHeight="1">
      <c r="A100">
        <v>99.0</v>
      </c>
      <c r="B100" t="s">
        <v>203</v>
      </c>
      <c r="C100" t="s">
        <v>383</v>
      </c>
      <c r="D100" t="s">
        <v>80</v>
      </c>
      <c r="E100">
        <v>11366.0</v>
      </c>
      <c r="F100">
        <v>15604.0</v>
      </c>
      <c r="G100">
        <v>1.0</v>
      </c>
      <c r="H100">
        <v>120.0</v>
      </c>
      <c r="I100" s="87">
        <v>17.2888</v>
      </c>
      <c r="J100" t="s">
        <v>385</v>
      </c>
    </row>
    <row r="101" ht="15.75" customHeight="1">
      <c r="A101">
        <v>100.0</v>
      </c>
      <c r="B101" t="s">
        <v>203</v>
      </c>
      <c r="C101" t="s">
        <v>334</v>
      </c>
      <c r="D101" t="s">
        <v>80</v>
      </c>
      <c r="E101">
        <v>100.0</v>
      </c>
      <c r="F101">
        <v>37998.0</v>
      </c>
      <c r="G101">
        <v>3.0</v>
      </c>
      <c r="H101">
        <v>13.0</v>
      </c>
      <c r="I101" s="87">
        <v>8.6667</v>
      </c>
      <c r="J101" t="s">
        <v>390</v>
      </c>
      <c r="K101" t="s">
        <v>2354</v>
      </c>
      <c r="L101" t="str">
        <f>vlookup(C101,Mapping!$B$18:$C$27,2,false)</f>
        <v>#N/A</v>
      </c>
      <c r="N101" t="s">
        <v>2355</v>
      </c>
    </row>
    <row r="102" ht="15.75" customHeight="1">
      <c r="A102">
        <v>101.0</v>
      </c>
      <c r="B102" t="s">
        <v>203</v>
      </c>
      <c r="C102" t="s">
        <v>336</v>
      </c>
      <c r="D102" t="s">
        <v>71</v>
      </c>
      <c r="E102">
        <v>26203.0</v>
      </c>
      <c r="F102">
        <v>37998.0</v>
      </c>
      <c r="G102">
        <v>19.0</v>
      </c>
      <c r="H102">
        <v>19.0</v>
      </c>
      <c r="I102" s="87">
        <v>19.0</v>
      </c>
      <c r="J102" t="s">
        <v>399</v>
      </c>
      <c r="L102" t="str">
        <f>vlookup(C102,Mapping!$B$18:$C$27,2,false)</f>
        <v>#N/A</v>
      </c>
      <c r="N102" t="s">
        <v>401</v>
      </c>
    </row>
    <row r="103" ht="15.75" customHeight="1">
      <c r="A103">
        <v>102.0</v>
      </c>
      <c r="B103" t="s">
        <v>203</v>
      </c>
      <c r="C103" t="s">
        <v>339</v>
      </c>
      <c r="D103" t="s">
        <v>71</v>
      </c>
      <c r="E103">
        <v>3116.0</v>
      </c>
      <c r="F103">
        <v>6600.0</v>
      </c>
      <c r="G103">
        <v>19.0</v>
      </c>
      <c r="H103">
        <v>19.0</v>
      </c>
      <c r="I103" s="87">
        <v>19.0</v>
      </c>
      <c r="J103" t="s">
        <v>400</v>
      </c>
      <c r="L103" t="str">
        <f>vlookup(C103,Mapping!$B$18:$C$27,2,false)</f>
        <v>#N/A</v>
      </c>
      <c r="N103" t="s">
        <v>2355</v>
      </c>
    </row>
    <row r="104" ht="15.75" customHeight="1">
      <c r="A104">
        <v>103.0</v>
      </c>
      <c r="B104" t="s">
        <v>344</v>
      </c>
      <c r="C104" t="s">
        <v>403</v>
      </c>
      <c r="D104" t="s">
        <v>325</v>
      </c>
      <c r="E104">
        <v>2.0</v>
      </c>
      <c r="F104">
        <v>636.0</v>
      </c>
      <c r="G104">
        <v>1.0</v>
      </c>
      <c r="H104">
        <v>1.0</v>
      </c>
      <c r="I104" s="87">
        <v>1.0</v>
      </c>
      <c r="J104" t="s">
        <v>262</v>
      </c>
      <c r="L104" t="str">
        <f>vlookup(C104,Mapping!$B$18:$C$27,2,false)</f>
        <v>#N/A</v>
      </c>
      <c r="N104" t="s">
        <v>2355</v>
      </c>
    </row>
    <row r="105" ht="15.75" customHeight="1">
      <c r="A105">
        <v>104.0</v>
      </c>
      <c r="B105" t="s">
        <v>60</v>
      </c>
      <c r="C105" t="s">
        <v>407</v>
      </c>
      <c r="D105" t="s">
        <v>325</v>
      </c>
      <c r="E105">
        <v>1.0</v>
      </c>
      <c r="F105">
        <v>16014.0</v>
      </c>
      <c r="G105">
        <v>1.0</v>
      </c>
      <c r="H105">
        <v>1.0</v>
      </c>
      <c r="I105" s="87">
        <v>1.0</v>
      </c>
      <c r="J105" t="s">
        <v>272</v>
      </c>
      <c r="L105" t="str">
        <f>vlookup(C105,Mapping!$B$18:$C$27,2,false)</f>
        <v>#N/A</v>
      </c>
      <c r="N105" t="s">
        <v>2355</v>
      </c>
    </row>
    <row r="106" ht="15.75" customHeight="1">
      <c r="A106">
        <v>105.0</v>
      </c>
      <c r="B106" t="s">
        <v>60</v>
      </c>
      <c r="C106" t="s">
        <v>410</v>
      </c>
      <c r="D106" t="s">
        <v>80</v>
      </c>
      <c r="E106">
        <v>3.0</v>
      </c>
      <c r="F106">
        <v>29562.0</v>
      </c>
      <c r="G106">
        <v>7.0</v>
      </c>
      <c r="H106">
        <v>12.0</v>
      </c>
      <c r="I106" s="87">
        <v>10.9163</v>
      </c>
      <c r="J106" t="s">
        <v>411</v>
      </c>
      <c r="L106" t="str">
        <f>vlookup(C106,Mapping!$B$18:$C$27,2,false)</f>
        <v>#N/A</v>
      </c>
      <c r="N106" t="s">
        <v>401</v>
      </c>
    </row>
    <row r="107" ht="15.75" customHeight="1">
      <c r="A107">
        <v>106.0</v>
      </c>
      <c r="B107" t="s">
        <v>137</v>
      </c>
      <c r="C107" t="s">
        <v>412</v>
      </c>
      <c r="D107" t="s">
        <v>325</v>
      </c>
      <c r="E107">
        <v>249.0</v>
      </c>
      <c r="F107">
        <v>249.0</v>
      </c>
      <c r="G107">
        <v>2.0</v>
      </c>
      <c r="H107">
        <v>2.0</v>
      </c>
      <c r="I107" s="87">
        <v>2.0</v>
      </c>
      <c r="J107" t="s">
        <v>413</v>
      </c>
      <c r="K107" t="s">
        <v>2354</v>
      </c>
      <c r="L107" t="str">
        <f>vlookup(C107,Mapping!$B$18:$C$27,2,false)</f>
        <v>#N/A</v>
      </c>
      <c r="M107">
        <v>1.0</v>
      </c>
    </row>
    <row r="108" ht="15.75" customHeight="1">
      <c r="A108">
        <v>107.0</v>
      </c>
      <c r="B108" t="s">
        <v>137</v>
      </c>
      <c r="C108" t="s">
        <v>419</v>
      </c>
      <c r="D108" t="s">
        <v>80</v>
      </c>
      <c r="E108">
        <v>6.0</v>
      </c>
      <c r="F108">
        <v>364.0</v>
      </c>
      <c r="G108">
        <v>7.0</v>
      </c>
      <c r="H108">
        <v>18.0</v>
      </c>
      <c r="I108" s="87">
        <v>9.9011</v>
      </c>
      <c r="J108" t="s">
        <v>421</v>
      </c>
      <c r="L108" t="str">
        <f>vlookup(C108,Mapping!$B$18:$C$27,2,false)</f>
        <v>#N/A</v>
      </c>
      <c r="N108" t="s">
        <v>2356</v>
      </c>
    </row>
    <row r="109" ht="15.75" customHeight="1">
      <c r="A109">
        <v>108.0</v>
      </c>
      <c r="B109" t="s">
        <v>137</v>
      </c>
      <c r="C109" t="s">
        <v>423</v>
      </c>
      <c r="D109" t="s">
        <v>58</v>
      </c>
      <c r="E109">
        <v>62.0</v>
      </c>
      <c r="F109">
        <v>92.0</v>
      </c>
      <c r="G109">
        <v>1.0</v>
      </c>
      <c r="H109">
        <v>3.0</v>
      </c>
      <c r="I109" s="87">
        <v>2.7391</v>
      </c>
      <c r="J109" t="s">
        <v>424</v>
      </c>
      <c r="L109" t="str">
        <f>vlookup(C109,Mapping!$B$18:$C$27,2,false)</f>
        <v>#N/A</v>
      </c>
      <c r="M109">
        <v>0.0</v>
      </c>
      <c r="N109" t="s">
        <v>2357</v>
      </c>
    </row>
    <row r="110" ht="15.75" customHeight="1">
      <c r="A110">
        <v>109.0</v>
      </c>
      <c r="B110" t="s">
        <v>428</v>
      </c>
      <c r="C110" t="s">
        <v>429</v>
      </c>
      <c r="D110" t="s">
        <v>80</v>
      </c>
      <c r="E110">
        <v>10.0</v>
      </c>
      <c r="F110">
        <v>17216.0</v>
      </c>
      <c r="G110">
        <v>2.0</v>
      </c>
      <c r="H110">
        <v>2.0</v>
      </c>
      <c r="I110" s="87">
        <v>2.0</v>
      </c>
      <c r="J110" t="s">
        <v>430</v>
      </c>
      <c r="L110" t="str">
        <f>vlookup(C110,Mapping!$B$18:$C$27,2,false)</f>
        <v>#N/A</v>
      </c>
    </row>
    <row r="111" ht="15.75" customHeight="1">
      <c r="A111">
        <v>110.0</v>
      </c>
      <c r="B111" t="s">
        <v>428</v>
      </c>
      <c r="C111" t="s">
        <v>432</v>
      </c>
      <c r="D111" t="s">
        <v>80</v>
      </c>
      <c r="E111">
        <v>3.0</v>
      </c>
      <c r="F111">
        <v>16035.0</v>
      </c>
      <c r="G111">
        <v>3.0</v>
      </c>
      <c r="H111">
        <v>4.0</v>
      </c>
      <c r="I111" s="87">
        <v>3.5548</v>
      </c>
      <c r="J111" t="s">
        <v>435</v>
      </c>
      <c r="L111" t="str">
        <f>vlookup(C111,Mapping!$B$18:$C$27,2,false)</f>
        <v>#N/A</v>
      </c>
    </row>
    <row r="112" ht="15.75" customHeight="1">
      <c r="A112">
        <v>111.0</v>
      </c>
      <c r="B112" t="s">
        <v>428</v>
      </c>
      <c r="C112" t="s">
        <v>439</v>
      </c>
      <c r="D112" t="s">
        <v>80</v>
      </c>
      <c r="E112">
        <v>6.0</v>
      </c>
      <c r="F112">
        <v>16034.0</v>
      </c>
      <c r="G112">
        <v>1.0</v>
      </c>
      <c r="H112">
        <v>2.0</v>
      </c>
      <c r="I112" s="87">
        <v>1.9148</v>
      </c>
      <c r="J112" t="s">
        <v>440</v>
      </c>
      <c r="L112" t="str">
        <f>vlookup(C112,Mapping!$B$18:$C$27,2,false)</f>
        <v>#N/A</v>
      </c>
    </row>
    <row r="113" ht="15.75" customHeight="1">
      <c r="A113">
        <v>112.0</v>
      </c>
      <c r="B113" t="s">
        <v>428</v>
      </c>
      <c r="C113" t="s">
        <v>442</v>
      </c>
      <c r="D113" t="s">
        <v>80</v>
      </c>
      <c r="E113">
        <v>161.0</v>
      </c>
      <c r="F113">
        <v>1033.0</v>
      </c>
      <c r="G113">
        <v>1.0</v>
      </c>
      <c r="H113">
        <v>4.0</v>
      </c>
      <c r="I113" s="87">
        <v>2.4869</v>
      </c>
      <c r="J113" t="s">
        <v>443</v>
      </c>
      <c r="L113" t="str">
        <f>vlookup(C113,Mapping!$B$18:$C$27,2,false)</f>
        <v>#N/A</v>
      </c>
    </row>
    <row r="114" ht="15.75" customHeight="1">
      <c r="A114">
        <v>113.0</v>
      </c>
      <c r="B114" t="s">
        <v>226</v>
      </c>
      <c r="C114" t="s">
        <v>446</v>
      </c>
      <c r="D114" t="s">
        <v>58</v>
      </c>
      <c r="E114">
        <v>1568272.0</v>
      </c>
      <c r="F114">
        <v>1568272.0</v>
      </c>
      <c r="G114">
        <v>1.0</v>
      </c>
      <c r="H114">
        <v>7.0</v>
      </c>
      <c r="I114" s="87">
        <v>6.2917</v>
      </c>
      <c r="J114" t="s">
        <v>448</v>
      </c>
      <c r="L114" t="str">
        <f>vlookup(C114,Mapping!$B$18:$C$27,2,false)</f>
        <v>#N/A</v>
      </c>
    </row>
    <row r="115" ht="15.75" customHeight="1">
      <c r="A115">
        <v>114.0</v>
      </c>
      <c r="B115" t="s">
        <v>226</v>
      </c>
      <c r="C115" t="s">
        <v>450</v>
      </c>
      <c r="D115" t="s">
        <v>58</v>
      </c>
      <c r="E115">
        <v>1104018.0</v>
      </c>
      <c r="F115">
        <v>1568272.0</v>
      </c>
      <c r="G115">
        <v>1.0</v>
      </c>
      <c r="H115">
        <v>7.0</v>
      </c>
      <c r="I115" s="87">
        <v>5.9459</v>
      </c>
      <c r="J115" t="s">
        <v>451</v>
      </c>
      <c r="L115" t="str">
        <f>vlookup(C115,Mapping!$B$18:$C$27,2,false)</f>
        <v>#N/A</v>
      </c>
    </row>
    <row r="116" ht="15.75" customHeight="1">
      <c r="A116">
        <v>115.0</v>
      </c>
      <c r="B116" t="s">
        <v>226</v>
      </c>
      <c r="C116" t="s">
        <v>454</v>
      </c>
      <c r="D116" t="s">
        <v>455</v>
      </c>
      <c r="E116">
        <v>1007593.0</v>
      </c>
      <c r="F116">
        <v>1568272.0</v>
      </c>
      <c r="G116">
        <v>1.0</v>
      </c>
      <c r="H116">
        <v>10.0</v>
      </c>
      <c r="I116" s="87">
        <v>5.9979</v>
      </c>
      <c r="J116" t="s">
        <v>457</v>
      </c>
      <c r="L116" t="str">
        <f>vlookup(C116,Mapping!$B$18:$C$27,2,false)</f>
        <v>#N/A</v>
      </c>
    </row>
    <row r="117" ht="15.75" customHeight="1">
      <c r="A117">
        <v>116.0</v>
      </c>
      <c r="B117" t="s">
        <v>226</v>
      </c>
      <c r="C117" t="s">
        <v>458</v>
      </c>
      <c r="D117" t="s">
        <v>83</v>
      </c>
      <c r="E117">
        <v>641.0</v>
      </c>
      <c r="F117">
        <v>1568268.0</v>
      </c>
      <c r="G117">
        <v>1.0</v>
      </c>
      <c r="H117">
        <v>3.0</v>
      </c>
      <c r="I117" s="87">
        <v>1.0316</v>
      </c>
      <c r="J117" t="s">
        <v>59</v>
      </c>
      <c r="L117" t="str">
        <f>vlookup(C117,Mapping!$B$18:$C$27,2,false)</f>
        <v>#N/A</v>
      </c>
    </row>
    <row r="118" ht="15.75" customHeight="1">
      <c r="A118">
        <v>117.0</v>
      </c>
      <c r="B118" t="s">
        <v>226</v>
      </c>
      <c r="C118" t="s">
        <v>462</v>
      </c>
      <c r="D118" t="s">
        <v>58</v>
      </c>
      <c r="E118">
        <v>309273.0</v>
      </c>
      <c r="F118">
        <v>309273.0</v>
      </c>
      <c r="G118">
        <v>7.0</v>
      </c>
      <c r="H118">
        <v>7.0</v>
      </c>
      <c r="I118" s="87">
        <v>7.0</v>
      </c>
      <c r="J118" t="s">
        <v>463</v>
      </c>
      <c r="L118" t="str">
        <f>vlookup(C118,Mapping!$B$18:$C$27,2,false)</f>
        <v>#N/A</v>
      </c>
    </row>
    <row r="119" ht="15.75" customHeight="1">
      <c r="A119">
        <v>118.0</v>
      </c>
      <c r="B119" t="s">
        <v>428</v>
      </c>
      <c r="C119" t="s">
        <v>468</v>
      </c>
      <c r="D119" t="s">
        <v>80</v>
      </c>
      <c r="E119">
        <v>5.0</v>
      </c>
      <c r="F119">
        <v>4588.0</v>
      </c>
      <c r="G119">
        <v>1.0</v>
      </c>
      <c r="H119">
        <v>1.0</v>
      </c>
      <c r="I119" s="87">
        <v>1.0</v>
      </c>
      <c r="J119" t="s">
        <v>469</v>
      </c>
      <c r="L119" t="str">
        <f>vlookup(C119,Mapping!$B$18:$C$27,2,false)</f>
        <v>#N/A</v>
      </c>
    </row>
    <row r="120" ht="15.75" customHeight="1">
      <c r="A120">
        <v>119.0</v>
      </c>
      <c r="B120" t="s">
        <v>428</v>
      </c>
      <c r="C120" t="s">
        <v>475</v>
      </c>
      <c r="D120" t="s">
        <v>80</v>
      </c>
      <c r="E120">
        <v>5.0</v>
      </c>
      <c r="F120">
        <v>4329.0</v>
      </c>
      <c r="G120">
        <v>1.0</v>
      </c>
      <c r="H120">
        <v>1.0</v>
      </c>
      <c r="I120" s="87">
        <v>1.0</v>
      </c>
      <c r="J120" t="s">
        <v>469</v>
      </c>
      <c r="L120" t="str">
        <f>vlookup(C120,Mapping!$B$18:$C$27,2,false)</f>
        <v>#N/A</v>
      </c>
    </row>
    <row r="121" ht="15.75" customHeight="1">
      <c r="A121">
        <v>120.0</v>
      </c>
      <c r="B121" t="s">
        <v>428</v>
      </c>
      <c r="C121" t="s">
        <v>477</v>
      </c>
      <c r="D121" t="s">
        <v>80</v>
      </c>
      <c r="E121">
        <v>1.0</v>
      </c>
      <c r="F121">
        <v>3050.0</v>
      </c>
      <c r="G121">
        <v>1.0</v>
      </c>
      <c r="H121">
        <v>1.0</v>
      </c>
      <c r="I121" s="87">
        <v>1.0</v>
      </c>
      <c r="J121" t="s">
        <v>272</v>
      </c>
      <c r="L121" t="str">
        <f>vlookup(C121,Mapping!$B$18:$C$27,2,false)</f>
        <v>#N/A</v>
      </c>
    </row>
    <row r="122" ht="15.75" customHeight="1">
      <c r="A122">
        <v>121.0</v>
      </c>
      <c r="B122" t="s">
        <v>428</v>
      </c>
      <c r="C122" t="s">
        <v>479</v>
      </c>
      <c r="D122" t="s">
        <v>80</v>
      </c>
      <c r="E122">
        <v>3.0</v>
      </c>
      <c r="F122">
        <v>1220.0</v>
      </c>
      <c r="G122">
        <v>1.0</v>
      </c>
      <c r="H122">
        <v>1.0</v>
      </c>
      <c r="I122" s="87">
        <v>1.0</v>
      </c>
      <c r="J122" t="s">
        <v>481</v>
      </c>
      <c r="L122" t="str">
        <f>vlookup(C122,Mapping!$B$18:$C$27,2,false)</f>
        <v>#N/A</v>
      </c>
    </row>
    <row r="123" ht="15.75" customHeight="1">
      <c r="A123">
        <v>122.0</v>
      </c>
      <c r="B123" t="s">
        <v>428</v>
      </c>
      <c r="C123" t="s">
        <v>487</v>
      </c>
      <c r="D123" t="s">
        <v>71</v>
      </c>
      <c r="E123">
        <v>7.0</v>
      </c>
      <c r="F123">
        <v>23.0</v>
      </c>
      <c r="G123">
        <v>19.0</v>
      </c>
      <c r="H123">
        <v>19.0</v>
      </c>
      <c r="I123" s="87">
        <v>19.0</v>
      </c>
      <c r="J123" t="s">
        <v>488</v>
      </c>
      <c r="L123" t="str">
        <f>vlookup(C123,Mapping!$B$18:$C$27,2,false)</f>
        <v>#N/A</v>
      </c>
    </row>
    <row r="124" ht="15.75" customHeight="1">
      <c r="A124">
        <v>123.0</v>
      </c>
      <c r="B124" t="s">
        <v>428</v>
      </c>
      <c r="C124" t="s">
        <v>493</v>
      </c>
      <c r="D124" t="s">
        <v>80</v>
      </c>
      <c r="E124">
        <v>5.0</v>
      </c>
      <c r="F124">
        <v>6687.0</v>
      </c>
      <c r="G124">
        <v>1.0</v>
      </c>
      <c r="H124">
        <v>1.0</v>
      </c>
      <c r="I124" s="87">
        <v>1.0</v>
      </c>
      <c r="J124" t="s">
        <v>469</v>
      </c>
      <c r="L124" t="str">
        <f>vlookup(C124,Mapping!$B$18:$C$27,2,false)</f>
        <v>#N/A</v>
      </c>
    </row>
    <row r="125" ht="15.75" customHeight="1">
      <c r="A125">
        <v>124.0</v>
      </c>
      <c r="B125" t="s">
        <v>428</v>
      </c>
      <c r="C125" t="s">
        <v>497</v>
      </c>
      <c r="D125" t="s">
        <v>80</v>
      </c>
      <c r="E125">
        <v>6.0</v>
      </c>
      <c r="F125">
        <v>13974.0</v>
      </c>
      <c r="G125">
        <v>1.0</v>
      </c>
      <c r="H125">
        <v>1.0</v>
      </c>
      <c r="I125" s="87">
        <v>1.0</v>
      </c>
      <c r="J125" t="s">
        <v>498</v>
      </c>
      <c r="L125" t="str">
        <f>vlookup(C125,Mapping!$B$18:$C$27,2,false)</f>
        <v>#N/A</v>
      </c>
    </row>
    <row r="126" ht="15.75" customHeight="1">
      <c r="A126">
        <v>125.0</v>
      </c>
      <c r="B126" t="s">
        <v>428</v>
      </c>
      <c r="C126" t="s">
        <v>500</v>
      </c>
      <c r="D126" t="s">
        <v>80</v>
      </c>
      <c r="E126">
        <v>4.0</v>
      </c>
      <c r="F126">
        <v>981.0</v>
      </c>
      <c r="G126">
        <v>1.0</v>
      </c>
      <c r="H126">
        <v>1.0</v>
      </c>
      <c r="I126" s="87">
        <v>1.0</v>
      </c>
      <c r="J126" t="s">
        <v>501</v>
      </c>
      <c r="L126" t="str">
        <f>vlookup(C126,Mapping!$B$18:$C$27,2,false)</f>
        <v>#N/A</v>
      </c>
    </row>
    <row r="127" ht="15.75" customHeight="1">
      <c r="A127">
        <v>126.0</v>
      </c>
      <c r="B127" t="s">
        <v>428</v>
      </c>
      <c r="C127" t="s">
        <v>507</v>
      </c>
      <c r="D127" t="s">
        <v>71</v>
      </c>
      <c r="E127">
        <v>9.0</v>
      </c>
      <c r="F127">
        <v>11.0</v>
      </c>
      <c r="G127">
        <v>19.0</v>
      </c>
      <c r="H127">
        <v>19.0</v>
      </c>
      <c r="I127" s="87">
        <v>19.0</v>
      </c>
      <c r="J127" t="s">
        <v>508</v>
      </c>
      <c r="L127" t="str">
        <f>vlookup(C127,Mapping!$B$18:$C$27,2,false)</f>
        <v>#N/A</v>
      </c>
    </row>
    <row r="128" ht="15.75" customHeight="1">
      <c r="A128">
        <v>127.0</v>
      </c>
      <c r="B128" t="s">
        <v>428</v>
      </c>
      <c r="C128" t="s">
        <v>515</v>
      </c>
      <c r="D128" t="s">
        <v>80</v>
      </c>
      <c r="E128">
        <v>17.0</v>
      </c>
      <c r="F128">
        <v>16255.0</v>
      </c>
      <c r="G128">
        <v>2.0</v>
      </c>
      <c r="H128">
        <v>3.0</v>
      </c>
      <c r="I128" s="87">
        <v>2.8924</v>
      </c>
      <c r="J128" t="s">
        <v>516</v>
      </c>
      <c r="L128" t="str">
        <f>vlookup(C128,Mapping!$B$18:$C$27,2,false)</f>
        <v>#N/A</v>
      </c>
    </row>
    <row r="129" ht="15.75" customHeight="1">
      <c r="A129">
        <v>128.0</v>
      </c>
      <c r="B129" t="s">
        <v>428</v>
      </c>
      <c r="C129" t="s">
        <v>523</v>
      </c>
      <c r="D129" t="s">
        <v>80</v>
      </c>
      <c r="E129">
        <v>2.0</v>
      </c>
      <c r="F129">
        <v>6133.0</v>
      </c>
      <c r="G129">
        <v>1.0</v>
      </c>
      <c r="H129">
        <v>1.0</v>
      </c>
      <c r="I129" s="87">
        <v>1.0</v>
      </c>
      <c r="J129" t="s">
        <v>264</v>
      </c>
      <c r="L129" t="str">
        <f>vlookup(C129,Mapping!$B$18:$C$27,2,false)</f>
        <v>#N/A</v>
      </c>
    </row>
    <row r="130" ht="15.75" customHeight="1">
      <c r="A130">
        <v>129.0</v>
      </c>
      <c r="B130" t="s">
        <v>428</v>
      </c>
      <c r="C130" t="s">
        <v>528</v>
      </c>
      <c r="D130" t="s">
        <v>80</v>
      </c>
      <c r="E130">
        <v>3.0</v>
      </c>
      <c r="F130">
        <v>6051.0</v>
      </c>
      <c r="G130">
        <v>1.0</v>
      </c>
      <c r="H130">
        <v>1.0</v>
      </c>
      <c r="I130" s="87">
        <v>1.0</v>
      </c>
      <c r="J130" t="s">
        <v>529</v>
      </c>
      <c r="L130" t="str">
        <f>vlookup(C130,Mapping!$B$18:$C$27,2,false)</f>
        <v>#N/A</v>
      </c>
    </row>
    <row r="131" ht="15.75" customHeight="1">
      <c r="A131">
        <v>130.0</v>
      </c>
      <c r="B131" t="s">
        <v>428</v>
      </c>
      <c r="C131" t="s">
        <v>536</v>
      </c>
      <c r="D131" t="s">
        <v>80</v>
      </c>
      <c r="E131">
        <v>2.0</v>
      </c>
      <c r="F131">
        <v>4460.0</v>
      </c>
      <c r="G131">
        <v>1.0</v>
      </c>
      <c r="H131">
        <v>1.0</v>
      </c>
      <c r="I131" s="87">
        <v>1.0</v>
      </c>
      <c r="J131" t="s">
        <v>264</v>
      </c>
      <c r="L131" t="str">
        <f>vlookup(C131,Mapping!$B$18:$C$27,2,false)</f>
        <v>#N/A</v>
      </c>
    </row>
    <row r="132" ht="15.75" customHeight="1">
      <c r="A132">
        <v>131.0</v>
      </c>
      <c r="B132" t="s">
        <v>428</v>
      </c>
      <c r="C132" t="s">
        <v>540</v>
      </c>
      <c r="D132" t="s">
        <v>80</v>
      </c>
      <c r="E132">
        <v>2.0</v>
      </c>
      <c r="F132">
        <v>4904.0</v>
      </c>
      <c r="G132">
        <v>1.0</v>
      </c>
      <c r="H132">
        <v>1.0</v>
      </c>
      <c r="I132" s="87">
        <v>1.0</v>
      </c>
      <c r="J132" t="s">
        <v>264</v>
      </c>
      <c r="L132" t="str">
        <f>vlookup(C132,Mapping!$B$18:$C$27,2,false)</f>
        <v>#N/A</v>
      </c>
    </row>
    <row r="133" ht="15.75" customHeight="1">
      <c r="A133">
        <v>132.0</v>
      </c>
      <c r="B133" t="s">
        <v>428</v>
      </c>
      <c r="C133" t="s">
        <v>548</v>
      </c>
      <c r="D133" t="s">
        <v>80</v>
      </c>
      <c r="E133">
        <v>2.0</v>
      </c>
      <c r="F133">
        <v>6566.0</v>
      </c>
      <c r="G133">
        <v>1.0</v>
      </c>
      <c r="H133">
        <v>1.0</v>
      </c>
      <c r="I133" s="87">
        <v>1.0</v>
      </c>
      <c r="J133" t="s">
        <v>264</v>
      </c>
      <c r="L133" t="str">
        <f>vlookup(C133,Mapping!$B$18:$C$27,2,false)</f>
        <v>#N/A</v>
      </c>
    </row>
    <row r="134" ht="15.75" customHeight="1">
      <c r="A134">
        <v>133.0</v>
      </c>
      <c r="B134" t="s">
        <v>428</v>
      </c>
      <c r="C134" t="s">
        <v>553</v>
      </c>
      <c r="D134" t="s">
        <v>80</v>
      </c>
      <c r="E134">
        <v>2.0</v>
      </c>
      <c r="F134">
        <v>3878.0</v>
      </c>
      <c r="G134">
        <v>1.0</v>
      </c>
      <c r="H134">
        <v>1.0</v>
      </c>
      <c r="I134" s="87">
        <v>1.0</v>
      </c>
      <c r="J134" t="s">
        <v>264</v>
      </c>
      <c r="L134" t="str">
        <f>vlookup(C134,Mapping!$B$18:$C$27,2,false)</f>
        <v>#N/A</v>
      </c>
    </row>
    <row r="135" ht="15.75" customHeight="1">
      <c r="A135">
        <v>134.0</v>
      </c>
      <c r="B135" t="s">
        <v>428</v>
      </c>
      <c r="C135" t="s">
        <v>559</v>
      </c>
      <c r="D135" t="s">
        <v>80</v>
      </c>
      <c r="E135">
        <v>2.0</v>
      </c>
      <c r="F135">
        <v>3800.0</v>
      </c>
      <c r="G135">
        <v>1.0</v>
      </c>
      <c r="H135">
        <v>1.0</v>
      </c>
      <c r="I135" s="87">
        <v>1.0</v>
      </c>
      <c r="J135" t="s">
        <v>264</v>
      </c>
      <c r="L135" t="str">
        <f>vlookup(C135,Mapping!$B$18:$C$27,2,false)</f>
        <v>#N/A</v>
      </c>
    </row>
    <row r="136" ht="15.75" customHeight="1">
      <c r="A136">
        <v>135.0</v>
      </c>
      <c r="B136" t="s">
        <v>428</v>
      </c>
      <c r="C136" t="s">
        <v>564</v>
      </c>
      <c r="D136" t="s">
        <v>80</v>
      </c>
      <c r="E136">
        <v>5.0</v>
      </c>
      <c r="F136">
        <v>16658.0</v>
      </c>
      <c r="G136">
        <v>4.0</v>
      </c>
      <c r="H136">
        <v>5.0</v>
      </c>
      <c r="I136" s="87">
        <v>4.9267</v>
      </c>
      <c r="J136" t="s">
        <v>567</v>
      </c>
      <c r="L136" t="str">
        <f>vlookup(C136,Mapping!$B$18:$C$27,2,false)</f>
        <v>#N/A</v>
      </c>
    </row>
    <row r="137" ht="15.75" customHeight="1">
      <c r="A137">
        <v>136.0</v>
      </c>
      <c r="B137" t="s">
        <v>226</v>
      </c>
      <c r="C137" t="s">
        <v>570</v>
      </c>
      <c r="D137" t="s">
        <v>71</v>
      </c>
      <c r="E137">
        <v>6059.0</v>
      </c>
      <c r="F137">
        <v>102204.0</v>
      </c>
      <c r="G137">
        <v>19.0</v>
      </c>
      <c r="H137">
        <v>19.0</v>
      </c>
      <c r="I137" s="87">
        <v>19.0</v>
      </c>
      <c r="J137" t="s">
        <v>571</v>
      </c>
      <c r="L137" t="str">
        <f>vlookup(C137,Mapping!$B$18:$C$27,2,false)</f>
        <v>#N/A</v>
      </c>
    </row>
    <row r="138" ht="15.75" customHeight="1">
      <c r="A138">
        <v>137.0</v>
      </c>
      <c r="B138" t="s">
        <v>226</v>
      </c>
      <c r="C138" t="s">
        <v>576</v>
      </c>
      <c r="D138" t="s">
        <v>71</v>
      </c>
      <c r="E138">
        <v>3166.0</v>
      </c>
      <c r="F138">
        <v>47653.0</v>
      </c>
      <c r="G138">
        <v>19.0</v>
      </c>
      <c r="H138">
        <v>19.0</v>
      </c>
      <c r="I138" s="87">
        <v>19.0</v>
      </c>
      <c r="J138" t="s">
        <v>579</v>
      </c>
      <c r="L138" t="str">
        <f>vlookup(C138,Mapping!$B$18:$C$27,2,false)</f>
        <v>#N/A</v>
      </c>
    </row>
    <row r="139" ht="15.75" customHeight="1">
      <c r="A139">
        <v>138.0</v>
      </c>
      <c r="B139" t="s">
        <v>226</v>
      </c>
      <c r="C139" t="s">
        <v>582</v>
      </c>
      <c r="D139" t="s">
        <v>80</v>
      </c>
      <c r="E139">
        <v>30675.0</v>
      </c>
      <c r="F139">
        <v>43469.0</v>
      </c>
      <c r="G139">
        <v>1.0</v>
      </c>
      <c r="H139">
        <v>150.0</v>
      </c>
      <c r="I139" s="87">
        <v>45.887</v>
      </c>
      <c r="J139" t="s">
        <v>583</v>
      </c>
      <c r="L139" t="str">
        <f>vlookup(C139,Mapping!$B$18:$C$27,2,false)</f>
        <v>#N/A</v>
      </c>
    </row>
    <row r="140" ht="15.75" customHeight="1">
      <c r="A140">
        <v>139.0</v>
      </c>
      <c r="B140" t="s">
        <v>226</v>
      </c>
      <c r="C140" t="s">
        <v>587</v>
      </c>
      <c r="D140" t="s">
        <v>58</v>
      </c>
      <c r="E140">
        <v>810.0</v>
      </c>
      <c r="F140">
        <v>31178.0</v>
      </c>
      <c r="G140">
        <v>1.0</v>
      </c>
      <c r="H140">
        <v>5.0</v>
      </c>
      <c r="I140" s="87">
        <v>4.3832</v>
      </c>
      <c r="J140" t="s">
        <v>589</v>
      </c>
      <c r="L140" t="str">
        <f>vlookup(C140,Mapping!$B$18:$C$27,2,false)</f>
        <v>#N/A</v>
      </c>
    </row>
    <row r="141" ht="15.75" customHeight="1">
      <c r="A141">
        <v>140.0</v>
      </c>
      <c r="B141" t="s">
        <v>226</v>
      </c>
      <c r="C141" t="s">
        <v>591</v>
      </c>
      <c r="D141" t="s">
        <v>83</v>
      </c>
      <c r="E141">
        <v>1501.0</v>
      </c>
      <c r="F141">
        <v>29777.0</v>
      </c>
      <c r="G141">
        <v>1.0</v>
      </c>
      <c r="H141">
        <v>4.0</v>
      </c>
      <c r="I141" s="87">
        <v>2.4835</v>
      </c>
      <c r="J141" t="s">
        <v>592</v>
      </c>
      <c r="L141" t="str">
        <f>vlookup(C141,Mapping!$B$18:$C$27,2,false)</f>
        <v>#N/A</v>
      </c>
    </row>
    <row r="142" ht="15.75" customHeight="1">
      <c r="A142">
        <v>141.0</v>
      </c>
      <c r="B142" t="s">
        <v>428</v>
      </c>
      <c r="C142" t="s">
        <v>596</v>
      </c>
      <c r="D142" t="s">
        <v>80</v>
      </c>
      <c r="E142">
        <v>12.0</v>
      </c>
      <c r="F142">
        <v>14388.0</v>
      </c>
      <c r="G142">
        <v>3.0</v>
      </c>
      <c r="H142">
        <v>8.0</v>
      </c>
      <c r="I142" s="87">
        <v>3.6485</v>
      </c>
      <c r="J142" t="s">
        <v>597</v>
      </c>
      <c r="L142" t="str">
        <f>vlookup(C142,Mapping!$B$18:$C$27,2,false)</f>
        <v>#N/A</v>
      </c>
    </row>
    <row r="143" ht="15.75" customHeight="1">
      <c r="A143">
        <v>142.0</v>
      </c>
      <c r="B143" t="s">
        <v>428</v>
      </c>
      <c r="C143" t="s">
        <v>603</v>
      </c>
      <c r="D143" t="s">
        <v>80</v>
      </c>
      <c r="E143">
        <v>7.0</v>
      </c>
      <c r="F143">
        <v>15564.0</v>
      </c>
      <c r="G143">
        <v>3.0</v>
      </c>
      <c r="H143">
        <v>8.0</v>
      </c>
      <c r="I143" s="87">
        <v>3.0586</v>
      </c>
      <c r="J143" t="s">
        <v>605</v>
      </c>
      <c r="L143" t="str">
        <f>vlookup(C143,Mapping!$B$18:$C$27,2,false)</f>
        <v>#N/A</v>
      </c>
    </row>
    <row r="144" ht="15.75" customHeight="1">
      <c r="A144">
        <v>143.0</v>
      </c>
      <c r="B144" t="s">
        <v>609</v>
      </c>
      <c r="C144" t="s">
        <v>610</v>
      </c>
      <c r="D144" t="s">
        <v>77</v>
      </c>
      <c r="E144">
        <v>13.0</v>
      </c>
      <c r="F144">
        <v>1724656.0</v>
      </c>
      <c r="G144">
        <v>1.0</v>
      </c>
      <c r="H144">
        <v>2.0</v>
      </c>
      <c r="I144" s="87">
        <v>1.0</v>
      </c>
      <c r="J144" t="s">
        <v>611</v>
      </c>
      <c r="L144" t="str">
        <f>vlookup(C144,Mapping!$B$18:$C$27,2,false)</f>
        <v>#N/A</v>
      </c>
    </row>
    <row r="145" ht="15.75" customHeight="1">
      <c r="A145">
        <v>144.0</v>
      </c>
      <c r="B145" t="s">
        <v>609</v>
      </c>
      <c r="C145" t="s">
        <v>616</v>
      </c>
      <c r="D145" t="s">
        <v>80</v>
      </c>
      <c r="E145">
        <v>7.0</v>
      </c>
      <c r="F145">
        <v>47285.0</v>
      </c>
      <c r="G145">
        <v>1.0</v>
      </c>
      <c r="H145">
        <v>9.0</v>
      </c>
      <c r="I145" s="87">
        <v>2.7353</v>
      </c>
      <c r="J145" t="s">
        <v>618</v>
      </c>
      <c r="L145" t="str">
        <f>vlookup(C145,Mapping!$B$18:$C$27,2,false)</f>
        <v>#N/A</v>
      </c>
    </row>
    <row r="146" ht="15.75" customHeight="1">
      <c r="A146">
        <v>145.0</v>
      </c>
      <c r="B146" t="s">
        <v>609</v>
      </c>
      <c r="C146" t="s">
        <v>622</v>
      </c>
      <c r="D146" t="s">
        <v>80</v>
      </c>
      <c r="E146">
        <v>2.0</v>
      </c>
      <c r="F146">
        <v>3514.0</v>
      </c>
      <c r="G146">
        <v>4.0</v>
      </c>
      <c r="H146">
        <v>4.0</v>
      </c>
      <c r="I146" s="87">
        <v>4.0</v>
      </c>
      <c r="J146" t="s">
        <v>623</v>
      </c>
      <c r="L146" t="str">
        <f>vlookup(C146,Mapping!$B$18:$C$27,2,false)</f>
        <v>#N/A</v>
      </c>
    </row>
    <row r="147" ht="15.75" customHeight="1">
      <c r="A147">
        <v>146.0</v>
      </c>
      <c r="B147" t="s">
        <v>609</v>
      </c>
      <c r="C147" t="s">
        <v>629</v>
      </c>
      <c r="D147" t="s">
        <v>77</v>
      </c>
      <c r="E147">
        <v>33.0</v>
      </c>
      <c r="F147">
        <v>376723.0</v>
      </c>
      <c r="G147">
        <v>1.0</v>
      </c>
      <c r="H147">
        <v>2.0</v>
      </c>
      <c r="I147" s="87">
        <v>1.7068</v>
      </c>
      <c r="J147" t="s">
        <v>630</v>
      </c>
      <c r="L147" t="str">
        <f>vlookup(C147,Mapping!$B$18:$C$27,2,false)</f>
        <v>#N/A</v>
      </c>
    </row>
    <row r="148" ht="15.75" customHeight="1">
      <c r="A148">
        <v>147.0</v>
      </c>
      <c r="B148" t="s">
        <v>609</v>
      </c>
      <c r="C148" t="s">
        <v>635</v>
      </c>
      <c r="D148" t="s">
        <v>80</v>
      </c>
      <c r="E148">
        <v>12.0</v>
      </c>
      <c r="F148">
        <v>592085.0</v>
      </c>
      <c r="G148">
        <v>3.0</v>
      </c>
      <c r="H148">
        <v>3.0</v>
      </c>
      <c r="I148" s="87">
        <v>3.0</v>
      </c>
      <c r="J148" t="s">
        <v>636</v>
      </c>
      <c r="L148" t="str">
        <f>vlookup(C148,Mapping!$B$18:$C$27,2,false)</f>
        <v>#N/A</v>
      </c>
    </row>
    <row r="149" ht="15.75" customHeight="1">
      <c r="A149">
        <v>148.0</v>
      </c>
      <c r="B149" t="s">
        <v>609</v>
      </c>
      <c r="C149" t="s">
        <v>643</v>
      </c>
      <c r="D149" t="s">
        <v>80</v>
      </c>
      <c r="E149">
        <v>1.0</v>
      </c>
      <c r="F149">
        <v>1106810.0</v>
      </c>
      <c r="G149">
        <v>1.0</v>
      </c>
      <c r="H149">
        <v>1.0</v>
      </c>
      <c r="I149" s="87">
        <v>1.0</v>
      </c>
      <c r="J149" t="s">
        <v>644</v>
      </c>
      <c r="L149" t="str">
        <f>vlookup(C149,Mapping!$B$18:$C$27,2,false)</f>
        <v>#N/A</v>
      </c>
    </row>
    <row r="150" ht="15.75" customHeight="1">
      <c r="A150">
        <v>149.0</v>
      </c>
      <c r="B150" t="s">
        <v>609</v>
      </c>
      <c r="C150" t="s">
        <v>647</v>
      </c>
      <c r="D150" t="s">
        <v>80</v>
      </c>
      <c r="E150">
        <v>23.0</v>
      </c>
      <c r="F150">
        <v>36.0</v>
      </c>
      <c r="G150">
        <v>1.0</v>
      </c>
      <c r="H150">
        <v>41.0</v>
      </c>
      <c r="I150" s="87">
        <v>21.5556</v>
      </c>
      <c r="J150" t="s">
        <v>649</v>
      </c>
      <c r="L150" t="str">
        <f>vlookup(C150,Mapping!$B$18:$C$27,2,false)</f>
        <v>#N/A</v>
      </c>
    </row>
    <row r="151" ht="15.75" customHeight="1">
      <c r="A151">
        <v>150.0</v>
      </c>
      <c r="B151" t="s">
        <v>609</v>
      </c>
      <c r="C151" t="s">
        <v>654</v>
      </c>
      <c r="D151" t="s">
        <v>80</v>
      </c>
      <c r="E151">
        <v>2.0</v>
      </c>
      <c r="F151">
        <v>11283.0</v>
      </c>
      <c r="G151">
        <v>1.0</v>
      </c>
      <c r="H151">
        <v>1.0</v>
      </c>
      <c r="I151" s="87">
        <v>1.0</v>
      </c>
      <c r="J151" t="s">
        <v>264</v>
      </c>
      <c r="L151" t="str">
        <f>vlookup(C151,Mapping!$B$18:$C$27,2,false)</f>
        <v>#N/A</v>
      </c>
    </row>
    <row r="152" ht="15.75" customHeight="1">
      <c r="A152">
        <v>151.0</v>
      </c>
      <c r="B152" t="s">
        <v>609</v>
      </c>
      <c r="C152" t="s">
        <v>658</v>
      </c>
      <c r="D152" t="s">
        <v>80</v>
      </c>
      <c r="E152">
        <v>46.0</v>
      </c>
      <c r="F152">
        <v>62.0</v>
      </c>
      <c r="G152">
        <v>6.0</v>
      </c>
      <c r="H152">
        <v>32.0</v>
      </c>
      <c r="I152" s="87">
        <v>13.4516</v>
      </c>
      <c r="J152" t="s">
        <v>659</v>
      </c>
      <c r="L152" t="str">
        <f>vlookup(C152,Mapping!$B$18:$C$27,2,false)</f>
        <v>#N/A</v>
      </c>
    </row>
    <row r="153" ht="15.75" customHeight="1">
      <c r="A153">
        <v>152.0</v>
      </c>
      <c r="B153" t="s">
        <v>226</v>
      </c>
      <c r="C153" t="s">
        <v>664</v>
      </c>
      <c r="D153" t="s">
        <v>80</v>
      </c>
      <c r="E153">
        <v>7828.0</v>
      </c>
      <c r="F153">
        <v>572211.0</v>
      </c>
      <c r="G153">
        <v>1.0</v>
      </c>
      <c r="H153">
        <v>50.0</v>
      </c>
      <c r="I153" s="87">
        <v>5.5624</v>
      </c>
      <c r="J153" t="s">
        <v>670</v>
      </c>
      <c r="L153" t="str">
        <f>vlookup(C153,Mapping!$B$18:$C$27,2,false)</f>
        <v>#N/A</v>
      </c>
    </row>
    <row r="154" ht="15.75" customHeight="1">
      <c r="A154">
        <v>153.0</v>
      </c>
      <c r="B154" t="s">
        <v>226</v>
      </c>
      <c r="C154" t="s">
        <v>673</v>
      </c>
      <c r="D154" t="s">
        <v>80</v>
      </c>
      <c r="E154">
        <v>103130.0</v>
      </c>
      <c r="F154">
        <v>130542.0</v>
      </c>
      <c r="G154">
        <v>1.0</v>
      </c>
      <c r="H154">
        <v>20.0</v>
      </c>
      <c r="I154" s="87">
        <v>6.3146</v>
      </c>
      <c r="J154" t="s">
        <v>674</v>
      </c>
      <c r="L154" t="str">
        <f>vlookup(C154,Mapping!$B$18:$C$27,2,false)</f>
        <v>#N/A</v>
      </c>
    </row>
    <row r="155" ht="15.75" customHeight="1">
      <c r="A155">
        <v>154.0</v>
      </c>
      <c r="B155" t="s">
        <v>226</v>
      </c>
      <c r="C155" t="s">
        <v>685</v>
      </c>
      <c r="D155" t="s">
        <v>80</v>
      </c>
      <c r="E155">
        <v>14044.0</v>
      </c>
      <c r="F155">
        <v>24739.0</v>
      </c>
      <c r="G155">
        <v>1.0</v>
      </c>
      <c r="H155">
        <v>14.0</v>
      </c>
      <c r="I155" s="87">
        <v>6.2055</v>
      </c>
      <c r="J155" t="s">
        <v>686</v>
      </c>
      <c r="L155" t="str">
        <f>vlookup(C155,Mapping!$B$18:$C$27,2,false)</f>
        <v>#N/A</v>
      </c>
    </row>
    <row r="156" ht="15.75" customHeight="1">
      <c r="A156">
        <v>155.0</v>
      </c>
      <c r="B156" t="s">
        <v>226</v>
      </c>
      <c r="C156" t="s">
        <v>693</v>
      </c>
      <c r="D156" t="s">
        <v>83</v>
      </c>
      <c r="E156">
        <v>250.0</v>
      </c>
      <c r="F156">
        <v>257039.0</v>
      </c>
      <c r="G156">
        <v>1.0</v>
      </c>
      <c r="H156">
        <v>4.0</v>
      </c>
      <c r="I156" s="87">
        <v>3.1154</v>
      </c>
      <c r="J156" t="s">
        <v>696</v>
      </c>
      <c r="L156" t="str">
        <f>vlookup(C156,Mapping!$B$18:$C$27,2,false)</f>
        <v>#N/A</v>
      </c>
    </row>
    <row r="157" ht="15.75" customHeight="1">
      <c r="A157">
        <v>156.0</v>
      </c>
      <c r="B157" t="s">
        <v>226</v>
      </c>
      <c r="C157" t="s">
        <v>697</v>
      </c>
      <c r="D157" t="s">
        <v>80</v>
      </c>
      <c r="E157">
        <v>49963.0</v>
      </c>
      <c r="F157">
        <v>162836.0</v>
      </c>
      <c r="G157">
        <v>1.0</v>
      </c>
      <c r="H157">
        <v>240.0</v>
      </c>
      <c r="I157" s="87">
        <v>22.1566</v>
      </c>
      <c r="J157" t="s">
        <v>699</v>
      </c>
      <c r="L157" t="str">
        <f>vlookup(C157,Mapping!$B$18:$C$27,2,false)</f>
        <v>#N/A</v>
      </c>
    </row>
    <row r="158" ht="15.75" customHeight="1">
      <c r="A158">
        <v>157.0</v>
      </c>
      <c r="B158" t="s">
        <v>609</v>
      </c>
      <c r="C158" t="s">
        <v>705</v>
      </c>
      <c r="D158" t="s">
        <v>80</v>
      </c>
      <c r="E158">
        <v>6.0</v>
      </c>
      <c r="F158">
        <v>1068230.0</v>
      </c>
      <c r="G158">
        <v>1.0</v>
      </c>
      <c r="H158">
        <v>1.0</v>
      </c>
      <c r="I158" s="87">
        <v>1.0</v>
      </c>
      <c r="J158" t="s">
        <v>707</v>
      </c>
      <c r="L158" t="str">
        <f>vlookup(C158,Mapping!$B$18:$C$27,2,false)</f>
        <v>#N/A</v>
      </c>
    </row>
    <row r="159" ht="15.75" customHeight="1">
      <c r="A159">
        <v>158.0</v>
      </c>
      <c r="B159" t="s">
        <v>609</v>
      </c>
      <c r="C159" t="s">
        <v>712</v>
      </c>
      <c r="D159" t="s">
        <v>80</v>
      </c>
      <c r="E159">
        <v>1.0</v>
      </c>
      <c r="F159">
        <v>31621.0</v>
      </c>
      <c r="G159">
        <v>1.0</v>
      </c>
      <c r="H159">
        <v>1.0</v>
      </c>
      <c r="I159" s="87">
        <v>1.0</v>
      </c>
      <c r="J159" t="s">
        <v>272</v>
      </c>
      <c r="L159" t="str">
        <f>vlookup(C159,Mapping!$B$18:$C$27,2,false)</f>
        <v>#N/A</v>
      </c>
    </row>
    <row r="160" ht="15.75" customHeight="1">
      <c r="A160">
        <v>159.0</v>
      </c>
      <c r="B160" t="s">
        <v>609</v>
      </c>
      <c r="C160" t="s">
        <v>721</v>
      </c>
      <c r="D160" t="s">
        <v>80</v>
      </c>
      <c r="E160">
        <v>1.0</v>
      </c>
      <c r="F160">
        <v>39446.0</v>
      </c>
      <c r="G160">
        <v>1.0</v>
      </c>
      <c r="H160">
        <v>1.0</v>
      </c>
      <c r="I160" s="87">
        <v>1.0</v>
      </c>
      <c r="J160" t="s">
        <v>272</v>
      </c>
      <c r="L160" t="str">
        <f>vlookup(C160,Mapping!$B$18:$C$27,2,false)</f>
        <v>#N/A</v>
      </c>
    </row>
    <row r="161" ht="15.75" customHeight="1">
      <c r="A161">
        <v>160.0</v>
      </c>
      <c r="B161" t="s">
        <v>609</v>
      </c>
      <c r="C161" t="s">
        <v>731</v>
      </c>
      <c r="D161" t="s">
        <v>80</v>
      </c>
      <c r="E161">
        <v>2.0</v>
      </c>
      <c r="F161">
        <v>891.0</v>
      </c>
      <c r="G161">
        <v>1.0</v>
      </c>
      <c r="H161">
        <v>1.0</v>
      </c>
      <c r="I161" s="87">
        <v>1.0</v>
      </c>
      <c r="J161" t="s">
        <v>733</v>
      </c>
      <c r="L161" t="str">
        <f>vlookup(C161,Mapping!$B$18:$C$27,2,false)</f>
        <v>#N/A</v>
      </c>
    </row>
    <row r="162" ht="15.75" customHeight="1">
      <c r="A162">
        <v>161.0</v>
      </c>
      <c r="B162" t="s">
        <v>734</v>
      </c>
      <c r="C162" t="s">
        <v>610</v>
      </c>
      <c r="D162" t="s">
        <v>77</v>
      </c>
      <c r="E162">
        <v>10.0</v>
      </c>
      <c r="F162">
        <v>1818294.0</v>
      </c>
      <c r="G162">
        <v>1.0</v>
      </c>
      <c r="H162">
        <v>2.0</v>
      </c>
      <c r="I162" s="87">
        <v>1.0</v>
      </c>
      <c r="J162" t="s">
        <v>736</v>
      </c>
      <c r="L162" t="str">
        <f>vlookup(C162,Mapping!$B$18:$C$27,2,false)</f>
        <v>#N/A</v>
      </c>
    </row>
    <row r="163" ht="15.75" customHeight="1">
      <c r="A163">
        <v>162.0</v>
      </c>
      <c r="B163" t="s">
        <v>734</v>
      </c>
      <c r="C163" t="s">
        <v>643</v>
      </c>
      <c r="D163" t="s">
        <v>80</v>
      </c>
      <c r="E163">
        <v>1.0</v>
      </c>
      <c r="F163">
        <v>1320160.0</v>
      </c>
      <c r="G163">
        <v>1.0</v>
      </c>
      <c r="H163">
        <v>1.0</v>
      </c>
      <c r="I163" s="87">
        <v>1.0</v>
      </c>
      <c r="J163" t="s">
        <v>644</v>
      </c>
      <c r="L163" t="str">
        <f>vlookup(C163,Mapping!$B$18:$C$27,2,false)</f>
        <v>#N/A</v>
      </c>
    </row>
    <row r="164" ht="15.75" customHeight="1">
      <c r="A164">
        <v>163.0</v>
      </c>
      <c r="B164" t="s">
        <v>734</v>
      </c>
      <c r="C164" t="s">
        <v>257</v>
      </c>
      <c r="D164" t="s">
        <v>80</v>
      </c>
      <c r="E164">
        <v>14.0</v>
      </c>
      <c r="F164">
        <v>16078.0</v>
      </c>
      <c r="G164">
        <v>4.0</v>
      </c>
      <c r="H164">
        <v>13.0</v>
      </c>
      <c r="I164" s="87">
        <v>7.4995</v>
      </c>
      <c r="J164" t="s">
        <v>751</v>
      </c>
      <c r="L164" t="str">
        <f>vlookup(C164,Mapping!$B$18:$C$27,2,false)</f>
        <v>#N/A</v>
      </c>
    </row>
    <row r="165" ht="15.75" customHeight="1">
      <c r="A165">
        <v>164.0</v>
      </c>
      <c r="B165" t="s">
        <v>734</v>
      </c>
      <c r="C165" t="s">
        <v>758</v>
      </c>
      <c r="D165" t="s">
        <v>80</v>
      </c>
      <c r="E165">
        <v>4.0</v>
      </c>
      <c r="F165">
        <v>337.0</v>
      </c>
      <c r="G165">
        <v>1.0</v>
      </c>
      <c r="H165">
        <v>8.0</v>
      </c>
      <c r="I165" s="87">
        <v>1.6024</v>
      </c>
      <c r="J165" t="s">
        <v>760</v>
      </c>
      <c r="L165" t="str">
        <f>vlookup(C165,Mapping!$B$18:$C$27,2,false)</f>
        <v>#N/A</v>
      </c>
    </row>
    <row r="166" ht="15.75" customHeight="1">
      <c r="A166">
        <v>165.0</v>
      </c>
      <c r="B166" t="s">
        <v>734</v>
      </c>
      <c r="C166" t="s">
        <v>654</v>
      </c>
      <c r="D166" t="s">
        <v>80</v>
      </c>
      <c r="E166">
        <v>2.0</v>
      </c>
      <c r="F166">
        <v>19208.0</v>
      </c>
      <c r="G166">
        <v>1.0</v>
      </c>
      <c r="H166">
        <v>1.0</v>
      </c>
      <c r="I166" s="87">
        <v>1.0</v>
      </c>
      <c r="J166" t="s">
        <v>264</v>
      </c>
      <c r="L166" t="str">
        <f>vlookup(C166,Mapping!$B$18:$C$27,2,false)</f>
        <v>#N/A</v>
      </c>
    </row>
    <row r="167" ht="15.75" customHeight="1">
      <c r="A167">
        <v>166.0</v>
      </c>
      <c r="B167" t="s">
        <v>734</v>
      </c>
      <c r="C167" t="s">
        <v>769</v>
      </c>
      <c r="D167" t="s">
        <v>80</v>
      </c>
      <c r="E167">
        <v>2.0</v>
      </c>
      <c r="F167">
        <v>274823.0</v>
      </c>
      <c r="G167">
        <v>1.0</v>
      </c>
      <c r="H167">
        <v>3.0</v>
      </c>
      <c r="I167" s="87">
        <v>3.0</v>
      </c>
      <c r="J167" t="s">
        <v>770</v>
      </c>
      <c r="L167" t="str">
        <f>vlookup(C167,Mapping!$B$18:$C$27,2,false)</f>
        <v>#N/A</v>
      </c>
    </row>
    <row r="168" ht="15.75" customHeight="1">
      <c r="A168">
        <v>167.0</v>
      </c>
      <c r="B168" t="s">
        <v>734</v>
      </c>
      <c r="C168" t="s">
        <v>774</v>
      </c>
      <c r="D168" t="s">
        <v>80</v>
      </c>
      <c r="E168">
        <v>2.0</v>
      </c>
      <c r="F168">
        <v>13016.0</v>
      </c>
      <c r="G168">
        <v>1.0</v>
      </c>
      <c r="H168">
        <v>1.0</v>
      </c>
      <c r="I168" s="87">
        <v>1.0</v>
      </c>
      <c r="J168" t="s">
        <v>778</v>
      </c>
      <c r="L168" t="str">
        <f>vlookup(C168,Mapping!$B$18:$C$27,2,false)</f>
        <v>#N/A</v>
      </c>
    </row>
    <row r="169" ht="15.75" customHeight="1">
      <c r="A169">
        <v>168.0</v>
      </c>
      <c r="B169" t="s">
        <v>781</v>
      </c>
      <c r="C169" t="s">
        <v>782</v>
      </c>
      <c r="D169" t="s">
        <v>80</v>
      </c>
      <c r="E169">
        <v>24.0</v>
      </c>
      <c r="F169">
        <v>1752857.0</v>
      </c>
      <c r="G169">
        <v>3.0</v>
      </c>
      <c r="H169">
        <v>19.0</v>
      </c>
      <c r="I169" s="87">
        <v>13.8176</v>
      </c>
      <c r="J169" t="s">
        <v>785</v>
      </c>
      <c r="L169" t="str">
        <f>vlookup(C169,Mapping!$B$18:$C$27,2,false)</f>
        <v>#N/A</v>
      </c>
    </row>
    <row r="170" ht="15.75" customHeight="1">
      <c r="A170">
        <v>169.0</v>
      </c>
      <c r="B170" t="s">
        <v>781</v>
      </c>
      <c r="C170" t="s">
        <v>790</v>
      </c>
      <c r="D170" t="s">
        <v>80</v>
      </c>
      <c r="E170">
        <v>7.0</v>
      </c>
      <c r="F170">
        <v>96426.0</v>
      </c>
      <c r="G170">
        <v>6.0</v>
      </c>
      <c r="H170">
        <v>13.0</v>
      </c>
      <c r="I170" s="87">
        <v>7.4534</v>
      </c>
      <c r="J170" t="s">
        <v>795</v>
      </c>
      <c r="L170" t="str">
        <f>vlookup(C170,Mapping!$B$18:$C$27,2,false)</f>
        <v>#N/A</v>
      </c>
    </row>
    <row r="171" ht="15.75" customHeight="1">
      <c r="A171">
        <v>170.0</v>
      </c>
      <c r="B171" t="s">
        <v>781</v>
      </c>
      <c r="C171" t="s">
        <v>798</v>
      </c>
      <c r="D171" t="s">
        <v>58</v>
      </c>
      <c r="E171">
        <v>21.0</v>
      </c>
      <c r="F171">
        <v>1320.0</v>
      </c>
      <c r="G171">
        <v>1.0</v>
      </c>
      <c r="H171">
        <v>2.0</v>
      </c>
      <c r="I171" s="87">
        <v>1.9962</v>
      </c>
      <c r="J171" t="s">
        <v>799</v>
      </c>
      <c r="L171" t="str">
        <f>vlookup(C171,Mapping!$B$18:$C$27,2,false)</f>
        <v>#N/A</v>
      </c>
    </row>
    <row r="172" ht="15.75" customHeight="1">
      <c r="A172">
        <v>171.0</v>
      </c>
      <c r="B172" t="s">
        <v>806</v>
      </c>
      <c r="C172" t="s">
        <v>807</v>
      </c>
      <c r="D172" t="s">
        <v>58</v>
      </c>
      <c r="E172">
        <v>144.0</v>
      </c>
      <c r="F172">
        <v>70844.0</v>
      </c>
      <c r="G172">
        <v>1.0</v>
      </c>
      <c r="H172">
        <v>3.0</v>
      </c>
      <c r="I172" s="87">
        <v>2.9308</v>
      </c>
      <c r="J172" t="s">
        <v>809</v>
      </c>
      <c r="L172" t="str">
        <f>vlookup(C172,Mapping!$B$18:$C$27,2,false)</f>
        <v>#N/A</v>
      </c>
    </row>
    <row r="173" ht="15.75" customHeight="1">
      <c r="A173">
        <v>172.0</v>
      </c>
      <c r="B173" t="s">
        <v>226</v>
      </c>
      <c r="C173" t="s">
        <v>811</v>
      </c>
      <c r="D173" t="s">
        <v>58</v>
      </c>
      <c r="E173">
        <v>3724.0</v>
      </c>
      <c r="F173">
        <v>4865.0</v>
      </c>
      <c r="G173">
        <v>1.0</v>
      </c>
      <c r="H173">
        <v>4.0</v>
      </c>
      <c r="I173" s="87">
        <v>3.7897</v>
      </c>
      <c r="J173" t="s">
        <v>814</v>
      </c>
      <c r="L173" t="str">
        <f>vlookup(C173,Mapping!$B$18:$C$27,2,false)</f>
        <v>#N/A</v>
      </c>
    </row>
    <row r="174" ht="15.75" customHeight="1">
      <c r="A174">
        <v>173.0</v>
      </c>
      <c r="B174" t="s">
        <v>226</v>
      </c>
      <c r="C174" t="s">
        <v>817</v>
      </c>
      <c r="D174" t="s">
        <v>58</v>
      </c>
      <c r="E174">
        <v>213.0</v>
      </c>
      <c r="F174">
        <v>3435.0</v>
      </c>
      <c r="G174">
        <v>1.0</v>
      </c>
      <c r="H174">
        <v>3.0</v>
      </c>
      <c r="I174" s="87">
        <v>2.1671</v>
      </c>
      <c r="J174" t="s">
        <v>819</v>
      </c>
      <c r="L174" t="str">
        <f>vlookup(C174,Mapping!$B$18:$C$27,2,false)</f>
        <v>#N/A</v>
      </c>
    </row>
    <row r="175" ht="15.75" customHeight="1">
      <c r="A175">
        <v>174.0</v>
      </c>
      <c r="B175" t="s">
        <v>226</v>
      </c>
      <c r="C175" t="s">
        <v>334</v>
      </c>
      <c r="D175" t="s">
        <v>80</v>
      </c>
      <c r="E175">
        <v>408.0</v>
      </c>
      <c r="F175">
        <v>1568121.0</v>
      </c>
      <c r="G175">
        <v>1.0</v>
      </c>
      <c r="H175">
        <v>11.0</v>
      </c>
      <c r="I175" s="87">
        <v>5.3916</v>
      </c>
      <c r="J175" t="s">
        <v>826</v>
      </c>
      <c r="L175" t="str">
        <f>vlookup(C175,Mapping!$B$18:$C$27,2,false)</f>
        <v>#N/A</v>
      </c>
    </row>
    <row r="176" ht="15.75" customHeight="1">
      <c r="A176">
        <v>175.0</v>
      </c>
      <c r="B176" t="s">
        <v>226</v>
      </c>
      <c r="C176" t="s">
        <v>336</v>
      </c>
      <c r="D176" t="s">
        <v>71</v>
      </c>
      <c r="E176">
        <v>55860.0</v>
      </c>
      <c r="F176">
        <v>1342249.0</v>
      </c>
      <c r="G176">
        <v>19.0</v>
      </c>
      <c r="H176">
        <v>19.0</v>
      </c>
      <c r="I176" s="87">
        <v>19.0</v>
      </c>
      <c r="J176" t="s">
        <v>830</v>
      </c>
      <c r="L176" t="str">
        <f>vlookup(C176,Mapping!$B$18:$C$27,2,false)</f>
        <v>#N/A</v>
      </c>
    </row>
    <row r="177" ht="15.75" customHeight="1">
      <c r="A177">
        <v>176.0</v>
      </c>
      <c r="B177" t="s">
        <v>226</v>
      </c>
      <c r="C177" t="s">
        <v>219</v>
      </c>
      <c r="D177" t="s">
        <v>80</v>
      </c>
      <c r="E177">
        <v>281.0</v>
      </c>
      <c r="F177">
        <v>1568272.0</v>
      </c>
      <c r="G177">
        <v>2.0</v>
      </c>
      <c r="H177">
        <v>11.0</v>
      </c>
      <c r="I177" s="87">
        <v>5.2039</v>
      </c>
      <c r="J177" t="s">
        <v>832</v>
      </c>
      <c r="L177" t="str">
        <f>vlookup(C177,Mapping!$B$18:$C$27,2,false)</f>
        <v>#N/A</v>
      </c>
    </row>
    <row r="178" ht="15.75" customHeight="1">
      <c r="A178">
        <v>177.0</v>
      </c>
      <c r="B178" t="s">
        <v>806</v>
      </c>
      <c r="C178" t="s">
        <v>834</v>
      </c>
      <c r="D178" t="s">
        <v>80</v>
      </c>
      <c r="E178">
        <v>18.0</v>
      </c>
      <c r="F178">
        <v>15019.0</v>
      </c>
      <c r="G178">
        <v>1.0</v>
      </c>
      <c r="H178">
        <v>7.0</v>
      </c>
      <c r="I178" s="87">
        <v>2.6486</v>
      </c>
      <c r="J178" t="s">
        <v>835</v>
      </c>
      <c r="L178" t="str">
        <f>vlookup(C178,Mapping!$B$18:$C$27,2,false)</f>
        <v>#N/A</v>
      </c>
    </row>
    <row r="179" ht="15.75" customHeight="1">
      <c r="A179">
        <v>178.0</v>
      </c>
      <c r="B179" t="s">
        <v>806</v>
      </c>
      <c r="C179" t="s">
        <v>838</v>
      </c>
      <c r="D179" t="s">
        <v>80</v>
      </c>
      <c r="E179">
        <v>10.0</v>
      </c>
      <c r="F179">
        <v>4980.0</v>
      </c>
      <c r="G179">
        <v>1.0</v>
      </c>
      <c r="H179">
        <v>7.0</v>
      </c>
      <c r="I179" s="87">
        <v>4.0277</v>
      </c>
      <c r="J179" t="s">
        <v>839</v>
      </c>
      <c r="L179" t="str">
        <f>vlookup(C179,Mapping!$B$18:$C$27,2,false)</f>
        <v>#N/A</v>
      </c>
    </row>
    <row r="180" ht="15.75" customHeight="1">
      <c r="A180">
        <v>179.0</v>
      </c>
      <c r="B180" t="s">
        <v>806</v>
      </c>
      <c r="C180" t="s">
        <v>334</v>
      </c>
      <c r="D180" t="s">
        <v>80</v>
      </c>
      <c r="E180">
        <v>50.0</v>
      </c>
      <c r="F180">
        <v>70844.0</v>
      </c>
      <c r="G180">
        <v>4.0</v>
      </c>
      <c r="H180">
        <v>11.0</v>
      </c>
      <c r="I180" s="87">
        <v>7.5113</v>
      </c>
      <c r="J180" t="s">
        <v>845</v>
      </c>
      <c r="L180" t="str">
        <f>vlookup(C180,Mapping!$B$18:$C$27,2,false)</f>
        <v>#N/A</v>
      </c>
    </row>
    <row r="181" ht="15.75" customHeight="1">
      <c r="A181">
        <v>180.0</v>
      </c>
      <c r="B181" t="s">
        <v>806</v>
      </c>
      <c r="C181" t="s">
        <v>219</v>
      </c>
      <c r="D181" t="s">
        <v>80</v>
      </c>
      <c r="E181">
        <v>50.0</v>
      </c>
      <c r="F181">
        <v>70844.0</v>
      </c>
      <c r="G181">
        <v>4.0</v>
      </c>
      <c r="H181">
        <v>11.0</v>
      </c>
      <c r="I181" s="87">
        <v>7.505</v>
      </c>
      <c r="J181" t="s">
        <v>851</v>
      </c>
      <c r="L181" t="str">
        <f>vlookup(C181,Mapping!$B$18:$C$27,2,false)</f>
        <v>#N/A</v>
      </c>
    </row>
    <row r="182" ht="15.75" customHeight="1">
      <c r="A182">
        <v>181.0</v>
      </c>
      <c r="B182" t="s">
        <v>853</v>
      </c>
      <c r="C182" t="s">
        <v>854</v>
      </c>
      <c r="D182" t="s">
        <v>80</v>
      </c>
      <c r="E182">
        <v>2.0</v>
      </c>
      <c r="F182">
        <v>325907.0</v>
      </c>
      <c r="G182">
        <v>7.0</v>
      </c>
      <c r="H182">
        <v>11.0</v>
      </c>
      <c r="I182" s="87">
        <v>7.3622</v>
      </c>
      <c r="J182" t="s">
        <v>855</v>
      </c>
      <c r="L182" t="str">
        <f>vlookup(C182,Mapping!$B$18:$C$27,2,false)</f>
        <v>#N/A</v>
      </c>
    </row>
    <row r="183" ht="15.75" customHeight="1">
      <c r="A183">
        <v>182.0</v>
      </c>
      <c r="B183" t="s">
        <v>853</v>
      </c>
      <c r="C183" t="s">
        <v>856</v>
      </c>
      <c r="D183" t="s">
        <v>80</v>
      </c>
      <c r="E183">
        <v>5.0</v>
      </c>
      <c r="F183">
        <v>325906.0</v>
      </c>
      <c r="G183">
        <v>4.0</v>
      </c>
      <c r="H183">
        <v>17.0</v>
      </c>
      <c r="I183" s="87">
        <v>10.0792</v>
      </c>
      <c r="J183" t="s">
        <v>858</v>
      </c>
      <c r="L183" t="str">
        <f>vlookup(C183,Mapping!$B$18:$C$27,2,false)</f>
        <v>#N/A</v>
      </c>
    </row>
    <row r="184" ht="15.75" customHeight="1">
      <c r="A184">
        <v>183.0</v>
      </c>
      <c r="B184" t="s">
        <v>853</v>
      </c>
      <c r="C184" t="s">
        <v>334</v>
      </c>
      <c r="D184" t="s">
        <v>80</v>
      </c>
      <c r="E184">
        <v>79.0</v>
      </c>
      <c r="F184">
        <v>325907.0</v>
      </c>
      <c r="G184">
        <v>2.0</v>
      </c>
      <c r="H184">
        <v>11.0</v>
      </c>
      <c r="I184" s="87">
        <v>6.2954</v>
      </c>
      <c r="J184" t="s">
        <v>863</v>
      </c>
      <c r="L184" t="str">
        <f>vlookup(C184,Mapping!$B$18:$C$27,2,false)</f>
        <v>#N/A</v>
      </c>
    </row>
    <row r="185" ht="15.75" customHeight="1">
      <c r="A185">
        <v>184.0</v>
      </c>
      <c r="B185" t="s">
        <v>226</v>
      </c>
      <c r="C185" t="s">
        <v>339</v>
      </c>
      <c r="D185" t="s">
        <v>71</v>
      </c>
      <c r="E185">
        <v>140496.0</v>
      </c>
      <c r="F185">
        <v>1555385.0</v>
      </c>
      <c r="G185">
        <v>19.0</v>
      </c>
      <c r="H185">
        <v>19.0</v>
      </c>
      <c r="I185" s="87">
        <v>19.0</v>
      </c>
      <c r="J185" t="s">
        <v>870</v>
      </c>
      <c r="L185" t="str">
        <f>vlookup(C185,Mapping!$B$18:$C$27,2,false)</f>
        <v>#N/A</v>
      </c>
    </row>
    <row r="186" ht="15.75" customHeight="1">
      <c r="A186">
        <v>185.0</v>
      </c>
      <c r="B186" t="s">
        <v>344</v>
      </c>
      <c r="C186" t="s">
        <v>57</v>
      </c>
      <c r="D186" t="s">
        <v>58</v>
      </c>
      <c r="E186">
        <v>888734.0</v>
      </c>
      <c r="F186">
        <v>1107396.0</v>
      </c>
      <c r="G186">
        <v>1.0</v>
      </c>
      <c r="H186">
        <v>6.0</v>
      </c>
      <c r="I186" s="87">
        <v>5.8558</v>
      </c>
      <c r="J186" t="s">
        <v>875</v>
      </c>
    </row>
    <row r="187" ht="15.75" customHeight="1">
      <c r="A187">
        <v>186.0</v>
      </c>
      <c r="B187" t="s">
        <v>344</v>
      </c>
      <c r="C187" t="s">
        <v>450</v>
      </c>
      <c r="D187" t="s">
        <v>58</v>
      </c>
      <c r="E187">
        <v>1107396.0</v>
      </c>
      <c r="F187">
        <v>1107396.0</v>
      </c>
      <c r="G187">
        <v>1.0</v>
      </c>
      <c r="H187">
        <v>7.0</v>
      </c>
      <c r="I187" s="87">
        <v>5.9969</v>
      </c>
      <c r="J187" t="s">
        <v>59</v>
      </c>
    </row>
    <row r="188" ht="15.75" customHeight="1">
      <c r="A188">
        <v>187.0</v>
      </c>
      <c r="B188" t="s">
        <v>344</v>
      </c>
      <c r="C188" t="s">
        <v>880</v>
      </c>
      <c r="D188" t="s">
        <v>80</v>
      </c>
      <c r="E188">
        <v>199792.0</v>
      </c>
      <c r="F188">
        <v>1106797.0</v>
      </c>
      <c r="G188">
        <v>1.0</v>
      </c>
      <c r="H188">
        <v>23.0</v>
      </c>
      <c r="I188" s="87">
        <v>4.3822</v>
      </c>
      <c r="J188" t="s">
        <v>881</v>
      </c>
    </row>
    <row r="189" ht="15.75" customHeight="1">
      <c r="A189">
        <v>188.0</v>
      </c>
      <c r="B189" t="s">
        <v>344</v>
      </c>
      <c r="C189" t="s">
        <v>885</v>
      </c>
      <c r="D189" t="s">
        <v>80</v>
      </c>
      <c r="E189">
        <v>13578.0</v>
      </c>
      <c r="F189">
        <v>154350.0</v>
      </c>
      <c r="G189">
        <v>1.0</v>
      </c>
      <c r="H189">
        <v>113.0</v>
      </c>
      <c r="I189" s="87">
        <v>11.7731</v>
      </c>
      <c r="J189" t="s">
        <v>886</v>
      </c>
    </row>
    <row r="190" ht="15.75" customHeight="1">
      <c r="A190">
        <v>189.0</v>
      </c>
      <c r="B190" t="s">
        <v>853</v>
      </c>
      <c r="C190" t="s">
        <v>219</v>
      </c>
      <c r="D190" t="s">
        <v>80</v>
      </c>
      <c r="E190">
        <v>97.0</v>
      </c>
      <c r="F190">
        <v>325907.0</v>
      </c>
      <c r="G190">
        <v>2.0</v>
      </c>
      <c r="H190">
        <v>11.0</v>
      </c>
      <c r="I190" s="87">
        <v>6.4295</v>
      </c>
      <c r="J190" t="s">
        <v>888</v>
      </c>
    </row>
    <row r="191" ht="15.75" customHeight="1">
      <c r="A191">
        <v>190.0</v>
      </c>
      <c r="B191" t="s">
        <v>893</v>
      </c>
      <c r="C191" t="s">
        <v>894</v>
      </c>
      <c r="D191" t="s">
        <v>77</v>
      </c>
      <c r="E191">
        <v>2.0</v>
      </c>
      <c r="F191">
        <v>1408011.0</v>
      </c>
      <c r="G191">
        <v>1.0</v>
      </c>
      <c r="H191">
        <v>1.0</v>
      </c>
      <c r="I191" s="87">
        <v>1.0</v>
      </c>
      <c r="J191" t="s">
        <v>895</v>
      </c>
    </row>
    <row r="192" ht="15.75" customHeight="1">
      <c r="A192">
        <v>191.0</v>
      </c>
      <c r="B192" t="s">
        <v>893</v>
      </c>
      <c r="C192" t="s">
        <v>900</v>
      </c>
      <c r="D192" t="s">
        <v>325</v>
      </c>
      <c r="E192">
        <v>2.0</v>
      </c>
      <c r="F192">
        <v>1335692.0</v>
      </c>
      <c r="G192">
        <v>1.0</v>
      </c>
      <c r="H192">
        <v>1.0</v>
      </c>
      <c r="I192" s="87">
        <v>1.0</v>
      </c>
      <c r="J192" t="s">
        <v>901</v>
      </c>
    </row>
    <row r="193" ht="15.75" customHeight="1">
      <c r="A193">
        <v>192.0</v>
      </c>
      <c r="B193" t="s">
        <v>893</v>
      </c>
      <c r="C193" t="s">
        <v>902</v>
      </c>
      <c r="D193" t="s">
        <v>80</v>
      </c>
      <c r="E193">
        <v>3.0</v>
      </c>
      <c r="F193">
        <v>1616291.0</v>
      </c>
      <c r="G193">
        <v>2.0</v>
      </c>
      <c r="H193">
        <v>3.0</v>
      </c>
      <c r="I193" s="87">
        <v>2.0041</v>
      </c>
      <c r="J193" t="s">
        <v>904</v>
      </c>
    </row>
    <row r="194" ht="15.75" customHeight="1">
      <c r="A194">
        <v>193.0</v>
      </c>
      <c r="B194" t="s">
        <v>893</v>
      </c>
      <c r="C194" t="s">
        <v>909</v>
      </c>
      <c r="D194" t="s">
        <v>80</v>
      </c>
      <c r="E194">
        <v>35.0</v>
      </c>
      <c r="F194">
        <v>47414.0</v>
      </c>
      <c r="G194">
        <v>2.0</v>
      </c>
      <c r="H194">
        <v>14.0</v>
      </c>
      <c r="I194" s="87">
        <v>3.6839</v>
      </c>
      <c r="J194" t="s">
        <v>910</v>
      </c>
    </row>
    <row r="195" ht="15.75" customHeight="1">
      <c r="A195">
        <v>194.0</v>
      </c>
      <c r="B195" t="s">
        <v>913</v>
      </c>
      <c r="C195" t="s">
        <v>854</v>
      </c>
      <c r="D195" t="s">
        <v>80</v>
      </c>
      <c r="E195">
        <v>2.0</v>
      </c>
      <c r="F195">
        <v>5213.0</v>
      </c>
      <c r="G195">
        <v>7.0</v>
      </c>
      <c r="H195">
        <v>25.0</v>
      </c>
      <c r="I195" s="87">
        <v>7.0035</v>
      </c>
      <c r="J195" t="s">
        <v>917</v>
      </c>
    </row>
    <row r="196" ht="15.75" customHeight="1">
      <c r="A196">
        <v>195.0</v>
      </c>
      <c r="B196" t="s">
        <v>913</v>
      </c>
      <c r="C196" t="s">
        <v>570</v>
      </c>
      <c r="D196" t="s">
        <v>71</v>
      </c>
      <c r="E196">
        <v>17.0</v>
      </c>
      <c r="F196">
        <v>27.0</v>
      </c>
      <c r="G196">
        <v>19.0</v>
      </c>
      <c r="H196">
        <v>19.0</v>
      </c>
      <c r="I196" s="87">
        <v>19.0</v>
      </c>
      <c r="J196" t="s">
        <v>918</v>
      </c>
    </row>
    <row r="197" ht="15.75" customHeight="1">
      <c r="A197">
        <v>196.0</v>
      </c>
      <c r="B197" t="s">
        <v>344</v>
      </c>
      <c r="C197" t="s">
        <v>925</v>
      </c>
      <c r="D197" t="s">
        <v>80</v>
      </c>
      <c r="E197">
        <v>1452.0</v>
      </c>
      <c r="F197">
        <v>112135.0</v>
      </c>
      <c r="G197">
        <v>1.0</v>
      </c>
      <c r="H197">
        <v>538.0</v>
      </c>
      <c r="I197" s="87">
        <v>5.4268</v>
      </c>
      <c r="J197" t="s">
        <v>927</v>
      </c>
    </row>
    <row r="198" ht="15.75" customHeight="1">
      <c r="A198">
        <v>197.0</v>
      </c>
      <c r="B198" t="s">
        <v>344</v>
      </c>
      <c r="C198" t="s">
        <v>935</v>
      </c>
      <c r="D198" t="s">
        <v>80</v>
      </c>
      <c r="E198">
        <v>329.0</v>
      </c>
      <c r="F198">
        <v>851757.0</v>
      </c>
      <c r="G198">
        <v>1.0</v>
      </c>
      <c r="H198">
        <v>8.0</v>
      </c>
      <c r="I198" s="87">
        <v>1.0492</v>
      </c>
      <c r="J198" t="s">
        <v>936</v>
      </c>
    </row>
    <row r="199" ht="15.75" customHeight="1">
      <c r="A199">
        <v>198.0</v>
      </c>
      <c r="B199" t="s">
        <v>344</v>
      </c>
      <c r="C199" t="s">
        <v>940</v>
      </c>
      <c r="D199" t="s">
        <v>80</v>
      </c>
      <c r="E199">
        <v>44125.0</v>
      </c>
      <c r="F199">
        <v>338896.0</v>
      </c>
      <c r="G199">
        <v>1.0</v>
      </c>
      <c r="H199">
        <v>150.0</v>
      </c>
      <c r="I199" s="87">
        <v>10.1659</v>
      </c>
      <c r="J199" t="s">
        <v>941</v>
      </c>
    </row>
    <row r="200" ht="15.75" customHeight="1">
      <c r="A200">
        <v>199.0</v>
      </c>
      <c r="B200" t="s">
        <v>344</v>
      </c>
      <c r="C200" t="s">
        <v>943</v>
      </c>
      <c r="D200" t="s">
        <v>58</v>
      </c>
      <c r="E200">
        <v>17605.0</v>
      </c>
      <c r="F200">
        <v>17668.0</v>
      </c>
      <c r="G200">
        <v>1.0</v>
      </c>
      <c r="H200">
        <v>5.0</v>
      </c>
      <c r="I200" s="87">
        <v>4.3939</v>
      </c>
      <c r="J200" t="s">
        <v>944</v>
      </c>
    </row>
    <row r="201" ht="15.75" customHeight="1">
      <c r="A201">
        <v>200.0</v>
      </c>
      <c r="B201" t="s">
        <v>344</v>
      </c>
      <c r="C201" t="s">
        <v>948</v>
      </c>
      <c r="D201" t="s">
        <v>58</v>
      </c>
      <c r="E201">
        <v>32053.0</v>
      </c>
      <c r="F201">
        <v>33485.0</v>
      </c>
      <c r="G201">
        <v>1.0</v>
      </c>
      <c r="H201">
        <v>6.0</v>
      </c>
      <c r="I201" s="87">
        <v>5.1112</v>
      </c>
      <c r="J201" t="s">
        <v>949</v>
      </c>
    </row>
    <row r="202" ht="15.75" customHeight="1">
      <c r="A202">
        <v>201.0</v>
      </c>
      <c r="B202" t="s">
        <v>913</v>
      </c>
      <c r="C202" t="s">
        <v>954</v>
      </c>
      <c r="D202" t="s">
        <v>80</v>
      </c>
      <c r="E202">
        <v>3.0</v>
      </c>
      <c r="F202">
        <v>5213.0</v>
      </c>
      <c r="G202">
        <v>10.0</v>
      </c>
      <c r="H202">
        <v>23.0</v>
      </c>
      <c r="I202" s="87">
        <v>10.6413</v>
      </c>
      <c r="J202" t="s">
        <v>955</v>
      </c>
    </row>
    <row r="203" ht="15.75" customHeight="1">
      <c r="A203">
        <v>202.0</v>
      </c>
      <c r="B203" t="s">
        <v>913</v>
      </c>
      <c r="C203" t="s">
        <v>856</v>
      </c>
      <c r="D203" t="s">
        <v>80</v>
      </c>
      <c r="E203">
        <v>3.0</v>
      </c>
      <c r="F203">
        <v>5213.0</v>
      </c>
      <c r="G203">
        <v>18.0</v>
      </c>
      <c r="H203">
        <v>24.0</v>
      </c>
      <c r="I203" s="87">
        <v>21.553</v>
      </c>
      <c r="J203" t="s">
        <v>958</v>
      </c>
    </row>
    <row r="204" ht="15.75" customHeight="1">
      <c r="A204">
        <v>203.0</v>
      </c>
      <c r="B204" t="s">
        <v>913</v>
      </c>
      <c r="C204" t="s">
        <v>334</v>
      </c>
      <c r="D204" t="s">
        <v>80</v>
      </c>
      <c r="E204">
        <v>3.0</v>
      </c>
      <c r="F204">
        <v>5213.0</v>
      </c>
      <c r="G204">
        <v>3.0</v>
      </c>
      <c r="H204">
        <v>5.0</v>
      </c>
      <c r="I204" s="87">
        <v>3.9766</v>
      </c>
      <c r="J204" t="s">
        <v>967</v>
      </c>
    </row>
    <row r="205" ht="15.75" customHeight="1">
      <c r="A205">
        <v>204.0</v>
      </c>
      <c r="B205" t="s">
        <v>913</v>
      </c>
      <c r="C205" t="s">
        <v>219</v>
      </c>
      <c r="D205" t="s">
        <v>80</v>
      </c>
      <c r="E205">
        <v>3.0</v>
      </c>
      <c r="F205">
        <v>5213.0</v>
      </c>
      <c r="G205">
        <v>3.0</v>
      </c>
      <c r="H205">
        <v>5.0</v>
      </c>
      <c r="I205" s="87">
        <v>3.9766</v>
      </c>
      <c r="J205" t="s">
        <v>974</v>
      </c>
    </row>
    <row r="206" ht="15.75" customHeight="1">
      <c r="A206">
        <v>205.0</v>
      </c>
      <c r="B206" t="s">
        <v>975</v>
      </c>
      <c r="C206" t="s">
        <v>977</v>
      </c>
      <c r="D206" t="s">
        <v>83</v>
      </c>
      <c r="E206">
        <v>35.0</v>
      </c>
      <c r="F206">
        <v>973.0</v>
      </c>
      <c r="G206">
        <v>4.0</v>
      </c>
      <c r="H206">
        <v>4.0</v>
      </c>
      <c r="I206" s="87">
        <v>4.0</v>
      </c>
      <c r="J206" t="s">
        <v>979</v>
      </c>
    </row>
    <row r="207" ht="15.75" customHeight="1">
      <c r="A207">
        <v>206.0</v>
      </c>
      <c r="B207" t="s">
        <v>980</v>
      </c>
      <c r="C207" t="s">
        <v>981</v>
      </c>
      <c r="D207" t="s">
        <v>80</v>
      </c>
      <c r="E207">
        <v>12.0</v>
      </c>
      <c r="F207">
        <v>16.0</v>
      </c>
      <c r="G207">
        <v>11.0</v>
      </c>
      <c r="H207">
        <v>23.0</v>
      </c>
      <c r="I207" s="87">
        <v>15.625</v>
      </c>
      <c r="J207" t="s">
        <v>983</v>
      </c>
    </row>
    <row r="208" ht="15.75" customHeight="1">
      <c r="A208">
        <v>207.0</v>
      </c>
      <c r="B208" t="s">
        <v>980</v>
      </c>
      <c r="C208" t="s">
        <v>985</v>
      </c>
      <c r="D208" t="s">
        <v>80</v>
      </c>
      <c r="E208">
        <v>1.0</v>
      </c>
      <c r="F208">
        <v>359.0</v>
      </c>
      <c r="G208">
        <v>5.0</v>
      </c>
      <c r="H208">
        <v>5.0</v>
      </c>
      <c r="I208" s="87">
        <v>5.0</v>
      </c>
      <c r="J208" t="b">
        <v>0</v>
      </c>
    </row>
    <row r="209" ht="15.75" customHeight="1">
      <c r="A209">
        <v>208.0</v>
      </c>
      <c r="B209" t="s">
        <v>980</v>
      </c>
      <c r="C209" t="s">
        <v>991</v>
      </c>
      <c r="D209" t="s">
        <v>80</v>
      </c>
      <c r="E209">
        <v>25.0</v>
      </c>
      <c r="F209">
        <v>25.0</v>
      </c>
      <c r="G209">
        <v>5.0</v>
      </c>
      <c r="H209">
        <v>7.0</v>
      </c>
      <c r="I209" s="87">
        <v>6.28</v>
      </c>
      <c r="J209" t="s">
        <v>994</v>
      </c>
    </row>
    <row r="210" ht="15.75" customHeight="1">
      <c r="A210">
        <v>209.0</v>
      </c>
      <c r="B210" t="s">
        <v>980</v>
      </c>
      <c r="C210" t="s">
        <v>336</v>
      </c>
      <c r="D210" t="s">
        <v>71</v>
      </c>
      <c r="E210">
        <v>1.0</v>
      </c>
      <c r="F210">
        <v>365.0</v>
      </c>
      <c r="G210">
        <v>19.0</v>
      </c>
      <c r="H210">
        <v>19.0</v>
      </c>
      <c r="I210" s="87">
        <v>19.0</v>
      </c>
      <c r="J210" s="80">
        <v>37917.649872685186</v>
      </c>
    </row>
    <row r="211" ht="15.75" customHeight="1">
      <c r="A211">
        <v>210.0</v>
      </c>
      <c r="B211" t="s">
        <v>980</v>
      </c>
      <c r="C211" t="s">
        <v>334</v>
      </c>
      <c r="D211" t="s">
        <v>80</v>
      </c>
      <c r="E211">
        <v>1.0</v>
      </c>
      <c r="F211">
        <v>365.0</v>
      </c>
      <c r="G211">
        <v>6.0</v>
      </c>
      <c r="H211">
        <v>6.0</v>
      </c>
      <c r="I211" s="87">
        <v>6.0</v>
      </c>
      <c r="J211" t="s">
        <v>1007</v>
      </c>
    </row>
    <row r="212" ht="15.75" customHeight="1">
      <c r="A212">
        <v>211.0</v>
      </c>
      <c r="B212" t="s">
        <v>1016</v>
      </c>
      <c r="C212" t="s">
        <v>231</v>
      </c>
      <c r="D212" t="s">
        <v>80</v>
      </c>
      <c r="E212">
        <v>2.0</v>
      </c>
      <c r="F212">
        <v>98705.0</v>
      </c>
      <c r="G212">
        <v>3.0</v>
      </c>
      <c r="H212">
        <v>4.0</v>
      </c>
      <c r="I212" s="87">
        <v>3.5882</v>
      </c>
      <c r="J212" t="s">
        <v>1019</v>
      </c>
    </row>
    <row r="213" ht="15.75" customHeight="1">
      <c r="A213">
        <v>212.0</v>
      </c>
      <c r="B213" t="s">
        <v>1016</v>
      </c>
      <c r="C213" t="s">
        <v>1022</v>
      </c>
      <c r="D213" t="s">
        <v>83</v>
      </c>
      <c r="E213">
        <v>19.0</v>
      </c>
      <c r="F213">
        <v>98705.0</v>
      </c>
      <c r="G213">
        <v>1.0</v>
      </c>
      <c r="H213">
        <v>2.0</v>
      </c>
      <c r="I213" s="87">
        <v>1.0002</v>
      </c>
      <c r="J213" t="s">
        <v>1026</v>
      </c>
    </row>
    <row r="214" ht="15.75" customHeight="1">
      <c r="A214">
        <v>213.0</v>
      </c>
      <c r="B214" t="s">
        <v>1028</v>
      </c>
      <c r="C214" t="s">
        <v>1029</v>
      </c>
      <c r="D214" t="s">
        <v>80</v>
      </c>
      <c r="E214">
        <v>2.0</v>
      </c>
      <c r="F214">
        <v>3428.0</v>
      </c>
      <c r="G214">
        <v>1.0</v>
      </c>
      <c r="H214">
        <v>1.0</v>
      </c>
      <c r="I214" s="87">
        <v>1.0</v>
      </c>
      <c r="J214" t="s">
        <v>1034</v>
      </c>
    </row>
    <row r="215" ht="15.75" customHeight="1">
      <c r="A215">
        <v>214.0</v>
      </c>
      <c r="B215" t="s">
        <v>344</v>
      </c>
      <c r="C215" t="s">
        <v>697</v>
      </c>
      <c r="D215" t="s">
        <v>80</v>
      </c>
      <c r="E215">
        <v>630601.0</v>
      </c>
      <c r="F215">
        <v>855522.0</v>
      </c>
      <c r="G215">
        <v>1.0</v>
      </c>
      <c r="H215">
        <v>1500.0</v>
      </c>
      <c r="I215" s="87">
        <v>75.2221</v>
      </c>
      <c r="J215" t="s">
        <v>1042</v>
      </c>
    </row>
    <row r="216" ht="15.75" customHeight="1">
      <c r="A216">
        <v>215.0</v>
      </c>
      <c r="B216" t="s">
        <v>344</v>
      </c>
      <c r="C216" t="s">
        <v>1044</v>
      </c>
      <c r="D216" t="s">
        <v>80</v>
      </c>
      <c r="E216">
        <v>42471.0</v>
      </c>
      <c r="F216">
        <v>131064.0</v>
      </c>
      <c r="G216">
        <v>1.0</v>
      </c>
      <c r="H216">
        <v>999.0</v>
      </c>
      <c r="I216" s="87">
        <v>83.0311</v>
      </c>
      <c r="J216" t="s">
        <v>1048</v>
      </c>
    </row>
    <row r="217" ht="15.75" customHeight="1">
      <c r="A217">
        <v>216.0</v>
      </c>
      <c r="B217" t="s">
        <v>344</v>
      </c>
      <c r="C217" t="s">
        <v>1053</v>
      </c>
      <c r="D217" t="s">
        <v>58</v>
      </c>
      <c r="E217">
        <v>1107396.0</v>
      </c>
      <c r="F217">
        <v>1107396.0</v>
      </c>
      <c r="G217">
        <v>1.0</v>
      </c>
      <c r="H217">
        <v>7.0</v>
      </c>
      <c r="I217" s="87">
        <v>6.0247</v>
      </c>
      <c r="J217" t="s">
        <v>1057</v>
      </c>
    </row>
    <row r="218" ht="15.75" customHeight="1">
      <c r="A218">
        <v>217.0</v>
      </c>
      <c r="B218" t="s">
        <v>344</v>
      </c>
      <c r="C218" t="s">
        <v>334</v>
      </c>
      <c r="D218" t="s">
        <v>80</v>
      </c>
      <c r="E218">
        <v>337.0</v>
      </c>
      <c r="F218">
        <v>1107129.0</v>
      </c>
      <c r="G218">
        <v>1.0</v>
      </c>
      <c r="H218">
        <v>11.0</v>
      </c>
      <c r="I218" s="87">
        <v>5.2945</v>
      </c>
      <c r="J218" t="s">
        <v>1061</v>
      </c>
    </row>
    <row r="219" ht="15.75" customHeight="1">
      <c r="A219">
        <v>218.0</v>
      </c>
      <c r="B219" t="s">
        <v>344</v>
      </c>
      <c r="C219" t="s">
        <v>336</v>
      </c>
      <c r="D219" t="s">
        <v>71</v>
      </c>
      <c r="E219">
        <v>29390.0</v>
      </c>
      <c r="F219">
        <v>894914.0</v>
      </c>
      <c r="G219">
        <v>19.0</v>
      </c>
      <c r="H219">
        <v>19.0</v>
      </c>
      <c r="I219" s="87">
        <v>19.0</v>
      </c>
      <c r="J219" t="s">
        <v>1066</v>
      </c>
    </row>
    <row r="220" ht="15.75" customHeight="1">
      <c r="A220">
        <v>219.0</v>
      </c>
      <c r="B220" t="s">
        <v>1028</v>
      </c>
      <c r="C220" t="s">
        <v>1069</v>
      </c>
      <c r="D220" t="s">
        <v>80</v>
      </c>
      <c r="E220">
        <v>10.0</v>
      </c>
      <c r="F220">
        <v>2235.0</v>
      </c>
      <c r="G220">
        <v>2.0</v>
      </c>
      <c r="H220">
        <v>23.0</v>
      </c>
      <c r="I220" s="87">
        <v>4.0698</v>
      </c>
      <c r="J220" t="s">
        <v>1072</v>
      </c>
    </row>
    <row r="221" ht="15.75" customHeight="1">
      <c r="A221">
        <v>220.0</v>
      </c>
      <c r="B221" t="s">
        <v>1028</v>
      </c>
      <c r="C221" t="s">
        <v>1077</v>
      </c>
      <c r="D221" t="s">
        <v>80</v>
      </c>
      <c r="E221">
        <v>33.0</v>
      </c>
      <c r="F221">
        <v>156.0</v>
      </c>
      <c r="G221">
        <v>1.0</v>
      </c>
      <c r="H221">
        <v>14.0</v>
      </c>
      <c r="I221" s="87">
        <v>2.8141</v>
      </c>
      <c r="J221" t="s">
        <v>1078</v>
      </c>
    </row>
    <row r="222" ht="15.75" customHeight="1">
      <c r="A222">
        <v>221.0</v>
      </c>
      <c r="B222" t="s">
        <v>1028</v>
      </c>
      <c r="C222" t="s">
        <v>1085</v>
      </c>
      <c r="D222" t="s">
        <v>80</v>
      </c>
      <c r="E222">
        <v>30.0</v>
      </c>
      <c r="F222">
        <v>128.0</v>
      </c>
      <c r="G222">
        <v>3.0</v>
      </c>
      <c r="H222">
        <v>11.0</v>
      </c>
      <c r="I222" s="87">
        <v>6.4609</v>
      </c>
      <c r="J222" t="s">
        <v>1088</v>
      </c>
    </row>
    <row r="223" ht="15.75" customHeight="1">
      <c r="A223">
        <v>222.0</v>
      </c>
      <c r="B223" t="s">
        <v>1028</v>
      </c>
      <c r="C223" t="s">
        <v>1092</v>
      </c>
      <c r="D223" t="s">
        <v>80</v>
      </c>
      <c r="E223">
        <v>23.0</v>
      </c>
      <c r="F223">
        <v>129.0</v>
      </c>
      <c r="G223">
        <v>1.0</v>
      </c>
      <c r="H223">
        <v>6.0</v>
      </c>
      <c r="I223" s="87">
        <v>2.814</v>
      </c>
      <c r="J223" t="s">
        <v>1093</v>
      </c>
    </row>
    <row r="224" ht="15.75" customHeight="1">
      <c r="A224">
        <v>223.0</v>
      </c>
      <c r="B224" t="s">
        <v>1028</v>
      </c>
      <c r="C224" t="s">
        <v>334</v>
      </c>
      <c r="D224" t="s">
        <v>80</v>
      </c>
      <c r="E224">
        <v>7.0</v>
      </c>
      <c r="F224">
        <v>3430.0</v>
      </c>
      <c r="G224">
        <v>4.0</v>
      </c>
      <c r="H224">
        <v>8.0</v>
      </c>
      <c r="I224" s="87">
        <v>4.8367</v>
      </c>
      <c r="J224" t="s">
        <v>1099</v>
      </c>
    </row>
    <row r="225" ht="15.75" customHeight="1">
      <c r="A225">
        <v>224.0</v>
      </c>
      <c r="B225" t="s">
        <v>1101</v>
      </c>
      <c r="C225" t="s">
        <v>807</v>
      </c>
      <c r="D225" t="s">
        <v>58</v>
      </c>
      <c r="E225">
        <v>188.0</v>
      </c>
      <c r="F225">
        <v>188.0</v>
      </c>
      <c r="G225">
        <v>1.0</v>
      </c>
      <c r="H225">
        <v>3.0</v>
      </c>
      <c r="I225" s="87">
        <v>2.7606</v>
      </c>
      <c r="J225" t="s">
        <v>1104</v>
      </c>
    </row>
    <row r="226" ht="15.75" customHeight="1">
      <c r="A226">
        <v>225.0</v>
      </c>
      <c r="B226" t="s">
        <v>1101</v>
      </c>
      <c r="C226" t="s">
        <v>1107</v>
      </c>
      <c r="D226" t="s">
        <v>80</v>
      </c>
      <c r="E226">
        <v>2.0</v>
      </c>
      <c r="F226">
        <v>188.0</v>
      </c>
      <c r="G226">
        <v>9.0</v>
      </c>
      <c r="H226">
        <v>11.0</v>
      </c>
      <c r="I226" s="87">
        <v>9.5851</v>
      </c>
      <c r="J226" t="s">
        <v>1108</v>
      </c>
    </row>
    <row r="227" ht="15.75" customHeight="1">
      <c r="A227">
        <v>226.0</v>
      </c>
      <c r="B227" t="s">
        <v>344</v>
      </c>
      <c r="C227" t="s">
        <v>219</v>
      </c>
      <c r="D227" t="s">
        <v>80</v>
      </c>
      <c r="E227">
        <v>185.0</v>
      </c>
      <c r="F227">
        <v>659208.0</v>
      </c>
      <c r="G227">
        <v>2.0</v>
      </c>
      <c r="H227">
        <v>10.0</v>
      </c>
      <c r="I227" s="87">
        <v>5.9666</v>
      </c>
      <c r="J227" t="s">
        <v>1113</v>
      </c>
    </row>
    <row r="228" ht="15.75" customHeight="1">
      <c r="A228">
        <v>227.0</v>
      </c>
      <c r="B228" t="s">
        <v>344</v>
      </c>
      <c r="C228" t="s">
        <v>339</v>
      </c>
      <c r="D228" t="s">
        <v>71</v>
      </c>
      <c r="E228">
        <v>63916.0</v>
      </c>
      <c r="F228">
        <v>646568.0</v>
      </c>
      <c r="G228">
        <v>19.0</v>
      </c>
      <c r="H228">
        <v>19.0</v>
      </c>
      <c r="I228" s="87">
        <v>19.0</v>
      </c>
      <c r="J228" t="s">
        <v>1117</v>
      </c>
    </row>
    <row r="229" ht="15.75" customHeight="1">
      <c r="A229">
        <v>228.0</v>
      </c>
      <c r="B229" t="s">
        <v>344</v>
      </c>
      <c r="C229" t="s">
        <v>1120</v>
      </c>
      <c r="D229" t="s">
        <v>80</v>
      </c>
      <c r="E229">
        <v>53.0</v>
      </c>
      <c r="F229">
        <v>622.0</v>
      </c>
      <c r="G229">
        <v>5.0</v>
      </c>
      <c r="H229">
        <v>28.0</v>
      </c>
      <c r="I229" s="87">
        <v>13.3215</v>
      </c>
      <c r="J229" t="s">
        <v>1125</v>
      </c>
    </row>
    <row r="230" ht="15.75" customHeight="1">
      <c r="A230">
        <v>229.0</v>
      </c>
      <c r="B230" t="s">
        <v>60</v>
      </c>
      <c r="C230" t="s">
        <v>341</v>
      </c>
      <c r="D230" t="s">
        <v>58</v>
      </c>
      <c r="E230">
        <v>29562.0</v>
      </c>
      <c r="F230">
        <v>29562.0</v>
      </c>
      <c r="G230">
        <v>1.0</v>
      </c>
      <c r="H230">
        <v>5.0</v>
      </c>
      <c r="I230" s="87">
        <v>4.6243</v>
      </c>
      <c r="J230" t="s">
        <v>59</v>
      </c>
    </row>
    <row r="231" ht="15.75" customHeight="1">
      <c r="A231">
        <v>230.0</v>
      </c>
      <c r="B231" t="s">
        <v>60</v>
      </c>
      <c r="C231" t="s">
        <v>1141</v>
      </c>
      <c r="D231" t="s">
        <v>80</v>
      </c>
      <c r="E231">
        <v>29391.0</v>
      </c>
      <c r="F231">
        <v>29562.0</v>
      </c>
      <c r="G231">
        <v>1.0</v>
      </c>
      <c r="H231">
        <v>80.0</v>
      </c>
      <c r="I231" s="87">
        <v>11.7804</v>
      </c>
      <c r="J231" t="s">
        <v>1144</v>
      </c>
    </row>
    <row r="232" ht="15.75" customHeight="1">
      <c r="A232">
        <v>231.0</v>
      </c>
      <c r="B232" t="s">
        <v>1101</v>
      </c>
      <c r="C232" t="s">
        <v>1148</v>
      </c>
      <c r="D232" t="s">
        <v>80</v>
      </c>
      <c r="E232">
        <v>10.0</v>
      </c>
      <c r="F232">
        <v>188.0</v>
      </c>
      <c r="G232">
        <v>4.0</v>
      </c>
      <c r="H232">
        <v>15.0</v>
      </c>
      <c r="I232" s="87">
        <v>10.1277</v>
      </c>
      <c r="J232" t="s">
        <v>1151</v>
      </c>
    </row>
    <row r="233" ht="15.75" customHeight="1">
      <c r="A233">
        <v>232.0</v>
      </c>
      <c r="B233" t="s">
        <v>1101</v>
      </c>
      <c r="C233" t="s">
        <v>1156</v>
      </c>
      <c r="D233" t="s">
        <v>80</v>
      </c>
      <c r="E233">
        <v>43.0</v>
      </c>
      <c r="F233">
        <v>188.0</v>
      </c>
      <c r="G233">
        <v>2.0</v>
      </c>
      <c r="H233">
        <v>14.0</v>
      </c>
      <c r="I233" s="87">
        <v>7.3777</v>
      </c>
      <c r="J233" t="s">
        <v>1158</v>
      </c>
    </row>
    <row r="234" ht="15.75" customHeight="1">
      <c r="A234">
        <v>233.0</v>
      </c>
      <c r="B234" t="s">
        <v>1101</v>
      </c>
      <c r="C234" t="s">
        <v>1160</v>
      </c>
      <c r="D234" t="s">
        <v>164</v>
      </c>
      <c r="E234">
        <v>10.0</v>
      </c>
      <c r="F234">
        <v>14.0</v>
      </c>
      <c r="G234">
        <v>6.0</v>
      </c>
      <c r="H234">
        <v>8.0</v>
      </c>
      <c r="I234" s="87">
        <v>7.0</v>
      </c>
      <c r="J234" t="s">
        <v>1161</v>
      </c>
    </row>
    <row r="235" ht="15.75" customHeight="1">
      <c r="A235">
        <v>234.0</v>
      </c>
      <c r="B235" t="s">
        <v>1101</v>
      </c>
      <c r="C235" t="s">
        <v>834</v>
      </c>
      <c r="D235" t="s">
        <v>80</v>
      </c>
      <c r="E235">
        <v>11.0</v>
      </c>
      <c r="F235">
        <v>56.0</v>
      </c>
      <c r="G235">
        <v>1.0</v>
      </c>
      <c r="H235">
        <v>7.0</v>
      </c>
      <c r="I235" s="87">
        <v>2.6429</v>
      </c>
      <c r="J235" t="s">
        <v>1165</v>
      </c>
    </row>
    <row r="236" ht="15.75" customHeight="1">
      <c r="A236">
        <v>235.0</v>
      </c>
      <c r="B236" t="s">
        <v>1101</v>
      </c>
      <c r="C236" t="s">
        <v>1170</v>
      </c>
      <c r="D236" t="s">
        <v>164</v>
      </c>
      <c r="E236">
        <v>4.0</v>
      </c>
      <c r="F236">
        <v>4.0</v>
      </c>
      <c r="G236">
        <v>7.0</v>
      </c>
      <c r="H236">
        <v>7.0</v>
      </c>
      <c r="I236" s="87">
        <v>7.0</v>
      </c>
      <c r="J236" t="s">
        <v>1171</v>
      </c>
    </row>
    <row r="237" ht="15.75" customHeight="1">
      <c r="A237">
        <v>236.0</v>
      </c>
      <c r="B237" t="s">
        <v>1101</v>
      </c>
      <c r="C237" t="s">
        <v>838</v>
      </c>
      <c r="D237" t="s">
        <v>80</v>
      </c>
      <c r="E237">
        <v>8.0</v>
      </c>
      <c r="F237">
        <v>33.0</v>
      </c>
      <c r="G237">
        <v>1.0</v>
      </c>
      <c r="H237">
        <v>6.0</v>
      </c>
      <c r="I237" s="87">
        <v>4.1818</v>
      </c>
      <c r="J237" t="s">
        <v>1174</v>
      </c>
    </row>
    <row r="238" ht="15.75" customHeight="1">
      <c r="A238">
        <v>237.0</v>
      </c>
      <c r="B238" t="s">
        <v>1101</v>
      </c>
      <c r="C238" t="s">
        <v>334</v>
      </c>
      <c r="D238" t="s">
        <v>80</v>
      </c>
      <c r="E238">
        <v>2.0</v>
      </c>
      <c r="F238">
        <v>188.0</v>
      </c>
      <c r="G238">
        <v>4.0</v>
      </c>
      <c r="H238">
        <v>8.0</v>
      </c>
      <c r="I238" s="87">
        <v>4.0426</v>
      </c>
      <c r="J238" t="s">
        <v>1180</v>
      </c>
    </row>
    <row r="239" ht="15.75" customHeight="1">
      <c r="A239">
        <v>238.0</v>
      </c>
      <c r="B239" t="s">
        <v>1101</v>
      </c>
      <c r="C239" t="s">
        <v>219</v>
      </c>
      <c r="D239" t="s">
        <v>80</v>
      </c>
      <c r="E239">
        <v>1.0</v>
      </c>
      <c r="F239">
        <v>188.0</v>
      </c>
      <c r="G239">
        <v>4.0</v>
      </c>
      <c r="H239">
        <v>4.0</v>
      </c>
      <c r="I239" s="87">
        <v>4.0</v>
      </c>
      <c r="J239" t="s">
        <v>1182</v>
      </c>
    </row>
    <row r="240" ht="15.75" customHeight="1">
      <c r="A240">
        <v>239.0</v>
      </c>
      <c r="B240" t="s">
        <v>1101</v>
      </c>
      <c r="C240" t="s">
        <v>1187</v>
      </c>
      <c r="D240" t="s">
        <v>325</v>
      </c>
      <c r="E240">
        <v>2.0</v>
      </c>
      <c r="F240">
        <v>188.0</v>
      </c>
      <c r="G240">
        <v>1.0</v>
      </c>
      <c r="H240">
        <v>1.0</v>
      </c>
      <c r="I240" s="87">
        <v>1.0</v>
      </c>
      <c r="J240" t="s">
        <v>264</v>
      </c>
    </row>
    <row r="241" ht="15.75" customHeight="1">
      <c r="A241">
        <v>240.0</v>
      </c>
      <c r="B241" t="s">
        <v>1190</v>
      </c>
      <c r="C241" t="s">
        <v>1191</v>
      </c>
      <c r="D241" t="s">
        <v>83</v>
      </c>
      <c r="E241">
        <v>46.0</v>
      </c>
      <c r="F241">
        <v>207093.0</v>
      </c>
      <c r="G241">
        <v>1.0</v>
      </c>
      <c r="H241">
        <v>3.0</v>
      </c>
      <c r="I241" s="87">
        <v>2.0002</v>
      </c>
      <c r="J241" t="s">
        <v>1194</v>
      </c>
    </row>
    <row r="242" ht="15.75" customHeight="1">
      <c r="A242">
        <v>241.0</v>
      </c>
      <c r="B242" t="s">
        <v>1190</v>
      </c>
      <c r="C242" t="s">
        <v>1199</v>
      </c>
      <c r="D242" t="s">
        <v>80</v>
      </c>
      <c r="E242">
        <v>6.0</v>
      </c>
      <c r="F242">
        <v>6212.0</v>
      </c>
      <c r="G242">
        <v>1.0</v>
      </c>
      <c r="H242">
        <v>1.0</v>
      </c>
      <c r="I242" s="87">
        <v>1.0</v>
      </c>
      <c r="J242" t="s">
        <v>1200</v>
      </c>
    </row>
    <row r="243" ht="15.75" customHeight="1">
      <c r="A243">
        <v>242.0</v>
      </c>
      <c r="B243" t="s">
        <v>1190</v>
      </c>
      <c r="C243" t="s">
        <v>1203</v>
      </c>
      <c r="D243" t="s">
        <v>80</v>
      </c>
      <c r="E243">
        <v>2.0</v>
      </c>
      <c r="F243">
        <v>68850.0</v>
      </c>
      <c r="G243">
        <v>1.0</v>
      </c>
      <c r="H243">
        <v>1.0</v>
      </c>
      <c r="I243" s="87">
        <v>1.0</v>
      </c>
      <c r="J243" t="s">
        <v>262</v>
      </c>
    </row>
    <row r="244" ht="15.75" customHeight="1">
      <c r="A244">
        <v>243.0</v>
      </c>
      <c r="B244" t="s">
        <v>1190</v>
      </c>
      <c r="C244" t="s">
        <v>1211</v>
      </c>
      <c r="D244" t="s">
        <v>80</v>
      </c>
      <c r="E244">
        <v>2.0</v>
      </c>
      <c r="F244">
        <v>927.0</v>
      </c>
      <c r="G244">
        <v>1.0</v>
      </c>
      <c r="H244">
        <v>1.0</v>
      </c>
      <c r="I244" s="87">
        <v>1.0</v>
      </c>
      <c r="J244" t="s">
        <v>264</v>
      </c>
    </row>
    <row r="245" ht="15.75" customHeight="1">
      <c r="A245">
        <v>244.0</v>
      </c>
      <c r="B245" t="s">
        <v>1190</v>
      </c>
      <c r="C245" t="s">
        <v>1215</v>
      </c>
      <c r="D245" t="s">
        <v>80</v>
      </c>
      <c r="E245">
        <v>4.0</v>
      </c>
      <c r="F245">
        <v>109410.0</v>
      </c>
      <c r="G245">
        <v>1.0</v>
      </c>
      <c r="H245">
        <v>1.0</v>
      </c>
      <c r="I245" s="87">
        <v>1.0</v>
      </c>
      <c r="J245" t="s">
        <v>1217</v>
      </c>
    </row>
    <row r="246" ht="15.75" customHeight="1">
      <c r="A246">
        <v>245.0</v>
      </c>
      <c r="B246" t="s">
        <v>1190</v>
      </c>
      <c r="C246" t="s">
        <v>1220</v>
      </c>
      <c r="D246" t="s">
        <v>80</v>
      </c>
      <c r="E246">
        <v>2.0</v>
      </c>
      <c r="F246">
        <v>103866.0</v>
      </c>
      <c r="G246">
        <v>1.0</v>
      </c>
      <c r="H246">
        <v>1.0</v>
      </c>
      <c r="I246" s="87">
        <v>1.0</v>
      </c>
      <c r="J246" t="s">
        <v>1222</v>
      </c>
    </row>
    <row r="247" ht="15.75" customHeight="1">
      <c r="A247">
        <v>246.0</v>
      </c>
      <c r="B247" t="s">
        <v>137</v>
      </c>
      <c r="C247" t="s">
        <v>1227</v>
      </c>
      <c r="D247" t="s">
        <v>58</v>
      </c>
      <c r="E247">
        <v>364.0</v>
      </c>
      <c r="F247">
        <v>364.0</v>
      </c>
      <c r="G247">
        <v>1.0</v>
      </c>
      <c r="H247">
        <v>3.0</v>
      </c>
      <c r="I247" s="87">
        <v>2.6978</v>
      </c>
      <c r="J247" t="s">
        <v>1229</v>
      </c>
    </row>
    <row r="248" ht="15.75" customHeight="1">
      <c r="A248">
        <v>247.0</v>
      </c>
      <c r="B248" t="s">
        <v>137</v>
      </c>
      <c r="C248" t="s">
        <v>1236</v>
      </c>
      <c r="D248" t="s">
        <v>80</v>
      </c>
      <c r="E248">
        <v>364.0</v>
      </c>
      <c r="F248">
        <v>364.0</v>
      </c>
      <c r="G248">
        <v>2.0</v>
      </c>
      <c r="H248">
        <v>44.0</v>
      </c>
      <c r="I248" s="87">
        <v>11.7308</v>
      </c>
      <c r="J248" t="s">
        <v>1238</v>
      </c>
    </row>
    <row r="249" ht="15.75" customHeight="1">
      <c r="A249">
        <v>248.0</v>
      </c>
      <c r="B249" t="s">
        <v>428</v>
      </c>
      <c r="C249" t="s">
        <v>1242</v>
      </c>
      <c r="D249" t="s">
        <v>1243</v>
      </c>
      <c r="E249">
        <v>17216.0</v>
      </c>
      <c r="F249">
        <v>17216.0</v>
      </c>
      <c r="G249">
        <v>1.0</v>
      </c>
      <c r="H249">
        <v>5.0</v>
      </c>
      <c r="I249" s="87">
        <v>4.4046</v>
      </c>
      <c r="J249" t="s">
        <v>1245</v>
      </c>
    </row>
    <row r="250" ht="15.75" customHeight="1">
      <c r="A250">
        <v>249.0</v>
      </c>
      <c r="B250" t="s">
        <v>428</v>
      </c>
      <c r="C250" t="s">
        <v>1247</v>
      </c>
      <c r="D250" t="s">
        <v>80</v>
      </c>
      <c r="E250">
        <v>160.0</v>
      </c>
      <c r="F250">
        <v>16707.0</v>
      </c>
      <c r="G250">
        <v>1.0</v>
      </c>
      <c r="H250">
        <v>15.0</v>
      </c>
      <c r="I250" s="87">
        <v>9.5867</v>
      </c>
      <c r="J250" t="s">
        <v>1248</v>
      </c>
    </row>
    <row r="251" ht="15.75" customHeight="1">
      <c r="A251">
        <v>250.0</v>
      </c>
      <c r="B251" t="s">
        <v>428</v>
      </c>
      <c r="C251" t="s">
        <v>1253</v>
      </c>
      <c r="D251" t="s">
        <v>80</v>
      </c>
      <c r="E251">
        <v>481.0</v>
      </c>
      <c r="F251">
        <v>14438.0</v>
      </c>
      <c r="G251">
        <v>1.0</v>
      </c>
      <c r="H251">
        <v>4.0</v>
      </c>
      <c r="I251" s="87">
        <v>2.9058</v>
      </c>
      <c r="J251" t="s">
        <v>1254</v>
      </c>
    </row>
    <row r="252" ht="15.75" customHeight="1">
      <c r="A252">
        <v>251.0</v>
      </c>
      <c r="B252" t="s">
        <v>1190</v>
      </c>
      <c r="C252" t="s">
        <v>1259</v>
      </c>
      <c r="D252" t="s">
        <v>80</v>
      </c>
      <c r="E252">
        <v>1.0</v>
      </c>
      <c r="F252">
        <v>25.0</v>
      </c>
      <c r="G252">
        <v>1.0</v>
      </c>
      <c r="H252">
        <v>1.0</v>
      </c>
      <c r="I252" s="87">
        <v>1.0</v>
      </c>
      <c r="J252" t="s">
        <v>1260</v>
      </c>
    </row>
    <row r="253" ht="15.75" customHeight="1">
      <c r="A253">
        <v>252.0</v>
      </c>
      <c r="B253" t="s">
        <v>1190</v>
      </c>
      <c r="C253" t="s">
        <v>1263</v>
      </c>
      <c r="D253" t="s">
        <v>80</v>
      </c>
      <c r="E253">
        <v>16.0</v>
      </c>
      <c r="F253">
        <v>78254.0</v>
      </c>
      <c r="G253">
        <v>1.0</v>
      </c>
      <c r="H253">
        <v>10.0</v>
      </c>
      <c r="I253" s="87">
        <v>6.6335</v>
      </c>
      <c r="J253" t="s">
        <v>1264</v>
      </c>
    </row>
    <row r="254" ht="15.75" customHeight="1">
      <c r="A254">
        <v>253.0</v>
      </c>
      <c r="B254" t="s">
        <v>1190</v>
      </c>
      <c r="C254" t="s">
        <v>1265</v>
      </c>
      <c r="D254" t="s">
        <v>80</v>
      </c>
      <c r="E254">
        <v>1.0</v>
      </c>
      <c r="F254">
        <v>956.0</v>
      </c>
      <c r="G254">
        <v>1.0</v>
      </c>
      <c r="H254">
        <v>1.0</v>
      </c>
      <c r="I254" s="87">
        <v>1.0</v>
      </c>
      <c r="J254" t="s">
        <v>272</v>
      </c>
    </row>
    <row r="255" ht="15.75" customHeight="1">
      <c r="A255">
        <v>254.0</v>
      </c>
      <c r="B255" t="s">
        <v>1190</v>
      </c>
      <c r="C255" t="s">
        <v>1266</v>
      </c>
      <c r="D255" t="s">
        <v>80</v>
      </c>
      <c r="E255">
        <v>1.0</v>
      </c>
      <c r="F255">
        <v>967.0</v>
      </c>
      <c r="G255">
        <v>1.0</v>
      </c>
      <c r="H255">
        <v>1.0</v>
      </c>
      <c r="I255" s="87">
        <v>1.0</v>
      </c>
      <c r="J255" t="s">
        <v>272</v>
      </c>
    </row>
    <row r="256" ht="15.75" customHeight="1">
      <c r="A256">
        <v>255.0</v>
      </c>
      <c r="B256" t="s">
        <v>1190</v>
      </c>
      <c r="C256" t="s">
        <v>1267</v>
      </c>
      <c r="D256" t="s">
        <v>80</v>
      </c>
      <c r="E256">
        <v>7.0</v>
      </c>
      <c r="F256">
        <v>4329.0</v>
      </c>
      <c r="G256">
        <v>3.0</v>
      </c>
      <c r="H256">
        <v>15.0</v>
      </c>
      <c r="I256" s="87">
        <v>5.2372</v>
      </c>
      <c r="J256" t="s">
        <v>1269</v>
      </c>
    </row>
    <row r="257" ht="15.75" customHeight="1">
      <c r="A257">
        <v>256.0</v>
      </c>
      <c r="B257" t="s">
        <v>1190</v>
      </c>
      <c r="C257" t="s">
        <v>647</v>
      </c>
      <c r="D257" t="s">
        <v>80</v>
      </c>
      <c r="E257">
        <v>3.0</v>
      </c>
      <c r="F257">
        <v>3.0</v>
      </c>
      <c r="G257">
        <v>12.0</v>
      </c>
      <c r="H257">
        <v>20.0</v>
      </c>
      <c r="I257" s="87">
        <v>16.6667</v>
      </c>
      <c r="J257" t="s">
        <v>1272</v>
      </c>
    </row>
    <row r="258" ht="15.75" customHeight="1">
      <c r="A258">
        <v>257.0</v>
      </c>
      <c r="B258" t="s">
        <v>1190</v>
      </c>
      <c r="C258" t="s">
        <v>1274</v>
      </c>
      <c r="D258" t="s">
        <v>80</v>
      </c>
      <c r="E258">
        <v>17.0</v>
      </c>
      <c r="F258">
        <v>23466.0</v>
      </c>
      <c r="G258">
        <v>2.0</v>
      </c>
      <c r="H258">
        <v>13.0</v>
      </c>
      <c r="I258" s="87">
        <v>9.6295</v>
      </c>
      <c r="J258" t="s">
        <v>1275</v>
      </c>
    </row>
    <row r="259" ht="15.75" customHeight="1">
      <c r="A259">
        <v>258.0</v>
      </c>
      <c r="B259" t="s">
        <v>1190</v>
      </c>
      <c r="C259" t="s">
        <v>1276</v>
      </c>
      <c r="D259" t="s">
        <v>80</v>
      </c>
      <c r="E259">
        <v>2.0</v>
      </c>
      <c r="F259">
        <v>4323.0</v>
      </c>
      <c r="G259">
        <v>1.0</v>
      </c>
      <c r="H259">
        <v>1.0</v>
      </c>
      <c r="I259" s="87">
        <v>1.0</v>
      </c>
      <c r="J259" t="s">
        <v>264</v>
      </c>
    </row>
    <row r="260" ht="15.75" customHeight="1">
      <c r="A260">
        <v>259.0</v>
      </c>
      <c r="B260" t="s">
        <v>1190</v>
      </c>
      <c r="C260" t="s">
        <v>1279</v>
      </c>
      <c r="D260" t="s">
        <v>80</v>
      </c>
      <c r="E260">
        <v>2.0</v>
      </c>
      <c r="F260">
        <v>5557.0</v>
      </c>
      <c r="G260">
        <v>1.0</v>
      </c>
      <c r="H260">
        <v>1.0</v>
      </c>
      <c r="I260" s="87">
        <v>1.0</v>
      </c>
      <c r="J260" t="s">
        <v>264</v>
      </c>
    </row>
    <row r="261" ht="15.75" customHeight="1">
      <c r="A261">
        <v>260.0</v>
      </c>
      <c r="B261" t="s">
        <v>1190</v>
      </c>
      <c r="C261" t="s">
        <v>1285</v>
      </c>
      <c r="D261" t="s">
        <v>80</v>
      </c>
      <c r="E261">
        <v>4.0</v>
      </c>
      <c r="F261">
        <v>108117.0</v>
      </c>
      <c r="G261">
        <v>1.0</v>
      </c>
      <c r="H261">
        <v>1.0</v>
      </c>
      <c r="I261" s="87">
        <v>1.0</v>
      </c>
      <c r="J261" t="s">
        <v>1286</v>
      </c>
    </row>
    <row r="262" ht="15.75" customHeight="1">
      <c r="A262">
        <v>261.0</v>
      </c>
      <c r="B262" t="s">
        <v>1190</v>
      </c>
      <c r="C262" t="s">
        <v>1291</v>
      </c>
      <c r="D262" t="s">
        <v>80</v>
      </c>
      <c r="E262">
        <v>1.0</v>
      </c>
      <c r="F262">
        <v>521.0</v>
      </c>
      <c r="G262">
        <v>1.0</v>
      </c>
      <c r="H262">
        <v>1.0</v>
      </c>
      <c r="I262" s="87">
        <v>1.0</v>
      </c>
      <c r="J262" t="s">
        <v>1294</v>
      </c>
    </row>
    <row r="263" ht="15.75" customHeight="1">
      <c r="A263">
        <v>262.0</v>
      </c>
      <c r="B263" t="s">
        <v>1190</v>
      </c>
      <c r="C263" t="s">
        <v>1297</v>
      </c>
      <c r="D263" t="s">
        <v>325</v>
      </c>
      <c r="E263">
        <v>2.0</v>
      </c>
      <c r="F263">
        <v>207093.0</v>
      </c>
      <c r="G263">
        <v>1.0</v>
      </c>
      <c r="H263">
        <v>1.0</v>
      </c>
      <c r="I263" s="87">
        <v>1.0</v>
      </c>
      <c r="J263" t="s">
        <v>262</v>
      </c>
    </row>
    <row r="264" ht="15.75" customHeight="1">
      <c r="A264">
        <v>263.0</v>
      </c>
      <c r="B264" t="s">
        <v>1190</v>
      </c>
      <c r="C264" t="s">
        <v>1304</v>
      </c>
      <c r="D264" t="s">
        <v>325</v>
      </c>
      <c r="E264">
        <v>1.0</v>
      </c>
      <c r="F264">
        <v>5056.0</v>
      </c>
      <c r="G264">
        <v>1.0</v>
      </c>
      <c r="H264">
        <v>1.0</v>
      </c>
      <c r="I264" s="87">
        <v>1.0</v>
      </c>
      <c r="J264" t="s">
        <v>1305</v>
      </c>
    </row>
    <row r="265" ht="15.75" customHeight="1">
      <c r="A265">
        <v>264.0</v>
      </c>
      <c r="B265" t="s">
        <v>1190</v>
      </c>
      <c r="C265" t="s">
        <v>1308</v>
      </c>
      <c r="D265" t="s">
        <v>80</v>
      </c>
      <c r="E265">
        <v>2.0</v>
      </c>
      <c r="F265">
        <v>16272.0</v>
      </c>
      <c r="G265">
        <v>1.0</v>
      </c>
      <c r="H265">
        <v>1.0</v>
      </c>
      <c r="I265" s="87">
        <v>1.0</v>
      </c>
      <c r="J265" t="s">
        <v>264</v>
      </c>
    </row>
    <row r="266" ht="15.75" customHeight="1">
      <c r="A266">
        <v>265.0</v>
      </c>
      <c r="B266" t="s">
        <v>1190</v>
      </c>
      <c r="C266" t="s">
        <v>1313</v>
      </c>
      <c r="D266" t="s">
        <v>325</v>
      </c>
      <c r="E266">
        <v>2.0</v>
      </c>
      <c r="F266">
        <v>40326.0</v>
      </c>
      <c r="G266">
        <v>1.0</v>
      </c>
      <c r="H266">
        <v>1.0</v>
      </c>
      <c r="I266" s="87">
        <v>1.0</v>
      </c>
      <c r="J266" t="s">
        <v>264</v>
      </c>
    </row>
    <row r="267" ht="15.75" customHeight="1">
      <c r="A267">
        <v>266.0</v>
      </c>
      <c r="B267" t="s">
        <v>1190</v>
      </c>
      <c r="C267" t="s">
        <v>307</v>
      </c>
      <c r="D267" t="s">
        <v>80</v>
      </c>
      <c r="E267">
        <v>12.0</v>
      </c>
      <c r="F267">
        <v>14700.0</v>
      </c>
      <c r="G267">
        <v>3.0</v>
      </c>
      <c r="H267">
        <v>43.0</v>
      </c>
      <c r="I267" s="87">
        <v>9.9618</v>
      </c>
      <c r="J267" t="s">
        <v>1318</v>
      </c>
    </row>
    <row r="268" ht="15.75" customHeight="1">
      <c r="A268">
        <v>267.0</v>
      </c>
      <c r="B268" t="s">
        <v>428</v>
      </c>
      <c r="C268" t="s">
        <v>1320</v>
      </c>
      <c r="D268" t="s">
        <v>80</v>
      </c>
      <c r="E268">
        <v>932.0</v>
      </c>
      <c r="F268">
        <v>17216.0</v>
      </c>
      <c r="G268">
        <v>1.0</v>
      </c>
      <c r="H268">
        <v>21.0</v>
      </c>
      <c r="I268" s="87">
        <v>11.0403</v>
      </c>
      <c r="J268" t="s">
        <v>1324</v>
      </c>
    </row>
    <row r="269" ht="15.75" customHeight="1">
      <c r="A269">
        <v>268.0</v>
      </c>
      <c r="B269" t="s">
        <v>428</v>
      </c>
      <c r="C269" t="s">
        <v>1327</v>
      </c>
      <c r="D269" t="s">
        <v>80</v>
      </c>
      <c r="E269">
        <v>106.0</v>
      </c>
      <c r="F269">
        <v>3578.0</v>
      </c>
      <c r="G269">
        <v>1.0</v>
      </c>
      <c r="H269">
        <v>25.0</v>
      </c>
      <c r="I269" s="87">
        <v>8.5841</v>
      </c>
      <c r="J269" t="s">
        <v>1329</v>
      </c>
    </row>
    <row r="270" ht="15.75" customHeight="1">
      <c r="A270">
        <v>269.0</v>
      </c>
      <c r="B270" t="s">
        <v>428</v>
      </c>
      <c r="C270" t="s">
        <v>1332</v>
      </c>
      <c r="D270" t="s">
        <v>80</v>
      </c>
      <c r="E270">
        <v>14999.0</v>
      </c>
      <c r="F270">
        <v>17216.0</v>
      </c>
      <c r="G270">
        <v>1.0</v>
      </c>
      <c r="H270">
        <v>22.0</v>
      </c>
      <c r="I270" s="87">
        <v>9.5598</v>
      </c>
      <c r="J270" t="s">
        <v>1334</v>
      </c>
    </row>
    <row r="271" ht="15.75" customHeight="1">
      <c r="A271">
        <v>270.0</v>
      </c>
      <c r="B271" t="s">
        <v>428</v>
      </c>
      <c r="C271" t="s">
        <v>1339</v>
      </c>
      <c r="D271" t="s">
        <v>80</v>
      </c>
      <c r="E271">
        <v>626.0</v>
      </c>
      <c r="F271">
        <v>2636.0</v>
      </c>
      <c r="G271">
        <v>4.0</v>
      </c>
      <c r="H271">
        <v>25.0</v>
      </c>
      <c r="I271" s="87">
        <v>11.1616</v>
      </c>
      <c r="J271" t="s">
        <v>1340</v>
      </c>
    </row>
    <row r="272" ht="15.75" customHeight="1">
      <c r="A272">
        <v>271.0</v>
      </c>
      <c r="B272" t="s">
        <v>428</v>
      </c>
      <c r="C272" t="s">
        <v>1343</v>
      </c>
      <c r="D272" t="s">
        <v>71</v>
      </c>
      <c r="E272">
        <v>107.0</v>
      </c>
      <c r="F272">
        <v>2466.0</v>
      </c>
      <c r="G272">
        <v>19.0</v>
      </c>
      <c r="H272">
        <v>19.0</v>
      </c>
      <c r="I272" s="87">
        <v>19.0</v>
      </c>
      <c r="J272" t="s">
        <v>1344</v>
      </c>
    </row>
    <row r="273" ht="15.75" customHeight="1">
      <c r="A273">
        <v>272.0</v>
      </c>
      <c r="B273" t="s">
        <v>1190</v>
      </c>
      <c r="C273" t="s">
        <v>1350</v>
      </c>
      <c r="D273" t="s">
        <v>80</v>
      </c>
      <c r="E273">
        <v>2.0</v>
      </c>
      <c r="F273">
        <v>9009.0</v>
      </c>
      <c r="G273">
        <v>1.0</v>
      </c>
      <c r="H273">
        <v>1.0</v>
      </c>
      <c r="I273" s="87">
        <v>1.0</v>
      </c>
      <c r="J273" t="s">
        <v>262</v>
      </c>
    </row>
    <row r="274" ht="15.75" customHeight="1">
      <c r="A274">
        <v>273.0</v>
      </c>
      <c r="B274" t="s">
        <v>1190</v>
      </c>
      <c r="C274" t="s">
        <v>1353</v>
      </c>
      <c r="D274" t="s">
        <v>58</v>
      </c>
      <c r="E274">
        <v>18.0</v>
      </c>
      <c r="F274">
        <v>195810.0</v>
      </c>
      <c r="G274">
        <v>6.0</v>
      </c>
      <c r="H274">
        <v>6.0</v>
      </c>
      <c r="I274" s="87">
        <v>6.0</v>
      </c>
      <c r="J274" t="s">
        <v>1355</v>
      </c>
    </row>
    <row r="275" ht="15.75" customHeight="1">
      <c r="A275">
        <v>274.0</v>
      </c>
      <c r="B275" t="s">
        <v>1190</v>
      </c>
      <c r="C275" t="s">
        <v>1358</v>
      </c>
      <c r="D275" t="s">
        <v>325</v>
      </c>
      <c r="E275">
        <v>2.0</v>
      </c>
      <c r="F275">
        <v>14053.0</v>
      </c>
      <c r="G275">
        <v>1.0</v>
      </c>
      <c r="H275">
        <v>1.0</v>
      </c>
      <c r="I275" s="87">
        <v>1.0</v>
      </c>
      <c r="J275" t="s">
        <v>264</v>
      </c>
    </row>
    <row r="276" ht="15.75" customHeight="1">
      <c r="A276">
        <v>275.0</v>
      </c>
      <c r="B276" t="s">
        <v>1190</v>
      </c>
      <c r="C276" t="s">
        <v>1362</v>
      </c>
      <c r="D276" t="s">
        <v>80</v>
      </c>
      <c r="E276">
        <v>1.0</v>
      </c>
      <c r="F276">
        <v>4109.0</v>
      </c>
      <c r="G276">
        <v>38.0</v>
      </c>
      <c r="H276">
        <v>38.0</v>
      </c>
      <c r="I276" s="87">
        <v>38.0</v>
      </c>
      <c r="J276" t="s">
        <v>1363</v>
      </c>
    </row>
    <row r="277" ht="15.75" customHeight="1">
      <c r="A277">
        <v>276.0</v>
      </c>
      <c r="B277" t="s">
        <v>1190</v>
      </c>
      <c r="C277" t="s">
        <v>1365</v>
      </c>
      <c r="D277" t="s">
        <v>325</v>
      </c>
      <c r="E277">
        <v>2.0</v>
      </c>
      <c r="F277">
        <v>1394.0</v>
      </c>
      <c r="G277">
        <v>1.0</v>
      </c>
      <c r="H277">
        <v>1.0</v>
      </c>
      <c r="I277" s="87">
        <v>1.0</v>
      </c>
      <c r="J277" t="s">
        <v>264</v>
      </c>
    </row>
    <row r="278" ht="15.75" customHeight="1">
      <c r="A278">
        <v>277.0</v>
      </c>
      <c r="B278" t="s">
        <v>1190</v>
      </c>
      <c r="C278" t="s">
        <v>1368</v>
      </c>
      <c r="D278" t="s">
        <v>58</v>
      </c>
      <c r="E278">
        <v>8.0</v>
      </c>
      <c r="F278">
        <v>8.0</v>
      </c>
      <c r="G278">
        <v>5.0</v>
      </c>
      <c r="H278">
        <v>5.0</v>
      </c>
      <c r="I278" s="87">
        <v>5.0</v>
      </c>
      <c r="J278" t="s">
        <v>1369</v>
      </c>
    </row>
    <row r="279" ht="15.75" customHeight="1">
      <c r="A279">
        <v>278.0</v>
      </c>
      <c r="B279" t="s">
        <v>1190</v>
      </c>
      <c r="C279" t="s">
        <v>1371</v>
      </c>
      <c r="D279" t="s">
        <v>325</v>
      </c>
      <c r="E279">
        <v>1.0</v>
      </c>
      <c r="F279">
        <v>14943.0</v>
      </c>
      <c r="G279">
        <v>1.0</v>
      </c>
      <c r="H279">
        <v>1.0</v>
      </c>
      <c r="I279" s="87">
        <v>1.0</v>
      </c>
      <c r="J279" t="s">
        <v>272</v>
      </c>
    </row>
    <row r="280" ht="15.75" customHeight="1">
      <c r="A280">
        <v>279.0</v>
      </c>
      <c r="B280" t="s">
        <v>1190</v>
      </c>
      <c r="C280" t="s">
        <v>1374</v>
      </c>
      <c r="D280" t="s">
        <v>325</v>
      </c>
      <c r="E280">
        <v>1.0</v>
      </c>
      <c r="F280">
        <v>11679.0</v>
      </c>
      <c r="G280">
        <v>1.0</v>
      </c>
      <c r="H280">
        <v>1.0</v>
      </c>
      <c r="I280" s="87">
        <v>1.0</v>
      </c>
      <c r="J280" t="s">
        <v>272</v>
      </c>
    </row>
    <row r="281" ht="15.75" customHeight="1">
      <c r="A281">
        <v>280.0</v>
      </c>
      <c r="B281" t="s">
        <v>1190</v>
      </c>
      <c r="C281" t="s">
        <v>1378</v>
      </c>
      <c r="D281" t="s">
        <v>325</v>
      </c>
      <c r="E281">
        <v>2.0</v>
      </c>
      <c r="F281">
        <v>1060.0</v>
      </c>
      <c r="G281">
        <v>1.0</v>
      </c>
      <c r="H281">
        <v>1.0</v>
      </c>
      <c r="I281" s="87">
        <v>1.0</v>
      </c>
      <c r="J281" t="s">
        <v>264</v>
      </c>
    </row>
    <row r="282" ht="15.75" customHeight="1">
      <c r="A282">
        <v>281.0</v>
      </c>
      <c r="B282" t="s">
        <v>1190</v>
      </c>
      <c r="C282" t="s">
        <v>1382</v>
      </c>
      <c r="D282" t="s">
        <v>325</v>
      </c>
      <c r="E282">
        <v>2.0</v>
      </c>
      <c r="F282">
        <v>1126.0</v>
      </c>
      <c r="G282">
        <v>1.0</v>
      </c>
      <c r="H282">
        <v>1.0</v>
      </c>
      <c r="I282" s="87">
        <v>1.0</v>
      </c>
      <c r="J282" t="s">
        <v>262</v>
      </c>
    </row>
    <row r="283" ht="15.75" customHeight="1">
      <c r="A283">
        <v>282.0</v>
      </c>
      <c r="B283" t="s">
        <v>1190</v>
      </c>
      <c r="C283" t="s">
        <v>1385</v>
      </c>
      <c r="D283" t="s">
        <v>325</v>
      </c>
      <c r="E283">
        <v>1.0</v>
      </c>
      <c r="F283">
        <v>1177.0</v>
      </c>
      <c r="G283">
        <v>1.0</v>
      </c>
      <c r="H283">
        <v>1.0</v>
      </c>
      <c r="I283" s="87">
        <v>1.0</v>
      </c>
      <c r="J283" t="s">
        <v>272</v>
      </c>
    </row>
    <row r="284" ht="15.75" customHeight="1">
      <c r="A284">
        <v>283.0</v>
      </c>
      <c r="B284" t="s">
        <v>1387</v>
      </c>
      <c r="C284" t="s">
        <v>330</v>
      </c>
      <c r="D284" t="s">
        <v>83</v>
      </c>
      <c r="E284">
        <v>115.0</v>
      </c>
      <c r="F284">
        <v>2518.0</v>
      </c>
      <c r="G284">
        <v>1.0</v>
      </c>
      <c r="H284">
        <v>3.0</v>
      </c>
      <c r="I284" s="87">
        <v>1.506</v>
      </c>
      <c r="J284" t="s">
        <v>1390</v>
      </c>
    </row>
    <row r="285" ht="15.75" customHeight="1">
      <c r="A285">
        <v>284.0</v>
      </c>
      <c r="B285" t="s">
        <v>1387</v>
      </c>
      <c r="C285" t="s">
        <v>332</v>
      </c>
      <c r="D285" t="s">
        <v>83</v>
      </c>
      <c r="E285">
        <v>101.0</v>
      </c>
      <c r="F285">
        <v>3175.0</v>
      </c>
      <c r="G285">
        <v>1.0</v>
      </c>
      <c r="H285">
        <v>3.0</v>
      </c>
      <c r="I285" s="87">
        <v>1.7285</v>
      </c>
      <c r="J285" t="s">
        <v>1392</v>
      </c>
    </row>
    <row r="286" ht="15.75" customHeight="1">
      <c r="A286">
        <v>285.0</v>
      </c>
      <c r="B286" t="s">
        <v>428</v>
      </c>
      <c r="C286" t="s">
        <v>1394</v>
      </c>
      <c r="D286" t="s">
        <v>71</v>
      </c>
      <c r="E286">
        <v>89.0</v>
      </c>
      <c r="F286">
        <v>2290.0</v>
      </c>
      <c r="G286">
        <v>19.0</v>
      </c>
      <c r="H286">
        <v>19.0</v>
      </c>
      <c r="I286" s="87">
        <v>19.0</v>
      </c>
      <c r="J286" t="s">
        <v>1396</v>
      </c>
    </row>
    <row r="287" ht="15.75" customHeight="1">
      <c r="A287">
        <v>286.0</v>
      </c>
      <c r="B287" t="s">
        <v>428</v>
      </c>
      <c r="C287" t="s">
        <v>1398</v>
      </c>
      <c r="D287" t="s">
        <v>71</v>
      </c>
      <c r="E287">
        <v>322.0</v>
      </c>
      <c r="F287">
        <v>982.0</v>
      </c>
      <c r="G287">
        <v>19.0</v>
      </c>
      <c r="H287">
        <v>19.0</v>
      </c>
      <c r="I287" s="87">
        <v>19.0</v>
      </c>
      <c r="J287" t="s">
        <v>1399</v>
      </c>
    </row>
    <row r="288" ht="15.75" customHeight="1">
      <c r="A288">
        <v>287.0</v>
      </c>
      <c r="B288" t="s">
        <v>428</v>
      </c>
      <c r="C288" t="s">
        <v>1407</v>
      </c>
      <c r="D288" t="s">
        <v>71</v>
      </c>
      <c r="E288">
        <v>113.0</v>
      </c>
      <c r="F288">
        <v>3623.0</v>
      </c>
      <c r="G288">
        <v>19.0</v>
      </c>
      <c r="H288">
        <v>19.0</v>
      </c>
      <c r="I288" s="87">
        <v>19.0</v>
      </c>
      <c r="J288" t="s">
        <v>1410</v>
      </c>
    </row>
    <row r="289" ht="15.75" customHeight="1">
      <c r="A289">
        <v>288.0</v>
      </c>
      <c r="B289" t="s">
        <v>428</v>
      </c>
      <c r="C289" t="s">
        <v>1416</v>
      </c>
      <c r="D289" t="s">
        <v>71</v>
      </c>
      <c r="E289">
        <v>187.0</v>
      </c>
      <c r="F289">
        <v>5790.0</v>
      </c>
      <c r="G289">
        <v>19.0</v>
      </c>
      <c r="H289">
        <v>19.0</v>
      </c>
      <c r="I289" s="87">
        <v>19.0</v>
      </c>
      <c r="J289" t="s">
        <v>1417</v>
      </c>
    </row>
    <row r="290" ht="15.75" customHeight="1">
      <c r="A290">
        <v>289.0</v>
      </c>
      <c r="B290" t="s">
        <v>428</v>
      </c>
      <c r="C290" t="s">
        <v>1422</v>
      </c>
      <c r="D290" t="s">
        <v>80</v>
      </c>
      <c r="E290">
        <v>581.0</v>
      </c>
      <c r="F290">
        <v>2281.0</v>
      </c>
      <c r="G290">
        <v>3.0</v>
      </c>
      <c r="H290">
        <v>120.0</v>
      </c>
      <c r="I290" s="87">
        <v>41.7278</v>
      </c>
      <c r="J290" t="s">
        <v>1423</v>
      </c>
    </row>
    <row r="291" ht="15.75" customHeight="1">
      <c r="A291">
        <v>290.0</v>
      </c>
      <c r="B291" t="s">
        <v>1387</v>
      </c>
      <c r="C291" t="s">
        <v>334</v>
      </c>
      <c r="D291" t="s">
        <v>80</v>
      </c>
      <c r="E291">
        <v>11.0</v>
      </c>
      <c r="F291">
        <v>3745.0</v>
      </c>
      <c r="G291">
        <v>4.0</v>
      </c>
      <c r="H291">
        <v>11.0</v>
      </c>
      <c r="I291" s="87">
        <v>4.4628</v>
      </c>
      <c r="J291" t="s">
        <v>1424</v>
      </c>
    </row>
    <row r="292" ht="15.75" customHeight="1">
      <c r="A292">
        <v>291.0</v>
      </c>
      <c r="B292" t="s">
        <v>1387</v>
      </c>
      <c r="C292" t="s">
        <v>219</v>
      </c>
      <c r="D292" t="s">
        <v>80</v>
      </c>
      <c r="E292">
        <v>6.0</v>
      </c>
      <c r="F292">
        <v>3745.0</v>
      </c>
      <c r="G292">
        <v>4.0</v>
      </c>
      <c r="H292">
        <v>11.0</v>
      </c>
      <c r="I292" s="87">
        <v>4.3583</v>
      </c>
      <c r="J292" t="s">
        <v>1426</v>
      </c>
    </row>
    <row r="293" ht="15.75" customHeight="1">
      <c r="A293">
        <v>292.0</v>
      </c>
      <c r="B293" t="s">
        <v>1387</v>
      </c>
      <c r="C293" t="s">
        <v>1428</v>
      </c>
      <c r="D293" t="s">
        <v>325</v>
      </c>
      <c r="E293">
        <v>2.0</v>
      </c>
      <c r="F293">
        <v>3745.0</v>
      </c>
      <c r="G293">
        <v>1.0</v>
      </c>
      <c r="H293">
        <v>1.0</v>
      </c>
      <c r="I293" s="87">
        <v>1.0</v>
      </c>
      <c r="J293" t="s">
        <v>264</v>
      </c>
    </row>
    <row r="294" ht="15.75" customHeight="1">
      <c r="A294">
        <v>293.0</v>
      </c>
      <c r="B294" t="s">
        <v>1387</v>
      </c>
      <c r="C294" t="s">
        <v>1431</v>
      </c>
      <c r="D294" t="s">
        <v>325</v>
      </c>
      <c r="E294">
        <v>2.0</v>
      </c>
      <c r="F294">
        <v>3236.0</v>
      </c>
      <c r="G294">
        <v>1.0</v>
      </c>
      <c r="H294">
        <v>1.0</v>
      </c>
      <c r="I294" s="87">
        <v>1.0</v>
      </c>
      <c r="J294" t="s">
        <v>264</v>
      </c>
    </row>
    <row r="295" ht="15.75" customHeight="1">
      <c r="A295">
        <v>294.0</v>
      </c>
      <c r="B295" t="s">
        <v>1433</v>
      </c>
      <c r="C295" t="s">
        <v>137</v>
      </c>
      <c r="D295" t="s">
        <v>80</v>
      </c>
      <c r="E295">
        <v>4.0</v>
      </c>
      <c r="F295">
        <v>210.0</v>
      </c>
      <c r="G295">
        <v>7.0</v>
      </c>
      <c r="H295">
        <v>16.0</v>
      </c>
      <c r="I295" s="87">
        <v>9.8571</v>
      </c>
      <c r="J295" t="s">
        <v>1434</v>
      </c>
    </row>
    <row r="296" ht="15.75" customHeight="1">
      <c r="A296">
        <v>295.0</v>
      </c>
      <c r="B296" t="s">
        <v>1433</v>
      </c>
      <c r="C296" t="s">
        <v>96</v>
      </c>
      <c r="D296" t="s">
        <v>80</v>
      </c>
      <c r="E296">
        <v>1.0</v>
      </c>
      <c r="F296">
        <v>179.0</v>
      </c>
      <c r="G296">
        <v>9.0</v>
      </c>
      <c r="H296">
        <v>9.0</v>
      </c>
      <c r="I296" s="87">
        <v>9.0</v>
      </c>
      <c r="J296" t="s">
        <v>1442</v>
      </c>
    </row>
    <row r="297" ht="15.75" customHeight="1">
      <c r="A297">
        <v>296.0</v>
      </c>
      <c r="B297" t="s">
        <v>1433</v>
      </c>
      <c r="C297" t="s">
        <v>1445</v>
      </c>
      <c r="D297" t="s">
        <v>80</v>
      </c>
      <c r="E297">
        <v>12.0</v>
      </c>
      <c r="F297">
        <v>149.0</v>
      </c>
      <c r="G297">
        <v>5.0</v>
      </c>
      <c r="H297">
        <v>33.0</v>
      </c>
      <c r="I297" s="87">
        <v>12.8322</v>
      </c>
      <c r="J297" t="s">
        <v>1447</v>
      </c>
    </row>
    <row r="298" ht="15.75" customHeight="1">
      <c r="A298">
        <v>297.0</v>
      </c>
      <c r="B298" t="s">
        <v>1433</v>
      </c>
      <c r="C298" t="s">
        <v>1451</v>
      </c>
      <c r="D298" t="s">
        <v>80</v>
      </c>
      <c r="E298">
        <v>5.0</v>
      </c>
      <c r="F298">
        <v>190.0</v>
      </c>
      <c r="G298">
        <v>6.0</v>
      </c>
      <c r="H298">
        <v>8.0</v>
      </c>
      <c r="I298" s="87">
        <v>6.8895</v>
      </c>
      <c r="J298" t="s">
        <v>1453</v>
      </c>
    </row>
    <row r="299" ht="15.75" customHeight="1">
      <c r="A299">
        <v>298.0</v>
      </c>
      <c r="B299" t="s">
        <v>1433</v>
      </c>
      <c r="C299" t="s">
        <v>1456</v>
      </c>
      <c r="D299" t="s">
        <v>80</v>
      </c>
      <c r="E299">
        <v>111.0</v>
      </c>
      <c r="F299">
        <v>113.0</v>
      </c>
      <c r="G299">
        <v>1.0</v>
      </c>
      <c r="H299">
        <v>3.0</v>
      </c>
      <c r="I299" s="87">
        <v>1.9027</v>
      </c>
      <c r="J299" t="s">
        <v>1457</v>
      </c>
    </row>
    <row r="300" ht="15.75" customHeight="1">
      <c r="A300">
        <v>299.0</v>
      </c>
      <c r="B300" t="s">
        <v>1433</v>
      </c>
      <c r="C300" t="s">
        <v>596</v>
      </c>
      <c r="D300" t="s">
        <v>80</v>
      </c>
      <c r="E300">
        <v>3.0</v>
      </c>
      <c r="F300">
        <v>183.0</v>
      </c>
      <c r="G300">
        <v>3.0</v>
      </c>
      <c r="H300">
        <v>7.0</v>
      </c>
      <c r="I300" s="87">
        <v>3.4153</v>
      </c>
      <c r="J300" t="s">
        <v>1463</v>
      </c>
    </row>
    <row r="301" ht="15.75" customHeight="1">
      <c r="A301">
        <v>300.0</v>
      </c>
      <c r="B301" t="s">
        <v>1433</v>
      </c>
      <c r="C301" t="s">
        <v>603</v>
      </c>
      <c r="D301" t="s">
        <v>80</v>
      </c>
      <c r="E301">
        <v>5.0</v>
      </c>
      <c r="F301">
        <v>183.0</v>
      </c>
      <c r="G301">
        <v>3.0</v>
      </c>
      <c r="H301">
        <v>7.0</v>
      </c>
      <c r="I301" s="87">
        <v>3.4208</v>
      </c>
      <c r="J301" t="s">
        <v>1468</v>
      </c>
    </row>
    <row r="302" ht="15.75" customHeight="1">
      <c r="A302">
        <v>301.0</v>
      </c>
      <c r="B302" t="s">
        <v>1433</v>
      </c>
      <c r="C302" t="s">
        <v>1469</v>
      </c>
      <c r="D302" t="s">
        <v>80</v>
      </c>
      <c r="E302">
        <v>8.0</v>
      </c>
      <c r="F302">
        <v>140.0</v>
      </c>
      <c r="G302">
        <v>2.0</v>
      </c>
      <c r="H302">
        <v>3.0</v>
      </c>
      <c r="I302" s="87">
        <v>2.6714</v>
      </c>
      <c r="J302" t="s">
        <v>1470</v>
      </c>
    </row>
    <row r="303" ht="15.75" customHeight="1">
      <c r="A303">
        <v>302.0</v>
      </c>
      <c r="B303" t="s">
        <v>1433</v>
      </c>
      <c r="C303" t="s">
        <v>341</v>
      </c>
      <c r="D303" t="s">
        <v>58</v>
      </c>
      <c r="E303">
        <v>210.0</v>
      </c>
      <c r="F303">
        <v>210.0</v>
      </c>
      <c r="G303">
        <v>1.0</v>
      </c>
      <c r="H303">
        <v>3.0</v>
      </c>
      <c r="I303" s="87">
        <v>2.5</v>
      </c>
      <c r="J303" t="s">
        <v>1472</v>
      </c>
    </row>
    <row r="304" ht="15.75" customHeight="1">
      <c r="A304">
        <v>303.0</v>
      </c>
      <c r="B304" t="s">
        <v>428</v>
      </c>
      <c r="C304" t="s">
        <v>1044</v>
      </c>
      <c r="D304" t="s">
        <v>80</v>
      </c>
      <c r="E304">
        <v>384.0</v>
      </c>
      <c r="F304">
        <v>2755.0</v>
      </c>
      <c r="G304">
        <v>6.0</v>
      </c>
      <c r="H304">
        <v>249.0</v>
      </c>
      <c r="I304" s="87">
        <v>26.5985</v>
      </c>
      <c r="J304" t="s">
        <v>1477</v>
      </c>
    </row>
    <row r="305" ht="15.75" customHeight="1">
      <c r="A305">
        <v>304.0</v>
      </c>
      <c r="B305" t="s">
        <v>428</v>
      </c>
      <c r="C305" t="s">
        <v>336</v>
      </c>
      <c r="D305" t="s">
        <v>71</v>
      </c>
      <c r="E305">
        <v>549.0</v>
      </c>
      <c r="F305">
        <v>14388.0</v>
      </c>
      <c r="G305">
        <v>19.0</v>
      </c>
      <c r="H305">
        <v>19.0</v>
      </c>
      <c r="I305" s="87">
        <v>19.0</v>
      </c>
      <c r="J305" t="s">
        <v>1482</v>
      </c>
    </row>
    <row r="306" ht="15.75" customHeight="1">
      <c r="A306">
        <v>305.0</v>
      </c>
      <c r="B306" t="s">
        <v>428</v>
      </c>
      <c r="C306" t="s">
        <v>339</v>
      </c>
      <c r="D306" t="s">
        <v>71</v>
      </c>
      <c r="E306">
        <v>216.0</v>
      </c>
      <c r="F306">
        <v>15564.0</v>
      </c>
      <c r="G306">
        <v>19.0</v>
      </c>
      <c r="H306">
        <v>19.0</v>
      </c>
      <c r="I306" s="87">
        <v>19.0</v>
      </c>
      <c r="J306" t="s">
        <v>1487</v>
      </c>
    </row>
    <row r="307" ht="15.75" customHeight="1">
      <c r="A307">
        <v>306.0</v>
      </c>
      <c r="B307" t="s">
        <v>609</v>
      </c>
      <c r="C307" t="s">
        <v>1489</v>
      </c>
      <c r="D307" t="s">
        <v>58</v>
      </c>
      <c r="E307">
        <v>1727318.0</v>
      </c>
      <c r="F307">
        <v>1727318.0</v>
      </c>
      <c r="G307">
        <v>1.0</v>
      </c>
      <c r="H307">
        <v>7.0</v>
      </c>
      <c r="I307" s="87">
        <v>6.3654</v>
      </c>
      <c r="J307" t="s">
        <v>1491</v>
      </c>
    </row>
    <row r="308" ht="15.75" customHeight="1">
      <c r="A308">
        <v>307.0</v>
      </c>
      <c r="B308" t="s">
        <v>609</v>
      </c>
      <c r="C308" t="s">
        <v>450</v>
      </c>
      <c r="D308" t="s">
        <v>58</v>
      </c>
      <c r="E308">
        <v>1103680.0</v>
      </c>
      <c r="F308">
        <v>1727318.0</v>
      </c>
      <c r="G308">
        <v>1.0</v>
      </c>
      <c r="H308">
        <v>7.0</v>
      </c>
      <c r="I308" s="87">
        <v>5.9648</v>
      </c>
      <c r="J308" t="s">
        <v>1496</v>
      </c>
    </row>
    <row r="309" ht="15.75" customHeight="1">
      <c r="A309">
        <v>308.0</v>
      </c>
      <c r="B309" t="s">
        <v>1498</v>
      </c>
      <c r="C309" t="s">
        <v>1297</v>
      </c>
      <c r="D309" t="s">
        <v>325</v>
      </c>
      <c r="E309">
        <v>2.0</v>
      </c>
      <c r="F309">
        <v>198014.0</v>
      </c>
      <c r="G309">
        <v>1.0</v>
      </c>
      <c r="H309">
        <v>1.0</v>
      </c>
      <c r="I309" s="87">
        <v>1.0</v>
      </c>
      <c r="J309" t="s">
        <v>262</v>
      </c>
    </row>
    <row r="310" ht="15.75" customHeight="1">
      <c r="A310">
        <v>309.0</v>
      </c>
      <c r="B310" t="s">
        <v>1498</v>
      </c>
      <c r="C310" t="s">
        <v>1501</v>
      </c>
      <c r="D310" t="s">
        <v>80</v>
      </c>
      <c r="E310">
        <v>48.0</v>
      </c>
      <c r="F310">
        <v>207063.0</v>
      </c>
      <c r="G310">
        <v>1.0</v>
      </c>
      <c r="H310">
        <v>11.0</v>
      </c>
      <c r="I310" s="87">
        <v>3.3917</v>
      </c>
      <c r="J310" t="s">
        <v>1503</v>
      </c>
    </row>
    <row r="311" ht="15.75" customHeight="1">
      <c r="A311">
        <v>310.0</v>
      </c>
      <c r="B311" t="s">
        <v>1498</v>
      </c>
      <c r="C311" t="s">
        <v>1506</v>
      </c>
      <c r="D311" t="s">
        <v>325</v>
      </c>
      <c r="E311">
        <v>2.0</v>
      </c>
      <c r="F311">
        <v>207064.0</v>
      </c>
      <c r="G311">
        <v>1.0</v>
      </c>
      <c r="H311">
        <v>1.0</v>
      </c>
      <c r="I311" s="87">
        <v>1.0</v>
      </c>
      <c r="J311" t="s">
        <v>264</v>
      </c>
    </row>
    <row r="312" ht="15.75" customHeight="1">
      <c r="A312">
        <v>311.0</v>
      </c>
      <c r="B312" t="s">
        <v>1498</v>
      </c>
      <c r="C312" t="s">
        <v>1510</v>
      </c>
      <c r="D312" t="s">
        <v>80</v>
      </c>
      <c r="E312">
        <v>29.0</v>
      </c>
      <c r="F312">
        <v>206750.0</v>
      </c>
      <c r="G312">
        <v>2.0</v>
      </c>
      <c r="H312">
        <v>17.0</v>
      </c>
      <c r="I312" s="87">
        <v>10.6135</v>
      </c>
      <c r="J312" t="s">
        <v>1511</v>
      </c>
    </row>
    <row r="313" ht="15.75" customHeight="1">
      <c r="A313">
        <v>312.0</v>
      </c>
      <c r="B313" t="s">
        <v>1498</v>
      </c>
      <c r="C313" t="s">
        <v>1514</v>
      </c>
      <c r="D313" t="s">
        <v>80</v>
      </c>
      <c r="E313">
        <v>13.0</v>
      </c>
      <c r="F313">
        <v>9813.0</v>
      </c>
      <c r="G313">
        <v>6.0</v>
      </c>
      <c r="H313">
        <v>24.0</v>
      </c>
      <c r="I313" s="87">
        <v>11.4853</v>
      </c>
      <c r="J313" t="s">
        <v>1515</v>
      </c>
    </row>
    <row r="314" ht="15.75" customHeight="1">
      <c r="A314">
        <v>313.0</v>
      </c>
      <c r="B314" t="s">
        <v>1498</v>
      </c>
      <c r="C314" t="s">
        <v>1191</v>
      </c>
      <c r="D314" t="s">
        <v>83</v>
      </c>
      <c r="E314">
        <v>48.0</v>
      </c>
      <c r="F314">
        <v>207063.0</v>
      </c>
      <c r="G314">
        <v>1.0</v>
      </c>
      <c r="H314">
        <v>3.0</v>
      </c>
      <c r="I314" s="87">
        <v>2.0002</v>
      </c>
      <c r="J314" t="s">
        <v>1519</v>
      </c>
    </row>
    <row r="315" ht="15.75" customHeight="1">
      <c r="A315">
        <v>314.0</v>
      </c>
      <c r="B315" t="s">
        <v>1498</v>
      </c>
      <c r="C315" t="s">
        <v>1521</v>
      </c>
      <c r="D315" t="s">
        <v>80</v>
      </c>
      <c r="E315">
        <v>31.0</v>
      </c>
      <c r="F315">
        <v>166762.0</v>
      </c>
      <c r="G315">
        <v>9.0</v>
      </c>
      <c r="H315">
        <v>20.0</v>
      </c>
      <c r="I315" s="87">
        <v>12.735</v>
      </c>
      <c r="J315" t="s">
        <v>1522</v>
      </c>
    </row>
    <row r="316" ht="15.75" customHeight="1">
      <c r="A316">
        <v>315.0</v>
      </c>
      <c r="B316" t="s">
        <v>609</v>
      </c>
      <c r="C316" t="s">
        <v>1527</v>
      </c>
      <c r="D316" t="s">
        <v>58</v>
      </c>
      <c r="E316">
        <v>108597.0</v>
      </c>
      <c r="F316">
        <v>1727318.0</v>
      </c>
      <c r="G316">
        <v>1.0</v>
      </c>
      <c r="H316">
        <v>6.0</v>
      </c>
      <c r="I316" s="87">
        <v>5.2459</v>
      </c>
      <c r="J316" t="s">
        <v>1528</v>
      </c>
    </row>
    <row r="317" ht="15.75" customHeight="1">
      <c r="A317">
        <v>316.0</v>
      </c>
      <c r="B317" t="s">
        <v>609</v>
      </c>
      <c r="C317" t="s">
        <v>1530</v>
      </c>
      <c r="D317" t="s">
        <v>83</v>
      </c>
      <c r="E317">
        <v>314.0</v>
      </c>
      <c r="F317">
        <v>791618.0</v>
      </c>
      <c r="G317">
        <v>1.0</v>
      </c>
      <c r="H317">
        <v>4.0</v>
      </c>
      <c r="I317" s="87">
        <v>3.9994</v>
      </c>
      <c r="J317" t="s">
        <v>1531</v>
      </c>
    </row>
    <row r="318" ht="15.75" customHeight="1">
      <c r="A318">
        <v>317.0</v>
      </c>
      <c r="B318" t="s">
        <v>609</v>
      </c>
      <c r="C318" t="s">
        <v>1533</v>
      </c>
      <c r="D318" t="s">
        <v>71</v>
      </c>
      <c r="E318">
        <v>18844.0</v>
      </c>
      <c r="F318">
        <v>697688.0</v>
      </c>
      <c r="G318">
        <v>19.0</v>
      </c>
      <c r="H318">
        <v>19.0</v>
      </c>
      <c r="I318" s="87">
        <v>19.0</v>
      </c>
      <c r="J318" t="s">
        <v>1534</v>
      </c>
    </row>
    <row r="319" ht="15.75" customHeight="1">
      <c r="A319">
        <v>318.0</v>
      </c>
      <c r="B319" t="s">
        <v>609</v>
      </c>
      <c r="C319" t="s">
        <v>1537</v>
      </c>
      <c r="D319" t="s">
        <v>80</v>
      </c>
      <c r="E319">
        <v>22680.0</v>
      </c>
      <c r="F319">
        <v>970092.0</v>
      </c>
      <c r="G319">
        <v>1.0</v>
      </c>
      <c r="H319">
        <v>60.0</v>
      </c>
      <c r="I319" s="87">
        <v>12.7853</v>
      </c>
      <c r="J319" t="s">
        <v>1540</v>
      </c>
    </row>
    <row r="320" ht="15.75" customHeight="1">
      <c r="A320">
        <v>319.0</v>
      </c>
      <c r="B320" t="s">
        <v>609</v>
      </c>
      <c r="C320" t="s">
        <v>1543</v>
      </c>
      <c r="D320" t="s">
        <v>80</v>
      </c>
      <c r="E320">
        <v>70741.0</v>
      </c>
      <c r="F320">
        <v>171770.0</v>
      </c>
      <c r="G320">
        <v>1.0</v>
      </c>
      <c r="H320">
        <v>240.0</v>
      </c>
      <c r="I320" s="87">
        <v>39.7223</v>
      </c>
      <c r="J320" t="s">
        <v>1545</v>
      </c>
    </row>
    <row r="321" ht="15.75" customHeight="1">
      <c r="A321">
        <v>320.0</v>
      </c>
      <c r="B321" t="s">
        <v>1498</v>
      </c>
      <c r="C321" t="s">
        <v>1547</v>
      </c>
      <c r="D321" t="s">
        <v>80</v>
      </c>
      <c r="E321">
        <v>60.0</v>
      </c>
      <c r="F321">
        <v>164717.0</v>
      </c>
      <c r="G321">
        <v>6.0</v>
      </c>
      <c r="H321">
        <v>15.0</v>
      </c>
      <c r="I321" s="87">
        <v>10.0635</v>
      </c>
      <c r="J321" t="s">
        <v>1550</v>
      </c>
    </row>
    <row r="322" ht="15.75" customHeight="1">
      <c r="A322">
        <v>321.0</v>
      </c>
      <c r="B322" t="s">
        <v>1498</v>
      </c>
      <c r="C322" t="s">
        <v>647</v>
      </c>
      <c r="D322" t="s">
        <v>80</v>
      </c>
      <c r="E322">
        <v>3.0</v>
      </c>
      <c r="F322">
        <v>3.0</v>
      </c>
      <c r="G322">
        <v>12.0</v>
      </c>
      <c r="H322">
        <v>20.0</v>
      </c>
      <c r="I322" s="87">
        <v>16.6667</v>
      </c>
      <c r="J322" t="s">
        <v>1553</v>
      </c>
    </row>
    <row r="323" ht="15.75" customHeight="1">
      <c r="A323">
        <v>322.0</v>
      </c>
      <c r="B323" t="s">
        <v>1554</v>
      </c>
      <c r="C323" t="s">
        <v>1555</v>
      </c>
      <c r="D323" t="s">
        <v>80</v>
      </c>
      <c r="E323">
        <v>6.0</v>
      </c>
      <c r="F323">
        <v>900.0</v>
      </c>
      <c r="G323">
        <v>6.0</v>
      </c>
      <c r="H323">
        <v>19.0</v>
      </c>
      <c r="I323" s="87">
        <v>6.84</v>
      </c>
      <c r="J323" t="s">
        <v>1559</v>
      </c>
    </row>
    <row r="324" ht="15.75" customHeight="1">
      <c r="A324">
        <v>323.0</v>
      </c>
      <c r="B324" t="s">
        <v>1554</v>
      </c>
      <c r="C324" t="s">
        <v>1561</v>
      </c>
      <c r="D324" t="s">
        <v>80</v>
      </c>
      <c r="E324">
        <v>1.0</v>
      </c>
      <c r="F324">
        <v>655.0</v>
      </c>
      <c r="G324">
        <v>1.0</v>
      </c>
      <c r="H324">
        <v>1.0</v>
      </c>
      <c r="I324" s="87">
        <v>1.0</v>
      </c>
      <c r="J324" t="s">
        <v>644</v>
      </c>
    </row>
    <row r="325" ht="15.75" customHeight="1">
      <c r="A325">
        <v>324.0</v>
      </c>
      <c r="B325" t="s">
        <v>1554</v>
      </c>
      <c r="C325" t="s">
        <v>334</v>
      </c>
      <c r="D325" t="s">
        <v>80</v>
      </c>
      <c r="E325">
        <v>1.0</v>
      </c>
      <c r="F325">
        <v>900.0</v>
      </c>
      <c r="G325">
        <v>4.0</v>
      </c>
      <c r="H325">
        <v>4.0</v>
      </c>
      <c r="I325" s="87">
        <v>4.0</v>
      </c>
      <c r="J325" t="s">
        <v>1182</v>
      </c>
    </row>
    <row r="326" ht="15.75" customHeight="1">
      <c r="A326">
        <v>325.0</v>
      </c>
      <c r="B326" t="s">
        <v>1554</v>
      </c>
      <c r="C326" t="s">
        <v>219</v>
      </c>
      <c r="D326" t="s">
        <v>80</v>
      </c>
      <c r="E326">
        <v>1.0</v>
      </c>
      <c r="F326">
        <v>900.0</v>
      </c>
      <c r="G326">
        <v>4.0</v>
      </c>
      <c r="H326">
        <v>4.0</v>
      </c>
      <c r="I326" s="87">
        <v>4.0</v>
      </c>
      <c r="J326" t="s">
        <v>1182</v>
      </c>
    </row>
    <row r="327" ht="15.75" customHeight="1">
      <c r="A327">
        <v>326.0</v>
      </c>
      <c r="B327" t="s">
        <v>1554</v>
      </c>
      <c r="C327" t="s">
        <v>1575</v>
      </c>
      <c r="D327" t="s">
        <v>80</v>
      </c>
      <c r="E327">
        <v>15.0</v>
      </c>
      <c r="F327">
        <v>900.0</v>
      </c>
      <c r="G327">
        <v>6.0</v>
      </c>
      <c r="H327">
        <v>19.0</v>
      </c>
      <c r="I327" s="87">
        <v>7.49</v>
      </c>
      <c r="J327" t="s">
        <v>1576</v>
      </c>
    </row>
    <row r="328" ht="15.75" customHeight="1">
      <c r="A328">
        <v>327.0</v>
      </c>
      <c r="B328" t="s">
        <v>1554</v>
      </c>
      <c r="C328" t="s">
        <v>1578</v>
      </c>
      <c r="D328" t="s">
        <v>58</v>
      </c>
      <c r="E328">
        <v>5.0</v>
      </c>
      <c r="F328">
        <v>887.0</v>
      </c>
      <c r="G328">
        <v>3.0</v>
      </c>
      <c r="H328">
        <v>3.0</v>
      </c>
      <c r="I328" s="87">
        <v>3.0</v>
      </c>
      <c r="J328" t="s">
        <v>1581</v>
      </c>
    </row>
    <row r="329" ht="15.75" customHeight="1">
      <c r="A329">
        <v>328.0</v>
      </c>
      <c r="B329" t="s">
        <v>1554</v>
      </c>
      <c r="C329" t="s">
        <v>1583</v>
      </c>
      <c r="D329" t="s">
        <v>80</v>
      </c>
      <c r="E329">
        <v>4.0</v>
      </c>
      <c r="F329">
        <v>900.0</v>
      </c>
      <c r="G329">
        <v>3.0</v>
      </c>
      <c r="H329">
        <v>4.0</v>
      </c>
      <c r="I329" s="87">
        <v>3.8411</v>
      </c>
      <c r="J329" t="s">
        <v>1584</v>
      </c>
    </row>
    <row r="330" ht="15.75" customHeight="1">
      <c r="A330">
        <v>329.0</v>
      </c>
      <c r="B330" t="s">
        <v>1554</v>
      </c>
      <c r="C330" t="s">
        <v>1588</v>
      </c>
      <c r="D330" t="s">
        <v>325</v>
      </c>
      <c r="E330">
        <v>1.0</v>
      </c>
      <c r="F330">
        <v>900.0</v>
      </c>
      <c r="G330">
        <v>1.0</v>
      </c>
      <c r="H330">
        <v>1.0</v>
      </c>
      <c r="I330" s="87">
        <v>1.0</v>
      </c>
      <c r="J330">
        <v>1.0</v>
      </c>
    </row>
    <row r="331" ht="15.75" customHeight="1">
      <c r="A331">
        <v>330.0</v>
      </c>
      <c r="B331" t="s">
        <v>609</v>
      </c>
      <c r="C331" t="s">
        <v>1044</v>
      </c>
      <c r="D331" t="s">
        <v>80</v>
      </c>
      <c r="E331">
        <v>1080.0</v>
      </c>
      <c r="F331">
        <v>1418.0</v>
      </c>
      <c r="G331">
        <v>1.0</v>
      </c>
      <c r="H331">
        <v>240.0</v>
      </c>
      <c r="I331" s="87">
        <v>46.7391</v>
      </c>
      <c r="J331" t="s">
        <v>1591</v>
      </c>
    </row>
    <row r="332" ht="15.75" customHeight="1">
      <c r="A332">
        <v>331.0</v>
      </c>
      <c r="B332" t="s">
        <v>609</v>
      </c>
      <c r="C332" t="s">
        <v>307</v>
      </c>
      <c r="D332" t="s">
        <v>80</v>
      </c>
      <c r="E332">
        <v>56.0</v>
      </c>
      <c r="F332">
        <v>700733.0</v>
      </c>
      <c r="G332">
        <v>3.0</v>
      </c>
      <c r="H332">
        <v>65.0</v>
      </c>
      <c r="I332" s="87">
        <v>8.876</v>
      </c>
      <c r="J332" t="s">
        <v>1594</v>
      </c>
    </row>
    <row r="333" ht="15.75" customHeight="1">
      <c r="A333">
        <v>332.0</v>
      </c>
      <c r="B333" t="s">
        <v>609</v>
      </c>
      <c r="C333" t="s">
        <v>334</v>
      </c>
      <c r="D333" t="s">
        <v>80</v>
      </c>
      <c r="E333">
        <v>338.0</v>
      </c>
      <c r="F333">
        <v>1727318.0</v>
      </c>
      <c r="G333">
        <v>1.0</v>
      </c>
      <c r="H333">
        <v>11.0</v>
      </c>
      <c r="I333" s="87">
        <v>5.8034</v>
      </c>
      <c r="J333" t="s">
        <v>1600</v>
      </c>
    </row>
    <row r="334" ht="15.75" customHeight="1">
      <c r="A334">
        <v>333.0</v>
      </c>
      <c r="B334" t="s">
        <v>609</v>
      </c>
      <c r="C334" t="s">
        <v>336</v>
      </c>
      <c r="D334" t="s">
        <v>71</v>
      </c>
      <c r="E334">
        <v>30750.0</v>
      </c>
      <c r="F334">
        <v>1498053.0</v>
      </c>
      <c r="G334">
        <v>19.0</v>
      </c>
      <c r="H334">
        <v>19.0</v>
      </c>
      <c r="I334" s="87">
        <v>19.0</v>
      </c>
      <c r="J334" t="s">
        <v>1604</v>
      </c>
    </row>
    <row r="335" ht="15.75" customHeight="1">
      <c r="A335">
        <v>334.0</v>
      </c>
      <c r="B335" t="s">
        <v>609</v>
      </c>
      <c r="C335" t="s">
        <v>339</v>
      </c>
      <c r="D335" t="s">
        <v>71</v>
      </c>
      <c r="E335">
        <v>439413.0</v>
      </c>
      <c r="F335">
        <v>1397546.0</v>
      </c>
      <c r="G335">
        <v>19.0</v>
      </c>
      <c r="H335">
        <v>19.0</v>
      </c>
      <c r="I335" s="87">
        <v>19.0</v>
      </c>
      <c r="J335" t="s">
        <v>1609</v>
      </c>
    </row>
    <row r="336" ht="15.75" customHeight="1">
      <c r="A336">
        <v>335.0</v>
      </c>
      <c r="B336" t="s">
        <v>146</v>
      </c>
      <c r="C336" t="s">
        <v>1611</v>
      </c>
      <c r="D336" t="s">
        <v>80</v>
      </c>
      <c r="E336">
        <v>2.0</v>
      </c>
      <c r="F336">
        <v>67129.0</v>
      </c>
      <c r="G336">
        <v>1.0</v>
      </c>
      <c r="H336">
        <v>1.0</v>
      </c>
      <c r="I336" s="87">
        <v>1.0</v>
      </c>
      <c r="J336" t="s">
        <v>1615</v>
      </c>
    </row>
    <row r="337" ht="15.75" customHeight="1">
      <c r="A337">
        <v>336.0</v>
      </c>
      <c r="B337" t="s">
        <v>146</v>
      </c>
      <c r="C337" t="s">
        <v>1617</v>
      </c>
      <c r="D337" t="s">
        <v>83</v>
      </c>
      <c r="E337">
        <v>11.0</v>
      </c>
      <c r="F337">
        <v>67129.0</v>
      </c>
      <c r="G337">
        <v>1.0</v>
      </c>
      <c r="H337">
        <v>2.0</v>
      </c>
      <c r="I337" s="87">
        <v>1.0</v>
      </c>
      <c r="J337" t="s">
        <v>1620</v>
      </c>
    </row>
    <row r="338" ht="15.75" customHeight="1">
      <c r="A338">
        <v>337.0</v>
      </c>
      <c r="B338" t="s">
        <v>609</v>
      </c>
      <c r="C338" t="s">
        <v>219</v>
      </c>
      <c r="D338" t="s">
        <v>80</v>
      </c>
      <c r="E338">
        <v>129.0</v>
      </c>
      <c r="F338">
        <v>1274424.0</v>
      </c>
      <c r="G338">
        <v>3.0</v>
      </c>
      <c r="H338">
        <v>10.0</v>
      </c>
      <c r="I338" s="87">
        <v>5.4378</v>
      </c>
      <c r="J338" t="s">
        <v>1623</v>
      </c>
    </row>
    <row r="339" ht="15.75" customHeight="1">
      <c r="A339">
        <v>338.0</v>
      </c>
      <c r="B339" t="s">
        <v>734</v>
      </c>
      <c r="C339" t="s">
        <v>1626</v>
      </c>
      <c r="D339" t="s">
        <v>58</v>
      </c>
      <c r="E339">
        <v>1861191.0</v>
      </c>
      <c r="F339">
        <v>1861191.0</v>
      </c>
      <c r="G339">
        <v>1.0</v>
      </c>
      <c r="H339">
        <v>7.0</v>
      </c>
      <c r="I339" s="87">
        <v>6.4044</v>
      </c>
      <c r="J339" t="s">
        <v>1627</v>
      </c>
    </row>
    <row r="340" ht="15.75" customHeight="1">
      <c r="A340">
        <v>339.0</v>
      </c>
      <c r="B340" t="s">
        <v>734</v>
      </c>
      <c r="C340" t="s">
        <v>446</v>
      </c>
      <c r="D340" t="s">
        <v>58</v>
      </c>
      <c r="E340">
        <v>1324133.0</v>
      </c>
      <c r="F340">
        <v>1861191.0</v>
      </c>
      <c r="G340">
        <v>1.0</v>
      </c>
      <c r="H340">
        <v>7.0</v>
      </c>
      <c r="I340" s="87">
        <v>6.1432</v>
      </c>
      <c r="J340" t="s">
        <v>1631</v>
      </c>
    </row>
    <row r="341" ht="15.75" customHeight="1">
      <c r="A341">
        <v>340.0</v>
      </c>
      <c r="B341" t="s">
        <v>734</v>
      </c>
      <c r="C341" t="s">
        <v>1489</v>
      </c>
      <c r="D341" t="s">
        <v>58</v>
      </c>
      <c r="E341">
        <v>1557158.0</v>
      </c>
      <c r="F341">
        <v>1861191.0</v>
      </c>
      <c r="G341">
        <v>1.0</v>
      </c>
      <c r="H341">
        <v>7.0</v>
      </c>
      <c r="I341" s="87">
        <v>6.2887</v>
      </c>
      <c r="J341" t="s">
        <v>1635</v>
      </c>
    </row>
    <row r="342" ht="15.75" customHeight="1">
      <c r="A342">
        <v>341.0</v>
      </c>
      <c r="B342" t="s">
        <v>734</v>
      </c>
      <c r="C342" t="s">
        <v>1638</v>
      </c>
      <c r="D342" t="s">
        <v>80</v>
      </c>
      <c r="E342">
        <v>19712.0</v>
      </c>
      <c r="F342">
        <v>311714.0</v>
      </c>
      <c r="G342">
        <v>2.0</v>
      </c>
      <c r="H342">
        <v>240.0</v>
      </c>
      <c r="I342" s="87">
        <v>21.3243</v>
      </c>
      <c r="J342" t="s">
        <v>1639</v>
      </c>
    </row>
    <row r="343" ht="15.75" customHeight="1">
      <c r="A343">
        <v>342.0</v>
      </c>
      <c r="B343" t="s">
        <v>734</v>
      </c>
      <c r="C343" t="s">
        <v>570</v>
      </c>
      <c r="D343" t="s">
        <v>71</v>
      </c>
      <c r="E343">
        <v>2874.0</v>
      </c>
      <c r="F343">
        <v>311637.0</v>
      </c>
      <c r="G343">
        <v>19.0</v>
      </c>
      <c r="H343">
        <v>19.0</v>
      </c>
      <c r="I343" s="87">
        <v>19.0</v>
      </c>
      <c r="J343" t="s">
        <v>1643</v>
      </c>
    </row>
    <row r="344" ht="15.75" customHeight="1">
      <c r="A344">
        <v>343.0</v>
      </c>
      <c r="B344" t="s">
        <v>734</v>
      </c>
      <c r="C344" t="s">
        <v>334</v>
      </c>
      <c r="D344" t="s">
        <v>80</v>
      </c>
      <c r="E344">
        <v>403.0</v>
      </c>
      <c r="F344">
        <v>1861185.0</v>
      </c>
      <c r="G344">
        <v>1.0</v>
      </c>
      <c r="H344">
        <v>11.0</v>
      </c>
      <c r="I344" s="87">
        <v>5.8128</v>
      </c>
      <c r="J344" t="s">
        <v>1644</v>
      </c>
    </row>
    <row r="345" ht="15.75" customHeight="1">
      <c r="A345">
        <v>344.0</v>
      </c>
      <c r="B345" t="s">
        <v>734</v>
      </c>
      <c r="C345" t="s">
        <v>336</v>
      </c>
      <c r="D345" t="s">
        <v>71</v>
      </c>
      <c r="E345">
        <v>57744.0</v>
      </c>
      <c r="F345">
        <v>1639701.0</v>
      </c>
      <c r="G345">
        <v>19.0</v>
      </c>
      <c r="H345">
        <v>19.0</v>
      </c>
      <c r="I345" s="87">
        <v>19.0</v>
      </c>
      <c r="J345" t="s">
        <v>1648</v>
      </c>
    </row>
    <row r="346" ht="15.75" customHeight="1">
      <c r="A346">
        <v>345.0</v>
      </c>
      <c r="B346" t="s">
        <v>734</v>
      </c>
      <c r="C346" t="s">
        <v>219</v>
      </c>
      <c r="D346" t="s">
        <v>80</v>
      </c>
      <c r="E346">
        <v>158.0</v>
      </c>
      <c r="F346">
        <v>1016872.0</v>
      </c>
      <c r="G346">
        <v>3.0</v>
      </c>
      <c r="H346">
        <v>11.0</v>
      </c>
      <c r="I346" s="87">
        <v>5.4451</v>
      </c>
      <c r="J346" t="s">
        <v>1650</v>
      </c>
    </row>
    <row r="347" ht="15.75" customHeight="1">
      <c r="A347">
        <v>346.0</v>
      </c>
      <c r="B347" t="s">
        <v>734</v>
      </c>
      <c r="C347" t="s">
        <v>339</v>
      </c>
      <c r="D347" t="s">
        <v>71</v>
      </c>
      <c r="E347">
        <v>356162.0</v>
      </c>
      <c r="F347">
        <v>1155877.0</v>
      </c>
      <c r="G347">
        <v>19.0</v>
      </c>
      <c r="H347">
        <v>19.0</v>
      </c>
      <c r="I347" s="87">
        <v>19.0</v>
      </c>
      <c r="J347" t="s">
        <v>1653</v>
      </c>
    </row>
    <row r="348" ht="15.75" customHeight="1">
      <c r="A348">
        <v>347.0</v>
      </c>
      <c r="B348" t="s">
        <v>781</v>
      </c>
      <c r="C348" t="s">
        <v>1654</v>
      </c>
      <c r="D348" t="s">
        <v>58</v>
      </c>
      <c r="E348">
        <v>1752857.0</v>
      </c>
      <c r="F348">
        <v>1752857.0</v>
      </c>
      <c r="G348">
        <v>1.0</v>
      </c>
      <c r="H348">
        <v>7.0</v>
      </c>
      <c r="I348" s="87">
        <v>6.3663</v>
      </c>
      <c r="J348" t="s">
        <v>59</v>
      </c>
    </row>
    <row r="349" ht="15.75" customHeight="1">
      <c r="A349">
        <v>348.0</v>
      </c>
      <c r="B349" t="s">
        <v>781</v>
      </c>
      <c r="C349" t="s">
        <v>1658</v>
      </c>
      <c r="D349" t="s">
        <v>58</v>
      </c>
      <c r="E349">
        <v>1494533.0</v>
      </c>
      <c r="F349">
        <v>1752857.0</v>
      </c>
      <c r="G349">
        <v>1.0</v>
      </c>
      <c r="H349">
        <v>7.0</v>
      </c>
      <c r="I349" s="87">
        <v>6.3663</v>
      </c>
      <c r="J349" t="s">
        <v>59</v>
      </c>
    </row>
    <row r="350" ht="15.75" customHeight="1">
      <c r="A350">
        <v>349.0</v>
      </c>
      <c r="B350" t="s">
        <v>781</v>
      </c>
      <c r="C350" t="s">
        <v>1661</v>
      </c>
      <c r="D350" t="s">
        <v>71</v>
      </c>
      <c r="E350">
        <v>15736.0</v>
      </c>
      <c r="F350">
        <v>1752857.0</v>
      </c>
      <c r="G350">
        <v>19.0</v>
      </c>
      <c r="H350">
        <v>19.0</v>
      </c>
      <c r="I350" s="87">
        <v>19.0</v>
      </c>
      <c r="J350" t="s">
        <v>1664</v>
      </c>
    </row>
    <row r="351" ht="15.75" customHeight="1">
      <c r="A351">
        <v>350.0</v>
      </c>
      <c r="B351" t="s">
        <v>781</v>
      </c>
      <c r="C351" t="s">
        <v>1667</v>
      </c>
      <c r="D351" t="s">
        <v>164</v>
      </c>
      <c r="E351">
        <v>4786.0</v>
      </c>
      <c r="F351">
        <v>1752857.0</v>
      </c>
      <c r="G351">
        <v>6.0</v>
      </c>
      <c r="H351">
        <v>9.0</v>
      </c>
      <c r="I351" s="87">
        <v>6.0285</v>
      </c>
      <c r="J351" t="s">
        <v>1668</v>
      </c>
    </row>
    <row r="352" ht="15.75" customHeight="1">
      <c r="A352">
        <v>351.0</v>
      </c>
      <c r="B352" t="s">
        <v>781</v>
      </c>
      <c r="C352" t="s">
        <v>1671</v>
      </c>
      <c r="D352" t="s">
        <v>164</v>
      </c>
      <c r="E352">
        <v>5635.0</v>
      </c>
      <c r="F352">
        <v>1752857.0</v>
      </c>
      <c r="G352">
        <v>6.0</v>
      </c>
      <c r="H352">
        <v>10.0</v>
      </c>
      <c r="I352" s="87">
        <v>6.0914</v>
      </c>
      <c r="J352" t="s">
        <v>1672</v>
      </c>
    </row>
    <row r="353" ht="15.75" customHeight="1">
      <c r="A353">
        <v>352.0</v>
      </c>
      <c r="B353" t="s">
        <v>781</v>
      </c>
      <c r="C353" t="s">
        <v>697</v>
      </c>
      <c r="D353" t="s">
        <v>80</v>
      </c>
      <c r="E353">
        <v>11839.0</v>
      </c>
      <c r="F353">
        <v>1579399.0</v>
      </c>
      <c r="G353">
        <v>1.0</v>
      </c>
      <c r="H353">
        <v>1167.0</v>
      </c>
      <c r="I353" s="87">
        <v>24.8837</v>
      </c>
      <c r="J353" t="s">
        <v>1676</v>
      </c>
    </row>
    <row r="354" ht="15.75" customHeight="1">
      <c r="A354">
        <v>353.0</v>
      </c>
      <c r="B354" t="s">
        <v>781</v>
      </c>
      <c r="C354" t="s">
        <v>334</v>
      </c>
      <c r="D354" t="s">
        <v>80</v>
      </c>
      <c r="E354">
        <v>125.0</v>
      </c>
      <c r="F354">
        <v>1752857.0</v>
      </c>
      <c r="G354">
        <v>2.0</v>
      </c>
      <c r="H354">
        <v>11.0</v>
      </c>
      <c r="I354" s="87">
        <v>4.917</v>
      </c>
      <c r="J354" t="s">
        <v>1680</v>
      </c>
    </row>
    <row r="355" ht="15.75" customHeight="1">
      <c r="A355">
        <v>354.0</v>
      </c>
      <c r="B355" t="s">
        <v>781</v>
      </c>
      <c r="C355" t="s">
        <v>336</v>
      </c>
      <c r="D355" t="s">
        <v>71</v>
      </c>
      <c r="E355">
        <v>212301.0</v>
      </c>
      <c r="F355">
        <v>1752857.0</v>
      </c>
      <c r="G355">
        <v>19.0</v>
      </c>
      <c r="H355">
        <v>19.0</v>
      </c>
      <c r="I355" s="87">
        <v>19.0</v>
      </c>
      <c r="J355" t="s">
        <v>1685</v>
      </c>
    </row>
    <row r="356" ht="15.75" customHeight="1">
      <c r="A356">
        <v>355.0</v>
      </c>
      <c r="B356" t="s">
        <v>781</v>
      </c>
      <c r="C356" t="s">
        <v>219</v>
      </c>
      <c r="D356" t="s">
        <v>80</v>
      </c>
      <c r="E356">
        <v>134.0</v>
      </c>
      <c r="F356">
        <v>1752857.0</v>
      </c>
      <c r="G356">
        <v>2.0</v>
      </c>
      <c r="H356">
        <v>11.0</v>
      </c>
      <c r="I356" s="87">
        <v>4.9148</v>
      </c>
      <c r="J356" t="s">
        <v>1689</v>
      </c>
    </row>
    <row r="357" ht="15.75" customHeight="1">
      <c r="A357">
        <v>356.0</v>
      </c>
      <c r="B357" t="s">
        <v>781</v>
      </c>
      <c r="C357" t="s">
        <v>339</v>
      </c>
      <c r="D357" t="s">
        <v>71</v>
      </c>
      <c r="E357">
        <v>195652.0</v>
      </c>
      <c r="F357">
        <v>1751184.0</v>
      </c>
      <c r="G357">
        <v>19.0</v>
      </c>
      <c r="H357">
        <v>19.0</v>
      </c>
      <c r="I357" s="87">
        <v>19.0</v>
      </c>
      <c r="J357" t="s">
        <v>1692</v>
      </c>
    </row>
    <row r="358" ht="15.75" customHeight="1">
      <c r="A358">
        <v>357.0</v>
      </c>
      <c r="B358" t="s">
        <v>806</v>
      </c>
      <c r="C358" t="s">
        <v>1695</v>
      </c>
      <c r="D358" t="s">
        <v>58</v>
      </c>
      <c r="E358">
        <v>70844.0</v>
      </c>
      <c r="F358">
        <v>70844.0</v>
      </c>
      <c r="G358">
        <v>1.0</v>
      </c>
      <c r="H358">
        <v>5.0</v>
      </c>
      <c r="I358" s="87">
        <v>4.9167</v>
      </c>
      <c r="J358" t="s">
        <v>1697</v>
      </c>
    </row>
    <row r="359" ht="15.75" customHeight="1">
      <c r="A359">
        <v>358.0</v>
      </c>
      <c r="B359" t="s">
        <v>806</v>
      </c>
      <c r="C359" t="s">
        <v>1654</v>
      </c>
      <c r="D359" t="s">
        <v>58</v>
      </c>
      <c r="E359">
        <v>68831.0</v>
      </c>
      <c r="F359">
        <v>70844.0</v>
      </c>
      <c r="G359">
        <v>7.0</v>
      </c>
      <c r="H359">
        <v>7.0</v>
      </c>
      <c r="I359" s="87">
        <v>7.0</v>
      </c>
      <c r="J359" t="s">
        <v>1701</v>
      </c>
    </row>
    <row r="360" ht="15.75" customHeight="1">
      <c r="A360">
        <v>359.0</v>
      </c>
      <c r="B360" t="s">
        <v>806</v>
      </c>
      <c r="C360" t="s">
        <v>1160</v>
      </c>
      <c r="D360" t="s">
        <v>164</v>
      </c>
      <c r="E360">
        <v>4573.0</v>
      </c>
      <c r="F360">
        <v>15059.0</v>
      </c>
      <c r="G360">
        <v>6.0</v>
      </c>
      <c r="H360">
        <v>10.0</v>
      </c>
      <c r="I360" s="87">
        <v>6.4405</v>
      </c>
      <c r="J360" t="s">
        <v>1705</v>
      </c>
    </row>
    <row r="361" ht="15.75" customHeight="1">
      <c r="A361">
        <v>360.0</v>
      </c>
      <c r="B361" t="s">
        <v>806</v>
      </c>
      <c r="C361" t="s">
        <v>1170</v>
      </c>
      <c r="D361" t="s">
        <v>164</v>
      </c>
      <c r="E361">
        <v>139.0</v>
      </c>
      <c r="F361">
        <v>4978.0</v>
      </c>
      <c r="G361">
        <v>6.0</v>
      </c>
      <c r="H361">
        <v>9.0</v>
      </c>
      <c r="I361" s="87">
        <v>6.991</v>
      </c>
      <c r="J361" t="s">
        <v>1709</v>
      </c>
    </row>
    <row r="362" ht="15.75" customHeight="1">
      <c r="A362">
        <v>361.0</v>
      </c>
      <c r="B362" t="s">
        <v>806</v>
      </c>
      <c r="C362" t="s">
        <v>697</v>
      </c>
      <c r="D362" t="s">
        <v>80</v>
      </c>
      <c r="E362">
        <v>3417.0</v>
      </c>
      <c r="F362">
        <v>8436.0</v>
      </c>
      <c r="G362">
        <v>1.0</v>
      </c>
      <c r="H362">
        <v>211.0</v>
      </c>
      <c r="I362" s="87">
        <v>36.9932</v>
      </c>
      <c r="J362" t="s">
        <v>1714</v>
      </c>
    </row>
    <row r="363" ht="15.75" customHeight="1">
      <c r="A363">
        <v>362.0</v>
      </c>
      <c r="B363" t="s">
        <v>806</v>
      </c>
      <c r="C363" t="s">
        <v>336</v>
      </c>
      <c r="D363" t="s">
        <v>71</v>
      </c>
      <c r="E363">
        <v>53507.0</v>
      </c>
      <c r="F363">
        <v>70844.0</v>
      </c>
      <c r="G363">
        <v>19.0</v>
      </c>
      <c r="H363">
        <v>19.0</v>
      </c>
      <c r="I363" s="87">
        <v>19.0</v>
      </c>
      <c r="J363" t="s">
        <v>1717</v>
      </c>
    </row>
    <row r="364" ht="15.75" customHeight="1">
      <c r="A364">
        <v>363.0</v>
      </c>
      <c r="B364" t="s">
        <v>806</v>
      </c>
      <c r="C364" t="s">
        <v>339</v>
      </c>
      <c r="D364" t="s">
        <v>71</v>
      </c>
      <c r="E364">
        <v>53084.0</v>
      </c>
      <c r="F364">
        <v>70844.0</v>
      </c>
      <c r="G364">
        <v>19.0</v>
      </c>
      <c r="H364">
        <v>19.0</v>
      </c>
      <c r="I364" s="87">
        <v>19.0</v>
      </c>
      <c r="J364" t="s">
        <v>1720</v>
      </c>
    </row>
    <row r="365" ht="15.75" customHeight="1">
      <c r="A365">
        <v>364.0</v>
      </c>
      <c r="B365" t="s">
        <v>853</v>
      </c>
      <c r="C365" t="s">
        <v>1723</v>
      </c>
      <c r="D365" t="s">
        <v>58</v>
      </c>
      <c r="E365">
        <v>325907.0</v>
      </c>
      <c r="F365">
        <v>325907.0</v>
      </c>
      <c r="G365">
        <v>1.0</v>
      </c>
      <c r="H365">
        <v>6.0</v>
      </c>
      <c r="I365" s="87">
        <v>5.6602</v>
      </c>
      <c r="J365" t="s">
        <v>59</v>
      </c>
    </row>
    <row r="366" ht="15.75" customHeight="1">
      <c r="A366">
        <v>365.0</v>
      </c>
      <c r="B366" t="s">
        <v>853</v>
      </c>
      <c r="C366" t="s">
        <v>1726</v>
      </c>
      <c r="D366" t="s">
        <v>58</v>
      </c>
      <c r="E366">
        <v>172801.0</v>
      </c>
      <c r="F366">
        <v>325907.0</v>
      </c>
      <c r="G366">
        <v>7.0</v>
      </c>
      <c r="H366">
        <v>7.0</v>
      </c>
      <c r="I366" s="87">
        <v>7.0</v>
      </c>
      <c r="J366" t="s">
        <v>1727</v>
      </c>
    </row>
    <row r="367" ht="15.75" customHeight="1">
      <c r="A367">
        <v>366.0</v>
      </c>
      <c r="B367" t="s">
        <v>853</v>
      </c>
      <c r="C367" t="s">
        <v>1730</v>
      </c>
      <c r="D367" t="s">
        <v>58</v>
      </c>
      <c r="E367">
        <v>45129.0</v>
      </c>
      <c r="F367">
        <v>325907.0</v>
      </c>
      <c r="G367">
        <v>6.0</v>
      </c>
      <c r="H367">
        <v>7.0</v>
      </c>
      <c r="I367" s="87">
        <v>7.0</v>
      </c>
      <c r="J367" t="s">
        <v>1731</v>
      </c>
    </row>
    <row r="368" ht="15.75" customHeight="1">
      <c r="A368">
        <v>367.0</v>
      </c>
      <c r="B368" t="s">
        <v>853</v>
      </c>
      <c r="C368" t="s">
        <v>570</v>
      </c>
      <c r="D368" t="s">
        <v>71</v>
      </c>
      <c r="E368">
        <v>4951.0</v>
      </c>
      <c r="F368">
        <v>168723.0</v>
      </c>
      <c r="G368">
        <v>19.0</v>
      </c>
      <c r="H368">
        <v>19.0</v>
      </c>
      <c r="I368" s="87">
        <v>19.0</v>
      </c>
      <c r="J368" t="s">
        <v>1734</v>
      </c>
    </row>
    <row r="369" ht="15.75" customHeight="1">
      <c r="A369">
        <v>368.0</v>
      </c>
      <c r="B369" t="s">
        <v>853</v>
      </c>
      <c r="C369" t="s">
        <v>954</v>
      </c>
      <c r="D369" t="s">
        <v>80</v>
      </c>
      <c r="E369">
        <v>26.0</v>
      </c>
      <c r="F369">
        <v>325907.0</v>
      </c>
      <c r="G369">
        <v>5.0</v>
      </c>
      <c r="H369">
        <v>63.0</v>
      </c>
      <c r="I369" s="87">
        <v>36.3907</v>
      </c>
      <c r="J369" t="s">
        <v>1736</v>
      </c>
    </row>
    <row r="370" ht="15.75" customHeight="1">
      <c r="A370">
        <v>369.0</v>
      </c>
      <c r="B370" t="s">
        <v>853</v>
      </c>
      <c r="C370" t="s">
        <v>336</v>
      </c>
      <c r="D370" t="s">
        <v>71</v>
      </c>
      <c r="E370">
        <v>27784.0</v>
      </c>
      <c r="F370">
        <v>325907.0</v>
      </c>
      <c r="G370">
        <v>19.0</v>
      </c>
      <c r="H370">
        <v>19.0</v>
      </c>
      <c r="I370" s="87">
        <v>19.0</v>
      </c>
      <c r="J370" t="s">
        <v>1738</v>
      </c>
    </row>
    <row r="371" ht="15.75" customHeight="1">
      <c r="A371">
        <v>370.0</v>
      </c>
      <c r="B371" t="s">
        <v>853</v>
      </c>
      <c r="C371" t="s">
        <v>339</v>
      </c>
      <c r="D371" t="s">
        <v>71</v>
      </c>
      <c r="E371">
        <v>22613.0</v>
      </c>
      <c r="F371">
        <v>325847.0</v>
      </c>
      <c r="G371">
        <v>19.0</v>
      </c>
      <c r="H371">
        <v>19.0</v>
      </c>
      <c r="I371" s="87">
        <v>19.0</v>
      </c>
      <c r="J371" t="s">
        <v>1739</v>
      </c>
    </row>
    <row r="372" ht="15.75" customHeight="1">
      <c r="A372">
        <v>371.0</v>
      </c>
      <c r="B372" t="s">
        <v>893</v>
      </c>
      <c r="C372" t="s">
        <v>1658</v>
      </c>
      <c r="D372" t="s">
        <v>58</v>
      </c>
      <c r="E372">
        <v>1616866.0</v>
      </c>
      <c r="F372">
        <v>1616866.0</v>
      </c>
      <c r="G372">
        <v>1.0</v>
      </c>
      <c r="H372">
        <v>7.0</v>
      </c>
      <c r="I372" s="87">
        <v>6.313</v>
      </c>
      <c r="J372" t="s">
        <v>59</v>
      </c>
    </row>
    <row r="373" ht="15.75" customHeight="1">
      <c r="A373">
        <v>372.0</v>
      </c>
      <c r="B373" t="s">
        <v>893</v>
      </c>
      <c r="C373" t="s">
        <v>446</v>
      </c>
      <c r="D373" t="s">
        <v>58</v>
      </c>
      <c r="E373">
        <v>1568286.0</v>
      </c>
      <c r="F373">
        <v>1616866.0</v>
      </c>
      <c r="G373">
        <v>1.0</v>
      </c>
      <c r="H373">
        <v>7.0</v>
      </c>
      <c r="I373" s="87">
        <v>6.313</v>
      </c>
      <c r="J373" t="s">
        <v>59</v>
      </c>
    </row>
    <row r="374" ht="15.75" customHeight="1">
      <c r="A374">
        <v>373.0</v>
      </c>
      <c r="B374" t="s">
        <v>893</v>
      </c>
      <c r="C374" t="s">
        <v>1744</v>
      </c>
      <c r="D374" t="s">
        <v>58</v>
      </c>
      <c r="E374">
        <v>825.0</v>
      </c>
      <c r="F374">
        <v>1616866.0</v>
      </c>
      <c r="G374">
        <v>1.0</v>
      </c>
      <c r="H374">
        <v>3.0</v>
      </c>
      <c r="I374" s="87">
        <v>2.9092</v>
      </c>
      <c r="J374" t="s">
        <v>1745</v>
      </c>
    </row>
    <row r="375" ht="15.75" customHeight="1">
      <c r="A375">
        <v>374.0</v>
      </c>
      <c r="B375" t="s">
        <v>893</v>
      </c>
      <c r="C375" t="s">
        <v>1667</v>
      </c>
      <c r="D375" t="s">
        <v>164</v>
      </c>
      <c r="E375">
        <v>3971.0</v>
      </c>
      <c r="F375">
        <v>1616463.0</v>
      </c>
      <c r="G375">
        <v>6.0</v>
      </c>
      <c r="H375">
        <v>9.0</v>
      </c>
      <c r="I375" s="87">
        <v>6.0031</v>
      </c>
      <c r="J375" t="s">
        <v>1747</v>
      </c>
    </row>
    <row r="376" ht="15.75" customHeight="1">
      <c r="A376">
        <v>375.0</v>
      </c>
      <c r="B376" t="s">
        <v>893</v>
      </c>
      <c r="C376" t="s">
        <v>570</v>
      </c>
      <c r="D376" t="s">
        <v>71</v>
      </c>
      <c r="E376">
        <v>6686.0</v>
      </c>
      <c r="F376">
        <v>241695.0</v>
      </c>
      <c r="G376">
        <v>19.0</v>
      </c>
      <c r="H376">
        <v>19.0</v>
      </c>
      <c r="I376" s="87">
        <v>19.0</v>
      </c>
      <c r="J376" t="s">
        <v>1750</v>
      </c>
    </row>
    <row r="377" ht="15.75" customHeight="1">
      <c r="A377">
        <v>376.0</v>
      </c>
      <c r="B377" t="s">
        <v>893</v>
      </c>
      <c r="C377" t="s">
        <v>576</v>
      </c>
      <c r="D377" t="s">
        <v>71</v>
      </c>
      <c r="E377">
        <v>5960.0</v>
      </c>
      <c r="F377">
        <v>181627.0</v>
      </c>
      <c r="G377">
        <v>19.0</v>
      </c>
      <c r="H377">
        <v>19.0</v>
      </c>
      <c r="I377" s="87">
        <v>19.0</v>
      </c>
      <c r="J377" t="s">
        <v>1753</v>
      </c>
    </row>
    <row r="378" ht="15.75" customHeight="1">
      <c r="A378">
        <v>377.0</v>
      </c>
      <c r="B378" t="s">
        <v>893</v>
      </c>
      <c r="C378" t="s">
        <v>697</v>
      </c>
      <c r="D378" t="s">
        <v>80</v>
      </c>
      <c r="E378">
        <v>1872.0</v>
      </c>
      <c r="F378">
        <v>1433098.0</v>
      </c>
      <c r="G378">
        <v>1.0</v>
      </c>
      <c r="H378">
        <v>183.0</v>
      </c>
      <c r="I378" s="87">
        <v>24.1772</v>
      </c>
      <c r="J378" t="s">
        <v>1755</v>
      </c>
    </row>
    <row r="379" ht="15.75" customHeight="1">
      <c r="A379">
        <v>378.0</v>
      </c>
      <c r="B379" t="s">
        <v>893</v>
      </c>
      <c r="C379" t="s">
        <v>334</v>
      </c>
      <c r="D379" t="s">
        <v>80</v>
      </c>
      <c r="E379">
        <v>180.0</v>
      </c>
      <c r="F379">
        <v>1616866.0</v>
      </c>
      <c r="G379">
        <v>2.0</v>
      </c>
      <c r="H379">
        <v>11.0</v>
      </c>
      <c r="I379" s="87">
        <v>4.6742</v>
      </c>
      <c r="J379" t="s">
        <v>1757</v>
      </c>
    </row>
    <row r="380" ht="15.75" customHeight="1">
      <c r="A380">
        <v>379.0</v>
      </c>
      <c r="B380" t="s">
        <v>893</v>
      </c>
      <c r="C380" t="s">
        <v>336</v>
      </c>
      <c r="D380" t="s">
        <v>71</v>
      </c>
      <c r="E380">
        <v>63277.0</v>
      </c>
      <c r="F380">
        <v>1616866.0</v>
      </c>
      <c r="G380">
        <v>19.0</v>
      </c>
      <c r="H380">
        <v>19.0</v>
      </c>
      <c r="I380" s="87">
        <v>19.0</v>
      </c>
      <c r="J380" t="s">
        <v>1759</v>
      </c>
    </row>
    <row r="381" ht="15.75" customHeight="1">
      <c r="A381">
        <v>380.0</v>
      </c>
      <c r="B381" t="s">
        <v>893</v>
      </c>
      <c r="C381" t="s">
        <v>219</v>
      </c>
      <c r="D381" t="s">
        <v>80</v>
      </c>
      <c r="E381">
        <v>157.0</v>
      </c>
      <c r="F381">
        <v>1616866.0</v>
      </c>
      <c r="G381">
        <v>2.0</v>
      </c>
      <c r="H381">
        <v>11.0</v>
      </c>
      <c r="I381" s="87">
        <v>4.704</v>
      </c>
      <c r="J381" t="s">
        <v>1761</v>
      </c>
    </row>
    <row r="382" ht="15.75" customHeight="1">
      <c r="A382">
        <v>381.0</v>
      </c>
      <c r="B382" t="s">
        <v>893</v>
      </c>
      <c r="C382" t="s">
        <v>339</v>
      </c>
      <c r="D382" t="s">
        <v>71</v>
      </c>
      <c r="E382">
        <v>190565.0</v>
      </c>
      <c r="F382">
        <v>1615195.0</v>
      </c>
      <c r="G382">
        <v>19.0</v>
      </c>
      <c r="H382">
        <v>19.0</v>
      </c>
      <c r="I382" s="87">
        <v>19.0</v>
      </c>
      <c r="J382" t="s">
        <v>1763</v>
      </c>
    </row>
    <row r="383" ht="15.75" customHeight="1">
      <c r="A383">
        <v>382.0</v>
      </c>
      <c r="B383" t="s">
        <v>893</v>
      </c>
      <c r="C383" t="s">
        <v>1765</v>
      </c>
      <c r="D383" t="s">
        <v>80</v>
      </c>
      <c r="E383">
        <v>26614.0</v>
      </c>
      <c r="F383">
        <v>27018.0</v>
      </c>
      <c r="G383">
        <v>13.0</v>
      </c>
      <c r="H383">
        <v>16.0</v>
      </c>
      <c r="I383" s="87">
        <v>15.8749</v>
      </c>
      <c r="J383" t="s">
        <v>1766</v>
      </c>
    </row>
    <row r="384" ht="15.75" customHeight="1">
      <c r="A384">
        <v>383.0</v>
      </c>
      <c r="B384" t="s">
        <v>893</v>
      </c>
      <c r="C384" t="s">
        <v>1768</v>
      </c>
      <c r="D384" t="s">
        <v>80</v>
      </c>
      <c r="E384">
        <v>26589.0</v>
      </c>
      <c r="F384">
        <v>27018.0</v>
      </c>
      <c r="G384">
        <v>12.0</v>
      </c>
      <c r="H384">
        <v>15.0</v>
      </c>
      <c r="I384" s="87">
        <v>14.9073</v>
      </c>
      <c r="J384" t="s">
        <v>1769</v>
      </c>
    </row>
    <row r="385" ht="15.75" customHeight="1">
      <c r="A385">
        <v>384.0</v>
      </c>
      <c r="B385" t="s">
        <v>893</v>
      </c>
      <c r="C385" t="s">
        <v>1772</v>
      </c>
      <c r="D385" t="s">
        <v>164</v>
      </c>
      <c r="E385">
        <v>20962.0</v>
      </c>
      <c r="F385">
        <v>26459.0</v>
      </c>
      <c r="G385">
        <v>11.0</v>
      </c>
      <c r="H385">
        <v>11.0</v>
      </c>
      <c r="I385" s="87">
        <v>11.0</v>
      </c>
      <c r="J385" t="s">
        <v>1773</v>
      </c>
    </row>
    <row r="386" ht="15.75" customHeight="1">
      <c r="A386">
        <v>385.0</v>
      </c>
      <c r="B386" t="s">
        <v>893</v>
      </c>
      <c r="C386" t="s">
        <v>1774</v>
      </c>
      <c r="D386" t="s">
        <v>164</v>
      </c>
      <c r="E386">
        <v>19018.0</v>
      </c>
      <c r="F386">
        <v>26459.0</v>
      </c>
      <c r="G386">
        <v>11.0</v>
      </c>
      <c r="H386">
        <v>11.0</v>
      </c>
      <c r="I386" s="87">
        <v>11.0</v>
      </c>
      <c r="J386" t="s">
        <v>1775</v>
      </c>
    </row>
    <row r="387" ht="15.75" customHeight="1">
      <c r="A387">
        <v>386.0</v>
      </c>
      <c r="B387" t="s">
        <v>913</v>
      </c>
      <c r="C387" t="s">
        <v>1778</v>
      </c>
      <c r="D387" t="s">
        <v>58</v>
      </c>
      <c r="E387">
        <v>5213.0</v>
      </c>
      <c r="F387">
        <v>5213.0</v>
      </c>
      <c r="G387">
        <v>1.0</v>
      </c>
      <c r="H387">
        <v>4.0</v>
      </c>
      <c r="I387" s="87">
        <v>3.789</v>
      </c>
      <c r="J387" t="s">
        <v>1779</v>
      </c>
    </row>
    <row r="388" ht="15.75" customHeight="1">
      <c r="A388">
        <v>387.0</v>
      </c>
      <c r="B388" t="s">
        <v>913</v>
      </c>
      <c r="C388" t="s">
        <v>446</v>
      </c>
      <c r="D388" t="s">
        <v>58</v>
      </c>
      <c r="E388">
        <v>4896.0</v>
      </c>
      <c r="F388">
        <v>5213.0</v>
      </c>
      <c r="G388">
        <v>6.0</v>
      </c>
      <c r="H388">
        <v>7.0</v>
      </c>
      <c r="I388" s="87">
        <v>6.9998</v>
      </c>
      <c r="J388" t="s">
        <v>1782</v>
      </c>
    </row>
    <row r="389" ht="15.75" customHeight="1">
      <c r="A389">
        <v>388.0</v>
      </c>
      <c r="B389" t="s">
        <v>913</v>
      </c>
      <c r="C389" t="s">
        <v>450</v>
      </c>
      <c r="D389" t="s">
        <v>58</v>
      </c>
      <c r="E389">
        <v>4840.0</v>
      </c>
      <c r="F389">
        <v>5213.0</v>
      </c>
      <c r="G389">
        <v>2.0</v>
      </c>
      <c r="H389">
        <v>7.0</v>
      </c>
      <c r="I389" s="87">
        <v>5.8408</v>
      </c>
      <c r="J389" t="s">
        <v>1785</v>
      </c>
    </row>
    <row r="390" ht="15.75" customHeight="1">
      <c r="A390">
        <v>389.0</v>
      </c>
      <c r="B390" t="s">
        <v>913</v>
      </c>
      <c r="C390" t="s">
        <v>336</v>
      </c>
      <c r="D390" t="s">
        <v>71</v>
      </c>
      <c r="E390">
        <v>276.0</v>
      </c>
      <c r="F390">
        <v>5212.0</v>
      </c>
      <c r="G390">
        <v>19.0</v>
      </c>
      <c r="H390">
        <v>19.0</v>
      </c>
      <c r="I390" s="87">
        <v>19.0</v>
      </c>
      <c r="J390" t="s">
        <v>1787</v>
      </c>
    </row>
    <row r="391" ht="15.75" customHeight="1">
      <c r="A391">
        <v>390.0</v>
      </c>
      <c r="B391" t="s">
        <v>913</v>
      </c>
      <c r="C391" t="s">
        <v>339</v>
      </c>
      <c r="D391" t="s">
        <v>71</v>
      </c>
      <c r="E391">
        <v>276.0</v>
      </c>
      <c r="F391">
        <v>5212.0</v>
      </c>
      <c r="G391">
        <v>19.0</v>
      </c>
      <c r="H391">
        <v>19.0</v>
      </c>
      <c r="I391" s="87">
        <v>19.0</v>
      </c>
      <c r="J391" t="s">
        <v>1787</v>
      </c>
    </row>
    <row r="392" ht="15.75" customHeight="1">
      <c r="A392">
        <v>391.0</v>
      </c>
      <c r="B392" t="s">
        <v>975</v>
      </c>
      <c r="C392" t="s">
        <v>587</v>
      </c>
      <c r="D392" t="s">
        <v>58</v>
      </c>
      <c r="E392">
        <v>973.0</v>
      </c>
      <c r="F392">
        <v>973.0</v>
      </c>
      <c r="G392">
        <v>3.0</v>
      </c>
      <c r="H392">
        <v>7.0</v>
      </c>
      <c r="I392" s="87">
        <v>6.3083</v>
      </c>
      <c r="J392" t="s">
        <v>1790</v>
      </c>
    </row>
    <row r="393" ht="15.75" customHeight="1">
      <c r="A393">
        <v>392.0</v>
      </c>
      <c r="B393" t="s">
        <v>975</v>
      </c>
      <c r="C393" t="s">
        <v>1792</v>
      </c>
      <c r="D393" t="s">
        <v>80</v>
      </c>
      <c r="E393">
        <v>207.0</v>
      </c>
      <c r="F393">
        <v>973.0</v>
      </c>
      <c r="G393">
        <v>1.0</v>
      </c>
      <c r="H393">
        <v>46.0</v>
      </c>
      <c r="I393" s="87">
        <v>3.1891</v>
      </c>
      <c r="J393" t="s">
        <v>1793</v>
      </c>
    </row>
    <row r="394" ht="15.75" customHeight="1">
      <c r="A394">
        <v>393.0</v>
      </c>
      <c r="B394" t="s">
        <v>975</v>
      </c>
      <c r="C394" t="s">
        <v>1796</v>
      </c>
      <c r="D394" t="s">
        <v>80</v>
      </c>
      <c r="E394">
        <v>700.0</v>
      </c>
      <c r="F394">
        <v>973.0</v>
      </c>
      <c r="G394">
        <v>3.0</v>
      </c>
      <c r="H394">
        <v>39.0</v>
      </c>
      <c r="I394" s="87">
        <v>11.8314</v>
      </c>
      <c r="J394" t="s">
        <v>1797</v>
      </c>
    </row>
    <row r="395" ht="15.75" customHeight="1">
      <c r="A395">
        <v>394.0</v>
      </c>
      <c r="B395" t="s">
        <v>975</v>
      </c>
      <c r="C395" t="s">
        <v>1799</v>
      </c>
      <c r="D395" t="s">
        <v>71</v>
      </c>
      <c r="E395">
        <v>86.0</v>
      </c>
      <c r="F395">
        <v>95.0</v>
      </c>
      <c r="G395">
        <v>19.0</v>
      </c>
      <c r="H395">
        <v>19.0</v>
      </c>
      <c r="I395" s="87">
        <v>19.0</v>
      </c>
      <c r="J395" t="s">
        <v>1800</v>
      </c>
    </row>
    <row r="396" ht="15.75" customHeight="1">
      <c r="A396">
        <v>395.0</v>
      </c>
      <c r="B396" t="s">
        <v>975</v>
      </c>
      <c r="C396" t="s">
        <v>1801</v>
      </c>
      <c r="D396" t="s">
        <v>71</v>
      </c>
      <c r="E396">
        <v>383.0</v>
      </c>
      <c r="F396">
        <v>509.0</v>
      </c>
      <c r="G396">
        <v>19.0</v>
      </c>
      <c r="H396">
        <v>19.0</v>
      </c>
      <c r="I396" s="87">
        <v>19.0</v>
      </c>
      <c r="J396" t="s">
        <v>1802</v>
      </c>
    </row>
    <row r="397" ht="15.75" customHeight="1">
      <c r="A397">
        <v>396.0</v>
      </c>
      <c r="B397" t="s">
        <v>980</v>
      </c>
      <c r="C397" t="s">
        <v>1583</v>
      </c>
      <c r="D397" t="s">
        <v>80</v>
      </c>
      <c r="E397">
        <v>380.0</v>
      </c>
      <c r="F397">
        <v>380.0</v>
      </c>
      <c r="G397">
        <v>1.0</v>
      </c>
      <c r="H397">
        <v>15.0</v>
      </c>
      <c r="I397" s="87">
        <v>3.6105</v>
      </c>
      <c r="J397" t="s">
        <v>1804</v>
      </c>
    </row>
    <row r="398" ht="15.75" customHeight="1">
      <c r="A398">
        <v>397.0</v>
      </c>
      <c r="B398" t="s">
        <v>980</v>
      </c>
      <c r="C398" t="s">
        <v>1805</v>
      </c>
      <c r="D398" t="s">
        <v>80</v>
      </c>
      <c r="E398">
        <v>116.0</v>
      </c>
      <c r="F398">
        <v>379.0</v>
      </c>
      <c r="G398">
        <v>5.0</v>
      </c>
      <c r="H398">
        <v>42.0</v>
      </c>
      <c r="I398" s="87">
        <v>14.9842</v>
      </c>
      <c r="J398" t="s">
        <v>1806</v>
      </c>
    </row>
    <row r="399" ht="15.75" customHeight="1">
      <c r="A399">
        <v>398.0</v>
      </c>
      <c r="B399" t="s">
        <v>980</v>
      </c>
      <c r="C399" t="s">
        <v>1807</v>
      </c>
      <c r="D399" t="s">
        <v>80</v>
      </c>
      <c r="E399">
        <v>244.0</v>
      </c>
      <c r="F399">
        <v>379.0</v>
      </c>
      <c r="G399">
        <v>5.0</v>
      </c>
      <c r="H399">
        <v>46.0</v>
      </c>
      <c r="I399" s="87">
        <v>21.7599</v>
      </c>
      <c r="J399" t="s">
        <v>1808</v>
      </c>
    </row>
    <row r="400" ht="15.75" customHeight="1">
      <c r="A400">
        <v>399.0</v>
      </c>
      <c r="B400" t="s">
        <v>980</v>
      </c>
      <c r="C400" t="s">
        <v>1810</v>
      </c>
      <c r="D400" t="s">
        <v>80</v>
      </c>
      <c r="E400">
        <v>340.0</v>
      </c>
      <c r="F400">
        <v>379.0</v>
      </c>
      <c r="G400">
        <v>5.0</v>
      </c>
      <c r="H400">
        <v>45.0</v>
      </c>
      <c r="I400" s="87">
        <v>24.5963</v>
      </c>
      <c r="J400" t="s">
        <v>1811</v>
      </c>
      <c r="L400" t="str">
        <f>vlookup(C400,Mapping!$B$18:$C$27,2,false)</f>
        <v>#N/A</v>
      </c>
    </row>
    <row r="401" ht="15.75" customHeight="1">
      <c r="A401">
        <v>400.0</v>
      </c>
      <c r="B401" t="s">
        <v>980</v>
      </c>
      <c r="C401" t="s">
        <v>1813</v>
      </c>
      <c r="D401" t="s">
        <v>80</v>
      </c>
      <c r="E401">
        <v>367.0</v>
      </c>
      <c r="F401">
        <v>375.0</v>
      </c>
      <c r="G401">
        <v>3.0</v>
      </c>
      <c r="H401">
        <v>47.0</v>
      </c>
      <c r="I401" s="87">
        <v>18.9947</v>
      </c>
      <c r="J401" t="s">
        <v>1817</v>
      </c>
      <c r="L401" t="str">
        <f>vlookup(C401,Mapping!$B$18:$C$27,2,false)</f>
        <v>#N/A</v>
      </c>
    </row>
    <row r="402" ht="15.75" customHeight="1">
      <c r="A402">
        <v>401.0</v>
      </c>
      <c r="B402" t="s">
        <v>980</v>
      </c>
      <c r="C402" t="s">
        <v>1819</v>
      </c>
      <c r="D402" t="s">
        <v>80</v>
      </c>
      <c r="E402">
        <v>354.0</v>
      </c>
      <c r="F402">
        <v>372.0</v>
      </c>
      <c r="G402">
        <v>3.0</v>
      </c>
      <c r="H402">
        <v>42.0</v>
      </c>
      <c r="I402" s="87">
        <v>16.172</v>
      </c>
      <c r="J402" t="s">
        <v>1821</v>
      </c>
      <c r="L402" t="str">
        <f>vlookup(C402,Mapping!$B$18:$C$27,2,false)</f>
        <v>#N/A</v>
      </c>
    </row>
    <row r="403" ht="15.75" customHeight="1">
      <c r="A403">
        <v>402.0</v>
      </c>
      <c r="B403" t="s">
        <v>980</v>
      </c>
      <c r="C403" t="s">
        <v>1824</v>
      </c>
      <c r="D403" t="s">
        <v>80</v>
      </c>
      <c r="E403">
        <v>229.0</v>
      </c>
      <c r="F403">
        <v>329.0</v>
      </c>
      <c r="G403">
        <v>3.0</v>
      </c>
      <c r="H403">
        <v>38.0</v>
      </c>
      <c r="I403" s="87">
        <v>12.772</v>
      </c>
      <c r="J403" t="s">
        <v>1825</v>
      </c>
      <c r="L403" t="str">
        <f>vlookup(C403,Mapping!$B$18:$C$27,2,false)</f>
        <v>#N/A</v>
      </c>
    </row>
    <row r="404" ht="15.75" customHeight="1">
      <c r="A404">
        <v>403.0</v>
      </c>
      <c r="B404" t="s">
        <v>980</v>
      </c>
      <c r="C404" t="s">
        <v>1827</v>
      </c>
      <c r="D404" t="s">
        <v>80</v>
      </c>
      <c r="E404">
        <v>58.0</v>
      </c>
      <c r="F404">
        <v>154.0</v>
      </c>
      <c r="G404">
        <v>3.0</v>
      </c>
      <c r="H404">
        <v>37.0</v>
      </c>
      <c r="I404" s="87">
        <v>8.7727</v>
      </c>
      <c r="J404" t="s">
        <v>1829</v>
      </c>
      <c r="L404" t="str">
        <f>vlookup(C404,Mapping!$B$18:$C$27,2,false)</f>
        <v>#N/A</v>
      </c>
    </row>
    <row r="405" ht="15.75" customHeight="1">
      <c r="A405">
        <v>404.0</v>
      </c>
      <c r="B405" t="s">
        <v>1016</v>
      </c>
      <c r="C405" t="s">
        <v>587</v>
      </c>
      <c r="D405" t="s">
        <v>58</v>
      </c>
      <c r="E405">
        <v>969.0</v>
      </c>
      <c r="F405">
        <v>98705.0</v>
      </c>
      <c r="G405">
        <v>3.0</v>
      </c>
      <c r="H405">
        <v>7.0</v>
      </c>
      <c r="I405" s="87">
        <v>6.1284</v>
      </c>
      <c r="J405" t="s">
        <v>1835</v>
      </c>
      <c r="L405" t="str">
        <f>vlookup(C405,Mapping!$B$18:$C$27,2,false)</f>
        <v>#N/A</v>
      </c>
    </row>
    <row r="406" ht="15.75" customHeight="1">
      <c r="A406">
        <v>405.0</v>
      </c>
      <c r="B406" t="s">
        <v>1016</v>
      </c>
      <c r="C406" t="s">
        <v>1836</v>
      </c>
      <c r="D406" t="s">
        <v>58</v>
      </c>
      <c r="E406">
        <v>2041.0</v>
      </c>
      <c r="F406">
        <v>98705.0</v>
      </c>
      <c r="G406">
        <v>1.0</v>
      </c>
      <c r="H406">
        <v>4.0</v>
      </c>
      <c r="I406" s="87">
        <v>2.5699</v>
      </c>
      <c r="J406" t="s">
        <v>1838</v>
      </c>
      <c r="L406" t="str">
        <f>vlookup(C406,Mapping!$B$18:$C$27,2,false)</f>
        <v>#N/A</v>
      </c>
    </row>
    <row r="407" ht="15.75" customHeight="1">
      <c r="A407">
        <v>406.0</v>
      </c>
      <c r="B407" t="s">
        <v>1016</v>
      </c>
      <c r="C407" t="s">
        <v>454</v>
      </c>
      <c r="D407" t="s">
        <v>1243</v>
      </c>
      <c r="E407">
        <v>92971.0</v>
      </c>
      <c r="F407">
        <v>98705.0</v>
      </c>
      <c r="G407">
        <v>1.0</v>
      </c>
      <c r="H407">
        <v>8.0</v>
      </c>
      <c r="I407" s="87">
        <v>6.128</v>
      </c>
      <c r="J407" t="s">
        <v>1839</v>
      </c>
      <c r="L407" t="str">
        <f>vlookup(C407,Mapping!$B$18:$C$27,2,false)</f>
        <v>#N/A</v>
      </c>
    </row>
    <row r="408" ht="15.75" customHeight="1">
      <c r="A408">
        <v>407.0</v>
      </c>
      <c r="B408" t="s">
        <v>1016</v>
      </c>
      <c r="C408" t="s">
        <v>1841</v>
      </c>
      <c r="D408" t="s">
        <v>71</v>
      </c>
      <c r="E408">
        <v>591.0</v>
      </c>
      <c r="F408">
        <v>68063.0</v>
      </c>
      <c r="G408">
        <v>19.0</v>
      </c>
      <c r="H408">
        <v>19.0</v>
      </c>
      <c r="I408" s="87">
        <v>19.0</v>
      </c>
      <c r="J408" t="s">
        <v>1842</v>
      </c>
      <c r="L408" t="str">
        <f>vlookup(C408,Mapping!$B$18:$C$27,2,false)</f>
        <v>#N/A</v>
      </c>
    </row>
    <row r="409" ht="15.75" customHeight="1">
      <c r="A409">
        <v>408.0</v>
      </c>
      <c r="B409" t="s">
        <v>1016</v>
      </c>
      <c r="C409" t="s">
        <v>1843</v>
      </c>
      <c r="D409" t="s">
        <v>80</v>
      </c>
      <c r="E409">
        <v>112.0</v>
      </c>
      <c r="F409">
        <v>153.0</v>
      </c>
      <c r="G409">
        <v>7.0</v>
      </c>
      <c r="H409">
        <v>78.0</v>
      </c>
      <c r="I409" s="87">
        <v>31.6471</v>
      </c>
      <c r="J409" t="s">
        <v>1844</v>
      </c>
      <c r="L409" t="str">
        <f>vlookup(C409,Mapping!$B$18:$C$27,2,false)</f>
        <v>#N/A</v>
      </c>
    </row>
    <row r="410" ht="15.75" customHeight="1">
      <c r="A410">
        <v>409.0</v>
      </c>
      <c r="B410" t="s">
        <v>1028</v>
      </c>
      <c r="C410" t="s">
        <v>1845</v>
      </c>
      <c r="D410" t="s">
        <v>58</v>
      </c>
      <c r="E410">
        <v>3431.0</v>
      </c>
      <c r="F410">
        <v>3431.0</v>
      </c>
      <c r="G410">
        <v>1.0</v>
      </c>
      <c r="H410">
        <v>4.0</v>
      </c>
      <c r="I410" s="87">
        <v>3.6989</v>
      </c>
      <c r="J410" t="s">
        <v>1846</v>
      </c>
      <c r="L410" t="str">
        <f>vlookup(C410,Mapping!$B$18:$C$27,2,false)</f>
        <v>#N/A</v>
      </c>
    </row>
    <row r="411" ht="15.75" customHeight="1">
      <c r="A411">
        <v>410.0</v>
      </c>
      <c r="B411" t="s">
        <v>1028</v>
      </c>
      <c r="C411" t="s">
        <v>587</v>
      </c>
      <c r="D411" t="s">
        <v>58</v>
      </c>
      <c r="E411">
        <v>3016.0</v>
      </c>
      <c r="F411">
        <v>3427.0</v>
      </c>
      <c r="G411">
        <v>1.0</v>
      </c>
      <c r="H411">
        <v>4.0</v>
      </c>
      <c r="I411" s="87">
        <v>3.7032</v>
      </c>
      <c r="J411" t="s">
        <v>1847</v>
      </c>
      <c r="L411" t="str">
        <f>vlookup(C411,Mapping!$B$18:$C$27,2,false)</f>
        <v>#N/A</v>
      </c>
    </row>
    <row r="412" ht="15.75" customHeight="1">
      <c r="A412">
        <v>411.0</v>
      </c>
      <c r="B412" t="s">
        <v>1028</v>
      </c>
      <c r="C412" t="s">
        <v>1848</v>
      </c>
      <c r="D412" t="s">
        <v>80</v>
      </c>
      <c r="E412">
        <v>2249.0</v>
      </c>
      <c r="F412">
        <v>3424.0</v>
      </c>
      <c r="G412">
        <v>2.0</v>
      </c>
      <c r="H412">
        <v>7.0</v>
      </c>
      <c r="I412" s="87">
        <v>4.9755</v>
      </c>
      <c r="J412" t="s">
        <v>1849</v>
      </c>
      <c r="L412" t="str">
        <f>vlookup(C412,Mapping!$B$18:$C$27,2,false)</f>
        <v>#N/A</v>
      </c>
    </row>
    <row r="413" ht="15.75" customHeight="1">
      <c r="A413">
        <v>412.0</v>
      </c>
      <c r="B413" t="s">
        <v>1028</v>
      </c>
      <c r="C413" t="s">
        <v>1851</v>
      </c>
      <c r="D413" t="s">
        <v>71</v>
      </c>
      <c r="E413">
        <v>1836.0</v>
      </c>
      <c r="F413">
        <v>3424.0</v>
      </c>
      <c r="G413">
        <v>19.0</v>
      </c>
      <c r="H413">
        <v>19.0</v>
      </c>
      <c r="I413" s="87">
        <v>19.0</v>
      </c>
      <c r="J413" t="s">
        <v>1852</v>
      </c>
      <c r="L413" t="str">
        <f>vlookup(C413,Mapping!$B$18:$C$27,2,false)</f>
        <v>#N/A</v>
      </c>
    </row>
    <row r="414" ht="15.75" customHeight="1">
      <c r="A414">
        <v>413.0</v>
      </c>
      <c r="B414" t="s">
        <v>1028</v>
      </c>
      <c r="C414" t="s">
        <v>1853</v>
      </c>
      <c r="D414" t="s">
        <v>455</v>
      </c>
      <c r="E414">
        <v>435.0</v>
      </c>
      <c r="F414">
        <v>3429.0</v>
      </c>
      <c r="G414">
        <v>1.0</v>
      </c>
      <c r="H414">
        <v>4.0</v>
      </c>
      <c r="I414" s="87">
        <v>1.8023</v>
      </c>
      <c r="J414" t="s">
        <v>1854</v>
      </c>
      <c r="L414" t="str">
        <f>vlookup(C414,Mapping!$B$18:$C$27,2,false)</f>
        <v>#N/A</v>
      </c>
    </row>
    <row r="415" ht="15.75" customHeight="1">
      <c r="A415">
        <v>414.0</v>
      </c>
      <c r="B415" t="s">
        <v>1028</v>
      </c>
      <c r="C415" t="s">
        <v>1855</v>
      </c>
      <c r="D415" t="s">
        <v>71</v>
      </c>
      <c r="E415">
        <v>1028.0</v>
      </c>
      <c r="F415">
        <v>1728.0</v>
      </c>
      <c r="G415">
        <v>19.0</v>
      </c>
      <c r="H415">
        <v>19.0</v>
      </c>
      <c r="I415" s="87">
        <v>19.0</v>
      </c>
      <c r="J415" t="s">
        <v>1856</v>
      </c>
      <c r="L415" t="str">
        <f>vlookup(C415,Mapping!$B$18:$C$27,2,false)</f>
        <v>#N/A</v>
      </c>
    </row>
    <row r="416" ht="15.75" customHeight="1">
      <c r="A416">
        <v>415.0</v>
      </c>
      <c r="B416" t="s">
        <v>1028</v>
      </c>
      <c r="C416" t="s">
        <v>336</v>
      </c>
      <c r="D416" t="s">
        <v>71</v>
      </c>
      <c r="E416">
        <v>1029.0</v>
      </c>
      <c r="F416">
        <v>3430.0</v>
      </c>
      <c r="G416">
        <v>19.0</v>
      </c>
      <c r="H416">
        <v>19.0</v>
      </c>
      <c r="I416" s="87">
        <v>19.0</v>
      </c>
      <c r="J416" t="s">
        <v>1858</v>
      </c>
      <c r="L416" t="str">
        <f>vlookup(C416,Mapping!$B$18:$C$27,2,false)</f>
        <v>#N/A</v>
      </c>
    </row>
    <row r="417" ht="15.75" customHeight="1">
      <c r="A417">
        <v>416.0</v>
      </c>
      <c r="B417" t="s">
        <v>1101</v>
      </c>
      <c r="C417" t="s">
        <v>1860</v>
      </c>
      <c r="D417" t="s">
        <v>80</v>
      </c>
      <c r="E417">
        <v>185.0</v>
      </c>
      <c r="F417">
        <v>188.0</v>
      </c>
      <c r="G417">
        <v>2.0</v>
      </c>
      <c r="H417">
        <v>19.0</v>
      </c>
      <c r="I417" s="87">
        <v>6.6277</v>
      </c>
      <c r="J417" t="s">
        <v>1861</v>
      </c>
      <c r="L417" t="str">
        <f>vlookup(C417,Mapping!$B$18:$C$27,2,false)</f>
        <v>#N/A</v>
      </c>
    </row>
    <row r="418" ht="15.75" customHeight="1">
      <c r="A418">
        <v>417.0</v>
      </c>
      <c r="B418" t="s">
        <v>1101</v>
      </c>
      <c r="C418" t="s">
        <v>582</v>
      </c>
      <c r="D418" t="s">
        <v>80</v>
      </c>
      <c r="E418">
        <v>187.0</v>
      </c>
      <c r="F418">
        <v>187.0</v>
      </c>
      <c r="G418">
        <v>4.0</v>
      </c>
      <c r="H418">
        <v>78.0</v>
      </c>
      <c r="I418" s="87">
        <v>30.7326</v>
      </c>
      <c r="J418" t="s">
        <v>1863</v>
      </c>
      <c r="L418" t="str">
        <f>vlookup(C418,Mapping!$B$18:$C$27,2,false)</f>
        <v>#N/A</v>
      </c>
    </row>
    <row r="419" ht="15.75" customHeight="1">
      <c r="A419">
        <v>418.0</v>
      </c>
      <c r="B419" t="s">
        <v>1101</v>
      </c>
      <c r="C419" t="s">
        <v>336</v>
      </c>
      <c r="D419" t="s">
        <v>71</v>
      </c>
      <c r="E419">
        <v>56.0</v>
      </c>
      <c r="F419">
        <v>188.0</v>
      </c>
      <c r="G419">
        <v>19.0</v>
      </c>
      <c r="H419">
        <v>19.0</v>
      </c>
      <c r="I419" s="87">
        <v>19.0</v>
      </c>
      <c r="J419" t="s">
        <v>1865</v>
      </c>
      <c r="L419" t="str">
        <f>vlookup(C419,Mapping!$B$18:$C$27,2,false)</f>
        <v>#N/A</v>
      </c>
    </row>
    <row r="420" ht="15.75" customHeight="1">
      <c r="A420">
        <v>419.0</v>
      </c>
      <c r="B420" t="s">
        <v>1101</v>
      </c>
      <c r="C420" t="s">
        <v>339</v>
      </c>
      <c r="D420" t="s">
        <v>71</v>
      </c>
      <c r="E420">
        <v>41.0</v>
      </c>
      <c r="F420">
        <v>188.0</v>
      </c>
      <c r="G420">
        <v>19.0</v>
      </c>
      <c r="H420">
        <v>19.0</v>
      </c>
      <c r="I420" s="87">
        <v>19.0</v>
      </c>
      <c r="J420" t="s">
        <v>1870</v>
      </c>
      <c r="L420" t="str">
        <f>vlookup(C420,Mapping!$B$18:$C$27,2,false)</f>
        <v>#N/A</v>
      </c>
    </row>
    <row r="421" ht="15.75" customHeight="1">
      <c r="A421">
        <v>420.0</v>
      </c>
      <c r="B421" t="s">
        <v>1190</v>
      </c>
      <c r="C421" t="s">
        <v>1527</v>
      </c>
      <c r="D421" t="s">
        <v>58</v>
      </c>
      <c r="E421">
        <v>207093.0</v>
      </c>
      <c r="F421">
        <v>207093.0</v>
      </c>
      <c r="G421">
        <v>1.0</v>
      </c>
      <c r="H421">
        <v>6.0</v>
      </c>
      <c r="I421" s="87">
        <v>5.6286</v>
      </c>
      <c r="J421" t="s">
        <v>1879</v>
      </c>
      <c r="L421" t="str">
        <f>vlookup(C421,Mapping!$B$18:$C$27,2,false)</f>
        <v>#N/A</v>
      </c>
    </row>
    <row r="422" ht="15.75" customHeight="1">
      <c r="A422">
        <v>421.0</v>
      </c>
      <c r="B422" t="s">
        <v>1190</v>
      </c>
      <c r="C422" t="s">
        <v>1883</v>
      </c>
      <c r="D422" t="s">
        <v>58</v>
      </c>
      <c r="E422">
        <v>1222.0</v>
      </c>
      <c r="F422">
        <v>197768.0</v>
      </c>
      <c r="G422">
        <v>1.0</v>
      </c>
      <c r="H422">
        <v>6.0</v>
      </c>
      <c r="I422" s="87">
        <v>4.4729</v>
      </c>
      <c r="J422" t="s">
        <v>1886</v>
      </c>
      <c r="L422" t="str">
        <f>vlookup(C422,Mapping!$B$18:$C$27,2,false)</f>
        <v>#N/A</v>
      </c>
    </row>
    <row r="423" ht="15.75" customHeight="1">
      <c r="A423">
        <v>422.0</v>
      </c>
      <c r="B423" t="s">
        <v>1190</v>
      </c>
      <c r="C423" t="s">
        <v>1889</v>
      </c>
      <c r="D423" t="s">
        <v>58</v>
      </c>
      <c r="E423">
        <v>15710.0</v>
      </c>
      <c r="F423">
        <v>202579.0</v>
      </c>
      <c r="G423">
        <v>1.0</v>
      </c>
      <c r="H423">
        <v>6.0</v>
      </c>
      <c r="I423" s="87">
        <v>5.1769</v>
      </c>
      <c r="J423" t="s">
        <v>1890</v>
      </c>
      <c r="L423" t="str">
        <f>vlookup(C423,Mapping!$B$18:$C$27,2,false)</f>
        <v>#N/A</v>
      </c>
    </row>
    <row r="424" ht="15.75" customHeight="1">
      <c r="A424">
        <v>423.0</v>
      </c>
      <c r="B424" t="s">
        <v>1190</v>
      </c>
      <c r="C424" t="s">
        <v>1893</v>
      </c>
      <c r="D424" t="s">
        <v>58</v>
      </c>
      <c r="E424">
        <v>141479.0</v>
      </c>
      <c r="F424">
        <v>179739.0</v>
      </c>
      <c r="G424">
        <v>1.0</v>
      </c>
      <c r="H424">
        <v>6.0</v>
      </c>
      <c r="I424" s="87">
        <v>5.5446</v>
      </c>
      <c r="J424" t="s">
        <v>1896</v>
      </c>
      <c r="L424" t="str">
        <f>vlookup(C424,Mapping!$B$18:$C$27,2,false)</f>
        <v>#N/A</v>
      </c>
    </row>
    <row r="425" ht="15.75" customHeight="1">
      <c r="A425">
        <v>424.0</v>
      </c>
      <c r="B425" t="s">
        <v>1190</v>
      </c>
      <c r="C425" t="s">
        <v>1898</v>
      </c>
      <c r="D425" t="s">
        <v>58</v>
      </c>
      <c r="E425">
        <v>10248.0</v>
      </c>
      <c r="F425">
        <v>172872.0</v>
      </c>
      <c r="G425">
        <v>4.0</v>
      </c>
      <c r="H425">
        <v>5.0</v>
      </c>
      <c r="I425" s="87">
        <v>4.9631</v>
      </c>
      <c r="J425" t="s">
        <v>1899</v>
      </c>
      <c r="L425" t="str">
        <f>vlookup(C425,Mapping!$B$18:$C$27,2,false)</f>
        <v>#N/A</v>
      </c>
    </row>
    <row r="426" ht="15.75" customHeight="1">
      <c r="A426">
        <v>425.0</v>
      </c>
      <c r="B426" t="s">
        <v>1190</v>
      </c>
      <c r="C426" t="s">
        <v>1901</v>
      </c>
      <c r="D426" t="s">
        <v>80</v>
      </c>
      <c r="E426">
        <v>297.0</v>
      </c>
      <c r="F426">
        <v>107331.0</v>
      </c>
      <c r="G426">
        <v>1.0</v>
      </c>
      <c r="H426">
        <v>5.0</v>
      </c>
      <c r="I426" s="87">
        <v>1.4047</v>
      </c>
      <c r="J426" t="s">
        <v>1902</v>
      </c>
      <c r="L426" t="str">
        <f>vlookup(C426,Mapping!$B$18:$C$27,2,false)</f>
        <v>#N/A</v>
      </c>
    </row>
    <row r="427" ht="15.75" customHeight="1">
      <c r="A427">
        <v>426.0</v>
      </c>
      <c r="B427" t="s">
        <v>1190</v>
      </c>
      <c r="C427" t="s">
        <v>1905</v>
      </c>
      <c r="D427" t="s">
        <v>80</v>
      </c>
      <c r="E427">
        <v>196357.0</v>
      </c>
      <c r="F427">
        <v>206731.0</v>
      </c>
      <c r="G427">
        <v>1.0</v>
      </c>
      <c r="H427">
        <v>160.0</v>
      </c>
      <c r="I427" s="87">
        <v>34.0792</v>
      </c>
      <c r="J427" t="s">
        <v>1906</v>
      </c>
      <c r="L427" t="str">
        <f>vlookup(C427,Mapping!$B$18:$C$27,2,false)</f>
        <v>#N/A</v>
      </c>
    </row>
    <row r="428" ht="15.75" customHeight="1">
      <c r="A428">
        <v>427.0</v>
      </c>
      <c r="B428" t="s">
        <v>1190</v>
      </c>
      <c r="C428" t="s">
        <v>1908</v>
      </c>
      <c r="D428" t="s">
        <v>80</v>
      </c>
      <c r="E428">
        <v>107900.0</v>
      </c>
      <c r="F428">
        <v>111554.0</v>
      </c>
      <c r="G428">
        <v>4.0</v>
      </c>
      <c r="H428">
        <v>60.0</v>
      </c>
      <c r="I428" s="87">
        <v>17.4136</v>
      </c>
      <c r="J428" t="s">
        <v>1910</v>
      </c>
      <c r="L428" t="str">
        <f>vlookup(C428,Mapping!$B$18:$C$27,2,false)</f>
        <v>#N/A</v>
      </c>
    </row>
    <row r="429" ht="15.75" customHeight="1">
      <c r="A429">
        <v>428.0</v>
      </c>
      <c r="B429" t="s">
        <v>1190</v>
      </c>
      <c r="C429" t="s">
        <v>1912</v>
      </c>
      <c r="D429" t="s">
        <v>80</v>
      </c>
      <c r="E429">
        <v>72436.0</v>
      </c>
      <c r="F429">
        <v>202870.0</v>
      </c>
      <c r="G429">
        <v>1.0</v>
      </c>
      <c r="H429">
        <v>78.0</v>
      </c>
      <c r="I429" s="87">
        <v>10.3051</v>
      </c>
      <c r="J429" t="s">
        <v>1913</v>
      </c>
      <c r="L429" t="str">
        <f>vlookup(C429,Mapping!$B$18:$C$27,2,false)</f>
        <v>#N/A</v>
      </c>
    </row>
    <row r="430" ht="15.75" customHeight="1">
      <c r="A430">
        <v>429.0</v>
      </c>
      <c r="B430" t="s">
        <v>1190</v>
      </c>
      <c r="C430" t="s">
        <v>336</v>
      </c>
      <c r="D430" t="s">
        <v>71</v>
      </c>
      <c r="E430">
        <v>114942.0</v>
      </c>
      <c r="F430">
        <v>143342.0</v>
      </c>
      <c r="G430">
        <v>19.0</v>
      </c>
      <c r="H430">
        <v>19.0</v>
      </c>
      <c r="I430" s="87">
        <v>19.0</v>
      </c>
      <c r="J430" t="s">
        <v>1915</v>
      </c>
      <c r="L430" t="str">
        <f>vlookup(C430,Mapping!$B$18:$C$27,2,false)</f>
        <v>#N/A</v>
      </c>
    </row>
    <row r="431" ht="15.75" customHeight="1">
      <c r="A431">
        <v>430.0</v>
      </c>
      <c r="B431" t="s">
        <v>1190</v>
      </c>
      <c r="C431" t="s">
        <v>339</v>
      </c>
      <c r="D431" t="s">
        <v>71</v>
      </c>
      <c r="E431">
        <v>113681.0</v>
      </c>
      <c r="F431">
        <v>151174.0</v>
      </c>
      <c r="G431">
        <v>19.0</v>
      </c>
      <c r="H431">
        <v>19.0</v>
      </c>
      <c r="I431" s="87">
        <v>19.0</v>
      </c>
      <c r="J431" t="s">
        <v>1919</v>
      </c>
      <c r="L431" t="str">
        <f>vlookup(C431,Mapping!$B$18:$C$27,2,false)</f>
        <v>#N/A</v>
      </c>
    </row>
    <row r="432" ht="15.75" customHeight="1">
      <c r="A432">
        <v>431.0</v>
      </c>
      <c r="B432" t="s">
        <v>1190</v>
      </c>
      <c r="C432" t="s">
        <v>334</v>
      </c>
      <c r="D432" t="s">
        <v>80</v>
      </c>
      <c r="E432">
        <v>188.0</v>
      </c>
      <c r="F432">
        <v>139434.0</v>
      </c>
      <c r="G432">
        <v>1.0</v>
      </c>
      <c r="H432">
        <v>15.0</v>
      </c>
      <c r="I432" s="87">
        <v>7.1566</v>
      </c>
      <c r="J432" t="s">
        <v>1923</v>
      </c>
      <c r="L432" t="str">
        <f>vlookup(C432,Mapping!$B$18:$C$27,2,false)</f>
        <v>#N/A</v>
      </c>
    </row>
    <row r="433" ht="15.75" customHeight="1">
      <c r="A433">
        <v>432.0</v>
      </c>
      <c r="B433" t="s">
        <v>1190</v>
      </c>
      <c r="C433" t="s">
        <v>219</v>
      </c>
      <c r="D433" t="s">
        <v>80</v>
      </c>
      <c r="E433">
        <v>120.0</v>
      </c>
      <c r="F433">
        <v>148439.0</v>
      </c>
      <c r="G433">
        <v>2.0</v>
      </c>
      <c r="H433">
        <v>18.0</v>
      </c>
      <c r="I433" s="87">
        <v>6.7562</v>
      </c>
      <c r="J433" t="s">
        <v>1927</v>
      </c>
      <c r="L433" t="str">
        <f>vlookup(C433,Mapping!$B$18:$C$27,2,false)</f>
        <v>#N/A</v>
      </c>
    </row>
    <row r="434" ht="15.75" customHeight="1">
      <c r="A434">
        <v>433.0</v>
      </c>
      <c r="B434" t="s">
        <v>1190</v>
      </c>
      <c r="C434" t="s">
        <v>1932</v>
      </c>
      <c r="D434" t="s">
        <v>80</v>
      </c>
      <c r="E434">
        <v>65895.0</v>
      </c>
      <c r="F434">
        <v>65976.0</v>
      </c>
      <c r="G434">
        <v>1.0</v>
      </c>
      <c r="H434">
        <v>118.0</v>
      </c>
      <c r="I434" s="87">
        <v>34.5213</v>
      </c>
      <c r="J434" t="s">
        <v>1933</v>
      </c>
      <c r="L434" t="str">
        <f>vlookup(C434,Mapping!$B$18:$C$27,2,false)</f>
        <v>#N/A</v>
      </c>
    </row>
    <row r="435" ht="15.75" customHeight="1">
      <c r="A435">
        <v>434.0</v>
      </c>
      <c r="B435" t="s">
        <v>1190</v>
      </c>
      <c r="C435" t="s">
        <v>1936</v>
      </c>
      <c r="D435" t="s">
        <v>80</v>
      </c>
      <c r="E435">
        <v>23682.0</v>
      </c>
      <c r="F435">
        <v>29211.0</v>
      </c>
      <c r="G435">
        <v>1.0</v>
      </c>
      <c r="H435">
        <v>250.0</v>
      </c>
      <c r="I435" s="87">
        <v>37.0099</v>
      </c>
      <c r="J435" t="s">
        <v>1938</v>
      </c>
      <c r="L435" t="str">
        <f>vlookup(C435,Mapping!$B$18:$C$27,2,false)</f>
        <v>#N/A</v>
      </c>
    </row>
    <row r="436" ht="15.75" customHeight="1">
      <c r="A436">
        <v>435.0</v>
      </c>
      <c r="B436" t="s">
        <v>1190</v>
      </c>
      <c r="C436" t="s">
        <v>1940</v>
      </c>
      <c r="D436" t="s">
        <v>80</v>
      </c>
      <c r="E436">
        <v>10584.0</v>
      </c>
      <c r="F436">
        <v>13750.0</v>
      </c>
      <c r="G436">
        <v>1.0</v>
      </c>
      <c r="H436">
        <v>250.0</v>
      </c>
      <c r="I436" s="87">
        <v>45.6369</v>
      </c>
      <c r="J436" t="s">
        <v>1942</v>
      </c>
      <c r="L436" t="str">
        <f>vlookup(C436,Mapping!$B$18:$C$27,2,false)</f>
        <v>#N/A</v>
      </c>
    </row>
    <row r="437" ht="15.75" customHeight="1">
      <c r="A437">
        <v>436.0</v>
      </c>
      <c r="B437" t="s">
        <v>1190</v>
      </c>
      <c r="C437" t="s">
        <v>1944</v>
      </c>
      <c r="D437" t="s">
        <v>80</v>
      </c>
      <c r="E437">
        <v>10182.0</v>
      </c>
      <c r="F437">
        <v>21220.0</v>
      </c>
      <c r="G437">
        <v>1.0</v>
      </c>
      <c r="H437">
        <v>175.0</v>
      </c>
      <c r="I437" s="87">
        <v>22.9076</v>
      </c>
      <c r="J437" t="s">
        <v>1945</v>
      </c>
      <c r="L437" t="str">
        <f>vlookup(C437,Mapping!$B$18:$C$27,2,false)</f>
        <v>#N/A</v>
      </c>
    </row>
    <row r="438" ht="15.75" customHeight="1">
      <c r="A438">
        <v>437.0</v>
      </c>
      <c r="B438" t="s">
        <v>1190</v>
      </c>
      <c r="C438" t="s">
        <v>1947</v>
      </c>
      <c r="D438" t="s">
        <v>58</v>
      </c>
      <c r="E438">
        <v>3801.0</v>
      </c>
      <c r="F438">
        <v>50741.0</v>
      </c>
      <c r="G438">
        <v>4.0</v>
      </c>
      <c r="H438">
        <v>5.0</v>
      </c>
      <c r="I438" s="87">
        <v>4.9564</v>
      </c>
      <c r="J438" t="s">
        <v>1949</v>
      </c>
      <c r="L438" t="str">
        <f>vlookup(C438,Mapping!$B$18:$C$27,2,false)</f>
        <v>#N/A</v>
      </c>
    </row>
    <row r="439" ht="15.75" customHeight="1">
      <c r="A439">
        <v>438.0</v>
      </c>
      <c r="B439" t="s">
        <v>1190</v>
      </c>
      <c r="C439" t="s">
        <v>1951</v>
      </c>
      <c r="D439" t="s">
        <v>58</v>
      </c>
      <c r="E439">
        <v>1326.0</v>
      </c>
      <c r="F439">
        <v>6379.0</v>
      </c>
      <c r="G439">
        <v>4.0</v>
      </c>
      <c r="H439">
        <v>5.0</v>
      </c>
      <c r="I439" s="87">
        <v>4.9702</v>
      </c>
      <c r="J439" t="s">
        <v>1953</v>
      </c>
      <c r="L439" t="str">
        <f>vlookup(C439,Mapping!$B$18:$C$27,2,false)</f>
        <v>#N/A</v>
      </c>
    </row>
    <row r="440" ht="15.75" customHeight="1">
      <c r="A440">
        <v>439.0</v>
      </c>
      <c r="B440" t="s">
        <v>1190</v>
      </c>
      <c r="C440" t="s">
        <v>1955</v>
      </c>
      <c r="D440" t="s">
        <v>58</v>
      </c>
      <c r="E440">
        <v>528.0</v>
      </c>
      <c r="F440">
        <v>2050.0</v>
      </c>
      <c r="G440">
        <v>4.0</v>
      </c>
      <c r="H440">
        <v>5.0</v>
      </c>
      <c r="I440" s="87">
        <v>4.9512</v>
      </c>
      <c r="J440" t="s">
        <v>1957</v>
      </c>
      <c r="L440" t="str">
        <f>vlookup(C440,Mapping!$B$18:$C$27,2,false)</f>
        <v>#N/A</v>
      </c>
    </row>
    <row r="441" ht="15.75" customHeight="1">
      <c r="A441">
        <v>440.0</v>
      </c>
      <c r="B441" t="s">
        <v>1190</v>
      </c>
      <c r="C441" t="s">
        <v>1960</v>
      </c>
      <c r="D441" t="s">
        <v>58</v>
      </c>
      <c r="E441">
        <v>28351.0</v>
      </c>
      <c r="F441">
        <v>207045.0</v>
      </c>
      <c r="G441">
        <v>1.0</v>
      </c>
      <c r="H441">
        <v>6.0</v>
      </c>
      <c r="I441" s="87">
        <v>5.1495</v>
      </c>
      <c r="J441" t="s">
        <v>1961</v>
      </c>
      <c r="L441" t="str">
        <f>vlookup(C441,Mapping!$B$18:$C$27,2,false)</f>
        <v>#N/A</v>
      </c>
    </row>
    <row r="442" ht="15.75" customHeight="1">
      <c r="A442">
        <v>441.0</v>
      </c>
      <c r="B442" t="s">
        <v>1190</v>
      </c>
      <c r="C442" t="s">
        <v>1965</v>
      </c>
      <c r="D442" t="s">
        <v>58</v>
      </c>
      <c r="E442">
        <v>2049.0</v>
      </c>
      <c r="F442">
        <v>4762.0</v>
      </c>
      <c r="G442">
        <v>3.0</v>
      </c>
      <c r="H442">
        <v>6.0</v>
      </c>
      <c r="I442" s="87">
        <v>5.0525</v>
      </c>
      <c r="J442" t="s">
        <v>1966</v>
      </c>
      <c r="L442" t="str">
        <f>vlookup(C442,Mapping!$B$18:$C$27,2,false)</f>
        <v>#N/A</v>
      </c>
    </row>
    <row r="443" ht="15.75" customHeight="1">
      <c r="A443">
        <v>442.0</v>
      </c>
      <c r="B443" t="s">
        <v>1190</v>
      </c>
      <c r="C443" t="s">
        <v>1969</v>
      </c>
      <c r="D443" t="s">
        <v>58</v>
      </c>
      <c r="E443">
        <v>9191.0</v>
      </c>
      <c r="F443">
        <v>12362.0</v>
      </c>
      <c r="G443">
        <v>1.0</v>
      </c>
      <c r="H443">
        <v>6.0</v>
      </c>
      <c r="I443" s="87">
        <v>5.5231</v>
      </c>
      <c r="J443" t="s">
        <v>1970</v>
      </c>
      <c r="L443" t="str">
        <f>vlookup(C443,Mapping!$B$18:$C$27,2,false)</f>
        <v>#N/A</v>
      </c>
    </row>
    <row r="444" ht="15.75" customHeight="1">
      <c r="A444">
        <v>443.0</v>
      </c>
      <c r="B444" t="s">
        <v>1387</v>
      </c>
      <c r="C444" t="s">
        <v>811</v>
      </c>
      <c r="D444" t="s">
        <v>58</v>
      </c>
      <c r="E444">
        <v>3745.0</v>
      </c>
      <c r="F444">
        <v>3745.0</v>
      </c>
      <c r="G444">
        <v>1.0</v>
      </c>
      <c r="H444">
        <v>4.0</v>
      </c>
      <c r="I444" s="87">
        <v>3.7415</v>
      </c>
      <c r="J444" t="s">
        <v>1971</v>
      </c>
      <c r="L444" t="str">
        <f>vlookup(C444,Mapping!$B$18:$C$27,2,false)</f>
        <v>#N/A</v>
      </c>
    </row>
    <row r="445" ht="15.75" customHeight="1">
      <c r="A445">
        <v>444.0</v>
      </c>
      <c r="B445" t="s">
        <v>1387</v>
      </c>
      <c r="C445" t="s">
        <v>1973</v>
      </c>
      <c r="D445" t="s">
        <v>80</v>
      </c>
      <c r="E445">
        <v>1577.0</v>
      </c>
      <c r="F445">
        <v>3511.0</v>
      </c>
      <c r="G445">
        <v>3.0</v>
      </c>
      <c r="H445">
        <v>14.0</v>
      </c>
      <c r="I445" s="87">
        <v>6.5318</v>
      </c>
      <c r="J445" t="s">
        <v>1974</v>
      </c>
      <c r="L445" t="str">
        <f>vlookup(C445,Mapping!$B$18:$C$27,2,false)</f>
        <v>#N/A</v>
      </c>
    </row>
    <row r="446" ht="15.75" customHeight="1">
      <c r="A446">
        <v>445.0</v>
      </c>
      <c r="B446" t="s">
        <v>1387</v>
      </c>
      <c r="C446" t="s">
        <v>570</v>
      </c>
      <c r="D446" t="s">
        <v>71</v>
      </c>
      <c r="E446">
        <v>567.0</v>
      </c>
      <c r="F446">
        <v>3691.0</v>
      </c>
      <c r="G446">
        <v>26.0</v>
      </c>
      <c r="H446">
        <v>26.0</v>
      </c>
      <c r="I446" s="87">
        <v>26.0</v>
      </c>
      <c r="J446" t="s">
        <v>1976</v>
      </c>
      <c r="L446" t="str">
        <f>vlookup(C446,Mapping!$B$18:$C$27,2,false)</f>
        <v>#N/A</v>
      </c>
    </row>
    <row r="447" ht="15.75" customHeight="1">
      <c r="A447">
        <v>446.0</v>
      </c>
      <c r="B447" t="s">
        <v>1387</v>
      </c>
      <c r="C447" t="s">
        <v>576</v>
      </c>
      <c r="D447" t="s">
        <v>71</v>
      </c>
      <c r="E447">
        <v>839.0</v>
      </c>
      <c r="F447">
        <v>3541.0</v>
      </c>
      <c r="G447">
        <v>26.0</v>
      </c>
      <c r="H447">
        <v>26.0</v>
      </c>
      <c r="I447" s="87">
        <v>26.0</v>
      </c>
      <c r="J447" t="s">
        <v>1978</v>
      </c>
      <c r="L447" t="str">
        <f>vlookup(C447,Mapping!$B$18:$C$27,2,false)</f>
        <v>#N/A</v>
      </c>
    </row>
    <row r="448" ht="15.75" customHeight="1">
      <c r="A448">
        <v>447.0</v>
      </c>
      <c r="B448" t="s">
        <v>1387</v>
      </c>
      <c r="C448" t="s">
        <v>817</v>
      </c>
      <c r="D448" t="s">
        <v>58</v>
      </c>
      <c r="E448">
        <v>213.0</v>
      </c>
      <c r="F448">
        <v>3170.0</v>
      </c>
      <c r="G448">
        <v>1.0</v>
      </c>
      <c r="H448">
        <v>3.0</v>
      </c>
      <c r="I448" s="87">
        <v>2.164</v>
      </c>
      <c r="J448" t="s">
        <v>1980</v>
      </c>
      <c r="L448" t="str">
        <f>vlookup(C448,Mapping!$B$18:$C$27,2,false)</f>
        <v>#N/A</v>
      </c>
    </row>
    <row r="449" ht="15.75" customHeight="1">
      <c r="A449">
        <v>448.0</v>
      </c>
      <c r="B449" t="s">
        <v>1387</v>
      </c>
      <c r="C449" t="s">
        <v>697</v>
      </c>
      <c r="D449" t="s">
        <v>80</v>
      </c>
      <c r="E449">
        <v>2546.0</v>
      </c>
      <c r="F449">
        <v>3561.0</v>
      </c>
      <c r="G449">
        <v>3.0</v>
      </c>
      <c r="H449">
        <v>393.0</v>
      </c>
      <c r="I449" s="87">
        <v>148.2407</v>
      </c>
      <c r="J449" t="s">
        <v>1982</v>
      </c>
      <c r="L449" t="str">
        <f>vlookup(C449,Mapping!$B$18:$C$27,2,false)</f>
        <v>#N/A</v>
      </c>
    </row>
    <row r="450" ht="15.75" customHeight="1">
      <c r="A450">
        <v>449.0</v>
      </c>
      <c r="B450" t="s">
        <v>1387</v>
      </c>
      <c r="C450" t="s">
        <v>336</v>
      </c>
      <c r="D450" t="s">
        <v>71</v>
      </c>
      <c r="E450">
        <v>513.0</v>
      </c>
      <c r="F450">
        <v>3745.0</v>
      </c>
      <c r="G450">
        <v>19.0</v>
      </c>
      <c r="H450">
        <v>19.0</v>
      </c>
      <c r="I450" s="87">
        <v>19.0</v>
      </c>
      <c r="J450" t="s">
        <v>1984</v>
      </c>
      <c r="L450" t="str">
        <f>vlookup(C450,Mapping!$B$18:$C$27,2,false)</f>
        <v>#N/A</v>
      </c>
    </row>
    <row r="451" ht="15.75" customHeight="1">
      <c r="A451">
        <v>450.0</v>
      </c>
      <c r="B451" t="s">
        <v>1387</v>
      </c>
      <c r="C451" t="s">
        <v>339</v>
      </c>
      <c r="D451" t="s">
        <v>71</v>
      </c>
      <c r="E451">
        <v>517.0</v>
      </c>
      <c r="F451">
        <v>3745.0</v>
      </c>
      <c r="G451">
        <v>19.0</v>
      </c>
      <c r="H451">
        <v>19.0</v>
      </c>
      <c r="I451" s="87">
        <v>19.0</v>
      </c>
      <c r="J451" t="s">
        <v>1988</v>
      </c>
      <c r="L451" t="str">
        <f>vlookup(C451,Mapping!$B$18:$C$27,2,false)</f>
        <v>#N/A</v>
      </c>
    </row>
    <row r="452" ht="15.75" customHeight="1">
      <c r="A452">
        <v>451.0</v>
      </c>
      <c r="B452" t="s">
        <v>1433</v>
      </c>
      <c r="C452" t="s">
        <v>1990</v>
      </c>
      <c r="D452" t="s">
        <v>80</v>
      </c>
      <c r="E452">
        <v>210.0</v>
      </c>
      <c r="F452">
        <v>210.0</v>
      </c>
      <c r="G452">
        <v>1.0</v>
      </c>
      <c r="H452">
        <v>4.0</v>
      </c>
      <c r="I452" s="87">
        <v>2.9619</v>
      </c>
      <c r="J452" t="s">
        <v>1991</v>
      </c>
      <c r="L452" t="str">
        <f>vlookup(C452,Mapping!$B$18:$C$27,2,false)</f>
        <v>#N/A</v>
      </c>
    </row>
    <row r="453" ht="15.75" customHeight="1">
      <c r="A453">
        <v>452.0</v>
      </c>
      <c r="B453" t="s">
        <v>1433</v>
      </c>
      <c r="C453" t="s">
        <v>1992</v>
      </c>
      <c r="D453" t="s">
        <v>80</v>
      </c>
      <c r="E453">
        <v>191.0</v>
      </c>
      <c r="F453">
        <v>199.0</v>
      </c>
      <c r="G453">
        <v>1.0</v>
      </c>
      <c r="H453">
        <v>25.0</v>
      </c>
      <c r="I453" s="87">
        <v>10.0352</v>
      </c>
      <c r="J453" t="s">
        <v>1993</v>
      </c>
      <c r="L453" t="str">
        <f>vlookup(C453,Mapping!$B$18:$C$27,2,false)</f>
        <v>#N/A</v>
      </c>
    </row>
    <row r="454" ht="15.75" customHeight="1">
      <c r="A454">
        <v>453.0</v>
      </c>
      <c r="B454" t="s">
        <v>1433</v>
      </c>
      <c r="C454" t="s">
        <v>336</v>
      </c>
      <c r="D454" t="s">
        <v>71</v>
      </c>
      <c r="E454">
        <v>53.0</v>
      </c>
      <c r="F454">
        <v>79.0</v>
      </c>
      <c r="G454">
        <v>19.0</v>
      </c>
      <c r="H454">
        <v>19.0</v>
      </c>
      <c r="I454" s="87">
        <v>19.0</v>
      </c>
      <c r="J454" t="s">
        <v>1994</v>
      </c>
      <c r="L454" t="str">
        <f>vlookup(C454,Mapping!$B$18:$C$27,2,false)</f>
        <v>#N/A</v>
      </c>
    </row>
    <row r="455" ht="15.75" customHeight="1">
      <c r="A455">
        <v>454.0</v>
      </c>
      <c r="B455" t="s">
        <v>1433</v>
      </c>
      <c r="C455" t="s">
        <v>339</v>
      </c>
      <c r="D455" t="s">
        <v>71</v>
      </c>
      <c r="E455">
        <v>56.0</v>
      </c>
      <c r="F455">
        <v>165.0</v>
      </c>
      <c r="G455">
        <v>19.0</v>
      </c>
      <c r="H455">
        <v>19.0</v>
      </c>
      <c r="I455" s="87">
        <v>19.0</v>
      </c>
      <c r="J455" t="s">
        <v>1995</v>
      </c>
      <c r="L455" t="str">
        <f>vlookup(C455,Mapping!$B$18:$C$27,2,false)</f>
        <v>#N/A</v>
      </c>
    </row>
    <row r="456" ht="15.75" customHeight="1">
      <c r="A456">
        <v>455.0</v>
      </c>
      <c r="B456" t="s">
        <v>1498</v>
      </c>
      <c r="C456" t="s">
        <v>1527</v>
      </c>
      <c r="D456" t="s">
        <v>58</v>
      </c>
      <c r="E456">
        <v>207064.0</v>
      </c>
      <c r="F456">
        <v>207064.0</v>
      </c>
      <c r="G456">
        <v>1.0</v>
      </c>
      <c r="H456">
        <v>6.0</v>
      </c>
      <c r="I456" s="87">
        <v>5.6286</v>
      </c>
      <c r="J456" t="s">
        <v>1996</v>
      </c>
      <c r="L456" t="str">
        <f>vlookup(C456,Mapping!$B$18:$C$27,2,false)</f>
        <v>#N/A</v>
      </c>
    </row>
    <row r="457" ht="15.75" customHeight="1">
      <c r="A457">
        <v>456.0</v>
      </c>
      <c r="B457" t="s">
        <v>1498</v>
      </c>
      <c r="C457" t="s">
        <v>1997</v>
      </c>
      <c r="D457" t="s">
        <v>80</v>
      </c>
      <c r="E457">
        <v>188352.0</v>
      </c>
      <c r="F457">
        <v>206128.0</v>
      </c>
      <c r="G457">
        <v>1.0</v>
      </c>
      <c r="H457">
        <v>136.0</v>
      </c>
      <c r="I457" s="87">
        <v>22.6466</v>
      </c>
      <c r="J457" t="s">
        <v>1998</v>
      </c>
      <c r="L457" t="str">
        <f>vlookup(C457,Mapping!$B$18:$C$27,2,false)</f>
        <v>#N/A</v>
      </c>
    </row>
    <row r="458" ht="15.75" customHeight="1">
      <c r="A458">
        <v>457.0</v>
      </c>
      <c r="B458" t="s">
        <v>1498</v>
      </c>
      <c r="C458" t="s">
        <v>1999</v>
      </c>
      <c r="D458" t="s">
        <v>71</v>
      </c>
      <c r="E458">
        <v>115599.0</v>
      </c>
      <c r="F458">
        <v>207064.0</v>
      </c>
      <c r="G458">
        <v>19.0</v>
      </c>
      <c r="H458">
        <v>19.0</v>
      </c>
      <c r="I458" s="87">
        <v>19.0</v>
      </c>
      <c r="J458" t="s">
        <v>2000</v>
      </c>
      <c r="L458" t="str">
        <f>vlookup(C458,Mapping!$B$18:$C$27,2,false)</f>
        <v>#N/A</v>
      </c>
    </row>
    <row r="459" ht="15.75" customHeight="1">
      <c r="A459">
        <v>458.0</v>
      </c>
      <c r="B459" t="s">
        <v>1498</v>
      </c>
      <c r="C459" t="s">
        <v>1332</v>
      </c>
      <c r="D459" t="s">
        <v>80</v>
      </c>
      <c r="E459">
        <v>13233.0</v>
      </c>
      <c r="F459">
        <v>203033.0</v>
      </c>
      <c r="G459">
        <v>1.0</v>
      </c>
      <c r="H459">
        <v>63.0</v>
      </c>
      <c r="I459" s="87">
        <v>9.1828</v>
      </c>
      <c r="J459" t="s">
        <v>2004</v>
      </c>
      <c r="L459" t="str">
        <f>vlookup(C459,Mapping!$B$18:$C$27,2,false)</f>
        <v>#N/A</v>
      </c>
    </row>
    <row r="460" ht="15.75" customHeight="1">
      <c r="A460">
        <v>459.0</v>
      </c>
      <c r="B460" t="s">
        <v>1498</v>
      </c>
      <c r="C460" t="s">
        <v>2006</v>
      </c>
      <c r="D460" t="s">
        <v>80</v>
      </c>
      <c r="E460">
        <v>47193.0</v>
      </c>
      <c r="F460">
        <v>176437.0</v>
      </c>
      <c r="G460">
        <v>1.0</v>
      </c>
      <c r="H460">
        <v>78.0</v>
      </c>
      <c r="I460" s="87">
        <v>10.1889</v>
      </c>
      <c r="J460" t="s">
        <v>2007</v>
      </c>
      <c r="L460" t="str">
        <f>vlookup(C460,Mapping!$B$18:$C$27,2,false)</f>
        <v>#N/A</v>
      </c>
    </row>
    <row r="461" ht="15.75" customHeight="1">
      <c r="A461">
        <v>460.0</v>
      </c>
      <c r="B461" t="s">
        <v>1498</v>
      </c>
      <c r="C461" t="s">
        <v>2009</v>
      </c>
      <c r="D461" t="s">
        <v>80</v>
      </c>
      <c r="E461">
        <v>10784.0</v>
      </c>
      <c r="F461">
        <v>30717.0</v>
      </c>
      <c r="G461">
        <v>1.0</v>
      </c>
      <c r="H461">
        <v>59.0</v>
      </c>
      <c r="I461" s="87">
        <v>9.4864</v>
      </c>
      <c r="J461" t="s">
        <v>2011</v>
      </c>
      <c r="L461" t="str">
        <f>vlookup(C461,Mapping!$B$18:$C$27,2,false)</f>
        <v>#N/A</v>
      </c>
    </row>
    <row r="462" ht="15.75" customHeight="1">
      <c r="A462">
        <v>461.0</v>
      </c>
      <c r="B462" t="s">
        <v>1498</v>
      </c>
      <c r="C462" t="s">
        <v>1320</v>
      </c>
      <c r="D462" t="s">
        <v>80</v>
      </c>
      <c r="E462">
        <v>2361.0</v>
      </c>
      <c r="F462">
        <v>201344.0</v>
      </c>
      <c r="G462">
        <v>1.0</v>
      </c>
      <c r="H462">
        <v>31.0</v>
      </c>
      <c r="I462" s="87">
        <v>10.772</v>
      </c>
      <c r="J462" t="s">
        <v>2013</v>
      </c>
      <c r="L462" t="str">
        <f>vlookup(C462,Mapping!$B$18:$C$27,2,false)</f>
        <v>#N/A</v>
      </c>
    </row>
    <row r="463" ht="15.75" customHeight="1">
      <c r="A463">
        <v>462.0</v>
      </c>
      <c r="B463" t="s">
        <v>1498</v>
      </c>
      <c r="C463" t="s">
        <v>1905</v>
      </c>
      <c r="D463" t="s">
        <v>80</v>
      </c>
      <c r="E463">
        <v>195314.0</v>
      </c>
      <c r="F463">
        <v>206215.0</v>
      </c>
      <c r="G463">
        <v>1.0</v>
      </c>
      <c r="H463">
        <v>160.0</v>
      </c>
      <c r="I463" s="87">
        <v>34.1329</v>
      </c>
      <c r="J463" t="s">
        <v>2016</v>
      </c>
      <c r="L463" t="str">
        <f>vlookup(C463,Mapping!$B$18:$C$27,2,false)</f>
        <v>#N/A</v>
      </c>
    </row>
    <row r="464" ht="15.75" customHeight="1">
      <c r="A464">
        <v>463.0</v>
      </c>
      <c r="B464" t="s">
        <v>1498</v>
      </c>
      <c r="C464" t="s">
        <v>2018</v>
      </c>
      <c r="D464" t="s">
        <v>80</v>
      </c>
      <c r="E464">
        <v>32787.0</v>
      </c>
      <c r="F464">
        <v>172877.0</v>
      </c>
      <c r="G464">
        <v>1.0</v>
      </c>
      <c r="H464">
        <v>80.0</v>
      </c>
      <c r="I464" s="87">
        <v>11.9064</v>
      </c>
      <c r="J464" t="s">
        <v>2019</v>
      </c>
      <c r="L464" t="str">
        <f>vlookup(C464,Mapping!$B$18:$C$27,2,false)</f>
        <v>#N/A</v>
      </c>
    </row>
    <row r="465" ht="15.75" customHeight="1">
      <c r="A465">
        <v>464.0</v>
      </c>
      <c r="B465" t="s">
        <v>1498</v>
      </c>
      <c r="C465" t="s">
        <v>2021</v>
      </c>
      <c r="D465" t="s">
        <v>83</v>
      </c>
      <c r="E465">
        <v>268.0</v>
      </c>
      <c r="F465">
        <v>96566.0</v>
      </c>
      <c r="G465">
        <v>3.0</v>
      </c>
      <c r="H465">
        <v>4.0</v>
      </c>
      <c r="I465" s="87">
        <v>4.0</v>
      </c>
      <c r="J465" t="s">
        <v>2022</v>
      </c>
      <c r="L465" t="str">
        <f>vlookup(C465,Mapping!$B$18:$C$27,2,false)</f>
        <v>#N/A</v>
      </c>
    </row>
    <row r="466" ht="15.75" customHeight="1">
      <c r="A466">
        <v>465.0</v>
      </c>
      <c r="B466" t="s">
        <v>1498</v>
      </c>
      <c r="C466" t="s">
        <v>2024</v>
      </c>
      <c r="D466" t="s">
        <v>80</v>
      </c>
      <c r="E466">
        <v>3435.0</v>
      </c>
      <c r="F466">
        <v>4329.0</v>
      </c>
      <c r="G466">
        <v>2.0</v>
      </c>
      <c r="H466">
        <v>33.0</v>
      </c>
      <c r="I466" s="87">
        <v>11.1361</v>
      </c>
      <c r="J466" t="s">
        <v>2025</v>
      </c>
      <c r="L466" t="str">
        <f>vlookup(C466,Mapping!$B$18:$C$27,2,false)</f>
        <v>#N/A</v>
      </c>
    </row>
    <row r="467" ht="15.75" customHeight="1">
      <c r="A467">
        <v>466.0</v>
      </c>
      <c r="B467" t="s">
        <v>1498</v>
      </c>
      <c r="C467" t="s">
        <v>2027</v>
      </c>
      <c r="D467" t="s">
        <v>58</v>
      </c>
      <c r="E467">
        <v>10021.0</v>
      </c>
      <c r="F467">
        <v>10219.0</v>
      </c>
      <c r="G467">
        <v>3.0</v>
      </c>
      <c r="H467">
        <v>7.0</v>
      </c>
      <c r="I467" s="87">
        <v>6.0082</v>
      </c>
      <c r="J467" t="s">
        <v>2028</v>
      </c>
      <c r="L467" t="str">
        <f>vlookup(C467,Mapping!$B$18:$C$27,2,false)</f>
        <v>#N/A</v>
      </c>
    </row>
    <row r="468" ht="15.75" customHeight="1">
      <c r="A468">
        <v>467.0</v>
      </c>
      <c r="B468" t="s">
        <v>1498</v>
      </c>
      <c r="C468" t="s">
        <v>1883</v>
      </c>
      <c r="D468" t="s">
        <v>58</v>
      </c>
      <c r="E468">
        <v>2538.0</v>
      </c>
      <c r="F468">
        <v>201365.0</v>
      </c>
      <c r="G468">
        <v>3.0</v>
      </c>
      <c r="H468">
        <v>6.0</v>
      </c>
      <c r="I468" s="87">
        <v>4.4907</v>
      </c>
      <c r="J468" t="s">
        <v>2030</v>
      </c>
      <c r="L468" t="str">
        <f>vlookup(C468,Mapping!$B$18:$C$27,2,false)</f>
        <v>#N/A</v>
      </c>
    </row>
    <row r="469" ht="15.75" customHeight="1">
      <c r="A469">
        <v>468.0</v>
      </c>
      <c r="B469" t="s">
        <v>1498</v>
      </c>
      <c r="C469" t="s">
        <v>1889</v>
      </c>
      <c r="D469" t="s">
        <v>58</v>
      </c>
      <c r="E469">
        <v>15721.0</v>
      </c>
      <c r="F469">
        <v>203054.0</v>
      </c>
      <c r="G469">
        <v>1.0</v>
      </c>
      <c r="H469">
        <v>6.0</v>
      </c>
      <c r="I469" s="87">
        <v>5.1767</v>
      </c>
      <c r="J469" t="s">
        <v>2032</v>
      </c>
      <c r="L469" t="str">
        <f>vlookup(C469,Mapping!$B$18:$C$27,2,false)</f>
        <v>#N/A</v>
      </c>
    </row>
    <row r="470" ht="15.75" customHeight="1">
      <c r="A470">
        <v>469.0</v>
      </c>
      <c r="B470" t="s">
        <v>1498</v>
      </c>
      <c r="C470" t="s">
        <v>1893</v>
      </c>
      <c r="D470" t="s">
        <v>58</v>
      </c>
      <c r="E470">
        <v>144698.0</v>
      </c>
      <c r="F470">
        <v>179996.0</v>
      </c>
      <c r="G470">
        <v>1.0</v>
      </c>
      <c r="H470">
        <v>6.0</v>
      </c>
      <c r="I470" s="87">
        <v>5.5622</v>
      </c>
      <c r="J470" t="s">
        <v>1996</v>
      </c>
      <c r="L470" t="str">
        <f>vlookup(C470,Mapping!$B$18:$C$27,2,false)</f>
        <v>#N/A</v>
      </c>
    </row>
    <row r="471" ht="15.75" customHeight="1">
      <c r="A471">
        <v>470.0</v>
      </c>
      <c r="B471" t="s">
        <v>1498</v>
      </c>
      <c r="C471" t="s">
        <v>2034</v>
      </c>
      <c r="D471" t="s">
        <v>80</v>
      </c>
      <c r="E471">
        <v>354.0</v>
      </c>
      <c r="F471">
        <v>32061.0</v>
      </c>
      <c r="G471">
        <v>7.0</v>
      </c>
      <c r="H471">
        <v>20.0</v>
      </c>
      <c r="I471" s="87">
        <v>10.3048</v>
      </c>
      <c r="J471" t="s">
        <v>2037</v>
      </c>
      <c r="L471" t="str">
        <f>vlookup(C471,Mapping!$B$18:$C$27,2,false)</f>
        <v>#N/A</v>
      </c>
    </row>
    <row r="472" ht="15.75" customHeight="1">
      <c r="A472">
        <v>471.0</v>
      </c>
      <c r="B472" t="s">
        <v>1554</v>
      </c>
      <c r="C472" t="s">
        <v>1744</v>
      </c>
      <c r="D472" t="s">
        <v>58</v>
      </c>
      <c r="E472">
        <v>900.0</v>
      </c>
      <c r="F472">
        <v>900.0</v>
      </c>
      <c r="G472">
        <v>1.0</v>
      </c>
      <c r="H472">
        <v>3.0</v>
      </c>
      <c r="I472" s="87">
        <v>2.88</v>
      </c>
      <c r="J472" t="s">
        <v>59</v>
      </c>
      <c r="L472" t="str">
        <f>vlookup(C472,Mapping!$B$18:$C$27,2,false)</f>
        <v>#N/A</v>
      </c>
    </row>
    <row r="473" ht="15.75" customHeight="1">
      <c r="A473">
        <v>472.0</v>
      </c>
      <c r="B473" t="s">
        <v>1554</v>
      </c>
      <c r="C473" t="s">
        <v>2043</v>
      </c>
      <c r="D473" t="s">
        <v>80</v>
      </c>
      <c r="E473">
        <v>900.0</v>
      </c>
      <c r="F473">
        <v>900.0</v>
      </c>
      <c r="G473">
        <v>1.0</v>
      </c>
      <c r="H473">
        <v>10.0</v>
      </c>
      <c r="I473" s="87">
        <v>3.3011</v>
      </c>
      <c r="J473" t="s">
        <v>2045</v>
      </c>
      <c r="L473" t="str">
        <f>vlookup(C473,Mapping!$B$18:$C$27,2,false)</f>
        <v>#N/A</v>
      </c>
    </row>
    <row r="474" ht="15.75" customHeight="1">
      <c r="A474">
        <v>473.0</v>
      </c>
      <c r="B474" t="s">
        <v>1554</v>
      </c>
      <c r="C474" t="s">
        <v>2047</v>
      </c>
      <c r="D474" t="s">
        <v>80</v>
      </c>
      <c r="E474">
        <v>235.0</v>
      </c>
      <c r="F474">
        <v>623.0</v>
      </c>
      <c r="G474">
        <v>4.0</v>
      </c>
      <c r="H474">
        <v>109.0</v>
      </c>
      <c r="I474" s="87">
        <v>18.7271</v>
      </c>
      <c r="J474" t="s">
        <v>2048</v>
      </c>
      <c r="L474" t="str">
        <f>vlookup(C474,Mapping!$B$18:$C$27,2,false)</f>
        <v>#N/A</v>
      </c>
    </row>
    <row r="475" ht="15.75" customHeight="1">
      <c r="A475">
        <v>474.0</v>
      </c>
      <c r="B475" t="s">
        <v>1554</v>
      </c>
      <c r="C475" t="s">
        <v>1044</v>
      </c>
      <c r="D475" t="s">
        <v>80</v>
      </c>
      <c r="E475">
        <v>66.0</v>
      </c>
      <c r="F475">
        <v>116.0</v>
      </c>
      <c r="G475">
        <v>8.0</v>
      </c>
      <c r="H475">
        <v>203.0</v>
      </c>
      <c r="I475" s="87">
        <v>35.9914</v>
      </c>
      <c r="J475" t="s">
        <v>2051</v>
      </c>
      <c r="L475" t="str">
        <f>vlookup(C475,Mapping!$B$18:$C$27,2,false)</f>
        <v>#N/A</v>
      </c>
    </row>
    <row r="476" ht="15.75" customHeight="1">
      <c r="A476">
        <v>475.0</v>
      </c>
      <c r="B476" t="s">
        <v>1554</v>
      </c>
      <c r="C476" t="s">
        <v>336</v>
      </c>
      <c r="D476" t="s">
        <v>71</v>
      </c>
      <c r="E476">
        <v>50.0</v>
      </c>
      <c r="F476">
        <v>899.0</v>
      </c>
      <c r="G476">
        <v>19.0</v>
      </c>
      <c r="H476">
        <v>19.0</v>
      </c>
      <c r="I476" s="87">
        <v>19.0</v>
      </c>
      <c r="J476" t="s">
        <v>2055</v>
      </c>
      <c r="L476" t="str">
        <f>vlookup(C476,Mapping!$B$18:$C$27,2,false)</f>
        <v>#N/A</v>
      </c>
    </row>
    <row r="477" ht="15.75" customHeight="1">
      <c r="A477">
        <v>476.0</v>
      </c>
      <c r="B477" t="s">
        <v>1554</v>
      </c>
      <c r="C477" t="s">
        <v>339</v>
      </c>
      <c r="D477" t="s">
        <v>71</v>
      </c>
      <c r="E477">
        <v>75.0</v>
      </c>
      <c r="F477">
        <v>899.0</v>
      </c>
      <c r="G477">
        <v>19.0</v>
      </c>
      <c r="H477">
        <v>19.0</v>
      </c>
      <c r="I477" s="87">
        <v>19.0</v>
      </c>
      <c r="J477" t="s">
        <v>2058</v>
      </c>
      <c r="L477" t="str">
        <f>vlookup(C477,Mapping!$B$18:$C$27,2,false)</f>
        <v>#N/A</v>
      </c>
    </row>
    <row r="478" ht="15.75" customHeight="1">
      <c r="A478">
        <v>477.0</v>
      </c>
      <c r="B478" t="s">
        <v>146</v>
      </c>
      <c r="C478" t="s">
        <v>2060</v>
      </c>
      <c r="D478" t="s">
        <v>58</v>
      </c>
      <c r="E478">
        <v>28503.0</v>
      </c>
      <c r="F478">
        <v>67129.0</v>
      </c>
      <c r="G478">
        <v>1.0</v>
      </c>
      <c r="H478">
        <v>5.0</v>
      </c>
      <c r="I478" s="87">
        <v>4.2711</v>
      </c>
      <c r="J478" t="s">
        <v>2061</v>
      </c>
      <c r="L478" t="str">
        <f>vlookup(C478,Mapping!$B$18:$C$27,2,false)</f>
        <v>#N/A</v>
      </c>
    </row>
    <row r="479" ht="15.75" customHeight="1">
      <c r="A479">
        <v>478.0</v>
      </c>
      <c r="B479" t="s">
        <v>146</v>
      </c>
      <c r="C479" t="s">
        <v>62</v>
      </c>
      <c r="D479" t="s">
        <v>58</v>
      </c>
      <c r="E479">
        <v>39127.0</v>
      </c>
      <c r="F479">
        <v>67129.0</v>
      </c>
      <c r="G479">
        <v>1.0</v>
      </c>
      <c r="H479">
        <v>5.0</v>
      </c>
      <c r="I479" s="87">
        <v>4.7298</v>
      </c>
      <c r="J479" t="s">
        <v>342</v>
      </c>
      <c r="L479" t="str">
        <f>vlookup(C479,Mapping!$B$18:$C$27,2,false)</f>
        <v>#N/A</v>
      </c>
    </row>
    <row r="480" ht="15.75" customHeight="1">
      <c r="A480">
        <v>479.0</v>
      </c>
      <c r="I480" s="87"/>
      <c r="L480" t="str">
        <f>vlookup(C480,Mapping!$B$18:$C$27,2,false)</f>
        <v>#N/A</v>
      </c>
    </row>
    <row r="481" ht="15.75" customHeight="1">
      <c r="A481">
        <v>480.0</v>
      </c>
      <c r="I481" s="87"/>
      <c r="L481" t="str">
        <f>vlookup(C481,Mapping!$B$18:$C$27,2,false)</f>
        <v>#N/A</v>
      </c>
    </row>
    <row r="482" ht="15.75" customHeight="1">
      <c r="A482">
        <v>481.0</v>
      </c>
      <c r="I482" s="87"/>
      <c r="L482" t="str">
        <f>vlookup(C482,Mapping!$B$18:$C$27,2,false)</f>
        <v>#N/A</v>
      </c>
    </row>
    <row r="483" ht="15.75" customHeight="1">
      <c r="A483">
        <v>482.0</v>
      </c>
      <c r="I483" s="87"/>
      <c r="L483" t="str">
        <f>vlookup(C483,Mapping!$B$18:$C$27,2,false)</f>
        <v>#N/A</v>
      </c>
    </row>
    <row r="484" ht="15.75" customHeight="1">
      <c r="A484">
        <v>483.0</v>
      </c>
      <c r="I484" s="87"/>
      <c r="L484" t="str">
        <f>vlookup(C484,Mapping!$B$18:$C$27,2,false)</f>
        <v>#N/A</v>
      </c>
    </row>
    <row r="485" ht="15.75" customHeight="1">
      <c r="A485">
        <v>484.0</v>
      </c>
      <c r="I485" s="87"/>
      <c r="L485" t="str">
        <f>vlookup(C485,Mapping!$B$18:$C$27,2,false)</f>
        <v>#N/A</v>
      </c>
    </row>
    <row r="486" ht="15.75" customHeight="1">
      <c r="A486">
        <v>485.0</v>
      </c>
      <c r="I486" s="87"/>
      <c r="L486" t="str">
        <f>vlookup(C486,Mapping!$B$18:$C$27,2,false)</f>
        <v>#N/A</v>
      </c>
    </row>
    <row r="487" ht="15.75" customHeight="1">
      <c r="A487">
        <v>486.0</v>
      </c>
      <c r="I487" s="87"/>
      <c r="L487" t="str">
        <f>vlookup(C487,Mapping!$B$18:$C$27,2,false)</f>
        <v>#N/A</v>
      </c>
    </row>
    <row r="488" ht="15.75" customHeight="1">
      <c r="A488">
        <v>487.0</v>
      </c>
      <c r="I488" s="87"/>
      <c r="L488" t="str">
        <f>vlookup(C488,Mapping!$B$18:$C$27,2,false)</f>
        <v>#N/A</v>
      </c>
    </row>
    <row r="489" ht="15.75" customHeight="1">
      <c r="A489">
        <v>488.0</v>
      </c>
      <c r="I489" s="87"/>
      <c r="L489" t="str">
        <f>vlookup(C489,Mapping!$B$18:$C$27,2,false)</f>
        <v>#N/A</v>
      </c>
    </row>
    <row r="490" ht="15.75" customHeight="1">
      <c r="A490">
        <v>489.0</v>
      </c>
      <c r="I490" s="87"/>
      <c r="L490" t="str">
        <f>vlookup(C490,Mapping!$B$18:$C$27,2,false)</f>
        <v>#N/A</v>
      </c>
    </row>
    <row r="491" ht="15.75" customHeight="1">
      <c r="A491">
        <v>490.0</v>
      </c>
      <c r="I491" s="87"/>
      <c r="L491" t="str">
        <f>vlookup(C491,Mapping!$B$18:$C$27,2,false)</f>
        <v>#N/A</v>
      </c>
    </row>
    <row r="492" ht="15.75" customHeight="1">
      <c r="A492">
        <v>491.0</v>
      </c>
      <c r="I492" s="87"/>
      <c r="L492" t="str">
        <f>vlookup(C492,Mapping!$B$18:$C$27,2,false)</f>
        <v>#N/A</v>
      </c>
    </row>
    <row r="493" ht="15.75" customHeight="1">
      <c r="A493">
        <v>492.0</v>
      </c>
      <c r="I493" s="87"/>
      <c r="L493" t="str">
        <f>vlookup(C493,Mapping!$B$18:$C$27,2,false)</f>
        <v>#N/A</v>
      </c>
    </row>
    <row r="494" ht="15.75" customHeight="1">
      <c r="A494">
        <v>493.0</v>
      </c>
      <c r="I494" s="87"/>
      <c r="L494" t="str">
        <f>vlookup(C494,Mapping!$B$18:$C$27,2,false)</f>
        <v>#N/A</v>
      </c>
    </row>
    <row r="495" ht="15.75" customHeight="1">
      <c r="A495">
        <v>494.0</v>
      </c>
      <c r="I495" s="87"/>
      <c r="L495" t="str">
        <f>vlookup(C495,Mapping!$B$18:$C$27,2,false)</f>
        <v>#N/A</v>
      </c>
    </row>
    <row r="496" ht="15.75" customHeight="1">
      <c r="A496">
        <v>495.0</v>
      </c>
      <c r="I496" s="87"/>
      <c r="L496" t="str">
        <f>vlookup(C496,Mapping!$B$18:$C$27,2,false)</f>
        <v>#N/A</v>
      </c>
    </row>
    <row r="497" ht="15.75" customHeight="1">
      <c r="A497">
        <v>496.0</v>
      </c>
      <c r="I497" s="87"/>
      <c r="L497" t="str">
        <f>vlookup(C497,Mapping!$B$18:$C$27,2,false)</f>
        <v>#N/A</v>
      </c>
    </row>
    <row r="498" ht="15.75" customHeight="1">
      <c r="A498">
        <v>497.0</v>
      </c>
      <c r="I498" s="87"/>
      <c r="L498" t="str">
        <f>vlookup(C498,Mapping!$B$18:$C$27,2,false)</f>
        <v>#N/A</v>
      </c>
    </row>
    <row r="499" ht="15.75" customHeight="1">
      <c r="A499">
        <v>498.0</v>
      </c>
      <c r="I499" s="87"/>
      <c r="L499" t="str">
        <f>vlookup(C499,Mapping!$B$18:$C$27,2,false)</f>
        <v>#N/A</v>
      </c>
    </row>
    <row r="500" ht="15.75" customHeight="1">
      <c r="A500">
        <v>499.0</v>
      </c>
      <c r="I500" s="87"/>
      <c r="L500" t="str">
        <f>vlookup(C500,Mapping!$B$18:$C$27,2,false)</f>
        <v>#N/A</v>
      </c>
    </row>
    <row r="501" ht="15.75" customHeight="1">
      <c r="A501">
        <v>500.0</v>
      </c>
      <c r="I501" s="87"/>
      <c r="L501" t="str">
        <f>vlookup(C501,Mapping!$B$18:$C$27,2,false)</f>
        <v>#N/A</v>
      </c>
    </row>
    <row r="502" ht="15.75" customHeight="1">
      <c r="A502">
        <v>501.0</v>
      </c>
      <c r="I502" s="87"/>
      <c r="L502" t="str">
        <f>vlookup(C502,Mapping!$B$18:$C$27,2,false)</f>
        <v>#N/A</v>
      </c>
    </row>
    <row r="503" ht="15.75" customHeight="1">
      <c r="A503">
        <v>502.0</v>
      </c>
      <c r="I503" s="87"/>
      <c r="L503" t="str">
        <f>vlookup(C503,Mapping!$B$18:$C$27,2,false)</f>
        <v>#N/A</v>
      </c>
    </row>
    <row r="504" ht="15.75" customHeight="1">
      <c r="A504">
        <v>503.0</v>
      </c>
      <c r="I504" s="87"/>
      <c r="L504" t="str">
        <f>vlookup(C504,Mapping!$B$18:$C$27,2,false)</f>
        <v>#N/A</v>
      </c>
    </row>
    <row r="505" ht="15.75" customHeight="1">
      <c r="A505">
        <v>504.0</v>
      </c>
      <c r="I505" s="87"/>
      <c r="L505" t="str">
        <f>vlookup(C505,Mapping!$B$18:$C$27,2,false)</f>
        <v>#N/A</v>
      </c>
    </row>
    <row r="506" ht="15.75" customHeight="1">
      <c r="A506">
        <v>505.0</v>
      </c>
      <c r="I506" s="87"/>
      <c r="L506" t="str">
        <f>vlookup(C506,Mapping!$B$18:$C$27,2,false)</f>
        <v>#N/A</v>
      </c>
    </row>
    <row r="507" ht="15.75" customHeight="1">
      <c r="A507">
        <v>506.0</v>
      </c>
      <c r="I507" s="87"/>
      <c r="L507" t="str">
        <f>vlookup(C507,Mapping!$B$18:$C$27,2,false)</f>
        <v>#N/A</v>
      </c>
    </row>
    <row r="508" ht="15.75" customHeight="1">
      <c r="A508">
        <v>507.0</v>
      </c>
      <c r="I508" s="87"/>
      <c r="L508" t="str">
        <f>vlookup(C508,Mapping!$B$18:$C$27,2,false)</f>
        <v>#N/A</v>
      </c>
    </row>
    <row r="509" ht="15.75" customHeight="1">
      <c r="A509">
        <v>508.0</v>
      </c>
      <c r="I509" s="87"/>
      <c r="L509" t="str">
        <f>vlookup(C509,Mapping!$B$18:$C$27,2,false)</f>
        <v>#N/A</v>
      </c>
    </row>
    <row r="510" ht="15.75" customHeight="1">
      <c r="A510">
        <v>509.0</v>
      </c>
      <c r="I510" s="87"/>
      <c r="L510" t="str">
        <f>vlookup(C510,Mapping!$B$18:$C$27,2,false)</f>
        <v>#N/A</v>
      </c>
    </row>
    <row r="511" ht="15.75" customHeight="1">
      <c r="A511">
        <v>510.0</v>
      </c>
      <c r="I511" s="87"/>
      <c r="L511" t="str">
        <f>vlookup(C511,Mapping!$B$18:$C$27,2,false)</f>
        <v>#N/A</v>
      </c>
    </row>
    <row r="512" ht="15.75" customHeight="1">
      <c r="A512">
        <v>511.0</v>
      </c>
      <c r="I512" s="87"/>
      <c r="L512" t="str">
        <f>vlookup(C512,Mapping!$B$18:$C$27,2,false)</f>
        <v>#N/A</v>
      </c>
    </row>
    <row r="513" ht="15.75" customHeight="1">
      <c r="A513">
        <v>512.0</v>
      </c>
      <c r="I513" s="87"/>
      <c r="L513" t="str">
        <f>vlookup(C513,Mapping!$B$18:$C$27,2,false)</f>
        <v>#N/A</v>
      </c>
    </row>
    <row r="514" ht="15.75" customHeight="1">
      <c r="A514">
        <v>513.0</v>
      </c>
      <c r="I514" s="87"/>
      <c r="L514" t="str">
        <f>vlookup(C514,Mapping!$B$18:$C$27,2,false)</f>
        <v>#N/A</v>
      </c>
    </row>
    <row r="515" ht="15.75" customHeight="1">
      <c r="A515">
        <v>514.0</v>
      </c>
      <c r="I515" s="87"/>
      <c r="L515" t="str">
        <f>vlookup(C515,Mapping!$B$18:$C$27,2,false)</f>
        <v>#N/A</v>
      </c>
    </row>
    <row r="516" ht="15.75" customHeight="1">
      <c r="A516">
        <v>515.0</v>
      </c>
      <c r="I516" s="87"/>
      <c r="L516" t="str">
        <f>vlookup(C516,Mapping!$B$18:$C$27,2,false)</f>
        <v>#N/A</v>
      </c>
    </row>
    <row r="517" ht="15.75" customHeight="1">
      <c r="A517">
        <v>516.0</v>
      </c>
      <c r="I517" s="87"/>
      <c r="L517" t="str">
        <f>vlookup(C517,Mapping!$B$18:$C$27,2,false)</f>
        <v>#N/A</v>
      </c>
    </row>
    <row r="518" ht="15.75" customHeight="1">
      <c r="A518">
        <v>517.0</v>
      </c>
      <c r="I518" s="87"/>
      <c r="L518" t="str">
        <f>vlookup(C518,Mapping!$B$18:$C$27,2,false)</f>
        <v>#N/A</v>
      </c>
    </row>
    <row r="519" ht="15.75" customHeight="1">
      <c r="A519">
        <v>518.0</v>
      </c>
      <c r="I519" s="87"/>
      <c r="L519" t="str">
        <f>vlookup(C519,Mapping!$B$18:$C$27,2,false)</f>
        <v>#N/A</v>
      </c>
    </row>
    <row r="520" ht="15.75" customHeight="1">
      <c r="A520">
        <v>519.0</v>
      </c>
      <c r="I520" s="87"/>
      <c r="L520" t="str">
        <f>vlookup(C520,Mapping!$B$18:$C$27,2,false)</f>
        <v>#N/A</v>
      </c>
    </row>
    <row r="521" ht="15.75" customHeight="1">
      <c r="A521">
        <v>520.0</v>
      </c>
      <c r="I521" s="87"/>
      <c r="L521" t="str">
        <f>vlookup(C521,Mapping!$B$18:$C$27,2,false)</f>
        <v>#N/A</v>
      </c>
    </row>
    <row r="522" ht="15.75" customHeight="1">
      <c r="A522">
        <v>521.0</v>
      </c>
      <c r="I522" s="87"/>
      <c r="L522" t="str">
        <f>vlookup(C522,Mapping!$B$18:$C$27,2,false)</f>
        <v>#N/A</v>
      </c>
    </row>
    <row r="523" ht="15.75" customHeight="1">
      <c r="A523">
        <v>522.0</v>
      </c>
      <c r="I523" s="87"/>
      <c r="L523" t="str">
        <f>vlookup(C523,Mapping!$B$18:$C$27,2,false)</f>
        <v>#N/A</v>
      </c>
    </row>
    <row r="524" ht="15.75" customHeight="1">
      <c r="A524">
        <v>523.0</v>
      </c>
      <c r="I524" s="87"/>
      <c r="L524" t="str">
        <f>vlookup(C524,Mapping!$B$18:$C$27,2,false)</f>
        <v>#N/A</v>
      </c>
    </row>
    <row r="525" ht="15.75" customHeight="1">
      <c r="A525">
        <v>524.0</v>
      </c>
      <c r="I525" s="87"/>
      <c r="L525" t="str">
        <f>vlookup(C525,Mapping!$B$18:$C$27,2,false)</f>
        <v>#N/A</v>
      </c>
    </row>
    <row r="526" ht="15.75" customHeight="1">
      <c r="A526">
        <v>525.0</v>
      </c>
      <c r="I526" s="87"/>
      <c r="L526" t="str">
        <f>vlookup(C526,Mapping!$B$18:$C$27,2,false)</f>
        <v>#N/A</v>
      </c>
    </row>
    <row r="527" ht="15.75" customHeight="1">
      <c r="A527">
        <v>526.0</v>
      </c>
      <c r="I527" s="87"/>
      <c r="L527" t="str">
        <f>vlookup(C527,Mapping!$B$18:$C$27,2,false)</f>
        <v>#N/A</v>
      </c>
    </row>
    <row r="528" ht="15.75" customHeight="1">
      <c r="A528">
        <v>527.0</v>
      </c>
      <c r="I528" s="87"/>
      <c r="L528" t="str">
        <f>vlookup(C528,Mapping!$B$18:$C$27,2,false)</f>
        <v>#N/A</v>
      </c>
    </row>
    <row r="529" ht="15.75" customHeight="1">
      <c r="A529">
        <v>528.0</v>
      </c>
      <c r="I529" s="87"/>
      <c r="L529" t="str">
        <f>vlookup(C529,Mapping!$B$18:$C$27,2,false)</f>
        <v>#N/A</v>
      </c>
    </row>
    <row r="530" ht="15.75" customHeight="1">
      <c r="A530">
        <v>529.0</v>
      </c>
      <c r="I530" s="87"/>
      <c r="L530" t="str">
        <f>vlookup(C530,Mapping!$B$18:$C$27,2,false)</f>
        <v>#N/A</v>
      </c>
    </row>
    <row r="531" ht="15.75" customHeight="1">
      <c r="A531">
        <v>530.0</v>
      </c>
      <c r="I531" s="87"/>
      <c r="L531" t="str">
        <f>vlookup(C531,Mapping!$B$18:$C$27,2,false)</f>
        <v>#N/A</v>
      </c>
    </row>
    <row r="532" ht="15.75" customHeight="1">
      <c r="A532">
        <v>531.0</v>
      </c>
      <c r="I532" s="87"/>
      <c r="L532" t="str">
        <f>vlookup(C532,Mapping!$B$18:$C$27,2,false)</f>
        <v>#N/A</v>
      </c>
    </row>
    <row r="533" ht="15.75" customHeight="1">
      <c r="A533">
        <v>532.0</v>
      </c>
      <c r="I533" s="87"/>
      <c r="L533" t="str">
        <f>vlookup(C533,Mapping!$B$18:$C$27,2,false)</f>
        <v>#N/A</v>
      </c>
    </row>
    <row r="534" ht="15.75" customHeight="1">
      <c r="A534">
        <v>533.0</v>
      </c>
      <c r="I534" s="87"/>
      <c r="L534" t="str">
        <f>vlookup(C534,Mapping!$B$18:$C$27,2,false)</f>
        <v>#N/A</v>
      </c>
    </row>
    <row r="535" ht="15.75" customHeight="1">
      <c r="A535">
        <v>534.0</v>
      </c>
      <c r="I535" s="87"/>
      <c r="L535" t="str">
        <f>vlookup(C535,Mapping!$B$18:$C$27,2,false)</f>
        <v>#N/A</v>
      </c>
    </row>
    <row r="536" ht="15.75" customHeight="1">
      <c r="A536">
        <v>535.0</v>
      </c>
      <c r="I536" s="87"/>
      <c r="L536" t="str">
        <f>vlookup(C536,Mapping!$B$18:$C$27,2,false)</f>
        <v>#N/A</v>
      </c>
    </row>
    <row r="537" ht="15.75" customHeight="1">
      <c r="A537">
        <v>536.0</v>
      </c>
      <c r="I537" s="87"/>
      <c r="L537" t="str">
        <f>vlookup(C537,Mapping!$B$18:$C$27,2,false)</f>
        <v>#N/A</v>
      </c>
    </row>
    <row r="538" ht="15.75" customHeight="1">
      <c r="A538">
        <v>537.0</v>
      </c>
      <c r="I538" s="87"/>
      <c r="L538" t="str">
        <f>vlookup(C538,Mapping!$B$18:$C$27,2,false)</f>
        <v>#N/A</v>
      </c>
    </row>
    <row r="539" ht="15.75" customHeight="1">
      <c r="A539">
        <v>538.0</v>
      </c>
      <c r="I539" s="87"/>
      <c r="L539" t="str">
        <f>vlookup(C539,Mapping!$B$18:$C$27,2,false)</f>
        <v>#N/A</v>
      </c>
    </row>
    <row r="540" ht="15.75" customHeight="1">
      <c r="A540">
        <v>539.0</v>
      </c>
      <c r="I540" s="87"/>
      <c r="L540" t="str">
        <f>vlookup(C540,Mapping!$B$18:$C$27,2,false)</f>
        <v>#N/A</v>
      </c>
    </row>
    <row r="541" ht="15.75" customHeight="1">
      <c r="A541">
        <v>540.0</v>
      </c>
      <c r="I541" s="87"/>
      <c r="L541" t="str">
        <f>vlookup(C541,Mapping!$B$18:$C$27,2,false)</f>
        <v>#N/A</v>
      </c>
    </row>
    <row r="542" ht="15.75" customHeight="1">
      <c r="A542">
        <v>541.0</v>
      </c>
      <c r="I542" s="87"/>
      <c r="L542" t="str">
        <f>vlookup(C542,Mapping!$B$18:$C$27,2,false)</f>
        <v>#N/A</v>
      </c>
    </row>
    <row r="543" ht="15.75" customHeight="1">
      <c r="A543">
        <v>542.0</v>
      </c>
      <c r="I543" s="87"/>
      <c r="L543" t="str">
        <f>vlookup(C543,Mapping!$B$18:$C$27,2,false)</f>
        <v>#N/A</v>
      </c>
    </row>
    <row r="544" ht="15.75" customHeight="1">
      <c r="A544">
        <v>543.0</v>
      </c>
      <c r="I544" s="87"/>
      <c r="L544" t="str">
        <f>vlookup(C544,Mapping!$B$18:$C$27,2,false)</f>
        <v>#N/A</v>
      </c>
    </row>
    <row r="545" ht="15.75" customHeight="1">
      <c r="A545">
        <v>544.0</v>
      </c>
      <c r="I545" s="87"/>
      <c r="L545" t="str">
        <f>vlookup(C545,Mapping!$B$18:$C$27,2,false)</f>
        <v>#N/A</v>
      </c>
    </row>
    <row r="546" ht="15.75" customHeight="1">
      <c r="A546">
        <v>545.0</v>
      </c>
      <c r="I546" s="87"/>
      <c r="L546" t="str">
        <f>vlookup(C546,Mapping!$B$18:$C$27,2,false)</f>
        <v>#N/A</v>
      </c>
    </row>
    <row r="547" ht="15.75" customHeight="1">
      <c r="A547">
        <v>546.0</v>
      </c>
      <c r="I547" s="87"/>
      <c r="L547" t="str">
        <f>vlookup(C547,Mapping!$B$18:$C$27,2,false)</f>
        <v>#N/A</v>
      </c>
    </row>
    <row r="548" ht="15.75" customHeight="1">
      <c r="A548">
        <v>547.0</v>
      </c>
      <c r="I548" s="87"/>
      <c r="L548" t="str">
        <f>vlookup(C548,Mapping!$B$18:$C$27,2,false)</f>
        <v>#N/A</v>
      </c>
    </row>
    <row r="549" ht="15.75" customHeight="1">
      <c r="A549">
        <v>548.0</v>
      </c>
      <c r="I549" s="87"/>
      <c r="L549" t="str">
        <f>vlookup(C549,Mapping!$B$18:$C$27,2,false)</f>
        <v>#N/A</v>
      </c>
    </row>
    <row r="550" ht="15.75" customHeight="1">
      <c r="A550">
        <v>549.0</v>
      </c>
      <c r="I550" s="87"/>
      <c r="L550" t="str">
        <f>vlookup(C550,Mapping!$B$18:$C$27,2,false)</f>
        <v>#N/A</v>
      </c>
    </row>
    <row r="551" ht="15.75" customHeight="1">
      <c r="A551">
        <v>550.0</v>
      </c>
      <c r="I551" s="87"/>
      <c r="L551" t="str">
        <f>vlookup(C551,Mapping!$B$18:$C$27,2,false)</f>
        <v>#N/A</v>
      </c>
    </row>
    <row r="552" ht="15.75" customHeight="1">
      <c r="A552">
        <v>551.0</v>
      </c>
      <c r="I552" s="87"/>
      <c r="L552" t="str">
        <f>vlookup(C552,Mapping!$B$18:$C$27,2,false)</f>
        <v>#N/A</v>
      </c>
    </row>
    <row r="553" ht="15.75" customHeight="1">
      <c r="A553">
        <v>552.0</v>
      </c>
      <c r="I553" s="87"/>
      <c r="L553" t="str">
        <f>vlookup(C553,Mapping!$B$18:$C$27,2,false)</f>
        <v>#N/A</v>
      </c>
    </row>
    <row r="554" ht="15.75" customHeight="1">
      <c r="A554">
        <v>553.0</v>
      </c>
      <c r="I554" s="87"/>
      <c r="L554" t="str">
        <f>vlookup(C554,Mapping!$B$18:$C$27,2,false)</f>
        <v>#N/A</v>
      </c>
    </row>
    <row r="555" ht="15.75" customHeight="1">
      <c r="A555">
        <v>554.0</v>
      </c>
      <c r="I555" s="87"/>
      <c r="L555" t="str">
        <f>vlookup(C555,Mapping!$B$18:$C$27,2,false)</f>
        <v>#N/A</v>
      </c>
    </row>
    <row r="556" ht="15.75" customHeight="1">
      <c r="A556">
        <v>555.0</v>
      </c>
      <c r="I556" s="87"/>
      <c r="L556" t="str">
        <f>vlookup(C556,Mapping!$B$18:$C$27,2,false)</f>
        <v>#N/A</v>
      </c>
    </row>
    <row r="557" ht="15.75" customHeight="1">
      <c r="A557">
        <v>556.0</v>
      </c>
      <c r="I557" s="87"/>
      <c r="L557" t="str">
        <f>vlookup(C557,Mapping!$B$18:$C$27,2,false)</f>
        <v>#N/A</v>
      </c>
    </row>
    <row r="558" ht="15.75" customHeight="1">
      <c r="A558">
        <v>557.0</v>
      </c>
      <c r="I558" s="87"/>
      <c r="L558" t="str">
        <f>vlookup(C558,Mapping!$B$18:$C$27,2,false)</f>
        <v>#N/A</v>
      </c>
    </row>
    <row r="559" ht="15.75" customHeight="1">
      <c r="A559">
        <v>558.0</v>
      </c>
      <c r="I559" s="87"/>
      <c r="L559" t="str">
        <f>vlookup(C559,Mapping!$B$18:$C$27,2,false)</f>
        <v>#N/A</v>
      </c>
    </row>
    <row r="560" ht="15.75" customHeight="1">
      <c r="A560">
        <v>559.0</v>
      </c>
      <c r="I560" s="87"/>
      <c r="L560" t="str">
        <f>vlookup(C560,Mapping!$B$18:$C$27,2,false)</f>
        <v>#N/A</v>
      </c>
    </row>
    <row r="561" ht="15.75" customHeight="1">
      <c r="A561">
        <v>560.0</v>
      </c>
      <c r="I561" s="87"/>
      <c r="L561" t="str">
        <f>vlookup(C561,Mapping!$B$18:$C$27,2,false)</f>
        <v>#N/A</v>
      </c>
    </row>
    <row r="562" ht="15.75" customHeight="1">
      <c r="A562">
        <v>561.0</v>
      </c>
      <c r="I562" s="87"/>
      <c r="L562" t="str">
        <f>vlookup(C562,Mapping!$B$18:$C$27,2,false)</f>
        <v>#N/A</v>
      </c>
    </row>
    <row r="563" ht="15.75" customHeight="1">
      <c r="A563">
        <v>562.0</v>
      </c>
      <c r="I563" s="87"/>
      <c r="L563" t="str">
        <f>vlookup(C563,Mapping!$B$18:$C$27,2,false)</f>
        <v>#N/A</v>
      </c>
    </row>
    <row r="564" ht="15.75" customHeight="1">
      <c r="A564">
        <v>563.0</v>
      </c>
      <c r="I564" s="87"/>
      <c r="L564" t="str">
        <f>vlookup(C564,Mapping!$B$18:$C$27,2,false)</f>
        <v>#N/A</v>
      </c>
    </row>
    <row r="565" ht="15.75" customHeight="1">
      <c r="A565">
        <v>564.0</v>
      </c>
      <c r="I565" s="87"/>
      <c r="L565" t="str">
        <f>vlookup(C565,Mapping!$B$18:$C$27,2,false)</f>
        <v>#N/A</v>
      </c>
    </row>
    <row r="566" ht="15.75" customHeight="1">
      <c r="A566">
        <v>565.0</v>
      </c>
      <c r="I566" s="87"/>
      <c r="L566" t="str">
        <f>vlookup(C566,Mapping!$B$18:$C$27,2,false)</f>
        <v>#N/A</v>
      </c>
    </row>
    <row r="567" ht="15.75" customHeight="1">
      <c r="A567">
        <v>566.0</v>
      </c>
      <c r="I567" s="87"/>
      <c r="L567" t="str">
        <f>vlookup(C567,Mapping!$B$18:$C$27,2,false)</f>
        <v>#N/A</v>
      </c>
    </row>
    <row r="568" ht="15.75" customHeight="1">
      <c r="A568">
        <v>567.0</v>
      </c>
      <c r="I568" s="87"/>
      <c r="L568" t="str">
        <f>vlookup(C568,Mapping!$B$18:$C$27,2,false)</f>
        <v>#N/A</v>
      </c>
    </row>
    <row r="569" ht="15.75" customHeight="1">
      <c r="A569">
        <v>568.0</v>
      </c>
      <c r="I569" s="87"/>
      <c r="L569" t="str">
        <f>vlookup(C569,Mapping!$B$18:$C$27,2,false)</f>
        <v>#N/A</v>
      </c>
    </row>
    <row r="570" ht="15.75" customHeight="1">
      <c r="A570">
        <v>569.0</v>
      </c>
      <c r="I570" s="87"/>
      <c r="L570" t="str">
        <f>vlookup(C570,Mapping!$B$18:$C$27,2,false)</f>
        <v>#N/A</v>
      </c>
    </row>
    <row r="571" ht="15.75" customHeight="1">
      <c r="A571">
        <v>570.0</v>
      </c>
      <c r="I571" s="87"/>
      <c r="L571" t="str">
        <f>vlookup(C571,Mapping!$B$18:$C$27,2,false)</f>
        <v>#N/A</v>
      </c>
    </row>
    <row r="572" ht="15.75" customHeight="1">
      <c r="A572">
        <v>571.0</v>
      </c>
      <c r="I572" s="87"/>
      <c r="L572" t="str">
        <f>vlookup(C572,Mapping!$B$18:$C$27,2,false)</f>
        <v>#N/A</v>
      </c>
    </row>
    <row r="573" ht="15.75" customHeight="1">
      <c r="A573">
        <v>572.0</v>
      </c>
      <c r="I573" s="87"/>
      <c r="L573" t="str">
        <f>vlookup(C573,Mapping!$B$18:$C$27,2,false)</f>
        <v>#N/A</v>
      </c>
    </row>
    <row r="574" ht="15.75" customHeight="1">
      <c r="A574">
        <v>573.0</v>
      </c>
      <c r="I574" s="87"/>
      <c r="L574" t="str">
        <f>vlookup(C574,Mapping!$B$18:$C$27,2,false)</f>
        <v>#N/A</v>
      </c>
    </row>
    <row r="575" ht="15.75" customHeight="1">
      <c r="A575">
        <v>574.0</v>
      </c>
      <c r="I575" s="87"/>
      <c r="L575" t="str">
        <f>vlookup(C575,Mapping!$B$18:$C$27,2,false)</f>
        <v>#N/A</v>
      </c>
    </row>
    <row r="576" ht="15.75" customHeight="1">
      <c r="A576">
        <v>575.0</v>
      </c>
      <c r="I576" s="87"/>
      <c r="L576" t="str">
        <f>vlookup(C576,Mapping!$B$18:$C$27,2,false)</f>
        <v>#N/A</v>
      </c>
    </row>
    <row r="577" ht="15.75" customHeight="1">
      <c r="A577">
        <v>576.0</v>
      </c>
      <c r="I577" s="87"/>
      <c r="L577" t="str">
        <f>vlookup(C577,Mapping!$B$18:$C$27,2,false)</f>
        <v>#N/A</v>
      </c>
    </row>
    <row r="578" ht="15.75" customHeight="1">
      <c r="A578">
        <v>577.0</v>
      </c>
      <c r="I578" s="87"/>
      <c r="L578" t="str">
        <f>vlookup(C578,Mapping!$B$18:$C$27,2,false)</f>
        <v>#N/A</v>
      </c>
    </row>
    <row r="579" ht="15.75" customHeight="1">
      <c r="A579">
        <v>578.0</v>
      </c>
      <c r="I579" s="87"/>
      <c r="L579" t="str">
        <f>vlookup(C579,Mapping!$B$18:$C$27,2,false)</f>
        <v>#N/A</v>
      </c>
    </row>
    <row r="580" ht="15.75" customHeight="1">
      <c r="A580">
        <v>579.0</v>
      </c>
      <c r="I580" s="87"/>
      <c r="L580" t="str">
        <f>vlookup(C580,Mapping!$B$18:$C$27,2,false)</f>
        <v>#N/A</v>
      </c>
    </row>
    <row r="581" ht="15.75" customHeight="1">
      <c r="A581">
        <v>580.0</v>
      </c>
      <c r="I581" s="87"/>
      <c r="L581" t="str">
        <f>vlookup(C581,Mapping!$B$18:$C$27,2,false)</f>
        <v>#N/A</v>
      </c>
    </row>
    <row r="582" ht="15.75" customHeight="1">
      <c r="A582">
        <v>581.0</v>
      </c>
      <c r="I582" s="87"/>
      <c r="L582" t="str">
        <f>vlookup(C582,Mapping!$B$18:$C$27,2,false)</f>
        <v>#N/A</v>
      </c>
    </row>
    <row r="583" ht="15.75" customHeight="1">
      <c r="A583">
        <v>582.0</v>
      </c>
      <c r="I583" s="87"/>
      <c r="L583" t="str">
        <f>vlookup(C583,Mapping!$B$18:$C$27,2,false)</f>
        <v>#N/A</v>
      </c>
    </row>
    <row r="584" ht="15.75" customHeight="1">
      <c r="A584">
        <v>583.0</v>
      </c>
      <c r="I584" s="87"/>
      <c r="L584" t="str">
        <f>vlookup(C584,Mapping!$B$18:$C$27,2,false)</f>
        <v>#N/A</v>
      </c>
    </row>
    <row r="585" ht="15.75" customHeight="1">
      <c r="A585">
        <v>584.0</v>
      </c>
      <c r="I585" s="87"/>
      <c r="L585" t="str">
        <f>vlookup(C585,Mapping!$B$18:$C$27,2,false)</f>
        <v>#N/A</v>
      </c>
    </row>
    <row r="586" ht="15.75" customHeight="1">
      <c r="A586">
        <v>585.0</v>
      </c>
      <c r="I586" s="87"/>
      <c r="L586" t="str">
        <f>vlookup(C586,Mapping!$B$18:$C$27,2,false)</f>
        <v>#N/A</v>
      </c>
    </row>
    <row r="587" ht="15.75" customHeight="1">
      <c r="A587">
        <v>586.0</v>
      </c>
      <c r="I587" s="87"/>
      <c r="L587" t="str">
        <f>vlookup(C587,Mapping!$B$18:$C$27,2,false)</f>
        <v>#N/A</v>
      </c>
    </row>
    <row r="588" ht="15.75" customHeight="1">
      <c r="A588">
        <v>587.0</v>
      </c>
      <c r="I588" s="87"/>
      <c r="L588" t="str">
        <f>vlookup(C588,Mapping!$B$18:$C$27,2,false)</f>
        <v>#N/A</v>
      </c>
    </row>
    <row r="589" ht="15.75" customHeight="1">
      <c r="A589">
        <v>588.0</v>
      </c>
      <c r="I589" s="87"/>
      <c r="L589" t="str">
        <f>vlookup(C589,Mapping!$B$18:$C$27,2,false)</f>
        <v>#N/A</v>
      </c>
    </row>
    <row r="590" ht="15.75" customHeight="1">
      <c r="A590">
        <v>589.0</v>
      </c>
      <c r="I590" s="87"/>
      <c r="L590" t="str">
        <f>vlookup(C590,Mapping!$B$18:$C$27,2,false)</f>
        <v>#N/A</v>
      </c>
    </row>
    <row r="591" ht="15.75" customHeight="1">
      <c r="A591">
        <v>590.0</v>
      </c>
      <c r="I591" s="87"/>
      <c r="L591" t="str">
        <f>vlookup(C591,Mapping!$B$18:$C$27,2,false)</f>
        <v>#N/A</v>
      </c>
    </row>
    <row r="592" ht="15.75" customHeight="1">
      <c r="A592">
        <v>591.0</v>
      </c>
      <c r="I592" s="87"/>
      <c r="L592" t="str">
        <f>vlookup(C592,Mapping!$B$18:$C$27,2,false)</f>
        <v>#N/A</v>
      </c>
    </row>
    <row r="593" ht="15.75" customHeight="1">
      <c r="A593">
        <v>592.0</v>
      </c>
      <c r="I593" s="87"/>
      <c r="L593" t="str">
        <f>vlookup(C593,Mapping!$B$18:$C$27,2,false)</f>
        <v>#N/A</v>
      </c>
    </row>
    <row r="594" ht="15.75" customHeight="1">
      <c r="A594">
        <v>593.0</v>
      </c>
      <c r="I594" s="87"/>
      <c r="L594" t="str">
        <f>vlookup(C594,Mapping!$B$18:$C$27,2,false)</f>
        <v>#N/A</v>
      </c>
    </row>
    <row r="595" ht="15.75" customHeight="1">
      <c r="A595">
        <v>594.0</v>
      </c>
      <c r="I595" s="87"/>
      <c r="L595" t="str">
        <f>vlookup(C595,Mapping!$B$18:$C$27,2,false)</f>
        <v>#N/A</v>
      </c>
    </row>
    <row r="596" ht="15.75" customHeight="1">
      <c r="A596">
        <v>595.0</v>
      </c>
      <c r="I596" s="87"/>
      <c r="L596" t="str">
        <f>vlookup(C596,Mapping!$B$18:$C$27,2,false)</f>
        <v>#N/A</v>
      </c>
    </row>
    <row r="597" ht="15.75" customHeight="1">
      <c r="A597">
        <v>596.0</v>
      </c>
      <c r="I597" s="87"/>
      <c r="L597" t="str">
        <f>vlookup(C597,Mapping!$B$18:$C$27,2,false)</f>
        <v>#N/A</v>
      </c>
    </row>
    <row r="598" ht="15.75" customHeight="1">
      <c r="A598">
        <v>597.0</v>
      </c>
      <c r="I598" s="87"/>
      <c r="L598" t="str">
        <f>vlookup(C598,Mapping!$B$18:$C$27,2,false)</f>
        <v>#N/A</v>
      </c>
    </row>
    <row r="599" ht="15.75" customHeight="1">
      <c r="A599">
        <v>598.0</v>
      </c>
      <c r="I599" s="87"/>
      <c r="L599" t="str">
        <f>vlookup(C599,Mapping!$B$18:$C$27,2,false)</f>
        <v>#N/A</v>
      </c>
    </row>
    <row r="600" ht="15.75" customHeight="1">
      <c r="I600" s="87"/>
      <c r="L600" t="str">
        <f>vlookup(C600,Mapping!$B$18:$C$27,2,false)</f>
        <v>#N/A</v>
      </c>
    </row>
    <row r="601" ht="15.75" customHeight="1">
      <c r="I601" s="87"/>
      <c r="L601" t="str">
        <f>vlookup(C601,Mapping!$B$18:$C$27,2,false)</f>
        <v>#N/A</v>
      </c>
    </row>
    <row r="602" ht="15.75" customHeight="1">
      <c r="I602" s="87"/>
      <c r="L602" t="str">
        <f>vlookup(C602,Mapping!$B$18:$C$27,2,false)</f>
        <v>#N/A</v>
      </c>
    </row>
    <row r="603" ht="15.75" customHeight="1">
      <c r="I603" s="87"/>
      <c r="L603" t="str">
        <f>vlookup(C603,Mapping!$B$18:$C$27,2,false)</f>
        <v>#N/A</v>
      </c>
    </row>
    <row r="604" ht="15.75" customHeight="1">
      <c r="I604" s="87"/>
      <c r="L604" t="str">
        <f>vlookup(C604,Mapping!$B$18:$C$27,2,false)</f>
        <v>#N/A</v>
      </c>
    </row>
    <row r="605" ht="15.75" customHeight="1">
      <c r="I605" s="87"/>
      <c r="L605" t="str">
        <f>vlookup(C605,Mapping!$B$18:$C$27,2,false)</f>
        <v>#N/A</v>
      </c>
    </row>
    <row r="606" ht="15.75" customHeight="1">
      <c r="I606" s="87"/>
      <c r="L606" t="str">
        <f>vlookup(C606,Mapping!$B$18:$C$27,2,false)</f>
        <v>#N/A</v>
      </c>
    </row>
    <row r="607" ht="15.75" customHeight="1">
      <c r="I607" s="87"/>
      <c r="L607" t="str">
        <f>vlookup(C607,Mapping!$B$18:$C$27,2,false)</f>
        <v>#N/A</v>
      </c>
    </row>
    <row r="608" ht="15.75" customHeight="1">
      <c r="I608" s="87"/>
      <c r="L608" t="str">
        <f>vlookup(C608,Mapping!$B$18:$C$27,2,false)</f>
        <v>#N/A</v>
      </c>
    </row>
    <row r="609" ht="15.75" customHeight="1">
      <c r="I609" s="87"/>
      <c r="L609" t="str">
        <f>vlookup(C609,Mapping!$B$18:$C$27,2,false)</f>
        <v>#N/A</v>
      </c>
    </row>
    <row r="610" ht="15.75" customHeight="1">
      <c r="I610" s="87"/>
      <c r="L610" t="str">
        <f>vlookup(C610,Mapping!$B$18:$C$27,2,false)</f>
        <v>#N/A</v>
      </c>
    </row>
    <row r="611" ht="15.75" customHeight="1">
      <c r="I611" s="87"/>
      <c r="L611" t="str">
        <f>vlookup(C611,Mapping!$B$18:$C$27,2,false)</f>
        <v>#N/A</v>
      </c>
    </row>
    <row r="612" ht="15.75" customHeight="1">
      <c r="I612" s="87"/>
      <c r="L612" t="str">
        <f>vlookup(C612,Mapping!$B$18:$C$27,2,false)</f>
        <v>#N/A</v>
      </c>
    </row>
    <row r="613" ht="15.75" customHeight="1">
      <c r="I613" s="87"/>
      <c r="L613" t="str">
        <f>vlookup(C613,Mapping!$B$18:$C$27,2,false)</f>
        <v>#N/A</v>
      </c>
    </row>
    <row r="614" ht="15.75" customHeight="1">
      <c r="I614" s="87"/>
      <c r="L614" t="str">
        <f>vlookup(C614,Mapping!$B$18:$C$27,2,false)</f>
        <v>#N/A</v>
      </c>
    </row>
    <row r="615" ht="15.75" customHeight="1">
      <c r="I615" s="87"/>
      <c r="L615" t="str">
        <f>vlookup(C615,Mapping!$B$18:$C$27,2,false)</f>
        <v>#N/A</v>
      </c>
    </row>
    <row r="616" ht="15.75" customHeight="1">
      <c r="I616" s="87"/>
      <c r="L616" t="str">
        <f>vlookup(C616,Mapping!$B$18:$C$27,2,false)</f>
        <v>#N/A</v>
      </c>
    </row>
    <row r="617" ht="15.75" customHeight="1">
      <c r="I617" s="87"/>
      <c r="L617" t="str">
        <f>vlookup(C617,Mapping!$B$18:$C$27,2,false)</f>
        <v>#N/A</v>
      </c>
    </row>
    <row r="618" ht="15.75" customHeight="1">
      <c r="I618" s="87"/>
      <c r="L618" t="str">
        <f>vlookup(C618,Mapping!$B$18:$C$27,2,false)</f>
        <v>#N/A</v>
      </c>
    </row>
    <row r="619" ht="15.75" customHeight="1">
      <c r="I619" s="87"/>
      <c r="L619" t="str">
        <f>vlookup(C619,Mapping!$B$18:$C$27,2,false)</f>
        <v>#N/A</v>
      </c>
    </row>
    <row r="620" ht="15.75" customHeight="1">
      <c r="I620" s="87"/>
      <c r="L620" t="str">
        <f>vlookup(C620,Mapping!$B$18:$C$27,2,false)</f>
        <v>#N/A</v>
      </c>
    </row>
    <row r="621" ht="15.75" customHeight="1">
      <c r="I621" s="87"/>
      <c r="L621" t="str">
        <f>vlookup(C621,Mapping!$B$18:$C$27,2,false)</f>
        <v>#N/A</v>
      </c>
    </row>
    <row r="622" ht="15.75" customHeight="1">
      <c r="I622" s="87"/>
      <c r="L622" t="str">
        <f>vlookup(C622,Mapping!$B$18:$C$27,2,false)</f>
        <v>#N/A</v>
      </c>
    </row>
    <row r="623" ht="15.75" customHeight="1">
      <c r="I623" s="87"/>
      <c r="L623" t="str">
        <f>vlookup(C623,Mapping!$B$18:$C$27,2,false)</f>
        <v>#N/A</v>
      </c>
    </row>
    <row r="624" ht="15.75" customHeight="1">
      <c r="I624" s="87"/>
      <c r="L624" t="str">
        <f>vlookup(C624,Mapping!$B$18:$C$27,2,false)</f>
        <v>#N/A</v>
      </c>
    </row>
    <row r="625" ht="15.75" customHeight="1">
      <c r="I625" s="87"/>
      <c r="L625" t="str">
        <f>vlookup(C625,Mapping!$B$18:$C$27,2,false)</f>
        <v>#N/A</v>
      </c>
    </row>
    <row r="626" ht="15.75" customHeight="1">
      <c r="I626" s="87"/>
      <c r="L626" t="str">
        <f>vlookup(C626,Mapping!$B$18:$C$27,2,false)</f>
        <v>#N/A</v>
      </c>
    </row>
    <row r="627" ht="15.75" customHeight="1">
      <c r="I627" s="87"/>
      <c r="L627" t="str">
        <f>vlookup(C627,Mapping!$B$18:$C$27,2,false)</f>
        <v>#N/A</v>
      </c>
    </row>
    <row r="628" ht="15.75" customHeight="1">
      <c r="I628" s="87"/>
      <c r="L628" t="str">
        <f>vlookup(C628,Mapping!$B$18:$C$27,2,false)</f>
        <v>#N/A</v>
      </c>
    </row>
    <row r="629" ht="15.75" customHeight="1">
      <c r="I629" s="87"/>
      <c r="L629" t="str">
        <f>vlookup(C629,Mapping!$B$18:$C$27,2,false)</f>
        <v>#N/A</v>
      </c>
    </row>
    <row r="630" ht="15.75" customHeight="1">
      <c r="I630" s="87"/>
      <c r="L630" t="str">
        <f>vlookup(C630,Mapping!$B$18:$C$27,2,false)</f>
        <v>#N/A</v>
      </c>
    </row>
    <row r="631" ht="15.75" customHeight="1">
      <c r="I631" s="87"/>
      <c r="L631" t="str">
        <f>vlookup(C631,Mapping!$B$18:$C$27,2,false)</f>
        <v>#N/A</v>
      </c>
    </row>
    <row r="632" ht="15.75" customHeight="1">
      <c r="I632" s="87"/>
      <c r="L632" t="str">
        <f>vlookup(C632,Mapping!$B$18:$C$27,2,false)</f>
        <v>#N/A</v>
      </c>
    </row>
    <row r="633" ht="15.75" customHeight="1">
      <c r="I633" s="87"/>
      <c r="L633" t="str">
        <f>vlookup(C633,Mapping!$B$18:$C$27,2,false)</f>
        <v>#N/A</v>
      </c>
    </row>
    <row r="634" ht="15.75" customHeight="1">
      <c r="I634" s="87"/>
      <c r="L634" t="str">
        <f>vlookup(C634,Mapping!$B$18:$C$27,2,false)</f>
        <v>#N/A</v>
      </c>
    </row>
    <row r="635" ht="15.75" customHeight="1">
      <c r="I635" s="87"/>
      <c r="L635" t="str">
        <f>vlookup(C635,Mapping!$B$18:$C$27,2,false)</f>
        <v>#N/A</v>
      </c>
    </row>
    <row r="636" ht="15.75" customHeight="1">
      <c r="I636" s="87"/>
      <c r="L636" t="str">
        <f>vlookup(C636,Mapping!$B$18:$C$27,2,false)</f>
        <v>#N/A</v>
      </c>
    </row>
    <row r="637" ht="15.75" customHeight="1">
      <c r="I637" s="87"/>
      <c r="L637" t="str">
        <f>vlookup(C637,Mapping!$B$18:$C$27,2,false)</f>
        <v>#N/A</v>
      </c>
    </row>
    <row r="638" ht="15.75" customHeight="1">
      <c r="I638" s="87"/>
      <c r="L638" t="str">
        <f>vlookup(C638,Mapping!$B$18:$C$27,2,false)</f>
        <v>#N/A</v>
      </c>
    </row>
    <row r="639" ht="15.75" customHeight="1">
      <c r="I639" s="87"/>
      <c r="L639" t="str">
        <f>vlookup(C639,Mapping!$B$18:$C$27,2,false)</f>
        <v>#N/A</v>
      </c>
    </row>
    <row r="640" ht="15.75" customHeight="1">
      <c r="I640" s="87"/>
      <c r="L640" t="str">
        <f>vlookup(C640,Mapping!$B$18:$C$27,2,false)</f>
        <v>#N/A</v>
      </c>
    </row>
    <row r="641" ht="15.75" customHeight="1">
      <c r="I641" s="87"/>
      <c r="L641" t="str">
        <f>vlookup(C641,Mapping!$B$18:$C$27,2,false)</f>
        <v>#N/A</v>
      </c>
    </row>
    <row r="642" ht="15.75" customHeight="1">
      <c r="I642" s="87"/>
      <c r="L642" t="str">
        <f>vlookup(C642,Mapping!$B$18:$C$27,2,false)</f>
        <v>#N/A</v>
      </c>
    </row>
    <row r="643" ht="15.75" customHeight="1">
      <c r="I643" s="87"/>
      <c r="L643" t="str">
        <f>vlookup(C643,Mapping!$B$18:$C$27,2,false)</f>
        <v>#N/A</v>
      </c>
    </row>
    <row r="644" ht="15.75" customHeight="1">
      <c r="I644" s="87"/>
      <c r="L644" t="str">
        <f>vlookup(C644,Mapping!$B$18:$C$27,2,false)</f>
        <v>#N/A</v>
      </c>
    </row>
    <row r="645" ht="15.75" customHeight="1">
      <c r="I645" s="87"/>
      <c r="L645" t="str">
        <f>vlookup(C645,Mapping!$B$18:$C$27,2,false)</f>
        <v>#N/A</v>
      </c>
    </row>
    <row r="646" ht="15.75" customHeight="1">
      <c r="I646" s="87"/>
      <c r="L646" t="str">
        <f>vlookup(C646,Mapping!$B$18:$C$27,2,false)</f>
        <v>#N/A</v>
      </c>
    </row>
    <row r="647" ht="15.75" customHeight="1">
      <c r="I647" s="87"/>
      <c r="L647" t="str">
        <f>vlookup(C647,Mapping!$B$18:$C$27,2,false)</f>
        <v>#N/A</v>
      </c>
    </row>
    <row r="648" ht="15.75" customHeight="1">
      <c r="I648" s="87"/>
      <c r="L648" t="str">
        <f>vlookup(C648,Mapping!$B$18:$C$27,2,false)</f>
        <v>#N/A</v>
      </c>
    </row>
    <row r="649" ht="15.75" customHeight="1">
      <c r="I649" s="87"/>
      <c r="L649" t="str">
        <f>vlookup(C649,Mapping!$B$18:$C$27,2,false)</f>
        <v>#N/A</v>
      </c>
    </row>
    <row r="650" ht="15.75" customHeight="1">
      <c r="I650" s="87"/>
      <c r="L650" t="str">
        <f>vlookup(C650,Mapping!$B$18:$C$27,2,false)</f>
        <v>#N/A</v>
      </c>
    </row>
    <row r="651" ht="15.75" customHeight="1">
      <c r="I651" s="87"/>
      <c r="L651" t="str">
        <f>vlookup(C651,Mapping!$B$18:$C$27,2,false)</f>
        <v>#N/A</v>
      </c>
    </row>
    <row r="652" ht="15.75" customHeight="1">
      <c r="I652" s="87"/>
      <c r="L652" t="str">
        <f>vlookup(C652,Mapping!$B$18:$C$27,2,false)</f>
        <v>#N/A</v>
      </c>
    </row>
    <row r="653" ht="15.75" customHeight="1">
      <c r="I653" s="87"/>
      <c r="L653" t="str">
        <f>vlookup(C653,Mapping!$B$18:$C$27,2,false)</f>
        <v>#N/A</v>
      </c>
    </row>
    <row r="654" ht="15.75" customHeight="1">
      <c r="I654" s="87"/>
      <c r="L654" t="str">
        <f>vlookup(C654,Mapping!$B$18:$C$27,2,false)</f>
        <v>#N/A</v>
      </c>
    </row>
    <row r="655" ht="15.75" customHeight="1">
      <c r="I655" s="87"/>
      <c r="L655" t="str">
        <f>vlookup(C655,Mapping!$B$18:$C$27,2,false)</f>
        <v>#N/A</v>
      </c>
    </row>
    <row r="656" ht="15.75" customHeight="1">
      <c r="I656" s="87"/>
      <c r="L656" t="str">
        <f>vlookup(C656,Mapping!$B$18:$C$27,2,false)</f>
        <v>#N/A</v>
      </c>
    </row>
    <row r="657" ht="15.75" customHeight="1">
      <c r="I657" s="87"/>
      <c r="L657" t="str">
        <f>vlookup(C657,Mapping!$B$18:$C$27,2,false)</f>
        <v>#N/A</v>
      </c>
    </row>
    <row r="658" ht="15.75" customHeight="1">
      <c r="I658" s="87"/>
      <c r="L658" t="str">
        <f>vlookup(C658,Mapping!$B$18:$C$27,2,false)</f>
        <v>#N/A</v>
      </c>
    </row>
    <row r="659" ht="15.75" customHeight="1">
      <c r="I659" s="87"/>
      <c r="L659" t="str">
        <f>vlookup(C659,Mapping!$B$18:$C$27,2,false)</f>
        <v>#N/A</v>
      </c>
    </row>
    <row r="660" ht="15.75" customHeight="1">
      <c r="I660" s="87"/>
      <c r="L660" t="str">
        <f>vlookup(C660,Mapping!$B$18:$C$27,2,false)</f>
        <v>#N/A</v>
      </c>
    </row>
    <row r="661" ht="15.75" customHeight="1">
      <c r="I661" s="87"/>
      <c r="L661" t="str">
        <f>vlookup(C661,Mapping!$B$18:$C$27,2,false)</f>
        <v>#N/A</v>
      </c>
    </row>
    <row r="662" ht="15.75" customHeight="1">
      <c r="I662" s="87"/>
      <c r="L662" t="str">
        <f>vlookup(C662,Mapping!$B$18:$C$27,2,false)</f>
        <v>#N/A</v>
      </c>
    </row>
    <row r="663" ht="15.75" customHeight="1">
      <c r="I663" s="87"/>
      <c r="L663" t="str">
        <f>vlookup(C663,Mapping!$B$18:$C$27,2,false)</f>
        <v>#N/A</v>
      </c>
    </row>
    <row r="664" ht="15.75" customHeight="1">
      <c r="I664" s="87"/>
      <c r="L664" t="str">
        <f>vlookup(C664,Mapping!$B$18:$C$27,2,false)</f>
        <v>#N/A</v>
      </c>
    </row>
    <row r="665" ht="15.75" customHeight="1">
      <c r="I665" s="87"/>
      <c r="L665" t="str">
        <f>vlookup(C665,Mapping!$B$18:$C$27,2,false)</f>
        <v>#N/A</v>
      </c>
    </row>
    <row r="666" ht="15.75" customHeight="1">
      <c r="I666" s="87"/>
      <c r="L666" t="str">
        <f>vlookup(C666,Mapping!$B$18:$C$27,2,false)</f>
        <v>#N/A</v>
      </c>
    </row>
    <row r="667" ht="15.75" customHeight="1">
      <c r="I667" s="87"/>
      <c r="L667" t="str">
        <f>vlookup(C667,Mapping!$B$18:$C$27,2,false)</f>
        <v>#N/A</v>
      </c>
    </row>
    <row r="668" ht="15.75" customHeight="1">
      <c r="I668" s="87"/>
      <c r="L668" t="str">
        <f>vlookup(C668,Mapping!$B$18:$C$27,2,false)</f>
        <v>#N/A</v>
      </c>
    </row>
    <row r="669" ht="15.75" customHeight="1">
      <c r="I669" s="87"/>
      <c r="L669" t="str">
        <f>vlookup(C669,Mapping!$B$18:$C$27,2,false)</f>
        <v>#N/A</v>
      </c>
    </row>
    <row r="670" ht="15.75" customHeight="1">
      <c r="I670" s="87"/>
      <c r="L670" t="str">
        <f>vlookup(C670,Mapping!$B$18:$C$27,2,false)</f>
        <v>#N/A</v>
      </c>
    </row>
    <row r="671" ht="15.75" customHeight="1">
      <c r="I671" s="87"/>
      <c r="L671" t="str">
        <f>vlookup(C671,Mapping!$B$18:$C$27,2,false)</f>
        <v>#N/A</v>
      </c>
    </row>
    <row r="672" ht="15.75" customHeight="1">
      <c r="I672" s="87"/>
      <c r="L672" t="str">
        <f>vlookup(C672,Mapping!$B$18:$C$27,2,false)</f>
        <v>#N/A</v>
      </c>
    </row>
    <row r="673" ht="15.75" customHeight="1">
      <c r="I673" s="87"/>
      <c r="L673" t="str">
        <f>vlookup(C673,Mapping!$B$18:$C$27,2,false)</f>
        <v>#N/A</v>
      </c>
    </row>
    <row r="674" ht="15.75" customHeight="1">
      <c r="I674" s="87"/>
      <c r="L674" t="str">
        <f>vlookup(C674,Mapping!$B$18:$C$27,2,false)</f>
        <v>#N/A</v>
      </c>
    </row>
    <row r="675" ht="15.75" customHeight="1">
      <c r="I675" s="87"/>
      <c r="L675" t="str">
        <f>vlookup(C675,Mapping!$B$18:$C$27,2,false)</f>
        <v>#N/A</v>
      </c>
    </row>
    <row r="676" ht="15.75" customHeight="1">
      <c r="I676" s="87"/>
      <c r="L676" t="str">
        <f>vlookup(C676,Mapping!$B$18:$C$27,2,false)</f>
        <v>#N/A</v>
      </c>
    </row>
    <row r="677" ht="15.75" customHeight="1">
      <c r="I677" s="87"/>
      <c r="L677" t="str">
        <f>vlookup(C677,Mapping!$B$18:$C$27,2,false)</f>
        <v>#N/A</v>
      </c>
    </row>
    <row r="678" ht="15.75" customHeight="1">
      <c r="I678" s="87"/>
      <c r="L678" t="str">
        <f>vlookup(C678,Mapping!$B$18:$C$27,2,false)</f>
        <v>#N/A</v>
      </c>
    </row>
    <row r="679" ht="15.75" customHeight="1">
      <c r="I679" s="87"/>
      <c r="L679" t="str">
        <f>vlookup(C679,Mapping!$B$18:$C$27,2,false)</f>
        <v>#N/A</v>
      </c>
    </row>
    <row r="680" ht="15.75" customHeight="1">
      <c r="I680" s="87"/>
      <c r="L680" t="str">
        <f>vlookup(C680,Mapping!$B$18:$C$27,2,false)</f>
        <v>#N/A</v>
      </c>
    </row>
    <row r="681" ht="15.75" customHeight="1">
      <c r="I681" s="87"/>
      <c r="L681" t="str">
        <f>vlookup(C681,Mapping!$B$18:$C$27,2,false)</f>
        <v>#N/A</v>
      </c>
    </row>
    <row r="682" ht="15.75" customHeight="1">
      <c r="I682" s="87"/>
      <c r="L682" t="str">
        <f>vlookup(C682,Mapping!$B$18:$C$27,2,false)</f>
        <v>#N/A</v>
      </c>
    </row>
    <row r="683" ht="15.75" customHeight="1">
      <c r="I683" s="87"/>
      <c r="L683" t="str">
        <f>vlookup(C683,Mapping!$B$18:$C$27,2,false)</f>
        <v>#N/A</v>
      </c>
    </row>
    <row r="684" ht="15.75" customHeight="1">
      <c r="I684" s="87"/>
      <c r="L684" t="str">
        <f>vlookup(C684,Mapping!$B$18:$C$27,2,false)</f>
        <v>#N/A</v>
      </c>
    </row>
    <row r="685" ht="15.75" customHeight="1">
      <c r="I685" s="87"/>
      <c r="L685" t="str">
        <f>vlookup(C685,Mapping!$B$18:$C$27,2,false)</f>
        <v>#N/A</v>
      </c>
    </row>
    <row r="686" ht="15.75" customHeight="1">
      <c r="I686" s="87"/>
      <c r="L686" t="str">
        <f>vlookup(C686,Mapping!$B$18:$C$27,2,false)</f>
        <v>#N/A</v>
      </c>
    </row>
    <row r="687" ht="15.75" customHeight="1">
      <c r="I687" s="87"/>
      <c r="L687" t="str">
        <f>vlookup(C687,Mapping!$B$18:$C$27,2,false)</f>
        <v>#N/A</v>
      </c>
    </row>
    <row r="688" ht="15.75" customHeight="1">
      <c r="I688" s="87"/>
      <c r="L688" t="str">
        <f>vlookup(C688,Mapping!$B$18:$C$27,2,false)</f>
        <v>#N/A</v>
      </c>
    </row>
    <row r="689" ht="15.75" customHeight="1">
      <c r="I689" s="87"/>
      <c r="L689" t="str">
        <f>vlookup(C689,Mapping!$B$18:$C$27,2,false)</f>
        <v>#N/A</v>
      </c>
    </row>
    <row r="690" ht="15.75" customHeight="1">
      <c r="I690" s="87"/>
      <c r="L690" t="str">
        <f>vlookup(C690,Mapping!$B$18:$C$27,2,false)</f>
        <v>#N/A</v>
      </c>
    </row>
    <row r="691" ht="15.75" customHeight="1">
      <c r="I691" s="87"/>
      <c r="L691" t="str">
        <f>vlookup(C691,Mapping!$B$18:$C$27,2,false)</f>
        <v>#N/A</v>
      </c>
    </row>
    <row r="692" ht="15.75" customHeight="1">
      <c r="I692" s="87"/>
      <c r="L692" t="str">
        <f>vlookup(C692,Mapping!$B$18:$C$27,2,false)</f>
        <v>#N/A</v>
      </c>
    </row>
    <row r="693" ht="15.75" customHeight="1">
      <c r="I693" s="87"/>
      <c r="L693" t="str">
        <f>vlookup(C693,Mapping!$B$18:$C$27,2,false)</f>
        <v>#N/A</v>
      </c>
    </row>
    <row r="694" ht="15.75" customHeight="1">
      <c r="I694" s="87"/>
      <c r="L694" t="str">
        <f>vlookup(C694,Mapping!$B$18:$C$27,2,false)</f>
        <v>#N/A</v>
      </c>
    </row>
    <row r="695" ht="15.75" customHeight="1">
      <c r="I695" s="87"/>
      <c r="L695" t="str">
        <f>vlookup(C695,Mapping!$B$18:$C$27,2,false)</f>
        <v>#N/A</v>
      </c>
    </row>
    <row r="696" ht="15.75" customHeight="1">
      <c r="I696" s="87"/>
      <c r="L696" t="str">
        <f>vlookup(C696,Mapping!$B$18:$C$27,2,false)</f>
        <v>#N/A</v>
      </c>
    </row>
    <row r="697" ht="15.75" customHeight="1">
      <c r="I697" s="87"/>
      <c r="L697" t="str">
        <f>vlookup(C697,Mapping!$B$18:$C$27,2,false)</f>
        <v>#N/A</v>
      </c>
    </row>
    <row r="698" ht="15.75" customHeight="1">
      <c r="I698" s="87"/>
      <c r="L698" t="str">
        <f>vlookup(C698,Mapping!$B$18:$C$27,2,false)</f>
        <v>#N/A</v>
      </c>
    </row>
    <row r="699" ht="15.75" customHeight="1">
      <c r="I699" s="87"/>
      <c r="L699" t="str">
        <f>vlookup(C699,Mapping!$B$18:$C$27,2,false)</f>
        <v>#N/A</v>
      </c>
    </row>
    <row r="700" ht="15.75" customHeight="1">
      <c r="I700" s="87"/>
      <c r="L700" t="str">
        <f>vlookup(C700,Mapping!$B$18:$C$27,2,false)</f>
        <v>#N/A</v>
      </c>
    </row>
    <row r="701" ht="15.75" customHeight="1">
      <c r="I701" s="87"/>
      <c r="L701" t="str">
        <f>vlookup(C701,Mapping!$B$18:$C$27,2,false)</f>
        <v>#N/A</v>
      </c>
    </row>
    <row r="702" ht="15.75" customHeight="1">
      <c r="I702" s="87"/>
      <c r="L702" t="str">
        <f>vlookup(C702,Mapping!$B$18:$C$27,2,false)</f>
        <v>#N/A</v>
      </c>
    </row>
    <row r="703" ht="15.75" customHeight="1">
      <c r="I703" s="87"/>
      <c r="L703" t="str">
        <f>vlookup(C703,Mapping!$B$18:$C$27,2,false)</f>
        <v>#N/A</v>
      </c>
    </row>
    <row r="704" ht="15.75" customHeight="1">
      <c r="I704" s="87"/>
      <c r="L704" t="str">
        <f>vlookup(C704,Mapping!$B$18:$C$27,2,false)</f>
        <v>#N/A</v>
      </c>
    </row>
    <row r="705" ht="15.75" customHeight="1">
      <c r="I705" s="87"/>
      <c r="L705" t="str">
        <f>vlookup(C705,Mapping!$B$18:$C$27,2,false)</f>
        <v>#N/A</v>
      </c>
    </row>
    <row r="706" ht="15.75" customHeight="1">
      <c r="I706" s="87"/>
      <c r="L706" t="str">
        <f>vlookup(C706,Mapping!$B$18:$C$27,2,false)</f>
        <v>#N/A</v>
      </c>
    </row>
    <row r="707" ht="15.75" customHeight="1">
      <c r="I707" s="87"/>
      <c r="L707" t="str">
        <f>vlookup(C707,Mapping!$B$18:$C$27,2,false)</f>
        <v>#N/A</v>
      </c>
    </row>
    <row r="708" ht="15.75" customHeight="1">
      <c r="I708" s="87"/>
      <c r="L708" t="str">
        <f>vlookup(C708,Mapping!$B$18:$C$27,2,false)</f>
        <v>#N/A</v>
      </c>
    </row>
    <row r="709" ht="15.75" customHeight="1">
      <c r="I709" s="87"/>
      <c r="L709" t="str">
        <f>vlookup(C709,Mapping!$B$18:$C$27,2,false)</f>
        <v>#N/A</v>
      </c>
    </row>
    <row r="710" ht="15.75" customHeight="1">
      <c r="I710" s="87"/>
      <c r="L710" t="str">
        <f>vlookup(C710,Mapping!$B$18:$C$27,2,false)</f>
        <v>#N/A</v>
      </c>
    </row>
    <row r="711" ht="15.75" customHeight="1">
      <c r="I711" s="87"/>
      <c r="L711" t="str">
        <f>vlookup(C711,Mapping!$B$18:$C$27,2,false)</f>
        <v>#N/A</v>
      </c>
    </row>
    <row r="712" ht="15.75" customHeight="1">
      <c r="I712" s="87"/>
      <c r="L712" t="str">
        <f>vlookup(C712,Mapping!$B$18:$C$27,2,false)</f>
        <v>#N/A</v>
      </c>
    </row>
    <row r="713" ht="15.75" customHeight="1">
      <c r="I713" s="87"/>
      <c r="L713" t="str">
        <f>vlookup(C713,Mapping!$B$18:$C$27,2,false)</f>
        <v>#N/A</v>
      </c>
    </row>
    <row r="714" ht="15.75" customHeight="1">
      <c r="I714" s="87"/>
      <c r="L714" t="str">
        <f>vlookup(C714,Mapping!$B$18:$C$27,2,false)</f>
        <v>#N/A</v>
      </c>
    </row>
    <row r="715" ht="15.75" customHeight="1">
      <c r="I715" s="87"/>
      <c r="L715" t="str">
        <f>vlookup(C715,Mapping!$B$18:$C$27,2,false)</f>
        <v>#N/A</v>
      </c>
    </row>
    <row r="716" ht="15.75" customHeight="1">
      <c r="I716" s="87"/>
      <c r="L716" t="str">
        <f>vlookup(C716,Mapping!$B$18:$C$27,2,false)</f>
        <v>#N/A</v>
      </c>
    </row>
    <row r="717" ht="15.75" customHeight="1">
      <c r="I717" s="87"/>
      <c r="L717" t="str">
        <f>vlookup(C717,Mapping!$B$18:$C$27,2,false)</f>
        <v>#N/A</v>
      </c>
    </row>
    <row r="718" ht="15.75" customHeight="1">
      <c r="I718" s="87"/>
      <c r="L718" t="str">
        <f>vlookup(C718,Mapping!$B$18:$C$27,2,false)</f>
        <v>#N/A</v>
      </c>
    </row>
    <row r="719" ht="15.75" customHeight="1">
      <c r="I719" s="87"/>
      <c r="L719" t="str">
        <f>vlookup(C719,Mapping!$B$18:$C$27,2,false)</f>
        <v>#N/A</v>
      </c>
    </row>
    <row r="720" ht="15.75" customHeight="1">
      <c r="I720" s="87"/>
      <c r="L720" t="str">
        <f>vlookup(C720,Mapping!$B$18:$C$27,2,false)</f>
        <v>#N/A</v>
      </c>
    </row>
    <row r="721" ht="15.75" customHeight="1">
      <c r="I721" s="87"/>
      <c r="L721" t="str">
        <f>vlookup(C721,Mapping!$B$18:$C$27,2,false)</f>
        <v>#N/A</v>
      </c>
    </row>
    <row r="722" ht="15.75" customHeight="1">
      <c r="I722" s="87"/>
      <c r="L722" t="str">
        <f>vlookup(C722,Mapping!$B$18:$C$27,2,false)</f>
        <v>#N/A</v>
      </c>
    </row>
    <row r="723" ht="15.75" customHeight="1">
      <c r="I723" s="87"/>
      <c r="L723" t="str">
        <f>vlookup(C723,Mapping!$B$18:$C$27,2,false)</f>
        <v>#N/A</v>
      </c>
    </row>
    <row r="724" ht="15.75" customHeight="1">
      <c r="I724" s="87"/>
      <c r="L724" t="str">
        <f>vlookup(C724,Mapping!$B$18:$C$27,2,false)</f>
        <v>#N/A</v>
      </c>
    </row>
    <row r="725" ht="15.75" customHeight="1">
      <c r="I725" s="87"/>
      <c r="L725" t="str">
        <f>vlookup(C725,Mapping!$B$18:$C$27,2,false)</f>
        <v>#N/A</v>
      </c>
    </row>
    <row r="726" ht="15.75" customHeight="1">
      <c r="I726" s="87"/>
      <c r="L726" t="str">
        <f>vlookup(C726,Mapping!$B$18:$C$27,2,false)</f>
        <v>#N/A</v>
      </c>
    </row>
    <row r="727" ht="15.75" customHeight="1">
      <c r="I727" s="87"/>
      <c r="L727" t="str">
        <f>vlookup(C727,Mapping!$B$18:$C$27,2,false)</f>
        <v>#N/A</v>
      </c>
    </row>
    <row r="728" ht="15.75" customHeight="1">
      <c r="I728" s="87"/>
      <c r="L728" t="str">
        <f>vlookup(C728,Mapping!$B$18:$C$27,2,false)</f>
        <v>#N/A</v>
      </c>
    </row>
    <row r="729" ht="15.75" customHeight="1">
      <c r="I729" s="87"/>
      <c r="L729" t="str">
        <f>vlookup(C729,Mapping!$B$18:$C$27,2,false)</f>
        <v>#N/A</v>
      </c>
    </row>
    <row r="730" ht="15.75" customHeight="1">
      <c r="I730" s="87"/>
      <c r="L730" t="str">
        <f>vlookup(C730,Mapping!$B$18:$C$27,2,false)</f>
        <v>#N/A</v>
      </c>
    </row>
    <row r="731" ht="15.75" customHeight="1">
      <c r="I731" s="87"/>
      <c r="L731" t="str">
        <f>vlookup(C731,Mapping!$B$18:$C$27,2,false)</f>
        <v>#N/A</v>
      </c>
    </row>
    <row r="732" ht="15.75" customHeight="1">
      <c r="I732" s="87"/>
      <c r="L732" t="str">
        <f>vlookup(C732,Mapping!$B$18:$C$27,2,false)</f>
        <v>#N/A</v>
      </c>
    </row>
    <row r="733" ht="15.75" customHeight="1">
      <c r="I733" s="87"/>
      <c r="L733" t="str">
        <f>vlookup(C733,Mapping!$B$18:$C$27,2,false)</f>
        <v>#N/A</v>
      </c>
    </row>
    <row r="734" ht="15.75" customHeight="1">
      <c r="I734" s="87"/>
      <c r="L734" t="str">
        <f>vlookup(C734,Mapping!$B$18:$C$27,2,false)</f>
        <v>#N/A</v>
      </c>
    </row>
    <row r="735" ht="15.75" customHeight="1">
      <c r="I735" s="87"/>
      <c r="L735" t="str">
        <f>vlookup(C735,Mapping!$B$18:$C$27,2,false)</f>
        <v>#N/A</v>
      </c>
    </row>
    <row r="736" ht="15.75" customHeight="1">
      <c r="I736" s="87"/>
      <c r="L736" t="str">
        <f>vlookup(C736,Mapping!$B$18:$C$27,2,false)</f>
        <v>#N/A</v>
      </c>
    </row>
    <row r="737" ht="15.75" customHeight="1">
      <c r="I737" s="87"/>
      <c r="L737" t="str">
        <f>vlookup(C737,Mapping!$B$18:$C$27,2,false)</f>
        <v>#N/A</v>
      </c>
    </row>
    <row r="738" ht="15.75" customHeight="1">
      <c r="I738" s="87"/>
      <c r="L738" t="str">
        <f>vlookup(C738,Mapping!$B$18:$C$27,2,false)</f>
        <v>#N/A</v>
      </c>
    </row>
    <row r="739" ht="15.75" customHeight="1">
      <c r="I739" s="87"/>
      <c r="L739" t="str">
        <f>vlookup(C739,Mapping!$B$18:$C$27,2,false)</f>
        <v>#N/A</v>
      </c>
    </row>
    <row r="740" ht="15.75" customHeight="1">
      <c r="I740" s="87"/>
      <c r="L740" t="str">
        <f>vlookup(C740,Mapping!$B$18:$C$27,2,false)</f>
        <v>#N/A</v>
      </c>
    </row>
    <row r="741" ht="15.75" customHeight="1">
      <c r="I741" s="87"/>
      <c r="L741" t="str">
        <f>vlookup(C741,Mapping!$B$18:$C$27,2,false)</f>
        <v>#N/A</v>
      </c>
    </row>
    <row r="742" ht="15.75" customHeight="1">
      <c r="I742" s="87"/>
      <c r="L742" t="str">
        <f>vlookup(C742,Mapping!$B$18:$C$27,2,false)</f>
        <v>#N/A</v>
      </c>
    </row>
    <row r="743" ht="15.75" customHeight="1">
      <c r="I743" s="87"/>
      <c r="L743" t="str">
        <f>vlookup(C743,Mapping!$B$18:$C$27,2,false)</f>
        <v>#N/A</v>
      </c>
    </row>
    <row r="744" ht="15.75" customHeight="1">
      <c r="I744" s="87"/>
      <c r="L744" t="str">
        <f>vlookup(C744,Mapping!$B$18:$C$27,2,false)</f>
        <v>#N/A</v>
      </c>
    </row>
    <row r="745" ht="15.75" customHeight="1">
      <c r="I745" s="87"/>
      <c r="L745" t="str">
        <f>vlookup(C745,Mapping!$B$18:$C$27,2,false)</f>
        <v>#N/A</v>
      </c>
    </row>
    <row r="746" ht="15.75" customHeight="1">
      <c r="I746" s="87"/>
      <c r="L746" t="str">
        <f>vlookup(C746,Mapping!$B$18:$C$27,2,false)</f>
        <v>#N/A</v>
      </c>
    </row>
    <row r="747" ht="15.75" customHeight="1">
      <c r="I747" s="87"/>
      <c r="L747" t="str">
        <f>vlookup(C747,Mapping!$B$18:$C$27,2,false)</f>
        <v>#N/A</v>
      </c>
    </row>
    <row r="748" ht="15.75" customHeight="1">
      <c r="I748" s="87"/>
      <c r="L748" t="str">
        <f>vlookup(C748,Mapping!$B$18:$C$27,2,false)</f>
        <v>#N/A</v>
      </c>
    </row>
    <row r="749" ht="15.75" customHeight="1">
      <c r="I749" s="87"/>
      <c r="L749" t="str">
        <f>vlookup(C749,Mapping!$B$18:$C$27,2,false)</f>
        <v>#N/A</v>
      </c>
    </row>
    <row r="750" ht="15.75" customHeight="1">
      <c r="I750" s="87"/>
      <c r="L750" t="str">
        <f>vlookup(C750,Mapping!$B$18:$C$27,2,false)</f>
        <v>#N/A</v>
      </c>
    </row>
    <row r="751" ht="15.75" customHeight="1">
      <c r="I751" s="87"/>
      <c r="L751" t="str">
        <f>vlookup(C751,Mapping!$B$18:$C$27,2,false)</f>
        <v>#N/A</v>
      </c>
    </row>
    <row r="752" ht="15.75" customHeight="1">
      <c r="I752" s="87"/>
      <c r="L752" t="str">
        <f>vlookup(C752,Mapping!$B$18:$C$27,2,false)</f>
        <v>#N/A</v>
      </c>
    </row>
    <row r="753" ht="15.75" customHeight="1">
      <c r="I753" s="87"/>
      <c r="L753" t="str">
        <f>vlookup(C753,Mapping!$B$18:$C$27,2,false)</f>
        <v>#N/A</v>
      </c>
    </row>
    <row r="754" ht="15.75" customHeight="1">
      <c r="I754" s="87"/>
      <c r="L754" t="str">
        <f>vlookup(C754,Mapping!$B$18:$C$27,2,false)</f>
        <v>#N/A</v>
      </c>
    </row>
    <row r="755" ht="15.75" customHeight="1">
      <c r="I755" s="87"/>
      <c r="L755" t="str">
        <f>vlookup(C755,Mapping!$B$18:$C$27,2,false)</f>
        <v>#N/A</v>
      </c>
    </row>
    <row r="756" ht="15.75" customHeight="1">
      <c r="I756" s="87"/>
      <c r="L756" t="str">
        <f>vlookup(C756,Mapping!$B$18:$C$27,2,false)</f>
        <v>#N/A</v>
      </c>
    </row>
    <row r="757" ht="15.75" customHeight="1">
      <c r="I757" s="87"/>
      <c r="L757" t="str">
        <f>vlookup(C757,Mapping!$B$18:$C$27,2,false)</f>
        <v>#N/A</v>
      </c>
    </row>
    <row r="758" ht="15.75" customHeight="1">
      <c r="I758" s="87"/>
      <c r="L758" t="str">
        <f>vlookup(C758,Mapping!$B$18:$C$27,2,false)</f>
        <v>#N/A</v>
      </c>
    </row>
    <row r="759" ht="15.75" customHeight="1">
      <c r="I759" s="87"/>
      <c r="L759" t="str">
        <f>vlookup(C759,Mapping!$B$18:$C$27,2,false)</f>
        <v>#N/A</v>
      </c>
    </row>
    <row r="760" ht="15.75" customHeight="1">
      <c r="I760" s="87"/>
      <c r="L760" t="str">
        <f>vlookup(C760,Mapping!$B$18:$C$27,2,false)</f>
        <v>#N/A</v>
      </c>
    </row>
    <row r="761" ht="15.75" customHeight="1">
      <c r="I761" s="87"/>
      <c r="L761" t="str">
        <f>vlookup(C761,Mapping!$B$18:$C$27,2,false)</f>
        <v>#N/A</v>
      </c>
    </row>
    <row r="762" ht="15.75" customHeight="1">
      <c r="I762" s="87"/>
      <c r="L762" t="str">
        <f>vlookup(C762,Mapping!$B$18:$C$27,2,false)</f>
        <v>#N/A</v>
      </c>
    </row>
    <row r="763" ht="15.75" customHeight="1">
      <c r="I763" s="87"/>
      <c r="L763" t="str">
        <f>vlookup(C763,Mapping!$B$18:$C$27,2,false)</f>
        <v>#N/A</v>
      </c>
    </row>
    <row r="764" ht="15.75" customHeight="1">
      <c r="I764" s="87"/>
      <c r="L764" t="str">
        <f>vlookup(C764,Mapping!$B$18:$C$27,2,false)</f>
        <v>#N/A</v>
      </c>
    </row>
    <row r="765" ht="15.75" customHeight="1">
      <c r="I765" s="87"/>
      <c r="L765" t="str">
        <f>vlookup(C765,Mapping!$B$18:$C$27,2,false)</f>
        <v>#N/A</v>
      </c>
    </row>
    <row r="766" ht="15.75" customHeight="1">
      <c r="I766" s="87"/>
      <c r="L766" t="str">
        <f>vlookup(C766,Mapping!$B$18:$C$27,2,false)</f>
        <v>#N/A</v>
      </c>
    </row>
    <row r="767" ht="15.75" customHeight="1">
      <c r="I767" s="87"/>
      <c r="L767" t="str">
        <f>vlookup(C767,Mapping!$B$18:$C$27,2,false)</f>
        <v>#N/A</v>
      </c>
    </row>
    <row r="768" ht="15.75" customHeight="1">
      <c r="I768" s="87"/>
      <c r="L768" t="str">
        <f>vlookup(C768,Mapping!$B$18:$C$27,2,false)</f>
        <v>#N/A</v>
      </c>
    </row>
    <row r="769" ht="15.75" customHeight="1">
      <c r="I769" s="87"/>
      <c r="L769" t="str">
        <f>vlookup(C769,Mapping!$B$18:$C$27,2,false)</f>
        <v>#N/A</v>
      </c>
    </row>
    <row r="770" ht="15.75" customHeight="1">
      <c r="I770" s="87"/>
      <c r="L770" t="str">
        <f>vlookup(C770,Mapping!$B$18:$C$27,2,false)</f>
        <v>#N/A</v>
      </c>
    </row>
    <row r="771" ht="15.75" customHeight="1">
      <c r="I771" s="87"/>
      <c r="L771" t="str">
        <f>vlookup(C771,Mapping!$B$18:$C$27,2,false)</f>
        <v>#N/A</v>
      </c>
    </row>
    <row r="772" ht="15.75" customHeight="1">
      <c r="I772" s="87"/>
      <c r="L772" t="str">
        <f>vlookup(C772,Mapping!$B$18:$C$27,2,false)</f>
        <v>#N/A</v>
      </c>
    </row>
    <row r="773" ht="15.75" customHeight="1">
      <c r="I773" s="87"/>
      <c r="L773" t="str">
        <f>vlookup(C773,Mapping!$B$18:$C$27,2,false)</f>
        <v>#N/A</v>
      </c>
    </row>
    <row r="774" ht="15.75" customHeight="1">
      <c r="I774" s="87"/>
      <c r="L774" t="str">
        <f>vlookup(C774,Mapping!$B$18:$C$27,2,false)</f>
        <v>#N/A</v>
      </c>
    </row>
    <row r="775" ht="15.75" customHeight="1">
      <c r="I775" s="87"/>
      <c r="L775" t="str">
        <f>vlookup(C775,Mapping!$B$18:$C$27,2,false)</f>
        <v>#N/A</v>
      </c>
    </row>
    <row r="776" ht="15.75" customHeight="1">
      <c r="I776" s="87"/>
      <c r="L776" t="str">
        <f>vlookup(C776,Mapping!$B$18:$C$27,2,false)</f>
        <v>#N/A</v>
      </c>
    </row>
    <row r="777" ht="15.75" customHeight="1">
      <c r="I777" s="87"/>
      <c r="L777" t="str">
        <f>vlookup(C777,Mapping!$B$18:$C$27,2,false)</f>
        <v>#N/A</v>
      </c>
    </row>
    <row r="778" ht="15.75" customHeight="1">
      <c r="I778" s="87"/>
      <c r="L778" t="str">
        <f>vlookup(C778,Mapping!$B$18:$C$27,2,false)</f>
        <v>#N/A</v>
      </c>
    </row>
    <row r="779" ht="15.75" customHeight="1">
      <c r="I779" s="87"/>
      <c r="L779" t="str">
        <f>vlookup(C779,Mapping!$B$18:$C$27,2,false)</f>
        <v>#N/A</v>
      </c>
    </row>
    <row r="780" ht="15.75" customHeight="1">
      <c r="I780" s="87"/>
      <c r="L780" t="str">
        <f>vlookup(C780,Mapping!$B$18:$C$27,2,false)</f>
        <v>#N/A</v>
      </c>
    </row>
    <row r="781" ht="15.75" customHeight="1">
      <c r="I781" s="87"/>
      <c r="L781" t="str">
        <f>vlookup(C781,Mapping!$B$18:$C$27,2,false)</f>
        <v>#N/A</v>
      </c>
    </row>
    <row r="782" ht="15.75" customHeight="1">
      <c r="I782" s="87"/>
      <c r="L782" t="str">
        <f>vlookup(C782,Mapping!$B$18:$C$27,2,false)</f>
        <v>#N/A</v>
      </c>
    </row>
    <row r="783" ht="15.75" customHeight="1">
      <c r="I783" s="87"/>
      <c r="L783" t="str">
        <f>vlookup(C783,Mapping!$B$18:$C$27,2,false)</f>
        <v>#N/A</v>
      </c>
    </row>
    <row r="784" ht="15.75" customHeight="1">
      <c r="I784" s="87"/>
      <c r="L784" t="str">
        <f>vlookup(C784,Mapping!$B$18:$C$27,2,false)</f>
        <v>#N/A</v>
      </c>
    </row>
    <row r="785" ht="15.75" customHeight="1">
      <c r="I785" s="87"/>
      <c r="L785" t="str">
        <f>vlookup(C785,Mapping!$B$18:$C$27,2,false)</f>
        <v>#N/A</v>
      </c>
    </row>
    <row r="786" ht="15.75" customHeight="1">
      <c r="I786" s="87"/>
      <c r="L786" t="str">
        <f>vlookup(C786,Mapping!$B$18:$C$27,2,false)</f>
        <v>#N/A</v>
      </c>
    </row>
    <row r="787" ht="15.75" customHeight="1">
      <c r="I787" s="87"/>
      <c r="L787" t="str">
        <f>vlookup(C787,Mapping!$B$18:$C$27,2,false)</f>
        <v>#N/A</v>
      </c>
    </row>
    <row r="788" ht="15.75" customHeight="1">
      <c r="I788" s="87"/>
      <c r="L788" t="str">
        <f>vlookup(C788,Mapping!$B$18:$C$27,2,false)</f>
        <v>#N/A</v>
      </c>
    </row>
    <row r="789" ht="15.75" customHeight="1">
      <c r="I789" s="87"/>
      <c r="L789" t="str">
        <f>vlookup(C789,Mapping!$B$18:$C$27,2,false)</f>
        <v>#N/A</v>
      </c>
    </row>
    <row r="790" ht="15.75" customHeight="1">
      <c r="I790" s="87"/>
      <c r="L790" t="str">
        <f>vlookup(C790,Mapping!$B$18:$C$27,2,false)</f>
        <v>#N/A</v>
      </c>
    </row>
    <row r="791" ht="15.75" customHeight="1">
      <c r="I791" s="87"/>
      <c r="L791" t="str">
        <f>vlookup(C791,Mapping!$B$18:$C$27,2,false)</f>
        <v>#N/A</v>
      </c>
    </row>
    <row r="792" ht="15.75" customHeight="1">
      <c r="I792" s="87"/>
      <c r="L792" t="str">
        <f>vlookup(C792,Mapping!$B$18:$C$27,2,false)</f>
        <v>#N/A</v>
      </c>
    </row>
    <row r="793" ht="15.75" customHeight="1">
      <c r="I793" s="87"/>
      <c r="L793" t="str">
        <f>vlookup(C793,Mapping!$B$18:$C$27,2,false)</f>
        <v>#N/A</v>
      </c>
    </row>
    <row r="794" ht="15.75" customHeight="1">
      <c r="I794" s="87"/>
      <c r="L794" t="str">
        <f>vlookup(C794,Mapping!$B$18:$C$27,2,false)</f>
        <v>#N/A</v>
      </c>
    </row>
    <row r="795" ht="15.75" customHeight="1">
      <c r="I795" s="87"/>
      <c r="L795" t="str">
        <f>vlookup(C795,Mapping!$B$18:$C$27,2,false)</f>
        <v>#N/A</v>
      </c>
    </row>
    <row r="796" ht="15.75" customHeight="1">
      <c r="I796" s="87"/>
      <c r="L796" t="str">
        <f>vlookup(C796,Mapping!$B$18:$C$27,2,false)</f>
        <v>#N/A</v>
      </c>
    </row>
    <row r="797" ht="15.75" customHeight="1">
      <c r="I797" s="87"/>
      <c r="L797" t="str">
        <f>vlookup(C797,Mapping!$B$18:$C$27,2,false)</f>
        <v>#N/A</v>
      </c>
    </row>
    <row r="798" ht="15.75" customHeight="1">
      <c r="I798" s="87"/>
      <c r="L798" t="str">
        <f>vlookup(C798,Mapping!$B$18:$C$27,2,false)</f>
        <v>#N/A</v>
      </c>
    </row>
    <row r="799" ht="15.75" customHeight="1">
      <c r="I799" s="87"/>
      <c r="L799" t="str">
        <f>vlookup(C799,Mapping!$B$18:$C$27,2,false)</f>
        <v>#N/A</v>
      </c>
    </row>
    <row r="800" ht="15.75" customHeight="1">
      <c r="I800" s="87"/>
      <c r="L800" t="str">
        <f>vlookup(C800,Mapping!$B$18:$C$27,2,false)</f>
        <v>#N/A</v>
      </c>
    </row>
    <row r="801" ht="15.75" customHeight="1">
      <c r="I801" s="87"/>
      <c r="L801" t="str">
        <f>vlookup(C801,Mapping!$B$18:$C$27,2,false)</f>
        <v>#N/A</v>
      </c>
    </row>
    <row r="802" ht="15.75" customHeight="1">
      <c r="I802" s="87"/>
      <c r="L802" t="str">
        <f>vlookup(C802,Mapping!$B$18:$C$27,2,false)</f>
        <v>#N/A</v>
      </c>
    </row>
    <row r="803" ht="15.75" customHeight="1">
      <c r="I803" s="87"/>
      <c r="L803" t="str">
        <f>vlookup(C803,Mapping!$B$18:$C$27,2,false)</f>
        <v>#N/A</v>
      </c>
    </row>
    <row r="804" ht="15.75" customHeight="1">
      <c r="I804" s="87"/>
      <c r="L804" t="str">
        <f>vlookup(C804,Mapping!$B$18:$C$27,2,false)</f>
        <v>#N/A</v>
      </c>
    </row>
    <row r="805" ht="15.75" customHeight="1">
      <c r="I805" s="87"/>
      <c r="L805" t="str">
        <f>vlookup(C805,Mapping!$B$18:$C$27,2,false)</f>
        <v>#N/A</v>
      </c>
    </row>
    <row r="806" ht="15.75" customHeight="1">
      <c r="I806" s="87"/>
      <c r="L806" t="str">
        <f>vlookup(C806,Mapping!$B$18:$C$27,2,false)</f>
        <v>#N/A</v>
      </c>
    </row>
    <row r="807" ht="15.75" customHeight="1">
      <c r="I807" s="87"/>
      <c r="L807" t="str">
        <f>vlookup(C807,Mapping!$B$18:$C$27,2,false)</f>
        <v>#N/A</v>
      </c>
    </row>
    <row r="808" ht="15.75" customHeight="1">
      <c r="I808" s="87"/>
      <c r="L808" t="str">
        <f>vlookup(C808,Mapping!$B$18:$C$27,2,false)</f>
        <v>#N/A</v>
      </c>
    </row>
    <row r="809" ht="15.75" customHeight="1">
      <c r="I809" s="87"/>
      <c r="L809" t="str">
        <f>vlookup(C809,Mapping!$B$18:$C$27,2,false)</f>
        <v>#N/A</v>
      </c>
    </row>
    <row r="810" ht="15.75" customHeight="1">
      <c r="I810" s="87"/>
      <c r="L810" t="str">
        <f>vlookup(C810,Mapping!$B$18:$C$27,2,false)</f>
        <v>#N/A</v>
      </c>
    </row>
    <row r="811" ht="15.75" customHeight="1">
      <c r="I811" s="87"/>
      <c r="L811" t="str">
        <f>vlookup(C811,Mapping!$B$18:$C$27,2,false)</f>
        <v>#N/A</v>
      </c>
    </row>
    <row r="812" ht="15.75" customHeight="1">
      <c r="I812" s="87"/>
      <c r="L812" t="str">
        <f>vlookup(C812,Mapping!$B$18:$C$27,2,false)</f>
        <v>#N/A</v>
      </c>
    </row>
    <row r="813" ht="15.75" customHeight="1">
      <c r="I813" s="87"/>
      <c r="L813" t="str">
        <f>vlookup(C813,Mapping!$B$18:$C$27,2,false)</f>
        <v>#N/A</v>
      </c>
    </row>
    <row r="814" ht="15.75" customHeight="1">
      <c r="I814" s="87"/>
      <c r="L814" t="str">
        <f>vlookup(C814,Mapping!$B$18:$C$27,2,false)</f>
        <v>#N/A</v>
      </c>
    </row>
    <row r="815" ht="15.75" customHeight="1">
      <c r="I815" s="87"/>
      <c r="L815" t="str">
        <f>vlookup(C815,Mapping!$B$18:$C$27,2,false)</f>
        <v>#N/A</v>
      </c>
    </row>
    <row r="816" ht="15.75" customHeight="1">
      <c r="I816" s="87"/>
      <c r="L816" t="str">
        <f>vlookup(C816,Mapping!$B$18:$C$27,2,false)</f>
        <v>#N/A</v>
      </c>
    </row>
    <row r="817" ht="15.75" customHeight="1">
      <c r="I817" s="87"/>
      <c r="L817" t="str">
        <f>vlookup(C817,Mapping!$B$18:$C$27,2,false)</f>
        <v>#N/A</v>
      </c>
    </row>
    <row r="818" ht="15.75" customHeight="1">
      <c r="I818" s="87"/>
      <c r="L818" t="str">
        <f>vlookup(C818,Mapping!$B$18:$C$27,2,false)</f>
        <v>#N/A</v>
      </c>
    </row>
    <row r="819" ht="15.75" customHeight="1">
      <c r="I819" s="87"/>
      <c r="L819" t="str">
        <f>vlookup(C819,Mapping!$B$18:$C$27,2,false)</f>
        <v>#N/A</v>
      </c>
    </row>
    <row r="820" ht="15.75" customHeight="1">
      <c r="I820" s="87"/>
      <c r="L820" t="str">
        <f>vlookup(C820,Mapping!$B$18:$C$27,2,false)</f>
        <v>#N/A</v>
      </c>
    </row>
    <row r="821" ht="15.75" customHeight="1">
      <c r="I821" s="87"/>
      <c r="L821" t="str">
        <f>vlookup(C821,Mapping!$B$18:$C$27,2,false)</f>
        <v>#N/A</v>
      </c>
    </row>
    <row r="822" ht="15.75" customHeight="1">
      <c r="I822" s="87"/>
      <c r="L822" t="str">
        <f>vlookup(C822,Mapping!$B$18:$C$27,2,false)</f>
        <v>#N/A</v>
      </c>
    </row>
    <row r="823" ht="15.75" customHeight="1">
      <c r="I823" s="87"/>
      <c r="L823" t="str">
        <f>vlookup(C823,Mapping!$B$18:$C$27,2,false)</f>
        <v>#N/A</v>
      </c>
    </row>
    <row r="824" ht="15.75" customHeight="1">
      <c r="I824" s="87"/>
      <c r="L824" t="str">
        <f>vlookup(C824,Mapping!$B$18:$C$27,2,false)</f>
        <v>#N/A</v>
      </c>
    </row>
    <row r="825" ht="15.75" customHeight="1">
      <c r="I825" s="87"/>
      <c r="L825" t="str">
        <f>vlookup(C825,Mapping!$B$18:$C$27,2,false)</f>
        <v>#N/A</v>
      </c>
    </row>
    <row r="826" ht="15.75" customHeight="1">
      <c r="I826" s="87"/>
      <c r="L826" t="str">
        <f>vlookup(C826,Mapping!$B$18:$C$27,2,false)</f>
        <v>#N/A</v>
      </c>
    </row>
    <row r="827" ht="15.75" customHeight="1">
      <c r="I827" s="87"/>
      <c r="L827" t="str">
        <f>vlookup(C827,Mapping!$B$18:$C$27,2,false)</f>
        <v>#N/A</v>
      </c>
    </row>
    <row r="828" ht="15.75" customHeight="1">
      <c r="I828" s="87"/>
      <c r="L828" t="str">
        <f>vlookup(C828,Mapping!$B$18:$C$27,2,false)</f>
        <v>#N/A</v>
      </c>
    </row>
    <row r="829" ht="15.75" customHeight="1">
      <c r="I829" s="87"/>
      <c r="L829" t="str">
        <f>vlookup(C829,Mapping!$B$18:$C$27,2,false)</f>
        <v>#N/A</v>
      </c>
    </row>
    <row r="830" ht="15.75" customHeight="1">
      <c r="I830" s="87"/>
      <c r="L830" t="str">
        <f>vlookup(C830,Mapping!$B$18:$C$27,2,false)</f>
        <v>#N/A</v>
      </c>
    </row>
    <row r="831" ht="15.75" customHeight="1">
      <c r="I831" s="87"/>
      <c r="L831" t="str">
        <f>vlookup(C831,Mapping!$B$18:$C$27,2,false)</f>
        <v>#N/A</v>
      </c>
    </row>
    <row r="832" ht="15.75" customHeight="1">
      <c r="I832" s="87"/>
      <c r="L832" t="str">
        <f>vlookup(C832,Mapping!$B$18:$C$27,2,false)</f>
        <v>#N/A</v>
      </c>
    </row>
    <row r="833" ht="15.75" customHeight="1">
      <c r="I833" s="87"/>
      <c r="L833" t="str">
        <f>vlookup(C833,Mapping!$B$18:$C$27,2,false)</f>
        <v>#N/A</v>
      </c>
    </row>
    <row r="834" ht="15.75" customHeight="1">
      <c r="I834" s="87"/>
      <c r="L834" t="str">
        <f>vlookup(C834,Mapping!$B$18:$C$27,2,false)</f>
        <v>#N/A</v>
      </c>
    </row>
    <row r="835" ht="15.75" customHeight="1">
      <c r="I835" s="87"/>
      <c r="L835" t="str">
        <f>vlookup(C835,Mapping!$B$18:$C$27,2,false)</f>
        <v>#N/A</v>
      </c>
    </row>
    <row r="836" ht="15.75" customHeight="1">
      <c r="I836" s="87"/>
      <c r="L836" t="str">
        <f>vlookup(C836,Mapping!$B$18:$C$27,2,false)</f>
        <v>#N/A</v>
      </c>
    </row>
    <row r="837" ht="15.75" customHeight="1">
      <c r="I837" s="87"/>
      <c r="L837" t="str">
        <f>vlookup(C837,Mapping!$B$18:$C$27,2,false)</f>
        <v>#N/A</v>
      </c>
    </row>
    <row r="838" ht="15.75" customHeight="1">
      <c r="I838" s="87"/>
      <c r="L838" t="str">
        <f>vlookup(C838,Mapping!$B$18:$C$27,2,false)</f>
        <v>#N/A</v>
      </c>
    </row>
    <row r="839" ht="15.75" customHeight="1">
      <c r="I839" s="87"/>
      <c r="L839" t="str">
        <f>vlookup(C839,Mapping!$B$18:$C$27,2,false)</f>
        <v>#N/A</v>
      </c>
    </row>
    <row r="840" ht="15.75" customHeight="1">
      <c r="I840" s="87"/>
      <c r="L840" t="str">
        <f>vlookup(C840,Mapping!$B$18:$C$27,2,false)</f>
        <v>#N/A</v>
      </c>
    </row>
    <row r="841" ht="15.75" customHeight="1">
      <c r="I841" s="87"/>
      <c r="L841" t="str">
        <f>vlookup(C841,Mapping!$B$18:$C$27,2,false)</f>
        <v>#N/A</v>
      </c>
    </row>
    <row r="842" ht="15.75" customHeight="1">
      <c r="I842" s="87"/>
      <c r="L842" t="str">
        <f>vlookup(C842,Mapping!$B$18:$C$27,2,false)</f>
        <v>#N/A</v>
      </c>
    </row>
    <row r="843" ht="15.75" customHeight="1">
      <c r="I843" s="87"/>
      <c r="L843" t="str">
        <f>vlookup(C843,Mapping!$B$18:$C$27,2,false)</f>
        <v>#N/A</v>
      </c>
    </row>
    <row r="844" ht="15.75" customHeight="1">
      <c r="I844" s="87"/>
      <c r="L844" t="str">
        <f>vlookup(C844,Mapping!$B$18:$C$27,2,false)</f>
        <v>#N/A</v>
      </c>
    </row>
    <row r="845" ht="15.75" customHeight="1">
      <c r="I845" s="87"/>
      <c r="L845" t="str">
        <f>vlookup(C845,Mapping!$B$18:$C$27,2,false)</f>
        <v>#N/A</v>
      </c>
    </row>
    <row r="846" ht="15.75" customHeight="1">
      <c r="I846" s="87"/>
      <c r="L846" t="str">
        <f>vlookup(C846,Mapping!$B$18:$C$27,2,false)</f>
        <v>#N/A</v>
      </c>
    </row>
    <row r="847" ht="15.75" customHeight="1">
      <c r="I847" s="87"/>
      <c r="L847" t="str">
        <f>vlookup(C847,Mapping!$B$18:$C$27,2,false)</f>
        <v>#N/A</v>
      </c>
    </row>
    <row r="848" ht="15.75" customHeight="1">
      <c r="I848" s="87"/>
      <c r="L848" t="str">
        <f>vlookup(C848,Mapping!$B$18:$C$27,2,false)</f>
        <v>#N/A</v>
      </c>
    </row>
    <row r="849" ht="15.75" customHeight="1">
      <c r="I849" s="87"/>
      <c r="L849" t="str">
        <f>vlookup(C849,Mapping!$B$18:$C$27,2,false)</f>
        <v>#N/A</v>
      </c>
    </row>
    <row r="850" ht="15.75" customHeight="1">
      <c r="I850" s="87"/>
      <c r="L850" t="str">
        <f>vlookup(C850,Mapping!$B$18:$C$27,2,false)</f>
        <v>#N/A</v>
      </c>
    </row>
    <row r="851" ht="15.75" customHeight="1">
      <c r="I851" s="87"/>
      <c r="L851" t="str">
        <f>vlookup(C851,Mapping!$B$18:$C$27,2,false)</f>
        <v>#N/A</v>
      </c>
    </row>
    <row r="852" ht="15.75" customHeight="1">
      <c r="I852" s="87"/>
      <c r="L852" t="str">
        <f>vlookup(C852,Mapping!$B$18:$C$27,2,false)</f>
        <v>#N/A</v>
      </c>
    </row>
    <row r="853" ht="15.75" customHeight="1">
      <c r="I853" s="87"/>
      <c r="L853" t="str">
        <f>vlookup(C853,Mapping!$B$18:$C$27,2,false)</f>
        <v>#N/A</v>
      </c>
    </row>
    <row r="854" ht="15.75" customHeight="1">
      <c r="I854" s="87"/>
      <c r="L854" t="str">
        <f>vlookup(C854,Mapping!$B$18:$C$27,2,false)</f>
        <v>#N/A</v>
      </c>
    </row>
    <row r="855" ht="15.75" customHeight="1">
      <c r="I855" s="87"/>
      <c r="L855" t="str">
        <f>vlookup(C855,Mapping!$B$18:$C$27,2,false)</f>
        <v>#N/A</v>
      </c>
    </row>
    <row r="856" ht="15.75" customHeight="1">
      <c r="I856" s="87"/>
      <c r="L856" t="str">
        <f>vlookup(C856,Mapping!$B$18:$C$27,2,false)</f>
        <v>#N/A</v>
      </c>
    </row>
    <row r="857" ht="15.75" customHeight="1">
      <c r="I857" s="87"/>
      <c r="L857" t="str">
        <f>vlookup(C857,Mapping!$B$18:$C$27,2,false)</f>
        <v>#N/A</v>
      </c>
    </row>
    <row r="858" ht="15.75" customHeight="1">
      <c r="I858" s="87"/>
      <c r="L858" t="str">
        <f>vlookup(C858,Mapping!$B$18:$C$27,2,false)</f>
        <v>#N/A</v>
      </c>
    </row>
    <row r="859" ht="15.75" customHeight="1">
      <c r="I859" s="87"/>
      <c r="L859" t="str">
        <f>vlookup(C859,Mapping!$B$18:$C$27,2,false)</f>
        <v>#N/A</v>
      </c>
    </row>
    <row r="860" ht="15.75" customHeight="1">
      <c r="I860" s="87"/>
      <c r="L860" t="str">
        <f>vlookup(C860,Mapping!$B$18:$C$27,2,false)</f>
        <v>#N/A</v>
      </c>
    </row>
    <row r="861" ht="15.75" customHeight="1">
      <c r="I861" s="87"/>
      <c r="L861" t="str">
        <f>vlookup(C861,Mapping!$B$18:$C$27,2,false)</f>
        <v>#N/A</v>
      </c>
    </row>
    <row r="862" ht="15.75" customHeight="1">
      <c r="I862" s="87"/>
      <c r="L862" t="str">
        <f>vlookup(C862,Mapping!$B$18:$C$27,2,false)</f>
        <v>#N/A</v>
      </c>
    </row>
    <row r="863" ht="15.75" customHeight="1">
      <c r="I863" s="87"/>
      <c r="L863" t="str">
        <f>vlookup(C863,Mapping!$B$18:$C$27,2,false)</f>
        <v>#N/A</v>
      </c>
    </row>
    <row r="864" ht="15.75" customHeight="1">
      <c r="I864" s="87"/>
      <c r="L864" t="str">
        <f>vlookup(C864,Mapping!$B$18:$C$27,2,false)</f>
        <v>#N/A</v>
      </c>
    </row>
    <row r="865" ht="15.75" customHeight="1">
      <c r="I865" s="87"/>
      <c r="L865" t="str">
        <f>vlookup(C865,Mapping!$B$18:$C$27,2,false)</f>
        <v>#N/A</v>
      </c>
    </row>
    <row r="866" ht="15.75" customHeight="1">
      <c r="I866" s="87"/>
      <c r="L866" t="str">
        <f>vlookup(C866,Mapping!$B$18:$C$27,2,false)</f>
        <v>#N/A</v>
      </c>
    </row>
    <row r="867" ht="15.75" customHeight="1">
      <c r="I867" s="87"/>
      <c r="L867" t="str">
        <f>vlookup(C867,Mapping!$B$18:$C$27,2,false)</f>
        <v>#N/A</v>
      </c>
    </row>
    <row r="868" ht="15.75" customHeight="1">
      <c r="I868" s="87"/>
      <c r="L868" t="str">
        <f>vlookup(C868,Mapping!$B$18:$C$27,2,false)</f>
        <v>#N/A</v>
      </c>
    </row>
    <row r="869" ht="15.75" customHeight="1">
      <c r="I869" s="87"/>
      <c r="L869" t="str">
        <f>vlookup(C869,Mapping!$B$18:$C$27,2,false)</f>
        <v>#N/A</v>
      </c>
    </row>
    <row r="870" ht="15.75" customHeight="1">
      <c r="I870" s="87"/>
      <c r="L870" t="str">
        <f>vlookup(C870,Mapping!$B$18:$C$27,2,false)</f>
        <v>#N/A</v>
      </c>
    </row>
    <row r="871" ht="15.75" customHeight="1">
      <c r="I871" s="87"/>
      <c r="L871" t="str">
        <f>vlookup(C871,Mapping!$B$18:$C$27,2,false)</f>
        <v>#N/A</v>
      </c>
    </row>
    <row r="872" ht="15.75" customHeight="1">
      <c r="I872" s="87"/>
      <c r="L872" t="str">
        <f>vlookup(C872,Mapping!$B$18:$C$27,2,false)</f>
        <v>#N/A</v>
      </c>
    </row>
    <row r="873" ht="15.75" customHeight="1">
      <c r="I873" s="87"/>
      <c r="L873" t="str">
        <f>vlookup(C873,Mapping!$B$18:$C$27,2,false)</f>
        <v>#N/A</v>
      </c>
    </row>
    <row r="874" ht="15.75" customHeight="1">
      <c r="I874" s="87"/>
      <c r="L874" t="str">
        <f>vlookup(C874,Mapping!$B$18:$C$27,2,false)</f>
        <v>#N/A</v>
      </c>
    </row>
    <row r="875" ht="15.75" customHeight="1">
      <c r="I875" s="87"/>
      <c r="L875" t="str">
        <f>vlookup(C875,Mapping!$B$18:$C$27,2,false)</f>
        <v>#N/A</v>
      </c>
    </row>
    <row r="876" ht="15.75" customHeight="1">
      <c r="I876" s="87"/>
      <c r="L876" t="str">
        <f>vlookup(C876,Mapping!$B$18:$C$27,2,false)</f>
        <v>#N/A</v>
      </c>
    </row>
    <row r="877" ht="15.75" customHeight="1">
      <c r="I877" s="87"/>
      <c r="L877" t="str">
        <f>vlookup(C877,Mapping!$B$18:$C$27,2,false)</f>
        <v>#N/A</v>
      </c>
    </row>
    <row r="878" ht="15.75" customHeight="1">
      <c r="I878" s="87"/>
      <c r="L878" t="str">
        <f>vlookup(C878,Mapping!$B$18:$C$27,2,false)</f>
        <v>#N/A</v>
      </c>
    </row>
    <row r="879" ht="15.75" customHeight="1">
      <c r="I879" s="87"/>
      <c r="L879" t="str">
        <f>vlookup(C879,Mapping!$B$18:$C$27,2,false)</f>
        <v>#N/A</v>
      </c>
    </row>
    <row r="880" ht="15.75" customHeight="1">
      <c r="I880" s="87"/>
      <c r="L880" t="str">
        <f>vlookup(C880,Mapping!$B$18:$C$27,2,false)</f>
        <v>#N/A</v>
      </c>
    </row>
    <row r="881" ht="15.75" customHeight="1">
      <c r="I881" s="87"/>
      <c r="L881" t="str">
        <f>vlookup(C881,Mapping!$B$18:$C$27,2,false)</f>
        <v>#N/A</v>
      </c>
    </row>
    <row r="882" ht="15.75" customHeight="1">
      <c r="I882" s="87"/>
      <c r="L882" t="str">
        <f>vlookup(C882,Mapping!$B$18:$C$27,2,false)</f>
        <v>#N/A</v>
      </c>
    </row>
    <row r="883" ht="15.75" customHeight="1">
      <c r="I883" s="87"/>
      <c r="L883" t="str">
        <f>vlookup(C883,Mapping!$B$18:$C$27,2,false)</f>
        <v>#N/A</v>
      </c>
    </row>
    <row r="884" ht="15.75" customHeight="1">
      <c r="I884" s="87"/>
      <c r="L884" t="str">
        <f>vlookup(C884,Mapping!$B$18:$C$27,2,false)</f>
        <v>#N/A</v>
      </c>
    </row>
    <row r="885" ht="15.75" customHeight="1">
      <c r="I885" s="87"/>
      <c r="L885" t="str">
        <f>vlookup(C885,Mapping!$B$18:$C$27,2,false)</f>
        <v>#N/A</v>
      </c>
    </row>
    <row r="886" ht="15.75" customHeight="1">
      <c r="I886" s="87"/>
      <c r="L886" t="str">
        <f>vlookup(C886,Mapping!$B$18:$C$27,2,false)</f>
        <v>#N/A</v>
      </c>
    </row>
    <row r="887" ht="15.75" customHeight="1">
      <c r="I887" s="87"/>
      <c r="L887" t="str">
        <f>vlookup(C887,Mapping!$B$18:$C$27,2,false)</f>
        <v>#N/A</v>
      </c>
    </row>
    <row r="888" ht="15.75" customHeight="1">
      <c r="I888" s="87"/>
      <c r="L888" t="str">
        <f>vlookup(C888,Mapping!$B$18:$C$27,2,false)</f>
        <v>#N/A</v>
      </c>
    </row>
    <row r="889" ht="15.75" customHeight="1">
      <c r="I889" s="87"/>
      <c r="L889" t="str">
        <f>vlookup(C889,Mapping!$B$18:$C$27,2,false)</f>
        <v>#N/A</v>
      </c>
    </row>
    <row r="890" ht="15.75" customHeight="1">
      <c r="I890" s="87"/>
      <c r="L890" t="str">
        <f>vlookup(C890,Mapping!$B$18:$C$27,2,false)</f>
        <v>#N/A</v>
      </c>
    </row>
    <row r="891" ht="15.75" customHeight="1">
      <c r="I891" s="87"/>
      <c r="L891" t="str">
        <f>vlookup(C891,Mapping!$B$18:$C$27,2,false)</f>
        <v>#N/A</v>
      </c>
    </row>
    <row r="892" ht="15.75" customHeight="1">
      <c r="I892" s="87"/>
      <c r="L892" t="str">
        <f>vlookup(C892,Mapping!$B$18:$C$27,2,false)</f>
        <v>#N/A</v>
      </c>
    </row>
    <row r="893" ht="15.75" customHeight="1">
      <c r="I893" s="87"/>
      <c r="L893" t="str">
        <f>vlookup(C893,Mapping!$B$18:$C$27,2,false)</f>
        <v>#N/A</v>
      </c>
    </row>
    <row r="894" ht="15.75" customHeight="1">
      <c r="I894" s="87"/>
      <c r="L894" t="str">
        <f>vlookup(C894,Mapping!$B$18:$C$27,2,false)</f>
        <v>#N/A</v>
      </c>
    </row>
    <row r="895" ht="15.75" customHeight="1">
      <c r="I895" s="87"/>
      <c r="L895" t="str">
        <f>vlookup(C895,Mapping!$B$18:$C$27,2,false)</f>
        <v>#N/A</v>
      </c>
    </row>
    <row r="896" ht="15.75" customHeight="1">
      <c r="I896" s="87"/>
      <c r="L896" t="str">
        <f>vlookup(C896,Mapping!$B$18:$C$27,2,false)</f>
        <v>#N/A</v>
      </c>
    </row>
    <row r="897" ht="15.75" customHeight="1">
      <c r="I897" s="87"/>
      <c r="L897" t="str">
        <f>vlookup(C897,Mapping!$B$18:$C$27,2,false)</f>
        <v>#N/A</v>
      </c>
    </row>
    <row r="898" ht="15.75" customHeight="1">
      <c r="I898" s="87"/>
      <c r="L898" t="str">
        <f>vlookup(C898,Mapping!$B$18:$C$27,2,false)</f>
        <v>#N/A</v>
      </c>
    </row>
    <row r="899" ht="15.75" customHeight="1">
      <c r="I899" s="87"/>
      <c r="L899" t="str">
        <f>vlookup(C899,Mapping!$B$18:$C$27,2,false)</f>
        <v>#N/A</v>
      </c>
    </row>
    <row r="900" ht="15.75" customHeight="1">
      <c r="I900" s="87"/>
      <c r="L900" t="str">
        <f>vlookup(C900,Mapping!$B$18:$C$27,2,false)</f>
        <v>#N/A</v>
      </c>
    </row>
    <row r="901" ht="15.75" customHeight="1">
      <c r="I901" s="87"/>
      <c r="L901" t="str">
        <f>vlookup(C901,Mapping!$B$18:$C$27,2,false)</f>
        <v>#N/A</v>
      </c>
    </row>
    <row r="902" ht="15.75" customHeight="1">
      <c r="I902" s="87"/>
      <c r="L902" t="str">
        <f>vlookup(C902,Mapping!$B$18:$C$27,2,false)</f>
        <v>#N/A</v>
      </c>
    </row>
    <row r="903" ht="15.75" customHeight="1">
      <c r="I903" s="87"/>
      <c r="L903" t="str">
        <f>vlookup(C903,Mapping!$B$18:$C$27,2,false)</f>
        <v>#N/A</v>
      </c>
    </row>
    <row r="904" ht="15.75" customHeight="1">
      <c r="I904" s="87"/>
      <c r="L904" t="str">
        <f>vlookup(C904,Mapping!$B$18:$C$27,2,false)</f>
        <v>#N/A</v>
      </c>
    </row>
    <row r="905" ht="15.75" customHeight="1">
      <c r="I905" s="87"/>
      <c r="L905" t="str">
        <f>vlookup(C905,Mapping!$B$18:$C$27,2,false)</f>
        <v>#N/A</v>
      </c>
    </row>
    <row r="906" ht="15.75" customHeight="1">
      <c r="I906" s="87"/>
      <c r="L906" t="str">
        <f>vlookup(C906,Mapping!$B$18:$C$27,2,false)</f>
        <v>#N/A</v>
      </c>
    </row>
    <row r="907" ht="15.75" customHeight="1">
      <c r="I907" s="87"/>
      <c r="L907" t="str">
        <f>vlookup(C907,Mapping!$B$18:$C$27,2,false)</f>
        <v>#N/A</v>
      </c>
    </row>
    <row r="908" ht="15.75" customHeight="1">
      <c r="I908" s="87"/>
      <c r="L908" t="str">
        <f>vlookup(C908,Mapping!$B$18:$C$27,2,false)</f>
        <v>#N/A</v>
      </c>
    </row>
    <row r="909" ht="15.75" customHeight="1">
      <c r="I909" s="87"/>
      <c r="L909" t="str">
        <f>vlookup(C909,Mapping!$B$18:$C$27,2,false)</f>
        <v>#N/A</v>
      </c>
    </row>
    <row r="910" ht="15.75" customHeight="1">
      <c r="I910" s="87"/>
      <c r="L910" t="str">
        <f>vlookup(C910,Mapping!$B$18:$C$27,2,false)</f>
        <v>#N/A</v>
      </c>
    </row>
    <row r="911" ht="15.75" customHeight="1">
      <c r="I911" s="87"/>
      <c r="L911" t="str">
        <f>vlookup(C911,Mapping!$B$18:$C$27,2,false)</f>
        <v>#N/A</v>
      </c>
    </row>
    <row r="912" ht="15.75" customHeight="1">
      <c r="I912" s="87"/>
      <c r="L912" t="str">
        <f>vlookup(C912,Mapping!$B$18:$C$27,2,false)</f>
        <v>#N/A</v>
      </c>
    </row>
    <row r="913" ht="15.75" customHeight="1">
      <c r="I913" s="87"/>
      <c r="L913" t="str">
        <f>vlookup(C913,Mapping!$B$18:$C$27,2,false)</f>
        <v>#N/A</v>
      </c>
    </row>
    <row r="914" ht="15.75" customHeight="1">
      <c r="I914" s="87"/>
      <c r="L914" t="str">
        <f>vlookup(C914,Mapping!$B$18:$C$27,2,false)</f>
        <v>#N/A</v>
      </c>
    </row>
    <row r="915" ht="15.75" customHeight="1">
      <c r="I915" s="87"/>
      <c r="L915" t="str">
        <f>vlookup(C915,Mapping!$B$18:$C$27,2,false)</f>
        <v>#N/A</v>
      </c>
    </row>
    <row r="916" ht="15.75" customHeight="1">
      <c r="I916" s="87"/>
      <c r="L916" t="str">
        <f>vlookup(C916,Mapping!$B$18:$C$27,2,false)</f>
        <v>#N/A</v>
      </c>
    </row>
    <row r="917" ht="15.75" customHeight="1">
      <c r="I917" s="87"/>
      <c r="L917" t="str">
        <f>vlookup(C917,Mapping!$B$18:$C$27,2,false)</f>
        <v>#N/A</v>
      </c>
    </row>
    <row r="918" ht="15.75" customHeight="1">
      <c r="I918" s="87"/>
      <c r="L918" t="str">
        <f>vlookup(C918,Mapping!$B$18:$C$27,2,false)</f>
        <v>#N/A</v>
      </c>
    </row>
    <row r="919" ht="15.75" customHeight="1">
      <c r="I919" s="87"/>
      <c r="L919" t="str">
        <f>vlookup(C919,Mapping!$B$18:$C$27,2,false)</f>
        <v>#N/A</v>
      </c>
    </row>
    <row r="920" ht="15.75" customHeight="1">
      <c r="I920" s="87"/>
      <c r="L920" t="str">
        <f>vlookup(C920,Mapping!$B$18:$C$27,2,false)</f>
        <v>#N/A</v>
      </c>
    </row>
    <row r="921" ht="15.75" customHeight="1">
      <c r="I921" s="87"/>
      <c r="L921" t="str">
        <f>vlookup(C921,Mapping!$B$18:$C$27,2,false)</f>
        <v>#N/A</v>
      </c>
    </row>
    <row r="922" ht="15.75" customHeight="1">
      <c r="I922" s="87"/>
      <c r="L922" t="str">
        <f>vlookup(C922,Mapping!$B$18:$C$27,2,false)</f>
        <v>#N/A</v>
      </c>
    </row>
    <row r="923" ht="15.75" customHeight="1">
      <c r="I923" s="87"/>
      <c r="L923" t="str">
        <f>vlookup(C923,Mapping!$B$18:$C$27,2,false)</f>
        <v>#N/A</v>
      </c>
    </row>
    <row r="924" ht="15.75" customHeight="1">
      <c r="I924" s="87"/>
      <c r="L924" t="str">
        <f>vlookup(C924,Mapping!$B$18:$C$27,2,false)</f>
        <v>#N/A</v>
      </c>
    </row>
    <row r="925" ht="15.75" customHeight="1">
      <c r="I925" s="87"/>
      <c r="L925" t="str">
        <f>vlookup(C925,Mapping!$B$18:$C$27,2,false)</f>
        <v>#N/A</v>
      </c>
    </row>
    <row r="926" ht="15.75" customHeight="1">
      <c r="I926" s="87"/>
      <c r="L926" t="str">
        <f>vlookup(C926,Mapping!$B$18:$C$27,2,false)</f>
        <v>#N/A</v>
      </c>
    </row>
    <row r="927" ht="15.75" customHeight="1">
      <c r="I927" s="87"/>
      <c r="L927" t="str">
        <f>vlookup(C927,Mapping!$B$18:$C$27,2,false)</f>
        <v>#N/A</v>
      </c>
    </row>
    <row r="928" ht="15.75" customHeight="1">
      <c r="I928" s="87"/>
      <c r="L928" t="str">
        <f>vlookup(C928,Mapping!$B$18:$C$27,2,false)</f>
        <v>#N/A</v>
      </c>
    </row>
    <row r="929" ht="15.75" customHeight="1">
      <c r="I929" s="87"/>
      <c r="L929" t="str">
        <f>vlookup(C929,Mapping!$B$18:$C$27,2,false)</f>
        <v>#N/A</v>
      </c>
    </row>
    <row r="930" ht="15.75" customHeight="1">
      <c r="I930" s="87"/>
      <c r="L930" t="str">
        <f>vlookup(C930,Mapping!$B$18:$C$27,2,false)</f>
        <v>#N/A</v>
      </c>
    </row>
    <row r="931" ht="15.75" customHeight="1">
      <c r="I931" s="87"/>
      <c r="L931" t="str">
        <f>vlookup(C931,Mapping!$B$18:$C$27,2,false)</f>
        <v>#N/A</v>
      </c>
    </row>
    <row r="932" ht="15.75" customHeight="1">
      <c r="I932" s="87"/>
      <c r="L932" t="str">
        <f>vlookup(C932,Mapping!$B$18:$C$27,2,false)</f>
        <v>#N/A</v>
      </c>
    </row>
    <row r="933" ht="15.75" customHeight="1">
      <c r="I933" s="87"/>
      <c r="L933" t="str">
        <f>vlookup(C933,Mapping!$B$18:$C$27,2,false)</f>
        <v>#N/A</v>
      </c>
    </row>
    <row r="934" ht="15.75" customHeight="1">
      <c r="I934" s="87"/>
      <c r="L934" t="str">
        <f>vlookup(C934,Mapping!$B$18:$C$27,2,false)</f>
        <v>#N/A</v>
      </c>
    </row>
    <row r="935" ht="15.75" customHeight="1">
      <c r="I935" s="87"/>
      <c r="L935" t="str">
        <f>vlookup(C935,Mapping!$B$18:$C$27,2,false)</f>
        <v>#N/A</v>
      </c>
    </row>
    <row r="936" ht="15.75" customHeight="1">
      <c r="I936" s="87"/>
      <c r="L936" t="str">
        <f>vlookup(C936,Mapping!$B$18:$C$27,2,false)</f>
        <v>#N/A</v>
      </c>
    </row>
    <row r="937" ht="15.75" customHeight="1">
      <c r="I937" s="87"/>
      <c r="L937" t="str">
        <f>vlookup(C937,Mapping!$B$18:$C$27,2,false)</f>
        <v>#N/A</v>
      </c>
    </row>
    <row r="938" ht="15.75" customHeight="1">
      <c r="I938" s="87"/>
      <c r="L938" t="str">
        <f>vlookup(C938,Mapping!$B$18:$C$27,2,false)</f>
        <v>#N/A</v>
      </c>
    </row>
    <row r="939" ht="15.75" customHeight="1">
      <c r="I939" s="87"/>
      <c r="L939" t="str">
        <f>vlookup(C939,Mapping!$B$18:$C$27,2,false)</f>
        <v>#N/A</v>
      </c>
    </row>
    <row r="940" ht="15.75" customHeight="1">
      <c r="I940" s="87"/>
      <c r="L940" t="str">
        <f>vlookup(C940,Mapping!$B$18:$C$27,2,false)</f>
        <v>#N/A</v>
      </c>
    </row>
    <row r="941" ht="15.75" customHeight="1">
      <c r="I941" s="87"/>
      <c r="L941" t="str">
        <f>vlookup(C941,Mapping!$B$18:$C$27,2,false)</f>
        <v>#N/A</v>
      </c>
    </row>
    <row r="942" ht="15.75" customHeight="1">
      <c r="I942" s="87"/>
      <c r="L942" t="str">
        <f>vlookup(C942,Mapping!$B$18:$C$27,2,false)</f>
        <v>#N/A</v>
      </c>
    </row>
    <row r="943" ht="15.75" customHeight="1">
      <c r="I943" s="87"/>
      <c r="L943" t="str">
        <f>vlookup(C943,Mapping!$B$18:$C$27,2,false)</f>
        <v>#N/A</v>
      </c>
    </row>
    <row r="944" ht="15.75" customHeight="1">
      <c r="I944" s="87"/>
      <c r="L944" t="str">
        <f>vlookup(C944,Mapping!$B$18:$C$27,2,false)</f>
        <v>#N/A</v>
      </c>
    </row>
    <row r="945" ht="15.75" customHeight="1">
      <c r="I945" s="87"/>
      <c r="L945" t="str">
        <f>vlookup(C945,Mapping!$B$18:$C$27,2,false)</f>
        <v>#N/A</v>
      </c>
    </row>
    <row r="946" ht="15.75" customHeight="1">
      <c r="I946" s="87"/>
      <c r="L946" t="str">
        <f>vlookup(C946,Mapping!$B$18:$C$27,2,false)</f>
        <v>#N/A</v>
      </c>
    </row>
    <row r="947" ht="15.75" customHeight="1">
      <c r="I947" s="87"/>
      <c r="L947" t="str">
        <f>vlookup(C947,Mapping!$B$18:$C$27,2,false)</f>
        <v>#N/A</v>
      </c>
    </row>
    <row r="948" ht="15.75" customHeight="1">
      <c r="I948" s="87"/>
      <c r="L948" t="str">
        <f>vlookup(C948,Mapping!$B$18:$C$27,2,false)</f>
        <v>#N/A</v>
      </c>
    </row>
    <row r="949" ht="15.75" customHeight="1">
      <c r="I949" s="87"/>
      <c r="L949" t="str">
        <f>vlookup(C949,Mapping!$B$18:$C$27,2,false)</f>
        <v>#N/A</v>
      </c>
    </row>
    <row r="950" ht="15.75" customHeight="1">
      <c r="I950" s="87"/>
      <c r="L950" t="str">
        <f>vlookup(C950,Mapping!$B$18:$C$27,2,false)</f>
        <v>#N/A</v>
      </c>
    </row>
    <row r="951" ht="15.75" customHeight="1">
      <c r="I951" s="87"/>
      <c r="L951" t="str">
        <f>vlookup(C951,Mapping!$B$18:$C$27,2,false)</f>
        <v>#N/A</v>
      </c>
    </row>
    <row r="952" ht="15.75" customHeight="1">
      <c r="I952" s="87"/>
      <c r="L952" t="str">
        <f>vlookup(C952,Mapping!$B$18:$C$27,2,false)</f>
        <v>#N/A</v>
      </c>
    </row>
    <row r="953" ht="15.75" customHeight="1">
      <c r="I953" s="87"/>
      <c r="L953" t="str">
        <f>vlookup(C953,Mapping!$B$18:$C$27,2,false)</f>
        <v>#N/A</v>
      </c>
    </row>
    <row r="954" ht="15.75" customHeight="1">
      <c r="I954" s="87"/>
      <c r="L954" t="str">
        <f>vlookup(C954,Mapping!$B$18:$C$27,2,false)</f>
        <v>#N/A</v>
      </c>
    </row>
    <row r="955" ht="15.75" customHeight="1">
      <c r="I955" s="87"/>
      <c r="L955" t="str">
        <f>vlookup(C955,Mapping!$B$18:$C$27,2,false)</f>
        <v>#N/A</v>
      </c>
    </row>
    <row r="956" ht="15.75" customHeight="1">
      <c r="I956" s="87"/>
      <c r="L956" t="str">
        <f>vlookup(C956,Mapping!$B$18:$C$27,2,false)</f>
        <v>#N/A</v>
      </c>
    </row>
    <row r="957" ht="15.75" customHeight="1">
      <c r="I957" s="87"/>
      <c r="L957" t="str">
        <f>vlookup(C957,Mapping!$B$18:$C$27,2,false)</f>
        <v>#N/A</v>
      </c>
    </row>
    <row r="958" ht="15.75" customHeight="1">
      <c r="I958" s="87"/>
      <c r="L958" t="str">
        <f>vlookup(C958,Mapping!$B$18:$C$27,2,false)</f>
        <v>#N/A</v>
      </c>
    </row>
    <row r="959" ht="15.75" customHeight="1">
      <c r="I959" s="87"/>
      <c r="L959" t="str">
        <f>vlookup(C959,Mapping!$B$18:$C$27,2,false)</f>
        <v>#N/A</v>
      </c>
    </row>
    <row r="960" ht="15.75" customHeight="1">
      <c r="I960" s="87"/>
      <c r="L960" t="str">
        <f>vlookup(C960,Mapping!$B$18:$C$27,2,false)</f>
        <v>#N/A</v>
      </c>
    </row>
    <row r="961" ht="15.75" customHeight="1">
      <c r="I961" s="87"/>
      <c r="L961" t="str">
        <f>vlookup(C961,Mapping!$B$18:$C$27,2,false)</f>
        <v>#N/A</v>
      </c>
    </row>
    <row r="962" ht="15.75" customHeight="1">
      <c r="I962" s="87"/>
      <c r="L962" t="str">
        <f>vlookup(C962,Mapping!$B$18:$C$27,2,false)</f>
        <v>#N/A</v>
      </c>
    </row>
    <row r="963" ht="15.75" customHeight="1">
      <c r="I963" s="87"/>
      <c r="L963" t="str">
        <f>vlookup(C963,Mapping!$B$18:$C$27,2,false)</f>
        <v>#N/A</v>
      </c>
    </row>
    <row r="964" ht="15.75" customHeight="1">
      <c r="I964" s="87"/>
      <c r="L964" t="str">
        <f>vlookup(C964,Mapping!$B$18:$C$27,2,false)</f>
        <v>#N/A</v>
      </c>
    </row>
    <row r="965" ht="15.75" customHeight="1">
      <c r="I965" s="87"/>
      <c r="L965" t="str">
        <f>vlookup(C965,Mapping!$B$18:$C$27,2,false)</f>
        <v>#N/A</v>
      </c>
    </row>
    <row r="966" ht="15.75" customHeight="1">
      <c r="I966" s="87"/>
      <c r="L966" t="str">
        <f>vlookup(C966,Mapping!$B$18:$C$27,2,false)</f>
        <v>#N/A</v>
      </c>
    </row>
    <row r="967" ht="15.75" customHeight="1">
      <c r="I967" s="87"/>
      <c r="L967" t="str">
        <f>vlookup(C967,Mapping!$B$18:$C$27,2,false)</f>
        <v>#N/A</v>
      </c>
    </row>
    <row r="968" ht="15.75" customHeight="1">
      <c r="I968" s="87"/>
      <c r="L968" t="str">
        <f>vlookup(C968,Mapping!$B$18:$C$27,2,false)</f>
        <v>#N/A</v>
      </c>
    </row>
    <row r="969" ht="15.75" customHeight="1">
      <c r="I969" s="87"/>
      <c r="L969" t="str">
        <f>vlookup(C969,Mapping!$B$18:$C$27,2,false)</f>
        <v>#N/A</v>
      </c>
    </row>
    <row r="970" ht="15.75" customHeight="1">
      <c r="I970" s="87"/>
      <c r="L970" t="str">
        <f>vlookup(C970,Mapping!$B$18:$C$27,2,false)</f>
        <v>#N/A</v>
      </c>
    </row>
    <row r="971" ht="15.75" customHeight="1">
      <c r="I971" s="87"/>
      <c r="L971" t="str">
        <f>vlookup(C971,Mapping!$B$18:$C$27,2,false)</f>
        <v>#N/A</v>
      </c>
    </row>
    <row r="972" ht="15.75" customHeight="1">
      <c r="I972" s="87"/>
      <c r="L972" t="str">
        <f>vlookup(C972,Mapping!$B$18:$C$27,2,false)</f>
        <v>#N/A</v>
      </c>
    </row>
    <row r="973" ht="15.75" customHeight="1">
      <c r="I973" s="87"/>
      <c r="L973" t="str">
        <f>vlookup(C973,Mapping!$B$18:$C$27,2,false)</f>
        <v>#N/A</v>
      </c>
    </row>
    <row r="974" ht="15.75" customHeight="1">
      <c r="I974" s="87"/>
      <c r="L974" t="str">
        <f>vlookup(C974,Mapping!$B$18:$C$27,2,false)</f>
        <v>#N/A</v>
      </c>
    </row>
    <row r="975" ht="15.75" customHeight="1">
      <c r="I975" s="87"/>
      <c r="L975" t="str">
        <f>vlookup(C975,Mapping!$B$18:$C$27,2,false)</f>
        <v>#N/A</v>
      </c>
    </row>
    <row r="976" ht="15.75" customHeight="1">
      <c r="I976" s="87"/>
      <c r="L976" t="str">
        <f>vlookup(C976,Mapping!$B$18:$C$27,2,false)</f>
        <v>#N/A</v>
      </c>
    </row>
    <row r="977" ht="15.75" customHeight="1">
      <c r="I977" s="87"/>
      <c r="L977" t="str">
        <f>vlookup(C977,Mapping!$B$18:$C$27,2,false)</f>
        <v>#N/A</v>
      </c>
    </row>
    <row r="978" ht="15.75" customHeight="1">
      <c r="I978" s="87"/>
      <c r="L978" t="str">
        <f>vlookup(C978,Mapping!$B$18:$C$27,2,false)</f>
        <v>#N/A</v>
      </c>
    </row>
    <row r="979" ht="15.75" customHeight="1">
      <c r="I979" s="87"/>
      <c r="L979" t="str">
        <f>vlookup(C979,Mapping!$B$18:$C$27,2,false)</f>
        <v>#N/A</v>
      </c>
    </row>
    <row r="980" ht="15.75" customHeight="1">
      <c r="I980" s="87"/>
      <c r="L980" t="str">
        <f>vlookup(C980,Mapping!$B$18:$C$27,2,false)</f>
        <v>#N/A</v>
      </c>
    </row>
    <row r="981" ht="15.75" customHeight="1">
      <c r="I981" s="87"/>
      <c r="L981" t="str">
        <f>vlookup(C981,Mapping!$B$18:$C$27,2,false)</f>
        <v>#N/A</v>
      </c>
    </row>
    <row r="982" ht="15.75" customHeight="1">
      <c r="I982" s="87"/>
      <c r="L982" t="str">
        <f>vlookup(C982,Mapping!$B$18:$C$27,2,false)</f>
        <v>#N/A</v>
      </c>
    </row>
    <row r="983" ht="15.75" customHeight="1">
      <c r="I983" s="87"/>
      <c r="L983" t="str">
        <f>vlookup(C983,Mapping!$B$18:$C$27,2,false)</f>
        <v>#N/A</v>
      </c>
    </row>
    <row r="984" ht="15.75" customHeight="1">
      <c r="I984" s="87"/>
      <c r="L984" t="str">
        <f>vlookup(C984,Mapping!$B$18:$C$27,2,false)</f>
        <v>#N/A</v>
      </c>
    </row>
    <row r="985" ht="15.75" customHeight="1">
      <c r="I985" s="87"/>
      <c r="L985" t="str">
        <f>vlookup(C985,Mapping!$B$18:$C$27,2,false)</f>
        <v>#N/A</v>
      </c>
    </row>
    <row r="986" ht="15.75" customHeight="1">
      <c r="I986" s="87"/>
      <c r="L986" t="str">
        <f>vlookup(C986,Mapping!$B$18:$C$27,2,false)</f>
        <v>#N/A</v>
      </c>
    </row>
    <row r="987" ht="15.75" customHeight="1">
      <c r="I987" s="87"/>
      <c r="L987" t="str">
        <f>vlookup(C987,Mapping!$B$18:$C$27,2,false)</f>
        <v>#N/A</v>
      </c>
    </row>
    <row r="988" ht="15.75" customHeight="1">
      <c r="I988" s="87"/>
      <c r="L988" t="str">
        <f>vlookup(C988,Mapping!$B$18:$C$27,2,false)</f>
        <v>#N/A</v>
      </c>
    </row>
    <row r="989" ht="15.75" customHeight="1">
      <c r="I989" s="87"/>
      <c r="L989" t="str">
        <f>vlookup(C989,Mapping!$B$18:$C$27,2,false)</f>
        <v>#N/A</v>
      </c>
    </row>
    <row r="990" ht="15.75" customHeight="1">
      <c r="I990" s="87"/>
      <c r="L990" t="str">
        <f>vlookup(C990,Mapping!$B$18:$C$27,2,false)</f>
        <v>#N/A</v>
      </c>
    </row>
    <row r="991" ht="15.75" customHeight="1">
      <c r="I991" s="87"/>
      <c r="L991" t="str">
        <f>vlookup(C991,Mapping!$B$18:$C$27,2,false)</f>
        <v>#N/A</v>
      </c>
    </row>
    <row r="992" ht="15.75" customHeight="1">
      <c r="I992" s="87"/>
      <c r="L992" t="str">
        <f>vlookup(C992,Mapping!$B$18:$C$27,2,false)</f>
        <v>#N/A</v>
      </c>
    </row>
    <row r="993" ht="15.75" customHeight="1">
      <c r="I993" s="87"/>
      <c r="L993" t="str">
        <f>vlookup(C993,Mapping!$B$18:$C$27,2,false)</f>
        <v>#N/A</v>
      </c>
    </row>
    <row r="994" ht="15.75" customHeight="1">
      <c r="I994" s="87"/>
      <c r="L994" t="str">
        <f>vlookup(C994,Mapping!$B$18:$C$27,2,false)</f>
        <v>#N/A</v>
      </c>
    </row>
    <row r="995" ht="15.75" customHeight="1">
      <c r="I995" s="87"/>
      <c r="L995" t="str">
        <f>vlookup(C995,Mapping!$B$18:$C$27,2,false)</f>
        <v>#N/A</v>
      </c>
    </row>
    <row r="996" ht="15.75" customHeight="1">
      <c r="I996" s="87"/>
      <c r="L996" t="str">
        <f>vlookup(C996,Mapping!$B$18:$C$27,2,false)</f>
        <v>#N/A</v>
      </c>
    </row>
    <row r="997" ht="15.75" customHeight="1">
      <c r="I997" s="87"/>
      <c r="L997" t="str">
        <f>vlookup(C997,Mapping!$B$18:$C$27,2,false)</f>
        <v>#N/A</v>
      </c>
    </row>
    <row r="998" ht="15.75" customHeight="1">
      <c r="I998" s="87"/>
      <c r="L998" t="str">
        <f>vlookup(C998,Mapping!$B$18:$C$27,2,false)</f>
        <v>#N/A</v>
      </c>
    </row>
    <row r="999" ht="15.75" customHeight="1">
      <c r="I999" s="87"/>
      <c r="L999" t="str">
        <f>vlookup(C999,Mapping!$B$18:$C$27,2,false)</f>
        <v>#N/A</v>
      </c>
    </row>
    <row r="1000" ht="15.75" customHeight="1">
      <c r="I1000" s="87"/>
      <c r="L1000" t="str">
        <f>vlookup(C1000,Mapping!$B$18:$C$27,2,false)</f>
        <v>#N/A</v>
      </c>
    </row>
    <row r="1001" ht="15.75" customHeight="1">
      <c r="I1001" s="87"/>
      <c r="L1001" t="str">
        <f>vlookup(C1001,Mapping!$B$18:$C$27,2,false)</f>
        <v>#N/A</v>
      </c>
    </row>
    <row r="1002" ht="15.75" customHeight="1">
      <c r="I1002" s="87"/>
      <c r="L1002" t="str">
        <f>vlookup(C1002,Mapping!$B$18:$C$27,2,false)</f>
        <v>#N/A</v>
      </c>
    </row>
    <row r="1003" ht="15.75" customHeight="1">
      <c r="I1003" s="87"/>
      <c r="L1003" t="str">
        <f>vlookup(C1003,Mapping!$B$18:$C$27,2,false)</f>
        <v>#N/A</v>
      </c>
    </row>
    <row r="1004" ht="15.75" customHeight="1">
      <c r="I1004" s="87"/>
      <c r="L1004" t="str">
        <f>vlookup(C1004,Mapping!$B$18:$C$27,2,false)</f>
        <v>#N/A</v>
      </c>
    </row>
    <row r="1005" ht="15.75" customHeight="1">
      <c r="I1005" s="87"/>
      <c r="L1005" t="str">
        <f>vlookup(C1005,Mapping!$B$18:$C$27,2,false)</f>
        <v>#N/A</v>
      </c>
    </row>
    <row r="1006" ht="15.75" customHeight="1">
      <c r="I1006" s="87"/>
      <c r="L1006" t="str">
        <f>vlookup(C1006,Mapping!$B$18:$C$27,2,false)</f>
        <v>#N/A</v>
      </c>
    </row>
    <row r="1007" ht="15.75" customHeight="1">
      <c r="I1007" s="87"/>
      <c r="L1007" t="str">
        <f>vlookup(C1007,Mapping!$B$18:$C$27,2,false)</f>
        <v>#N/A</v>
      </c>
    </row>
    <row r="1008" ht="15.75" customHeight="1">
      <c r="I1008" s="87"/>
      <c r="L1008" t="str">
        <f>vlookup(C1008,Mapping!$B$18:$C$27,2,false)</f>
        <v>#N/A</v>
      </c>
    </row>
    <row r="1009" ht="15.75" customHeight="1">
      <c r="I1009" s="87"/>
      <c r="L1009" t="str">
        <f>vlookup(C1009,Mapping!$B$18:$C$27,2,false)</f>
        <v>#N/A</v>
      </c>
    </row>
    <row r="1010" ht="15.75" customHeight="1">
      <c r="I1010" s="87"/>
      <c r="L1010" t="str">
        <f>vlookup(C1010,Mapping!$B$18:$C$27,2,false)</f>
        <v>#N/A</v>
      </c>
    </row>
    <row r="1011" ht="15.75" customHeight="1">
      <c r="I1011" s="87"/>
      <c r="L1011" t="str">
        <f>vlookup(C1011,Mapping!$B$18:$C$27,2,false)</f>
        <v>#N/A</v>
      </c>
    </row>
    <row r="1012" ht="15.75" customHeight="1">
      <c r="I1012" s="87"/>
      <c r="L1012" t="str">
        <f>vlookup(C1012,Mapping!$B$18:$C$27,2,false)</f>
        <v>#N/A</v>
      </c>
    </row>
    <row r="1013" ht="15.75" customHeight="1">
      <c r="I1013" s="87"/>
      <c r="L1013" t="str">
        <f>vlookup(C1013,Mapping!$B$18:$C$27,2,false)</f>
        <v>#N/A</v>
      </c>
    </row>
    <row r="1014" ht="15.75" customHeight="1">
      <c r="I1014" s="87"/>
      <c r="L1014" t="str">
        <f>vlookup(C1014,Mapping!$B$18:$C$27,2,false)</f>
        <v>#N/A</v>
      </c>
    </row>
    <row r="1015" ht="15.75" customHeight="1">
      <c r="I1015" s="87"/>
      <c r="L1015" t="str">
        <f>vlookup(C1015,Mapping!$B$18:$C$27,2,false)</f>
        <v>#N/A</v>
      </c>
    </row>
    <row r="1016" ht="15.75" customHeight="1">
      <c r="I1016" s="87"/>
      <c r="L1016" t="str">
        <f>vlookup(C1016,Mapping!$B$18:$C$27,2,false)</f>
        <v>#N/A</v>
      </c>
    </row>
    <row r="1017" ht="15.75" customHeight="1">
      <c r="I1017" s="87"/>
      <c r="L1017" t="str">
        <f>vlookup(C1017,Mapping!$B$18:$C$27,2,false)</f>
        <v>#N/A</v>
      </c>
    </row>
    <row r="1018" ht="15.75" customHeight="1">
      <c r="I1018" s="87"/>
      <c r="L1018" t="str">
        <f>vlookup(C1018,Mapping!$B$18:$C$27,2,false)</f>
        <v>#N/A</v>
      </c>
    </row>
    <row r="1019" ht="15.75" customHeight="1">
      <c r="I1019" s="87"/>
      <c r="L1019" t="str">
        <f>vlookup(C1019,Mapping!$B$18:$C$27,2,false)</f>
        <v>#N/A</v>
      </c>
    </row>
    <row r="1020" ht="15.75" customHeight="1">
      <c r="I1020" s="87"/>
      <c r="L1020" t="str">
        <f>vlookup(C1020,Mapping!$B$18:$C$27,2,false)</f>
        <v>#N/A</v>
      </c>
    </row>
    <row r="1021" ht="15.75" customHeight="1">
      <c r="I1021" s="87"/>
      <c r="L1021" t="str">
        <f>vlookup(C1021,Mapping!$B$18:$C$27,2,false)</f>
        <v>#N/A</v>
      </c>
    </row>
    <row r="1022" ht="15.75" customHeight="1">
      <c r="I1022" s="87"/>
      <c r="L1022" t="str">
        <f>vlookup(C1022,Mapping!$B$18:$C$27,2,false)</f>
        <v>#N/A</v>
      </c>
    </row>
    <row r="1023" ht="15.75" customHeight="1">
      <c r="I1023" s="87"/>
      <c r="L1023" t="str">
        <f>vlookup(C1023,Mapping!$B$18:$C$27,2,false)</f>
        <v>#N/A</v>
      </c>
    </row>
    <row r="1024" ht="15.75" customHeight="1">
      <c r="I1024" s="87"/>
      <c r="L1024" t="str">
        <f>vlookup(C1024,Mapping!$B$18:$C$27,2,false)</f>
        <v>#N/A</v>
      </c>
    </row>
    <row r="1025" ht="15.75" customHeight="1">
      <c r="I1025" s="87"/>
      <c r="L1025" t="str">
        <f>vlookup(C1025,Mapping!$B$18:$C$27,2,false)</f>
        <v>#N/A</v>
      </c>
    </row>
    <row r="1026" ht="15.75" customHeight="1">
      <c r="I1026" s="87"/>
      <c r="L1026" t="str">
        <f>vlookup(C1026,Mapping!$B$18:$C$27,2,false)</f>
        <v>#N/A</v>
      </c>
    </row>
    <row r="1027" ht="15.75" customHeight="1">
      <c r="I1027" s="87"/>
      <c r="L1027" t="str">
        <f>vlookup(C1027,Mapping!$B$18:$C$27,2,false)</f>
        <v>#N/A</v>
      </c>
    </row>
    <row r="1028" ht="15.75" customHeight="1">
      <c r="I1028" s="87"/>
      <c r="L1028" t="str">
        <f>vlookup(C1028,Mapping!$B$18:$C$27,2,false)</f>
        <v>#N/A</v>
      </c>
    </row>
    <row r="1029" ht="15.75" customHeight="1">
      <c r="I1029" s="87"/>
      <c r="L1029" t="str">
        <f>vlookup(C1029,Mapping!$B$18:$C$27,2,false)</f>
        <v>#N/A</v>
      </c>
    </row>
    <row r="1030" ht="15.75" customHeight="1">
      <c r="I1030" s="87"/>
      <c r="L1030" t="str">
        <f>vlookup(C1030,Mapping!$B$18:$C$27,2,false)</f>
        <v>#N/A</v>
      </c>
    </row>
    <row r="1031" ht="15.75" customHeight="1">
      <c r="I1031" s="87"/>
      <c r="L1031" t="str">
        <f>vlookup(C1031,Mapping!$B$18:$C$27,2,false)</f>
        <v>#N/A</v>
      </c>
    </row>
    <row r="1032" ht="15.75" customHeight="1">
      <c r="I1032" s="87"/>
      <c r="L1032" t="str">
        <f>vlookup(C1032,Mapping!$B$18:$C$27,2,false)</f>
        <v>#N/A</v>
      </c>
    </row>
    <row r="1033" ht="15.75" customHeight="1">
      <c r="I1033" s="87"/>
      <c r="L1033" t="str">
        <f>vlookup(C1033,Mapping!$B$18:$C$27,2,false)</f>
        <v>#N/A</v>
      </c>
    </row>
    <row r="1034" ht="15.75" customHeight="1">
      <c r="I1034" s="87"/>
      <c r="L1034" t="str">
        <f>vlookup(C1034,Mapping!$B$18:$C$27,2,false)</f>
        <v>#N/A</v>
      </c>
    </row>
    <row r="1035" ht="15.75" customHeight="1">
      <c r="I1035" s="87"/>
      <c r="L1035" t="str">
        <f>vlookup(C1035,Mapping!$B$18:$C$27,2,false)</f>
        <v>#N/A</v>
      </c>
    </row>
    <row r="1036" ht="15.75" customHeight="1">
      <c r="I1036" s="87"/>
      <c r="L1036" t="str">
        <f>vlookup(C1036,Mapping!$B$18:$C$27,2,false)</f>
        <v>#N/A</v>
      </c>
    </row>
    <row r="1037" ht="15.75" customHeight="1">
      <c r="I1037" s="87"/>
      <c r="L1037" t="str">
        <f>vlookup(C1037,Mapping!$B$18:$C$27,2,false)</f>
        <v>#N/A</v>
      </c>
    </row>
    <row r="1038" ht="15.75" customHeight="1">
      <c r="I1038" s="87"/>
      <c r="L1038" t="str">
        <f>vlookup(C1038,Mapping!$B$18:$C$27,2,false)</f>
        <v>#N/A</v>
      </c>
    </row>
    <row r="1039" ht="15.75" customHeight="1">
      <c r="I1039" s="87"/>
      <c r="L1039" t="str">
        <f>vlookup(C1039,Mapping!$B$18:$C$27,2,false)</f>
        <v>#N/A</v>
      </c>
    </row>
    <row r="1040" ht="15.75" customHeight="1">
      <c r="I1040" s="87"/>
      <c r="L1040" t="str">
        <f>vlookup(C1040,Mapping!$B$18:$C$27,2,false)</f>
        <v>#N/A</v>
      </c>
    </row>
    <row r="1041" ht="15.75" customHeight="1">
      <c r="I1041" s="87"/>
      <c r="L1041" t="str">
        <f>vlookup(C1041,Mapping!$B$18:$C$27,2,false)</f>
        <v>#N/A</v>
      </c>
    </row>
    <row r="1042" ht="15.75" customHeight="1">
      <c r="I1042" s="87"/>
      <c r="L1042" t="str">
        <f>vlookup(C1042,Mapping!$B$18:$C$27,2,false)</f>
        <v>#N/A</v>
      </c>
    </row>
    <row r="1043" ht="15.75" customHeight="1">
      <c r="I1043" s="87"/>
      <c r="L1043" t="str">
        <f>vlookup(C1043,Mapping!$B$18:$C$27,2,false)</f>
        <v>#N/A</v>
      </c>
    </row>
    <row r="1044" ht="15.75" customHeight="1">
      <c r="I1044" s="87"/>
      <c r="L1044" t="str">
        <f>vlookup(C1044,Mapping!$B$18:$C$27,2,false)</f>
        <v>#N/A</v>
      </c>
    </row>
    <row r="1045" ht="15.75" customHeight="1">
      <c r="I1045" s="87"/>
      <c r="L1045" t="str">
        <f>vlookup(C1045,Mapping!$B$18:$C$27,2,false)</f>
        <v>#N/A</v>
      </c>
    </row>
    <row r="1046" ht="15.75" customHeight="1">
      <c r="I1046" s="87"/>
      <c r="L1046" t="str">
        <f>vlookup(C1046,Mapping!$B$18:$C$27,2,false)</f>
        <v>#N/A</v>
      </c>
    </row>
    <row r="1047" ht="15.75" customHeight="1">
      <c r="I1047" s="87"/>
      <c r="L1047" t="str">
        <f>vlookup(C1047,Mapping!$B$18:$C$27,2,false)</f>
        <v>#N/A</v>
      </c>
    </row>
    <row r="1048" ht="15.75" customHeight="1">
      <c r="I1048" s="87"/>
      <c r="L1048" t="str">
        <f>vlookup(C1048,Mapping!$B$18:$C$27,2,false)</f>
        <v>#N/A</v>
      </c>
    </row>
    <row r="1049" ht="15.75" customHeight="1">
      <c r="I1049" s="87"/>
      <c r="L1049" t="str">
        <f>vlookup(C1049,Mapping!$B$18:$C$27,2,false)</f>
        <v>#N/A</v>
      </c>
    </row>
    <row r="1050" ht="15.75" customHeight="1">
      <c r="I1050" s="87"/>
      <c r="L1050" t="str">
        <f>vlookup(C1050,Mapping!$B$18:$C$27,2,false)</f>
        <v>#N/A</v>
      </c>
    </row>
    <row r="1051" ht="15.75" customHeight="1">
      <c r="I1051" s="87"/>
      <c r="L1051" t="str">
        <f>vlookup(C1051,Mapping!$B$18:$C$27,2,false)</f>
        <v>#N/A</v>
      </c>
    </row>
    <row r="1052" ht="15.75" customHeight="1">
      <c r="I1052" s="87"/>
      <c r="L1052" t="str">
        <f>vlookup(C1052,Mapping!$B$18:$C$27,2,false)</f>
        <v>#N/A</v>
      </c>
    </row>
    <row r="1053" ht="15.75" customHeight="1">
      <c r="I1053" s="87"/>
      <c r="L1053" t="str">
        <f>vlookup(C1053,Mapping!$B$18:$C$27,2,false)</f>
        <v>#N/A</v>
      </c>
    </row>
    <row r="1054" ht="15.75" customHeight="1">
      <c r="I1054" s="87"/>
      <c r="L1054" t="str">
        <f>vlookup(C1054,Mapping!$B$18:$C$27,2,false)</f>
        <v>#N/A</v>
      </c>
    </row>
    <row r="1055" ht="15.75" customHeight="1">
      <c r="I1055" s="87"/>
      <c r="L1055" t="str">
        <f>vlookup(C1055,Mapping!$B$18:$C$27,2,false)</f>
        <v>#N/A</v>
      </c>
    </row>
    <row r="1056" ht="15.75" customHeight="1">
      <c r="I1056" s="87"/>
      <c r="L1056" t="str">
        <f>vlookup(C1056,Mapping!$B$18:$C$27,2,false)</f>
        <v>#N/A</v>
      </c>
    </row>
    <row r="1057" ht="15.75" customHeight="1">
      <c r="I1057" s="87"/>
      <c r="L1057" t="str">
        <f>vlookup(C1057,Mapping!$B$18:$C$27,2,false)</f>
        <v>#N/A</v>
      </c>
    </row>
    <row r="1058" ht="15.75" customHeight="1">
      <c r="I1058" s="87"/>
      <c r="L1058" t="str">
        <f>vlookup(C1058,Mapping!$B$18:$C$27,2,false)</f>
        <v>#N/A</v>
      </c>
    </row>
    <row r="1059" ht="15.75" customHeight="1">
      <c r="I1059" s="87"/>
      <c r="L1059" t="str">
        <f>vlookup(C1059,Mapping!$B$18:$C$27,2,false)</f>
        <v>#N/A</v>
      </c>
    </row>
    <row r="1060" ht="15.75" customHeight="1">
      <c r="I1060" s="87"/>
      <c r="L1060" t="str">
        <f>vlookup(C1060,Mapping!$B$18:$C$27,2,false)</f>
        <v>#N/A</v>
      </c>
    </row>
    <row r="1061" ht="15.75" customHeight="1">
      <c r="I1061" s="87"/>
      <c r="L1061" t="str">
        <f>vlookup(C1061,Mapping!$B$18:$C$27,2,false)</f>
        <v>#N/A</v>
      </c>
    </row>
    <row r="1062" ht="15.75" customHeight="1">
      <c r="I1062" s="87"/>
      <c r="L1062" t="str">
        <f>vlookup(C1062,Mapping!$B$18:$C$27,2,false)</f>
        <v>#N/A</v>
      </c>
    </row>
    <row r="1063" ht="15.75" customHeight="1">
      <c r="I1063" s="87"/>
      <c r="L1063" t="str">
        <f>vlookup(C1063,Mapping!$B$18:$C$27,2,false)</f>
        <v>#N/A</v>
      </c>
    </row>
    <row r="1064" ht="15.75" customHeight="1">
      <c r="I1064" s="87"/>
      <c r="L1064" t="str">
        <f>vlookup(C1064,Mapping!$B$18:$C$27,2,false)</f>
        <v>#N/A</v>
      </c>
    </row>
    <row r="1065" ht="15.75" customHeight="1">
      <c r="I1065" s="87"/>
      <c r="L1065" t="str">
        <f>vlookup(C1065,Mapping!$B$18:$C$27,2,false)</f>
        <v>#N/A</v>
      </c>
    </row>
    <row r="1066" ht="15.75" customHeight="1">
      <c r="I1066" s="87"/>
      <c r="L1066" t="str">
        <f>vlookup(C1066,Mapping!$B$18:$C$27,2,false)</f>
        <v>#N/A</v>
      </c>
    </row>
    <row r="1067" ht="15.75" customHeight="1">
      <c r="I1067" s="87"/>
      <c r="L1067" t="str">
        <f>vlookup(C1067,Mapping!$B$18:$C$27,2,false)</f>
        <v>#N/A</v>
      </c>
    </row>
    <row r="1068" ht="15.75" customHeight="1">
      <c r="I1068" s="87"/>
      <c r="L1068" t="str">
        <f>vlookup(C1068,Mapping!$B$18:$C$27,2,false)</f>
        <v>#N/A</v>
      </c>
    </row>
    <row r="1069" ht="15.75" customHeight="1">
      <c r="I1069" s="87"/>
      <c r="L1069" t="str">
        <f>vlookup(C1069,Mapping!$B$18:$C$27,2,false)</f>
        <v>#N/A</v>
      </c>
    </row>
    <row r="1070" ht="15.75" customHeight="1">
      <c r="I1070" s="87"/>
      <c r="L1070" t="str">
        <f>vlookup(C1070,Mapping!$B$18:$C$27,2,false)</f>
        <v>#N/A</v>
      </c>
    </row>
    <row r="1071" ht="15.75" customHeight="1">
      <c r="I1071" s="87"/>
      <c r="L1071" t="str">
        <f>vlookup(C1071,Mapping!$B$18:$C$27,2,false)</f>
        <v>#N/A</v>
      </c>
    </row>
    <row r="1072" ht="15.75" customHeight="1">
      <c r="I1072" s="87"/>
      <c r="L1072" t="str">
        <f>vlookup(C1072,Mapping!$B$18:$C$27,2,false)</f>
        <v>#N/A</v>
      </c>
    </row>
    <row r="1073" ht="15.75" customHeight="1">
      <c r="I1073" s="87"/>
      <c r="L1073" t="str">
        <f>vlookup(C1073,Mapping!$B$18:$C$27,2,false)</f>
        <v>#N/A</v>
      </c>
    </row>
    <row r="1074" ht="15.75" customHeight="1">
      <c r="I1074" s="87"/>
      <c r="L1074" t="str">
        <f>vlookup(C1074,Mapping!$B$18:$C$27,2,false)</f>
        <v>#N/A</v>
      </c>
    </row>
    <row r="1075" ht="15.75" customHeight="1">
      <c r="I1075" s="87"/>
      <c r="L1075" t="str">
        <f>vlookup(C1075,Mapping!$B$18:$C$27,2,false)</f>
        <v>#N/A</v>
      </c>
    </row>
    <row r="1076" ht="15.75" customHeight="1">
      <c r="I1076" s="87"/>
      <c r="L1076" t="str">
        <f>vlookup(C1076,Mapping!$B$18:$C$27,2,false)</f>
        <v>#N/A</v>
      </c>
    </row>
    <row r="1077" ht="15.75" customHeight="1">
      <c r="I1077" s="87"/>
      <c r="L1077" t="str">
        <f>vlookup(C1077,Mapping!$B$18:$C$27,2,false)</f>
        <v>#N/A</v>
      </c>
    </row>
    <row r="1078" ht="15.75" customHeight="1">
      <c r="I1078" s="87"/>
      <c r="L1078" t="str">
        <f>vlookup(C1078,Mapping!$B$18:$C$27,2,false)</f>
        <v>#N/A</v>
      </c>
    </row>
    <row r="1079" ht="15.75" customHeight="1">
      <c r="I1079" s="87"/>
      <c r="L1079" t="str">
        <f>vlookup(C1079,Mapping!$B$18:$C$27,2,false)</f>
        <v>#N/A</v>
      </c>
    </row>
    <row r="1080" ht="15.75" customHeight="1">
      <c r="I1080" s="87"/>
      <c r="L1080" t="str">
        <f>vlookup(C1080,Mapping!$B$18:$C$27,2,false)</f>
        <v>#N/A</v>
      </c>
    </row>
    <row r="1081" ht="15.75" customHeight="1">
      <c r="I1081" s="87"/>
      <c r="L1081" t="str">
        <f>vlookup(C1081,Mapping!$B$18:$C$27,2,false)</f>
        <v>#N/A</v>
      </c>
    </row>
    <row r="1082" ht="15.75" customHeight="1">
      <c r="I1082" s="87"/>
      <c r="L1082" t="str">
        <f>vlookup(C1082,Mapping!$B$18:$C$27,2,false)</f>
        <v>#N/A</v>
      </c>
    </row>
    <row r="1083" ht="15.75" customHeight="1">
      <c r="I1083" s="87"/>
      <c r="L1083" t="str">
        <f>vlookup(C1083,Mapping!$B$18:$C$27,2,false)</f>
        <v>#N/A</v>
      </c>
    </row>
    <row r="1084" ht="15.75" customHeight="1">
      <c r="I1084" s="87"/>
      <c r="L1084" t="str">
        <f>vlookup(C1084,Mapping!$B$18:$C$27,2,false)</f>
        <v>#N/A</v>
      </c>
    </row>
    <row r="1085" ht="15.75" customHeight="1">
      <c r="I1085" s="87"/>
      <c r="L1085" t="str">
        <f>vlookup(C1085,Mapping!$B$18:$C$27,2,false)</f>
        <v>#N/A</v>
      </c>
    </row>
    <row r="1086" ht="15.75" customHeight="1">
      <c r="I1086" s="87"/>
      <c r="L1086" t="str">
        <f>vlookup(C1086,Mapping!$B$18:$C$27,2,false)</f>
        <v>#N/A</v>
      </c>
    </row>
    <row r="1087" ht="15.75" customHeight="1">
      <c r="I1087" s="87"/>
      <c r="L1087" t="str">
        <f>vlookup(C1087,Mapping!$B$18:$C$27,2,false)</f>
        <v>#N/A</v>
      </c>
    </row>
    <row r="1088" ht="15.75" customHeight="1">
      <c r="I1088" s="87"/>
      <c r="L1088" t="str">
        <f>vlookup(C1088,Mapping!$B$18:$C$27,2,false)</f>
        <v>#N/A</v>
      </c>
    </row>
    <row r="1089" ht="15.75" customHeight="1">
      <c r="I1089" s="87"/>
      <c r="L1089" t="str">
        <f>vlookup(C1089,Mapping!$B$18:$C$27,2,false)</f>
        <v>#N/A</v>
      </c>
    </row>
    <row r="1090" ht="15.75" customHeight="1">
      <c r="I1090" s="87"/>
      <c r="L1090" t="str">
        <f>vlookup(C1090,Mapping!$B$18:$C$27,2,false)</f>
        <v>#N/A</v>
      </c>
    </row>
    <row r="1091" ht="15.75" customHeight="1">
      <c r="I1091" s="87"/>
      <c r="L1091" t="str">
        <f>vlookup(C1091,Mapping!$B$18:$C$27,2,false)</f>
        <v>#N/A</v>
      </c>
    </row>
    <row r="1092" ht="15.75" customHeight="1">
      <c r="I1092" s="87"/>
      <c r="L1092" t="str">
        <f>vlookup(C1092,Mapping!$B$18:$C$27,2,false)</f>
        <v>#N/A</v>
      </c>
    </row>
    <row r="1093" ht="15.75" customHeight="1">
      <c r="I1093" s="87"/>
      <c r="L1093" t="str">
        <f>vlookup(C1093,Mapping!$B$18:$C$27,2,false)</f>
        <v>#N/A</v>
      </c>
    </row>
    <row r="1094" ht="15.75" customHeight="1">
      <c r="I1094" s="87"/>
      <c r="L1094" t="str">
        <f>vlookup(C1094,Mapping!$B$18:$C$27,2,false)</f>
        <v>#N/A</v>
      </c>
    </row>
    <row r="1095" ht="15.75" customHeight="1">
      <c r="I1095" s="87"/>
      <c r="L1095" t="str">
        <f>vlookup(C1095,Mapping!$B$18:$C$27,2,false)</f>
        <v>#N/A</v>
      </c>
    </row>
    <row r="1096" ht="15.75" customHeight="1">
      <c r="I1096" s="87"/>
      <c r="L1096" t="str">
        <f>vlookup(C1096,Mapping!$B$18:$C$27,2,false)</f>
        <v>#N/A</v>
      </c>
    </row>
    <row r="1097" ht="15.75" customHeight="1">
      <c r="I1097" s="87"/>
      <c r="L1097" t="str">
        <f>vlookup(C1097,Mapping!$B$18:$C$27,2,false)</f>
        <v>#N/A</v>
      </c>
    </row>
    <row r="1098" ht="15.75" customHeight="1">
      <c r="I1098" s="87"/>
      <c r="L1098" t="str">
        <f>vlookup(C1098,Mapping!$B$18:$C$27,2,false)</f>
        <v>#N/A</v>
      </c>
    </row>
    <row r="1099" ht="15.75" customHeight="1">
      <c r="I1099" s="87"/>
      <c r="L1099" t="str">
        <f>vlookup(C1099,Mapping!$B$18:$C$27,2,false)</f>
        <v>#N/A</v>
      </c>
    </row>
    <row r="1100" ht="15.75" customHeight="1">
      <c r="I1100" s="87"/>
      <c r="L1100" t="str">
        <f>vlookup(C1100,Mapping!$B$18:$C$27,2,false)</f>
        <v>#N/A</v>
      </c>
    </row>
    <row r="1101" ht="15.75" customHeight="1">
      <c r="I1101" s="87"/>
      <c r="L1101" t="str">
        <f>vlookup(C1101,Mapping!$B$18:$C$27,2,false)</f>
        <v>#N/A</v>
      </c>
    </row>
    <row r="1102" ht="15.75" customHeight="1">
      <c r="I1102" s="87"/>
      <c r="L1102" t="str">
        <f>vlookup(C1102,Mapping!$B$18:$C$27,2,false)</f>
        <v>#N/A</v>
      </c>
    </row>
    <row r="1103" ht="15.75" customHeight="1">
      <c r="I1103" s="87"/>
      <c r="L1103" t="str">
        <f>vlookup(C1103,Mapping!$B$18:$C$27,2,false)</f>
        <v>#N/A</v>
      </c>
    </row>
    <row r="1104" ht="15.75" customHeight="1">
      <c r="I1104" s="87"/>
      <c r="L1104" t="str">
        <f>vlookup(C1104,Mapping!$B$18:$C$27,2,false)</f>
        <v>#N/A</v>
      </c>
    </row>
    <row r="1105" ht="15.75" customHeight="1">
      <c r="I1105" s="87"/>
      <c r="L1105" t="str">
        <f>vlookup(C1105,Mapping!$B$18:$C$27,2,false)</f>
        <v>#N/A</v>
      </c>
    </row>
    <row r="1106" ht="15.75" customHeight="1">
      <c r="I1106" s="87"/>
      <c r="L1106" t="str">
        <f>vlookup(C1106,Mapping!$B$18:$C$27,2,false)</f>
        <v>#N/A</v>
      </c>
    </row>
    <row r="1107" ht="15.75" customHeight="1">
      <c r="I1107" s="87"/>
      <c r="L1107" t="str">
        <f>vlookup(C1107,Mapping!$B$18:$C$27,2,false)</f>
        <v>#N/A</v>
      </c>
    </row>
    <row r="1108" ht="15.75" customHeight="1">
      <c r="I1108" s="87"/>
      <c r="L1108" t="str">
        <f>vlookup(C1108,Mapping!$B$18:$C$27,2,false)</f>
        <v>#N/A</v>
      </c>
    </row>
    <row r="1109" ht="15.75" customHeight="1">
      <c r="I1109" s="87"/>
      <c r="L1109" t="str">
        <f>vlookup(C1109,Mapping!$B$18:$C$27,2,false)</f>
        <v>#N/A</v>
      </c>
    </row>
    <row r="1110" ht="15.75" customHeight="1">
      <c r="I1110" s="87"/>
      <c r="L1110" t="str">
        <f>vlookup(C1110,Mapping!$B$18:$C$27,2,false)</f>
        <v>#N/A</v>
      </c>
    </row>
    <row r="1111" ht="15.75" customHeight="1">
      <c r="I1111" s="87"/>
      <c r="L1111" t="str">
        <f>vlookup(C1111,Mapping!$B$18:$C$27,2,false)</f>
        <v>#N/A</v>
      </c>
    </row>
    <row r="1112" ht="15.75" customHeight="1">
      <c r="I1112" s="87"/>
      <c r="L1112" t="str">
        <f>vlookup(C1112,Mapping!$B$18:$C$27,2,false)</f>
        <v>#N/A</v>
      </c>
    </row>
    <row r="1113" ht="15.75" customHeight="1">
      <c r="I1113" s="87"/>
      <c r="L1113" t="str">
        <f>vlookup(C1113,Mapping!$B$18:$C$27,2,false)</f>
        <v>#N/A</v>
      </c>
    </row>
    <row r="1114" ht="15.75" customHeight="1">
      <c r="I1114" s="87"/>
      <c r="L1114" t="str">
        <f>vlookup(C1114,Mapping!$B$18:$C$27,2,false)</f>
        <v>#N/A</v>
      </c>
    </row>
    <row r="1115" ht="15.75" customHeight="1">
      <c r="I1115" s="87"/>
      <c r="L1115" t="str">
        <f>vlookup(C1115,Mapping!$B$18:$C$27,2,false)</f>
        <v>#N/A</v>
      </c>
    </row>
    <row r="1116" ht="15.75" customHeight="1">
      <c r="I1116" s="87"/>
      <c r="L1116" t="str">
        <f>vlookup(C1116,Mapping!$B$18:$C$27,2,false)</f>
        <v>#N/A</v>
      </c>
    </row>
    <row r="1117" ht="15.75" customHeight="1">
      <c r="I1117" s="87"/>
      <c r="L1117" t="str">
        <f>vlookup(C1117,Mapping!$B$18:$C$27,2,false)</f>
        <v>#N/A</v>
      </c>
    </row>
    <row r="1118" ht="15.75" customHeight="1">
      <c r="I1118" s="87"/>
      <c r="L1118" t="str">
        <f>vlookup(C1118,Mapping!$B$18:$C$27,2,false)</f>
        <v>#N/A</v>
      </c>
    </row>
    <row r="1119" ht="15.75" customHeight="1">
      <c r="I1119" s="87"/>
      <c r="L1119" t="str">
        <f>vlookup(C1119,Mapping!$B$18:$C$27,2,false)</f>
        <v>#N/A</v>
      </c>
    </row>
    <row r="1120" ht="15.75" customHeight="1">
      <c r="I1120" s="87"/>
      <c r="L1120" t="str">
        <f>vlookup(C1120,Mapping!$B$18:$C$27,2,false)</f>
        <v>#N/A</v>
      </c>
    </row>
    <row r="1121" ht="15.75" customHeight="1">
      <c r="I1121" s="87"/>
      <c r="L1121" t="str">
        <f>vlookup(C1121,Mapping!$B$18:$C$27,2,false)</f>
        <v>#N/A</v>
      </c>
    </row>
    <row r="1122" ht="15.75" customHeight="1">
      <c r="I1122" s="87"/>
      <c r="L1122" t="str">
        <f>vlookup(C1122,Mapping!$B$18:$C$27,2,false)</f>
        <v>#N/A</v>
      </c>
    </row>
    <row r="1123" ht="15.75" customHeight="1">
      <c r="I1123" s="87"/>
      <c r="L1123" t="str">
        <f>vlookup(C1123,Mapping!$B$18:$C$27,2,false)</f>
        <v>#N/A</v>
      </c>
    </row>
    <row r="1124" ht="15.75" customHeight="1">
      <c r="I1124" s="87"/>
      <c r="L1124" t="str">
        <f>vlookup(C1124,Mapping!$B$18:$C$27,2,false)</f>
        <v>#N/A</v>
      </c>
    </row>
    <row r="1125" ht="15.75" customHeight="1">
      <c r="I1125" s="87"/>
      <c r="L1125" t="str">
        <f>vlookup(C1125,Mapping!$B$18:$C$27,2,false)</f>
        <v>#N/A</v>
      </c>
    </row>
    <row r="1126" ht="15.75" customHeight="1">
      <c r="I1126" s="87"/>
      <c r="L1126" t="str">
        <f>vlookup(C1126,Mapping!$B$18:$C$27,2,false)</f>
        <v>#N/A</v>
      </c>
    </row>
    <row r="1127" ht="15.75" customHeight="1">
      <c r="I1127" s="87"/>
      <c r="L1127" t="str">
        <f>vlookup(C1127,Mapping!$B$18:$C$27,2,false)</f>
        <v>#N/A</v>
      </c>
    </row>
    <row r="1128" ht="15.75" customHeight="1">
      <c r="I1128" s="87"/>
      <c r="L1128" t="str">
        <f>vlookup(C1128,Mapping!$B$18:$C$27,2,false)</f>
        <v>#N/A</v>
      </c>
    </row>
    <row r="1129" ht="15.75" customHeight="1">
      <c r="I1129" s="87"/>
      <c r="L1129" t="str">
        <f>vlookup(C1129,Mapping!$B$18:$C$27,2,false)</f>
        <v>#N/A</v>
      </c>
    </row>
    <row r="1130" ht="15.75" customHeight="1">
      <c r="I1130" s="87"/>
      <c r="L1130" t="str">
        <f>vlookup(C1130,Mapping!$B$18:$C$27,2,false)</f>
        <v>#N/A</v>
      </c>
    </row>
    <row r="1131" ht="15.75" customHeight="1">
      <c r="I1131" s="87"/>
      <c r="L1131" t="str">
        <f>vlookup(C1131,Mapping!$B$18:$C$27,2,false)</f>
        <v>#N/A</v>
      </c>
    </row>
    <row r="1132" ht="15.75" customHeight="1">
      <c r="I1132" s="87"/>
      <c r="L1132" t="str">
        <f>vlookup(C1132,Mapping!$B$18:$C$27,2,false)</f>
        <v>#N/A</v>
      </c>
    </row>
    <row r="1133" ht="15.75" customHeight="1">
      <c r="I1133" s="87"/>
      <c r="L1133" t="str">
        <f>vlookup(C1133,Mapping!$B$18:$C$27,2,false)</f>
        <v>#N/A</v>
      </c>
    </row>
    <row r="1134" ht="15.75" customHeight="1">
      <c r="I1134" s="87"/>
      <c r="L1134" t="str">
        <f>vlookup(C1134,Mapping!$B$18:$C$27,2,false)</f>
        <v>#N/A</v>
      </c>
    </row>
    <row r="1135" ht="15.75" customHeight="1">
      <c r="I1135" s="87"/>
      <c r="L1135" t="str">
        <f>vlookup(C1135,Mapping!$B$18:$C$27,2,false)</f>
        <v>#N/A</v>
      </c>
    </row>
    <row r="1136" ht="15.75" customHeight="1">
      <c r="I1136" s="87"/>
      <c r="L1136" t="str">
        <f>vlookup(C1136,Mapping!$B$18:$C$27,2,false)</f>
        <v>#N/A</v>
      </c>
    </row>
    <row r="1137" ht="15.75" customHeight="1">
      <c r="I1137" s="87"/>
      <c r="L1137" t="str">
        <f>vlookup(C1137,Mapping!$B$18:$C$27,2,false)</f>
        <v>#N/A</v>
      </c>
    </row>
    <row r="1138" ht="15.75" customHeight="1">
      <c r="I1138" s="87"/>
      <c r="L1138" t="str">
        <f>vlookup(C1138,Mapping!$B$18:$C$27,2,false)</f>
        <v>#N/A</v>
      </c>
    </row>
    <row r="1139" ht="15.75" customHeight="1">
      <c r="I1139" s="87"/>
      <c r="L1139" t="str">
        <f>vlookup(C1139,Mapping!$B$18:$C$27,2,false)</f>
        <v>#N/A</v>
      </c>
    </row>
    <row r="1140" ht="15.75" customHeight="1">
      <c r="I1140" s="87"/>
      <c r="L1140" t="str">
        <f>vlookup(C1140,Mapping!$B$18:$C$27,2,false)</f>
        <v>#N/A</v>
      </c>
    </row>
    <row r="1141" ht="15.75" customHeight="1">
      <c r="I1141" s="87"/>
      <c r="L1141" t="str">
        <f>vlookup(C1141,Mapping!$B$18:$C$27,2,false)</f>
        <v>#N/A</v>
      </c>
    </row>
    <row r="1142" ht="15.75" customHeight="1">
      <c r="I1142" s="87"/>
      <c r="L1142" t="str">
        <f>vlookup(C1142,Mapping!$B$18:$C$27,2,false)</f>
        <v>#N/A</v>
      </c>
    </row>
    <row r="1143" ht="15.75" customHeight="1">
      <c r="I1143" s="87"/>
      <c r="L1143" t="str">
        <f>vlookup(C1143,Mapping!$B$18:$C$27,2,false)</f>
        <v>#N/A</v>
      </c>
    </row>
    <row r="1144" ht="15.75" customHeight="1">
      <c r="I1144" s="87"/>
      <c r="L1144" t="str">
        <f>vlookup(C1144,Mapping!$B$18:$C$27,2,false)</f>
        <v>#N/A</v>
      </c>
    </row>
    <row r="1145" ht="15.75" customHeight="1">
      <c r="I1145" s="87"/>
      <c r="L1145" t="str">
        <f>vlookup(C1145,Mapping!$B$18:$C$27,2,false)</f>
        <v>#N/A</v>
      </c>
    </row>
    <row r="1146" ht="15.75" customHeight="1">
      <c r="I1146" s="87"/>
      <c r="L1146" t="str">
        <f>vlookup(C1146,Mapping!$B$18:$C$27,2,false)</f>
        <v>#N/A</v>
      </c>
    </row>
    <row r="1147" ht="15.75" customHeight="1">
      <c r="I1147" s="87"/>
      <c r="L1147" t="str">
        <f>vlookup(C1147,Mapping!$B$18:$C$27,2,false)</f>
        <v>#N/A</v>
      </c>
    </row>
    <row r="1148" ht="15.75" customHeight="1">
      <c r="I1148" s="87"/>
      <c r="L1148" t="str">
        <f>vlookup(C1148,Mapping!$B$18:$C$27,2,false)</f>
        <v>#N/A</v>
      </c>
    </row>
    <row r="1149" ht="15.75" customHeight="1">
      <c r="I1149" s="87"/>
      <c r="L1149" t="str">
        <f>vlookup(C1149,Mapping!$B$18:$C$27,2,false)</f>
        <v>#N/A</v>
      </c>
    </row>
    <row r="1150" ht="15.75" customHeight="1">
      <c r="I1150" s="87"/>
      <c r="L1150" t="str">
        <f>vlookup(C1150,Mapping!$B$18:$C$27,2,false)</f>
        <v>#N/A</v>
      </c>
    </row>
    <row r="1151" ht="15.75" customHeight="1">
      <c r="I1151" s="87"/>
      <c r="L1151" t="str">
        <f>vlookup(C1151,Mapping!$B$18:$C$27,2,false)</f>
        <v>#N/A</v>
      </c>
    </row>
    <row r="1152" ht="15.75" customHeight="1">
      <c r="I1152" s="87"/>
      <c r="L1152" t="str">
        <f>vlookup(C1152,Mapping!$B$18:$C$27,2,false)</f>
        <v>#N/A</v>
      </c>
    </row>
    <row r="1153" ht="15.75" customHeight="1">
      <c r="I1153" s="87"/>
      <c r="L1153" t="str">
        <f>vlookup(C1153,Mapping!$B$18:$C$27,2,false)</f>
        <v>#N/A</v>
      </c>
    </row>
    <row r="1154" ht="15.75" customHeight="1">
      <c r="I1154" s="87"/>
      <c r="L1154" t="str">
        <f>vlookup(C1154,Mapping!$B$18:$C$27,2,false)</f>
        <v>#N/A</v>
      </c>
    </row>
    <row r="1155" ht="15.75" customHeight="1">
      <c r="I1155" s="87"/>
      <c r="L1155" t="str">
        <f>vlookup(C1155,Mapping!$B$18:$C$27,2,false)</f>
        <v>#N/A</v>
      </c>
    </row>
    <row r="1156" ht="15.75" customHeight="1">
      <c r="I1156" s="87"/>
      <c r="L1156" t="str">
        <f>vlookup(C1156,Mapping!$B$18:$C$27,2,false)</f>
        <v>#N/A</v>
      </c>
    </row>
    <row r="1157" ht="15.75" customHeight="1">
      <c r="I1157" s="87"/>
      <c r="L1157" t="str">
        <f>vlookup(C1157,Mapping!$B$18:$C$27,2,false)</f>
        <v>#N/A</v>
      </c>
    </row>
    <row r="1158" ht="15.75" customHeight="1">
      <c r="I1158" s="87"/>
      <c r="L1158" t="str">
        <f>vlookup(C1158,Mapping!$B$18:$C$27,2,false)</f>
        <v>#N/A</v>
      </c>
    </row>
    <row r="1159" ht="15.75" customHeight="1">
      <c r="I1159" s="87"/>
      <c r="L1159" t="str">
        <f>vlookup(C1159,Mapping!$B$18:$C$27,2,false)</f>
        <v>#N/A</v>
      </c>
    </row>
    <row r="1160" ht="15.75" customHeight="1">
      <c r="I1160" s="87"/>
      <c r="L1160" t="str">
        <f>vlookup(C1160,Mapping!$B$18:$C$27,2,false)</f>
        <v>#N/A</v>
      </c>
    </row>
    <row r="1161" ht="15.75" customHeight="1">
      <c r="I1161" s="87"/>
      <c r="L1161" t="str">
        <f>vlookup(C1161,Mapping!$B$18:$C$27,2,false)</f>
        <v>#N/A</v>
      </c>
    </row>
    <row r="1162" ht="15.75" customHeight="1">
      <c r="I1162" s="87"/>
      <c r="L1162" t="str">
        <f>vlookup(C1162,Mapping!$B$18:$C$27,2,false)</f>
        <v>#N/A</v>
      </c>
    </row>
    <row r="1163" ht="15.75" customHeight="1">
      <c r="I1163" s="87"/>
      <c r="L1163" t="str">
        <f>vlookup(C1163,Mapping!$B$18:$C$27,2,false)</f>
        <v>#N/A</v>
      </c>
    </row>
    <row r="1164" ht="15.75" customHeight="1">
      <c r="I1164" s="87"/>
      <c r="L1164" t="str">
        <f>vlookup(C1164,Mapping!$B$18:$C$27,2,false)</f>
        <v>#N/A</v>
      </c>
    </row>
    <row r="1165" ht="15.75" customHeight="1">
      <c r="I1165" s="87"/>
      <c r="L1165" t="str">
        <f>vlookup(C1165,Mapping!$B$18:$C$27,2,false)</f>
        <v>#N/A</v>
      </c>
    </row>
    <row r="1166" ht="15.75" customHeight="1">
      <c r="I1166" s="87"/>
      <c r="L1166" t="str">
        <f>vlookup(C1166,Mapping!$B$18:$C$27,2,false)</f>
        <v>#N/A</v>
      </c>
    </row>
    <row r="1167" ht="15.75" customHeight="1">
      <c r="I1167" s="87"/>
      <c r="L1167" t="str">
        <f>vlookup(C1167,Mapping!$B$18:$C$27,2,false)</f>
        <v>#N/A</v>
      </c>
    </row>
    <row r="1168" ht="15.75" customHeight="1">
      <c r="I1168" s="87"/>
      <c r="L1168" t="str">
        <f>vlookup(C1168,Mapping!$B$18:$C$27,2,false)</f>
        <v>#N/A</v>
      </c>
    </row>
    <row r="1169" ht="15.75" customHeight="1">
      <c r="I1169" s="87"/>
      <c r="L1169" t="str">
        <f>vlookup(C1169,Mapping!$B$18:$C$27,2,false)</f>
        <v>#N/A</v>
      </c>
    </row>
    <row r="1170" ht="15.75" customHeight="1">
      <c r="I1170" s="87"/>
      <c r="L1170" t="str">
        <f>vlookup(C1170,Mapping!$B$18:$C$27,2,false)</f>
        <v>#N/A</v>
      </c>
    </row>
    <row r="1171" ht="15.75" customHeight="1">
      <c r="I1171" s="87"/>
      <c r="L1171" t="str">
        <f>vlookup(C1171,Mapping!$B$18:$C$27,2,false)</f>
        <v>#N/A</v>
      </c>
    </row>
    <row r="1172" ht="15.75" customHeight="1">
      <c r="I1172" s="87"/>
      <c r="L1172" t="str">
        <f>vlookup(C1172,Mapping!$B$18:$C$27,2,false)</f>
        <v>#N/A</v>
      </c>
    </row>
    <row r="1173" ht="15.75" customHeight="1">
      <c r="I1173" s="87"/>
      <c r="L1173" t="str">
        <f>vlookup(C1173,Mapping!$B$18:$C$27,2,false)</f>
        <v>#N/A</v>
      </c>
    </row>
    <row r="1174" ht="15.75" customHeight="1">
      <c r="I1174" s="87"/>
      <c r="L1174" t="str">
        <f>vlookup(C1174,Mapping!$B$18:$C$27,2,false)</f>
        <v>#N/A</v>
      </c>
    </row>
    <row r="1175" ht="15.75" customHeight="1">
      <c r="I1175" s="87"/>
      <c r="L1175" t="str">
        <f>vlookup(C1175,Mapping!$B$18:$C$27,2,false)</f>
        <v>#N/A</v>
      </c>
    </row>
    <row r="1176" ht="15.75" customHeight="1">
      <c r="I1176" s="87"/>
      <c r="L1176" t="str">
        <f>vlookup(C1176,Mapping!$B$18:$C$27,2,false)</f>
        <v>#N/A</v>
      </c>
    </row>
    <row r="1177" ht="15.75" customHeight="1">
      <c r="I1177" s="87"/>
      <c r="L1177" t="str">
        <f>vlookup(C1177,Mapping!$B$18:$C$27,2,false)</f>
        <v>#N/A</v>
      </c>
    </row>
    <row r="1178" ht="15.75" customHeight="1">
      <c r="I1178" s="87"/>
      <c r="L1178" t="str">
        <f>vlookup(C1178,Mapping!$B$18:$C$27,2,false)</f>
        <v>#N/A</v>
      </c>
    </row>
    <row r="1179" ht="15.75" customHeight="1">
      <c r="I1179" s="87"/>
      <c r="L1179" t="str">
        <f>vlookup(C1179,Mapping!$B$18:$C$27,2,false)</f>
        <v>#N/A</v>
      </c>
    </row>
    <row r="1180" ht="15.75" customHeight="1">
      <c r="I1180" s="87"/>
      <c r="L1180" t="str">
        <f>vlookup(C1180,Mapping!$B$18:$C$27,2,false)</f>
        <v>#N/A</v>
      </c>
    </row>
    <row r="1181" ht="15.75" customHeight="1">
      <c r="I1181" s="87"/>
      <c r="L1181" t="str">
        <f>vlookup(C1181,Mapping!$B$18:$C$27,2,false)</f>
        <v>#N/A</v>
      </c>
    </row>
    <row r="1182" ht="15.75" customHeight="1">
      <c r="I1182" s="87"/>
      <c r="L1182" t="str">
        <f>vlookup(C1182,Mapping!$B$18:$C$27,2,false)</f>
        <v>#N/A</v>
      </c>
    </row>
    <row r="1183" ht="15.75" customHeight="1">
      <c r="I1183" s="87"/>
      <c r="L1183" t="str">
        <f>vlookup(C1183,Mapping!$B$18:$C$27,2,false)</f>
        <v>#N/A</v>
      </c>
    </row>
    <row r="1184" ht="15.75" customHeight="1">
      <c r="I1184" s="87"/>
      <c r="L1184" t="str">
        <f>vlookup(C1184,Mapping!$B$18:$C$27,2,false)</f>
        <v>#N/A</v>
      </c>
    </row>
    <row r="1185" ht="15.75" customHeight="1">
      <c r="I1185" s="87"/>
      <c r="L1185" t="str">
        <f>vlookup(C1185,Mapping!$B$18:$C$27,2,false)</f>
        <v>#N/A</v>
      </c>
    </row>
    <row r="1186" ht="15.75" customHeight="1">
      <c r="I1186" s="87"/>
      <c r="L1186" t="str">
        <f>vlookup(C1186,Mapping!$B$18:$C$27,2,false)</f>
        <v>#N/A</v>
      </c>
    </row>
    <row r="1187" ht="15.75" customHeight="1">
      <c r="I1187" s="87"/>
      <c r="L1187" t="str">
        <f>vlookup(C1187,Mapping!$B$18:$C$27,2,false)</f>
        <v>#N/A</v>
      </c>
    </row>
    <row r="1188" ht="15.75" customHeight="1">
      <c r="I1188" s="87"/>
      <c r="L1188" t="str">
        <f>vlookup(C1188,Mapping!$B$18:$C$27,2,false)</f>
        <v>#N/A</v>
      </c>
    </row>
    <row r="1189" ht="15.75" customHeight="1">
      <c r="I1189" s="87"/>
      <c r="L1189" t="str">
        <f>vlookup(C1189,Mapping!$B$18:$C$27,2,false)</f>
        <v>#N/A</v>
      </c>
    </row>
    <row r="1190" ht="15.75" customHeight="1">
      <c r="I1190" s="87"/>
      <c r="L1190" t="str">
        <f>vlookup(C1190,Mapping!$B$18:$C$27,2,false)</f>
        <v>#N/A</v>
      </c>
    </row>
    <row r="1191" ht="15.75" customHeight="1">
      <c r="I1191" s="87"/>
      <c r="L1191" t="str">
        <f>vlookup(C1191,Mapping!$B$18:$C$27,2,false)</f>
        <v>#N/A</v>
      </c>
    </row>
    <row r="1192" ht="15.75" customHeight="1">
      <c r="I1192" s="87"/>
      <c r="L1192" t="str">
        <f>vlookup(C1192,Mapping!$B$18:$C$27,2,false)</f>
        <v>#N/A</v>
      </c>
    </row>
    <row r="1193" ht="15.75" customHeight="1">
      <c r="I1193" s="87"/>
      <c r="L1193" t="str">
        <f>vlookup(C1193,Mapping!$B$18:$C$27,2,false)</f>
        <v>#N/A</v>
      </c>
    </row>
    <row r="1194" ht="15.75" customHeight="1">
      <c r="I1194" s="87"/>
      <c r="L1194" t="str">
        <f>vlookup(C1194,Mapping!$B$18:$C$27,2,false)</f>
        <v>#N/A</v>
      </c>
    </row>
    <row r="1195" ht="15.75" customHeight="1">
      <c r="I1195" s="87"/>
      <c r="L1195" t="str">
        <f>vlookup(C1195,Mapping!$B$18:$C$27,2,false)</f>
        <v>#N/A</v>
      </c>
    </row>
    <row r="1196" ht="15.75" customHeight="1">
      <c r="I1196" s="87"/>
      <c r="L1196" t="str">
        <f>vlookup(C1196,Mapping!$B$18:$C$27,2,false)</f>
        <v>#N/A</v>
      </c>
    </row>
    <row r="1197" ht="15.75" customHeight="1">
      <c r="I1197" s="87"/>
      <c r="L1197" t="str">
        <f>vlookup(C1197,Mapping!$B$18:$C$27,2,false)</f>
        <v>#N/A</v>
      </c>
    </row>
    <row r="1198" ht="15.75" customHeight="1">
      <c r="I1198" s="87"/>
      <c r="L1198" t="str">
        <f>vlookup(C1198,Mapping!$B$18:$C$27,2,false)</f>
        <v>#N/A</v>
      </c>
    </row>
    <row r="1199" ht="15.75" customHeight="1">
      <c r="I1199" s="87"/>
      <c r="L1199" t="str">
        <f>vlookup(C1199,Mapping!$B$18:$C$27,2,false)</f>
        <v>#N/A</v>
      </c>
    </row>
    <row r="1200" ht="15.75" customHeight="1">
      <c r="I1200" s="87"/>
      <c r="L1200" t="str">
        <f>vlookup(C1200,Mapping!$B$18:$C$27,2,false)</f>
        <v>#N/A</v>
      </c>
    </row>
    <row r="1201" ht="15.75" customHeight="1">
      <c r="I1201" s="87"/>
      <c r="L1201" t="str">
        <f>vlookup(C1201,Mapping!$B$18:$C$27,2,false)</f>
        <v>#N/A</v>
      </c>
    </row>
    <row r="1202" ht="15.75" customHeight="1">
      <c r="I1202" s="87"/>
      <c r="L1202" t="str">
        <f>vlookup(C1202,Mapping!$B$18:$C$27,2,false)</f>
        <v>#N/A</v>
      </c>
    </row>
    <row r="1203" ht="15.75" customHeight="1">
      <c r="I1203" s="87"/>
      <c r="L1203" t="str">
        <f>vlookup(C1203,Mapping!$B$18:$C$27,2,false)</f>
        <v>#N/A</v>
      </c>
    </row>
    <row r="1204" ht="15.75" customHeight="1">
      <c r="I1204" s="87"/>
      <c r="L1204" t="str">
        <f>vlookup(C1204,Mapping!$B$18:$C$27,2,false)</f>
        <v>#N/A</v>
      </c>
    </row>
    <row r="1205" ht="15.75" customHeight="1">
      <c r="I1205" s="87"/>
      <c r="L1205" t="str">
        <f>vlookup(C1205,Mapping!$B$18:$C$27,2,false)</f>
        <v>#N/A</v>
      </c>
    </row>
    <row r="1206" ht="15.75" customHeight="1">
      <c r="I1206" s="87"/>
      <c r="L1206" t="str">
        <f>vlookup(C1206,Mapping!$B$18:$C$27,2,false)</f>
        <v>#N/A</v>
      </c>
    </row>
    <row r="1207" ht="15.75" customHeight="1">
      <c r="I1207" s="87"/>
      <c r="L1207" t="str">
        <f>vlookup(C1207,Mapping!$B$18:$C$27,2,false)</f>
        <v>#N/A</v>
      </c>
    </row>
    <row r="1208" ht="15.75" customHeight="1">
      <c r="I1208" s="87"/>
      <c r="L1208" t="str">
        <f>vlookup(C1208,Mapping!$B$18:$C$27,2,false)</f>
        <v>#N/A</v>
      </c>
    </row>
    <row r="1209" ht="15.75" customHeight="1">
      <c r="I1209" s="87"/>
      <c r="L1209" t="str">
        <f>vlookup(C1209,Mapping!$B$18:$C$27,2,false)</f>
        <v>#N/A</v>
      </c>
    </row>
    <row r="1210" ht="15.75" customHeight="1">
      <c r="I1210" s="87"/>
      <c r="L1210" t="str">
        <f>vlookup(C1210,Mapping!$B$18:$C$27,2,false)</f>
        <v>#N/A</v>
      </c>
    </row>
    <row r="1211" ht="15.75" customHeight="1">
      <c r="I1211" s="87"/>
      <c r="L1211" t="str">
        <f>vlookup(C1211,Mapping!$B$18:$C$27,2,false)</f>
        <v>#N/A</v>
      </c>
    </row>
    <row r="1212" ht="15.75" customHeight="1">
      <c r="I1212" s="87"/>
      <c r="L1212" t="str">
        <f>vlookup(C1212,Mapping!$B$18:$C$27,2,false)</f>
        <v>#N/A</v>
      </c>
    </row>
    <row r="1213" ht="15.75" customHeight="1">
      <c r="I1213" s="87"/>
      <c r="L1213" t="str">
        <f>vlookup(C1213,Mapping!$B$18:$C$27,2,false)</f>
        <v>#N/A</v>
      </c>
    </row>
    <row r="1214" ht="15.75" customHeight="1">
      <c r="I1214" s="87"/>
      <c r="L1214" t="str">
        <f>vlookup(C1214,Mapping!$B$18:$C$27,2,false)</f>
        <v>#N/A</v>
      </c>
    </row>
    <row r="1215" ht="15.75" customHeight="1">
      <c r="I1215" s="87"/>
      <c r="L1215" t="str">
        <f>vlookup(C1215,Mapping!$B$18:$C$27,2,false)</f>
        <v>#N/A</v>
      </c>
    </row>
    <row r="1216" ht="15.75" customHeight="1">
      <c r="I1216" s="87"/>
      <c r="L1216" t="str">
        <f>vlookup(C1216,Mapping!$B$18:$C$27,2,false)</f>
        <v>#N/A</v>
      </c>
    </row>
    <row r="1217" ht="15.75" customHeight="1">
      <c r="I1217" s="87"/>
      <c r="L1217" t="str">
        <f>vlookup(C1217,Mapping!$B$18:$C$27,2,false)</f>
        <v>#N/A</v>
      </c>
    </row>
    <row r="1218" ht="15.75" customHeight="1">
      <c r="I1218" s="87"/>
      <c r="L1218" t="str">
        <f>vlookup(C1218,Mapping!$B$18:$C$27,2,false)</f>
        <v>#N/A</v>
      </c>
    </row>
    <row r="1219" ht="15.75" customHeight="1">
      <c r="I1219" s="87"/>
      <c r="L1219" t="str">
        <f>vlookup(C1219,Mapping!$B$18:$C$27,2,false)</f>
        <v>#N/A</v>
      </c>
    </row>
    <row r="1220" ht="15.75" customHeight="1">
      <c r="I1220" s="87"/>
      <c r="L1220" t="str">
        <f>vlookup(C1220,Mapping!$B$18:$C$27,2,false)</f>
        <v>#N/A</v>
      </c>
    </row>
    <row r="1221" ht="15.75" customHeight="1">
      <c r="I1221" s="87"/>
      <c r="L1221" t="str">
        <f>vlookup(C1221,Mapping!$B$18:$C$27,2,false)</f>
        <v>#N/A</v>
      </c>
    </row>
    <row r="1222" ht="15.75" customHeight="1">
      <c r="I1222" s="87"/>
      <c r="L1222" t="str">
        <f>vlookup(C1222,Mapping!$B$18:$C$27,2,false)</f>
        <v>#N/A</v>
      </c>
    </row>
    <row r="1223" ht="15.75" customHeight="1">
      <c r="I1223" s="87"/>
      <c r="L1223" t="str">
        <f>vlookup(C1223,Mapping!$B$18:$C$27,2,false)</f>
        <v>#N/A</v>
      </c>
    </row>
    <row r="1224" ht="15.75" customHeight="1">
      <c r="I1224" s="87"/>
      <c r="L1224" t="str">
        <f>vlookup(C1224,Mapping!$B$18:$C$27,2,false)</f>
        <v>#N/A</v>
      </c>
    </row>
    <row r="1225" ht="15.75" customHeight="1">
      <c r="I1225" s="87"/>
      <c r="L1225" t="str">
        <f>vlookup(C1225,Mapping!$B$18:$C$27,2,false)</f>
        <v>#N/A</v>
      </c>
    </row>
    <row r="1226" ht="15.75" customHeight="1">
      <c r="I1226" s="87"/>
      <c r="L1226" t="str">
        <f>vlookup(C1226,Mapping!$B$18:$C$27,2,false)</f>
        <v>#N/A</v>
      </c>
    </row>
    <row r="1227" ht="15.75" customHeight="1">
      <c r="I1227" s="87"/>
      <c r="L1227" t="str">
        <f>vlookup(C1227,Mapping!$B$18:$C$27,2,false)</f>
        <v>#N/A</v>
      </c>
    </row>
    <row r="1228" ht="15.75" customHeight="1">
      <c r="I1228" s="87"/>
      <c r="L1228" t="str">
        <f>vlookup(C1228,Mapping!$B$18:$C$27,2,false)</f>
        <v>#N/A</v>
      </c>
    </row>
    <row r="1229" ht="15.75" customHeight="1">
      <c r="I1229" s="87"/>
      <c r="L1229" t="str">
        <f>vlookup(C1229,Mapping!$B$18:$C$27,2,false)</f>
        <v>#N/A</v>
      </c>
    </row>
    <row r="1230" ht="15.75" customHeight="1">
      <c r="I1230" s="87"/>
      <c r="L1230" t="str">
        <f>vlookup(C1230,Mapping!$B$18:$C$27,2,false)</f>
        <v>#N/A</v>
      </c>
    </row>
    <row r="1231" ht="15.75" customHeight="1">
      <c r="I1231" s="87"/>
      <c r="L1231" t="str">
        <f>vlookup(C1231,Mapping!$B$18:$C$27,2,false)</f>
        <v>#N/A</v>
      </c>
    </row>
    <row r="1232" ht="15.75" customHeight="1">
      <c r="I1232" s="87"/>
      <c r="L1232" t="str">
        <f>vlookup(C1232,Mapping!$B$18:$C$27,2,false)</f>
        <v>#N/A</v>
      </c>
    </row>
    <row r="1233" ht="15.75" customHeight="1">
      <c r="I1233" s="87"/>
      <c r="L1233" t="str">
        <f>vlookup(C1233,Mapping!$B$18:$C$27,2,false)</f>
        <v>#N/A</v>
      </c>
    </row>
    <row r="1234" ht="15.75" customHeight="1">
      <c r="I1234" s="87"/>
      <c r="L1234" t="str">
        <f>vlookup(C1234,Mapping!$B$18:$C$27,2,false)</f>
        <v>#N/A</v>
      </c>
    </row>
    <row r="1235" ht="15.75" customHeight="1">
      <c r="I1235" s="87"/>
      <c r="L1235" t="str">
        <f>vlookup(C1235,Mapping!$B$18:$C$27,2,false)</f>
        <v>#N/A</v>
      </c>
    </row>
    <row r="1236" ht="15.75" customHeight="1">
      <c r="I1236" s="87"/>
      <c r="L1236" t="str">
        <f>vlookup(C1236,Mapping!$B$18:$C$27,2,false)</f>
        <v>#N/A</v>
      </c>
    </row>
    <row r="1237" ht="15.75" customHeight="1">
      <c r="I1237" s="87"/>
      <c r="L1237" t="str">
        <f>vlookup(C1237,Mapping!$B$18:$C$27,2,false)</f>
        <v>#N/A</v>
      </c>
    </row>
    <row r="1238" ht="15.75" customHeight="1">
      <c r="I1238" s="87"/>
      <c r="L1238" t="str">
        <f>vlookup(C1238,Mapping!$B$18:$C$27,2,false)</f>
        <v>#N/A</v>
      </c>
    </row>
    <row r="1239" ht="15.75" customHeight="1">
      <c r="I1239" s="87"/>
      <c r="L1239" t="str">
        <f>vlookup(C1239,Mapping!$B$18:$C$27,2,false)</f>
        <v>#N/A</v>
      </c>
    </row>
    <row r="1240" ht="15.75" customHeight="1">
      <c r="I1240" s="87"/>
      <c r="L1240" t="str">
        <f>vlookup(C1240,Mapping!$B$18:$C$27,2,false)</f>
        <v>#N/A</v>
      </c>
    </row>
    <row r="1241" ht="15.75" customHeight="1">
      <c r="I1241" s="87"/>
      <c r="L1241" t="str">
        <f>vlookup(C1241,Mapping!$B$18:$C$27,2,false)</f>
        <v>#N/A</v>
      </c>
    </row>
    <row r="1242" ht="15.75" customHeight="1">
      <c r="I1242" s="87"/>
      <c r="L1242" t="str">
        <f>vlookup(C1242,Mapping!$B$18:$C$27,2,false)</f>
        <v>#N/A</v>
      </c>
    </row>
    <row r="1243" ht="15.75" customHeight="1">
      <c r="I1243" s="87"/>
      <c r="L1243" t="str">
        <f>vlookup(C1243,Mapping!$B$18:$C$27,2,false)</f>
        <v>#N/A</v>
      </c>
    </row>
    <row r="1244" ht="15.75" customHeight="1">
      <c r="I1244" s="87"/>
      <c r="L1244" t="str">
        <f>vlookup(C1244,Mapping!$B$18:$C$27,2,false)</f>
        <v>#N/A</v>
      </c>
    </row>
    <row r="1245" ht="15.75" customHeight="1">
      <c r="I1245" s="87"/>
      <c r="L1245" t="str">
        <f>vlookup(C1245,Mapping!$B$18:$C$27,2,false)</f>
        <v>#N/A</v>
      </c>
    </row>
    <row r="1246" ht="15.75" customHeight="1">
      <c r="I1246" s="87"/>
      <c r="L1246" t="str">
        <f>vlookup(C1246,Mapping!$B$18:$C$27,2,false)</f>
        <v>#N/A</v>
      </c>
    </row>
    <row r="1247" ht="15.75" customHeight="1">
      <c r="I1247" s="87"/>
      <c r="L1247" t="str">
        <f>vlookup(C1247,Mapping!$B$18:$C$27,2,false)</f>
        <v>#N/A</v>
      </c>
    </row>
    <row r="1248" ht="15.75" customHeight="1">
      <c r="I1248" s="87"/>
      <c r="L1248" t="str">
        <f>vlookup(C1248,Mapping!$B$18:$C$27,2,false)</f>
        <v>#N/A</v>
      </c>
    </row>
    <row r="1249" ht="15.75" customHeight="1">
      <c r="I1249" s="87"/>
      <c r="L1249" t="str">
        <f>vlookup(C1249,Mapping!$B$18:$C$27,2,false)</f>
        <v>#N/A</v>
      </c>
    </row>
    <row r="1250" ht="15.75" customHeight="1">
      <c r="I1250" s="87"/>
      <c r="L1250" t="str">
        <f>vlookup(C1250,Mapping!$B$18:$C$27,2,false)</f>
        <v>#N/A</v>
      </c>
    </row>
    <row r="1251" ht="15.75" customHeight="1">
      <c r="I1251" s="87"/>
      <c r="L1251" t="str">
        <f>vlookup(C1251,Mapping!$B$18:$C$27,2,false)</f>
        <v>#N/A</v>
      </c>
    </row>
    <row r="1252" ht="15.75" customHeight="1">
      <c r="I1252" s="87"/>
      <c r="L1252" t="str">
        <f>vlookup(C1252,Mapping!$B$18:$C$27,2,false)</f>
        <v>#N/A</v>
      </c>
    </row>
    <row r="1253" ht="15.75" customHeight="1">
      <c r="I1253" s="87"/>
      <c r="L1253" t="str">
        <f>vlookup(C1253,Mapping!$B$18:$C$27,2,false)</f>
        <v>#N/A</v>
      </c>
    </row>
    <row r="1254" ht="15.75" customHeight="1">
      <c r="I1254" s="87"/>
      <c r="L1254" t="str">
        <f>vlookup(C1254,Mapping!$B$18:$C$27,2,false)</f>
        <v>#N/A</v>
      </c>
    </row>
    <row r="1255" ht="15.75" customHeight="1">
      <c r="I1255" s="87"/>
      <c r="L1255" t="str">
        <f>vlookup(C1255,Mapping!$B$18:$C$27,2,false)</f>
        <v>#N/A</v>
      </c>
    </row>
    <row r="1256" ht="15.75" customHeight="1">
      <c r="I1256" s="87"/>
      <c r="L1256" t="str">
        <f>vlookup(C1256,Mapping!$B$18:$C$27,2,false)</f>
        <v>#N/A</v>
      </c>
    </row>
    <row r="1257" ht="15.75" customHeight="1">
      <c r="I1257" s="87"/>
      <c r="L1257" t="str">
        <f>vlookup(C1257,Mapping!$B$18:$C$27,2,false)</f>
        <v>#N/A</v>
      </c>
    </row>
    <row r="1258" ht="15.75" customHeight="1">
      <c r="I1258" s="87"/>
      <c r="L1258" t="str">
        <f>vlookup(C1258,Mapping!$B$18:$C$27,2,false)</f>
        <v>#N/A</v>
      </c>
    </row>
    <row r="1259" ht="15.75" customHeight="1">
      <c r="I1259" s="87"/>
      <c r="L1259" t="str">
        <f>vlookup(C1259,Mapping!$B$18:$C$27,2,false)</f>
        <v>#N/A</v>
      </c>
    </row>
    <row r="1260" ht="15.75" customHeight="1">
      <c r="I1260" s="87"/>
      <c r="L1260" t="str">
        <f>vlookup(C1260,Mapping!$B$18:$C$27,2,false)</f>
        <v>#N/A</v>
      </c>
    </row>
    <row r="1261" ht="15.75" customHeight="1">
      <c r="I1261" s="87"/>
      <c r="L1261" t="str">
        <f>vlookup(C1261,Mapping!$B$18:$C$27,2,false)</f>
        <v>#N/A</v>
      </c>
    </row>
    <row r="1262" ht="15.75" customHeight="1">
      <c r="I1262" s="87"/>
      <c r="L1262" t="str">
        <f>vlookup(C1262,Mapping!$B$18:$C$27,2,false)</f>
        <v>#N/A</v>
      </c>
    </row>
    <row r="1263" ht="15.75" customHeight="1">
      <c r="I1263" s="87"/>
      <c r="L1263" t="str">
        <f>vlookup(C1263,Mapping!$B$18:$C$27,2,false)</f>
        <v>#N/A</v>
      </c>
    </row>
    <row r="1264" ht="15.75" customHeight="1">
      <c r="I1264" s="87"/>
      <c r="L1264" t="str">
        <f>vlookup(C1264,Mapping!$B$18:$C$27,2,false)</f>
        <v>#N/A</v>
      </c>
    </row>
    <row r="1265" ht="15.75" customHeight="1">
      <c r="I1265" s="87"/>
      <c r="L1265" t="str">
        <f>vlookup(C1265,Mapping!$B$18:$C$27,2,false)</f>
        <v>#N/A</v>
      </c>
    </row>
    <row r="1266" ht="15.75" customHeight="1">
      <c r="I1266" s="87"/>
      <c r="L1266" t="str">
        <f>vlookup(C1266,Mapping!$B$18:$C$27,2,false)</f>
        <v>#N/A</v>
      </c>
    </row>
    <row r="1267" ht="15.75" customHeight="1">
      <c r="I1267" s="87"/>
      <c r="L1267" t="str">
        <f>vlookup(C1267,Mapping!$B$18:$C$27,2,false)</f>
        <v>#N/A</v>
      </c>
    </row>
    <row r="1268" ht="15.75" customHeight="1">
      <c r="I1268" s="87"/>
      <c r="L1268" t="str">
        <f>vlookup(C1268,Mapping!$B$18:$C$27,2,false)</f>
        <v>#N/A</v>
      </c>
    </row>
    <row r="1269" ht="15.75" customHeight="1">
      <c r="I1269" s="87"/>
      <c r="L1269" t="str">
        <f>vlookup(C1269,Mapping!$B$18:$C$27,2,false)</f>
        <v>#N/A</v>
      </c>
    </row>
    <row r="1270" ht="15.75" customHeight="1">
      <c r="I1270" s="87"/>
      <c r="L1270" t="str">
        <f>vlookup(C1270,Mapping!$B$18:$C$27,2,false)</f>
        <v>#N/A</v>
      </c>
    </row>
    <row r="1271" ht="15.75" customHeight="1">
      <c r="I1271" s="87"/>
      <c r="L1271" t="str">
        <f>vlookup(C1271,Mapping!$B$18:$C$27,2,false)</f>
        <v>#N/A</v>
      </c>
    </row>
    <row r="1272" ht="15.75" customHeight="1">
      <c r="I1272" s="87"/>
      <c r="L1272" t="str">
        <f>vlookup(C1272,Mapping!$B$18:$C$27,2,false)</f>
        <v>#N/A</v>
      </c>
    </row>
    <row r="1273" ht="15.75" customHeight="1">
      <c r="I1273" s="87"/>
      <c r="L1273" t="str">
        <f>vlookup(C1273,Mapping!$B$18:$C$27,2,false)</f>
        <v>#N/A</v>
      </c>
    </row>
    <row r="1274" ht="15.75" customHeight="1">
      <c r="I1274" s="87"/>
      <c r="L1274" t="str">
        <f>vlookup(C1274,Mapping!$B$18:$C$27,2,false)</f>
        <v>#N/A</v>
      </c>
    </row>
    <row r="1275" ht="15.75" customHeight="1">
      <c r="I1275" s="87"/>
      <c r="L1275" t="str">
        <f>vlookup(C1275,Mapping!$B$18:$C$27,2,false)</f>
        <v>#N/A</v>
      </c>
    </row>
    <row r="1276" ht="15.75" customHeight="1">
      <c r="I1276" s="87"/>
      <c r="L1276" t="str">
        <f>vlookup(C1276,Mapping!$B$18:$C$27,2,false)</f>
        <v>#N/A</v>
      </c>
    </row>
    <row r="1277" ht="15.75" customHeight="1">
      <c r="I1277" s="87"/>
      <c r="L1277" t="str">
        <f>vlookup(C1277,Mapping!$B$18:$C$27,2,false)</f>
        <v>#N/A</v>
      </c>
    </row>
    <row r="1278" ht="15.75" customHeight="1">
      <c r="I1278" s="87"/>
      <c r="L1278" t="str">
        <f>vlookup(C1278,Mapping!$B$18:$C$27,2,false)</f>
        <v>#N/A</v>
      </c>
    </row>
    <row r="1279" ht="15.75" customHeight="1">
      <c r="I1279" s="87"/>
      <c r="L1279" t="str">
        <f>vlookup(C1279,Mapping!$B$18:$C$27,2,false)</f>
        <v>#N/A</v>
      </c>
    </row>
    <row r="1280" ht="15.75" customHeight="1">
      <c r="I1280" s="87"/>
      <c r="L1280" t="str">
        <f>vlookup(C1280,Mapping!$B$18:$C$27,2,false)</f>
        <v>#N/A</v>
      </c>
    </row>
    <row r="1281" ht="15.75" customHeight="1">
      <c r="I1281" s="87"/>
      <c r="L1281" t="str">
        <f>vlookup(C1281,Mapping!$B$18:$C$27,2,false)</f>
        <v>#N/A</v>
      </c>
    </row>
    <row r="1282" ht="15.75" customHeight="1">
      <c r="I1282" s="87"/>
      <c r="L1282" t="str">
        <f>vlookup(C1282,Mapping!$B$18:$C$27,2,false)</f>
        <v>#N/A</v>
      </c>
    </row>
    <row r="1283" ht="15.75" customHeight="1">
      <c r="I1283" s="87"/>
      <c r="L1283" t="str">
        <f>vlookup(C1283,Mapping!$B$18:$C$27,2,false)</f>
        <v>#N/A</v>
      </c>
    </row>
    <row r="1284" ht="15.75" customHeight="1">
      <c r="I1284" s="87"/>
      <c r="L1284" t="str">
        <f>vlookup(C1284,Mapping!$B$18:$C$27,2,false)</f>
        <v>#N/A</v>
      </c>
    </row>
    <row r="1285" ht="15.75" customHeight="1">
      <c r="I1285" s="87"/>
      <c r="L1285" t="str">
        <f>vlookup(C1285,Mapping!$B$18:$C$27,2,false)</f>
        <v>#N/A</v>
      </c>
    </row>
    <row r="1286" ht="15.75" customHeight="1">
      <c r="I1286" s="87"/>
      <c r="L1286" t="str">
        <f>vlookup(C1286,Mapping!$B$18:$C$27,2,false)</f>
        <v>#N/A</v>
      </c>
    </row>
    <row r="1287" ht="15.75" customHeight="1">
      <c r="I1287" s="87"/>
      <c r="L1287" t="str">
        <f>vlookup(C1287,Mapping!$B$18:$C$27,2,false)</f>
        <v>#N/A</v>
      </c>
    </row>
    <row r="1288" ht="15.75" customHeight="1">
      <c r="I1288" s="87"/>
      <c r="L1288" t="str">
        <f>vlookup(C1288,Mapping!$B$18:$C$27,2,false)</f>
        <v>#N/A</v>
      </c>
    </row>
    <row r="1289" ht="15.75" customHeight="1">
      <c r="I1289" s="87"/>
      <c r="L1289" t="str">
        <f>vlookup(C1289,Mapping!$B$18:$C$27,2,false)</f>
        <v>#N/A</v>
      </c>
    </row>
    <row r="1290" ht="15.75" customHeight="1">
      <c r="I1290" s="87"/>
      <c r="L1290" t="str">
        <f>vlookup(C1290,Mapping!$B$18:$C$27,2,false)</f>
        <v>#N/A</v>
      </c>
    </row>
    <row r="1291" ht="15.75" customHeight="1">
      <c r="I1291" s="87"/>
      <c r="L1291" t="str">
        <f>vlookup(C1291,Mapping!$B$18:$C$27,2,false)</f>
        <v>#N/A</v>
      </c>
    </row>
    <row r="1292" ht="15.75" customHeight="1">
      <c r="I1292" s="87"/>
      <c r="L1292" t="str">
        <f>vlookup(C1292,Mapping!$B$18:$C$27,2,false)</f>
        <v>#N/A</v>
      </c>
    </row>
    <row r="1293" ht="15.75" customHeight="1">
      <c r="I1293" s="87"/>
      <c r="L1293" t="str">
        <f>vlookup(C1293,Mapping!$B$18:$C$27,2,false)</f>
        <v>#N/A</v>
      </c>
    </row>
    <row r="1294" ht="15.75" customHeight="1">
      <c r="I1294" s="87"/>
      <c r="L1294" t="str">
        <f>vlookup(C1294,Mapping!$B$18:$C$27,2,false)</f>
        <v>#N/A</v>
      </c>
    </row>
    <row r="1295" ht="15.75" customHeight="1">
      <c r="I1295" s="87"/>
      <c r="L1295" t="str">
        <f>vlookup(C1295,Mapping!$B$18:$C$27,2,false)</f>
        <v>#N/A</v>
      </c>
    </row>
    <row r="1296" ht="15.75" customHeight="1">
      <c r="I1296" s="87"/>
      <c r="L1296" t="str">
        <f>vlookup(C1296,Mapping!$B$18:$C$27,2,false)</f>
        <v>#N/A</v>
      </c>
    </row>
    <row r="1297" ht="15.75" customHeight="1">
      <c r="I1297" s="87"/>
      <c r="L1297" t="str">
        <f>vlookup(C1297,Mapping!$B$18:$C$27,2,false)</f>
        <v>#N/A</v>
      </c>
    </row>
    <row r="1298" ht="15.75" customHeight="1">
      <c r="I1298" s="87"/>
      <c r="L1298" t="str">
        <f>vlookup(C1298,Mapping!$B$18:$C$27,2,false)</f>
        <v>#N/A</v>
      </c>
    </row>
    <row r="1299" ht="15.75" customHeight="1">
      <c r="I1299" s="87"/>
      <c r="L1299" t="str">
        <f>vlookup(C1299,Mapping!$B$18:$C$27,2,false)</f>
        <v>#N/A</v>
      </c>
    </row>
    <row r="1300" ht="15.75" customHeight="1">
      <c r="I1300" s="87"/>
      <c r="L1300" t="str">
        <f>vlookup(C1300,Mapping!$B$18:$C$27,2,false)</f>
        <v>#N/A</v>
      </c>
    </row>
    <row r="1301" ht="15.75" customHeight="1">
      <c r="I1301" s="87"/>
      <c r="L1301" t="str">
        <f>vlookup(C1301,Mapping!$B$18:$C$27,2,false)</f>
        <v>#N/A</v>
      </c>
    </row>
    <row r="1302" ht="15.75" customHeight="1">
      <c r="I1302" s="87"/>
      <c r="L1302" t="str">
        <f>vlookup(C1302,Mapping!$B$18:$C$27,2,false)</f>
        <v>#N/A</v>
      </c>
    </row>
    <row r="1303" ht="15.75" customHeight="1">
      <c r="I1303" s="87"/>
      <c r="L1303" t="str">
        <f>vlookup(C1303,Mapping!$B$18:$C$27,2,false)</f>
        <v>#N/A</v>
      </c>
    </row>
    <row r="1304" ht="15.75" customHeight="1">
      <c r="I1304" s="87"/>
      <c r="L1304" t="str">
        <f>vlookup(C1304,Mapping!$B$18:$C$27,2,false)</f>
        <v>#N/A</v>
      </c>
    </row>
    <row r="1305" ht="15.75" customHeight="1">
      <c r="I1305" s="87"/>
      <c r="L1305" t="str">
        <f>vlookup(C1305,Mapping!$B$18:$C$27,2,false)</f>
        <v>#N/A</v>
      </c>
    </row>
    <row r="1306" ht="15.75" customHeight="1">
      <c r="I1306" s="87"/>
      <c r="L1306" t="str">
        <f>vlookup(C1306,Mapping!$B$18:$C$27,2,false)</f>
        <v>#N/A</v>
      </c>
    </row>
    <row r="1307" ht="15.75" customHeight="1">
      <c r="I1307" s="87"/>
      <c r="L1307" t="str">
        <f>vlookup(C1307,Mapping!$B$18:$C$27,2,false)</f>
        <v>#N/A</v>
      </c>
    </row>
    <row r="1308" ht="15.75" customHeight="1">
      <c r="I1308" s="87"/>
      <c r="L1308" t="str">
        <f>vlookup(C1308,Mapping!$B$18:$C$27,2,false)</f>
        <v>#N/A</v>
      </c>
    </row>
    <row r="1309" ht="15.75" customHeight="1">
      <c r="I1309" s="87"/>
      <c r="L1309" t="str">
        <f>vlookup(C1309,Mapping!$B$18:$C$27,2,false)</f>
        <v>#N/A</v>
      </c>
    </row>
    <row r="1310" ht="15.75" customHeight="1">
      <c r="I1310" s="87"/>
      <c r="L1310" t="str">
        <f>vlookup(C1310,Mapping!$B$18:$C$27,2,false)</f>
        <v>#N/A</v>
      </c>
    </row>
    <row r="1311" ht="15.75" customHeight="1">
      <c r="I1311" s="87"/>
      <c r="L1311" t="str">
        <f>vlookup(C1311,Mapping!$B$18:$C$27,2,false)</f>
        <v>#N/A</v>
      </c>
    </row>
    <row r="1312" ht="15.75" customHeight="1">
      <c r="I1312" s="87"/>
      <c r="L1312" t="str">
        <f>vlookup(C1312,Mapping!$B$18:$C$27,2,false)</f>
        <v>#N/A</v>
      </c>
    </row>
    <row r="1313" ht="15.75" customHeight="1">
      <c r="I1313" s="87"/>
      <c r="L1313" t="str">
        <f>vlookup(C1313,Mapping!$B$18:$C$27,2,false)</f>
        <v>#N/A</v>
      </c>
    </row>
    <row r="1314" ht="15.75" customHeight="1">
      <c r="I1314" s="87"/>
      <c r="L1314" t="str">
        <f>vlookup(C1314,Mapping!$B$18:$C$27,2,false)</f>
        <v>#N/A</v>
      </c>
    </row>
    <row r="1315" ht="15.75" customHeight="1">
      <c r="I1315" s="87"/>
      <c r="L1315" t="str">
        <f>vlookup(C1315,Mapping!$B$18:$C$27,2,false)</f>
        <v>#N/A</v>
      </c>
    </row>
    <row r="1316" ht="15.75" customHeight="1">
      <c r="I1316" s="87"/>
      <c r="L1316" t="str">
        <f>vlookup(C1316,Mapping!$B$18:$C$27,2,false)</f>
        <v>#N/A</v>
      </c>
    </row>
    <row r="1317" ht="15.75" customHeight="1">
      <c r="I1317" s="87"/>
      <c r="L1317" t="str">
        <f>vlookup(C1317,Mapping!$B$18:$C$27,2,false)</f>
        <v>#N/A</v>
      </c>
    </row>
    <row r="1318" ht="15.75" customHeight="1">
      <c r="I1318" s="87"/>
      <c r="L1318" t="str">
        <f>vlookup(C1318,Mapping!$B$18:$C$27,2,false)</f>
        <v>#N/A</v>
      </c>
    </row>
    <row r="1319" ht="15.75" customHeight="1">
      <c r="I1319" s="87"/>
      <c r="L1319" t="str">
        <f>vlookup(C1319,Mapping!$B$18:$C$27,2,false)</f>
        <v>#N/A</v>
      </c>
    </row>
    <row r="1320" ht="15.75" customHeight="1">
      <c r="I1320" s="87"/>
      <c r="L1320" t="str">
        <f>vlookup(C1320,Mapping!$B$18:$C$27,2,false)</f>
        <v>#N/A</v>
      </c>
    </row>
    <row r="1321" ht="15.75" customHeight="1">
      <c r="I1321" s="87"/>
      <c r="L1321" t="str">
        <f>vlookup(C1321,Mapping!$B$18:$C$27,2,false)</f>
        <v>#N/A</v>
      </c>
    </row>
    <row r="1322" ht="15.75" customHeight="1">
      <c r="I1322" s="87"/>
      <c r="L1322" t="str">
        <f>vlookup(C1322,Mapping!$B$18:$C$27,2,false)</f>
        <v>#N/A</v>
      </c>
    </row>
    <row r="1323" ht="15.75" customHeight="1">
      <c r="I1323" s="87"/>
      <c r="L1323" t="str">
        <f>vlookup(C1323,Mapping!$B$18:$C$27,2,false)</f>
        <v>#N/A</v>
      </c>
    </row>
    <row r="1324" ht="15.75" customHeight="1">
      <c r="I1324" s="87"/>
      <c r="L1324" t="str">
        <f>vlookup(C1324,Mapping!$B$18:$C$27,2,false)</f>
        <v>#N/A</v>
      </c>
    </row>
    <row r="1325" ht="15.75" customHeight="1">
      <c r="I1325" s="87"/>
      <c r="L1325" t="str">
        <f>vlookup(C1325,Mapping!$B$18:$C$27,2,false)</f>
        <v>#N/A</v>
      </c>
    </row>
    <row r="1326" ht="15.75" customHeight="1">
      <c r="I1326" s="87"/>
      <c r="L1326" t="str">
        <f>vlookup(C1326,Mapping!$B$18:$C$27,2,false)</f>
        <v>#N/A</v>
      </c>
    </row>
    <row r="1327" ht="15.75" customHeight="1">
      <c r="I1327" s="87"/>
      <c r="L1327" t="str">
        <f>vlookup(C1327,Mapping!$B$18:$C$27,2,false)</f>
        <v>#N/A</v>
      </c>
    </row>
    <row r="1328" ht="15.75" customHeight="1">
      <c r="I1328" s="87"/>
      <c r="L1328" t="str">
        <f>vlookup(C1328,Mapping!$B$18:$C$27,2,false)</f>
        <v>#N/A</v>
      </c>
    </row>
    <row r="1329" ht="15.75" customHeight="1">
      <c r="I1329" s="87"/>
      <c r="L1329" t="str">
        <f>vlookup(C1329,Mapping!$B$18:$C$27,2,false)</f>
        <v>#N/A</v>
      </c>
    </row>
    <row r="1330" ht="15.75" customHeight="1">
      <c r="I1330" s="87"/>
      <c r="L1330" t="str">
        <f>vlookup(C1330,Mapping!$B$18:$C$27,2,false)</f>
        <v>#N/A</v>
      </c>
    </row>
    <row r="1331" ht="15.75" customHeight="1">
      <c r="I1331" s="87"/>
      <c r="L1331" t="str">
        <f>vlookup(C1331,Mapping!$B$18:$C$27,2,false)</f>
        <v>#N/A</v>
      </c>
    </row>
    <row r="1332" ht="15.75" customHeight="1">
      <c r="I1332" s="87"/>
      <c r="L1332" t="str">
        <f>vlookup(C1332,Mapping!$B$18:$C$27,2,false)</f>
        <v>#N/A</v>
      </c>
    </row>
    <row r="1333" ht="15.75" customHeight="1">
      <c r="I1333" s="87"/>
      <c r="L1333" t="str">
        <f>vlookup(C1333,Mapping!$B$18:$C$27,2,false)</f>
        <v>#N/A</v>
      </c>
    </row>
    <row r="1334" ht="15.75" customHeight="1">
      <c r="I1334" s="87"/>
      <c r="L1334" t="str">
        <f>vlookup(C1334,Mapping!$B$18:$C$27,2,false)</f>
        <v>#N/A</v>
      </c>
    </row>
    <row r="1335" ht="15.75" customHeight="1">
      <c r="I1335" s="87"/>
      <c r="L1335" t="str">
        <f>vlookup(C1335,Mapping!$B$18:$C$27,2,false)</f>
        <v>#N/A</v>
      </c>
    </row>
    <row r="1336" ht="15.75" customHeight="1">
      <c r="I1336" s="87"/>
      <c r="L1336" t="str">
        <f>vlookup(C1336,Mapping!$B$18:$C$27,2,false)</f>
        <v>#N/A</v>
      </c>
    </row>
    <row r="1337" ht="15.75" customHeight="1">
      <c r="I1337" s="87"/>
      <c r="L1337" t="str">
        <f>vlookup(C1337,Mapping!$B$18:$C$27,2,false)</f>
        <v>#N/A</v>
      </c>
    </row>
    <row r="1338" ht="15.75" customHeight="1">
      <c r="I1338" s="87"/>
      <c r="L1338" t="str">
        <f>vlookup(C1338,Mapping!$B$18:$C$27,2,false)</f>
        <v>#N/A</v>
      </c>
    </row>
    <row r="1339" ht="15.75" customHeight="1">
      <c r="I1339" s="87"/>
      <c r="L1339" t="str">
        <f>vlookup(C1339,Mapping!$B$18:$C$27,2,false)</f>
        <v>#N/A</v>
      </c>
    </row>
    <row r="1340" ht="15.75" customHeight="1">
      <c r="I1340" s="87"/>
      <c r="L1340" t="str">
        <f>vlookup(C1340,Mapping!$B$18:$C$27,2,false)</f>
        <v>#N/A</v>
      </c>
    </row>
    <row r="1341" ht="15.75" customHeight="1">
      <c r="I1341" s="87"/>
      <c r="L1341" t="str">
        <f>vlookup(C1341,Mapping!$B$18:$C$27,2,false)</f>
        <v>#N/A</v>
      </c>
    </row>
    <row r="1342" ht="15.75" customHeight="1">
      <c r="I1342" s="87"/>
      <c r="L1342" t="str">
        <f>vlookup(C1342,Mapping!$B$18:$C$27,2,false)</f>
        <v>#N/A</v>
      </c>
    </row>
    <row r="1343" ht="15.75" customHeight="1">
      <c r="I1343" s="87"/>
      <c r="L1343" t="str">
        <f>vlookup(C1343,Mapping!$B$18:$C$27,2,false)</f>
        <v>#N/A</v>
      </c>
    </row>
    <row r="1344" ht="15.75" customHeight="1">
      <c r="I1344" s="87"/>
      <c r="L1344" t="str">
        <f>vlookup(C1344,Mapping!$B$18:$C$27,2,false)</f>
        <v>#N/A</v>
      </c>
    </row>
    <row r="1345" ht="15.75" customHeight="1">
      <c r="I1345" s="87"/>
      <c r="L1345" t="str">
        <f>vlookup(C1345,Mapping!$B$18:$C$27,2,false)</f>
        <v>#N/A</v>
      </c>
    </row>
    <row r="1346" ht="15.75" customHeight="1">
      <c r="I1346" s="87"/>
      <c r="L1346" t="str">
        <f>vlookup(C1346,Mapping!$B$18:$C$27,2,false)</f>
        <v>#N/A</v>
      </c>
    </row>
    <row r="1347" ht="15.75" customHeight="1">
      <c r="I1347" s="87"/>
      <c r="L1347" t="str">
        <f>vlookup(C1347,Mapping!$B$18:$C$27,2,false)</f>
        <v>#N/A</v>
      </c>
    </row>
    <row r="1348" ht="15.75" customHeight="1">
      <c r="I1348" s="87"/>
      <c r="L1348" t="str">
        <f>vlookup(C1348,Mapping!$B$18:$C$27,2,false)</f>
        <v>#N/A</v>
      </c>
    </row>
    <row r="1349" ht="15.75" customHeight="1">
      <c r="I1349" s="87"/>
      <c r="L1349" t="str">
        <f>vlookup(C1349,Mapping!$B$18:$C$27,2,false)</f>
        <v>#N/A</v>
      </c>
    </row>
    <row r="1350" ht="15.75" customHeight="1">
      <c r="I1350" s="87"/>
      <c r="L1350" t="str">
        <f>vlookup(C1350,Mapping!$B$18:$C$27,2,false)</f>
        <v>#N/A</v>
      </c>
    </row>
    <row r="1351" ht="15.75" customHeight="1">
      <c r="I1351" s="87"/>
      <c r="L1351" t="str">
        <f>vlookup(C1351,Mapping!$B$18:$C$27,2,false)</f>
        <v>#N/A</v>
      </c>
    </row>
    <row r="1352" ht="15.75" customHeight="1">
      <c r="I1352" s="87"/>
      <c r="L1352" t="str">
        <f>vlookup(C1352,Mapping!$B$18:$C$27,2,false)</f>
        <v>#N/A</v>
      </c>
    </row>
    <row r="1353" ht="15.75" customHeight="1">
      <c r="I1353" s="87"/>
      <c r="L1353" t="str">
        <f>vlookup(C1353,Mapping!$B$18:$C$27,2,false)</f>
        <v>#N/A</v>
      </c>
    </row>
    <row r="1354" ht="15.75" customHeight="1">
      <c r="I1354" s="87"/>
      <c r="L1354" t="str">
        <f>vlookup(C1354,Mapping!$B$18:$C$27,2,false)</f>
        <v>#N/A</v>
      </c>
    </row>
    <row r="1355" ht="15.75" customHeight="1">
      <c r="I1355" s="87"/>
      <c r="L1355" t="str">
        <f>vlookup(C1355,Mapping!$B$18:$C$27,2,false)</f>
        <v>#N/A</v>
      </c>
    </row>
    <row r="1356" ht="15.75" customHeight="1">
      <c r="I1356" s="87"/>
      <c r="L1356" t="str">
        <f>vlookup(C1356,Mapping!$B$18:$C$27,2,false)</f>
        <v>#N/A</v>
      </c>
    </row>
    <row r="1357" ht="15.75" customHeight="1">
      <c r="I1357" s="87"/>
      <c r="L1357" t="str">
        <f>vlookup(C1357,Mapping!$B$18:$C$27,2,false)</f>
        <v>#N/A</v>
      </c>
    </row>
    <row r="1358" ht="15.75" customHeight="1">
      <c r="I1358" s="87"/>
      <c r="L1358" t="str">
        <f>vlookup(C1358,Mapping!$B$18:$C$27,2,false)</f>
        <v>#N/A</v>
      </c>
    </row>
    <row r="1359" ht="15.75" customHeight="1">
      <c r="I1359" s="87"/>
      <c r="L1359" t="str">
        <f>vlookup(C1359,Mapping!$B$18:$C$27,2,false)</f>
        <v>#N/A</v>
      </c>
    </row>
    <row r="1360" ht="15.75" customHeight="1">
      <c r="I1360" s="87"/>
      <c r="L1360" t="str">
        <f>vlookup(C1360,Mapping!$B$18:$C$27,2,false)</f>
        <v>#N/A</v>
      </c>
    </row>
    <row r="1361" ht="15.75" customHeight="1">
      <c r="I1361" s="87"/>
      <c r="L1361" t="str">
        <f>vlookup(C1361,Mapping!$B$18:$C$27,2,false)</f>
        <v>#N/A</v>
      </c>
    </row>
    <row r="1362" ht="15.75" customHeight="1">
      <c r="I1362" s="87"/>
      <c r="L1362" t="str">
        <f>vlookup(C1362,Mapping!$B$18:$C$27,2,false)</f>
        <v>#N/A</v>
      </c>
    </row>
    <row r="1363" ht="15.75" customHeight="1">
      <c r="I1363" s="87"/>
      <c r="L1363" t="str">
        <f>vlookup(C1363,Mapping!$B$18:$C$27,2,false)</f>
        <v>#N/A</v>
      </c>
    </row>
    <row r="1364" ht="15.75" customHeight="1">
      <c r="I1364" s="87"/>
      <c r="L1364" t="str">
        <f>vlookup(C1364,Mapping!$B$18:$C$27,2,false)</f>
        <v>#N/A</v>
      </c>
    </row>
    <row r="1365" ht="15.75" customHeight="1">
      <c r="I1365" s="87"/>
      <c r="L1365" t="str">
        <f>vlookup(C1365,Mapping!$B$18:$C$27,2,false)</f>
        <v>#N/A</v>
      </c>
    </row>
    <row r="1366" ht="15.75" customHeight="1">
      <c r="I1366" s="87"/>
      <c r="L1366" t="str">
        <f>vlookup(C1366,Mapping!$B$18:$C$27,2,false)</f>
        <v>#N/A</v>
      </c>
    </row>
    <row r="1367" ht="15.75" customHeight="1">
      <c r="I1367" s="87"/>
      <c r="L1367" t="str">
        <f>vlookup(C1367,Mapping!$B$18:$C$27,2,false)</f>
        <v>#N/A</v>
      </c>
    </row>
    <row r="1368" ht="15.75" customHeight="1">
      <c r="I1368" s="87"/>
      <c r="L1368" t="str">
        <f>vlookup(C1368,Mapping!$B$18:$C$27,2,false)</f>
        <v>#N/A</v>
      </c>
    </row>
    <row r="1369" ht="15.75" customHeight="1">
      <c r="I1369" s="87"/>
      <c r="L1369" t="str">
        <f>vlookup(C1369,Mapping!$B$18:$C$27,2,false)</f>
        <v>#N/A</v>
      </c>
    </row>
    <row r="1370" ht="15.75" customHeight="1">
      <c r="I1370" s="87"/>
      <c r="L1370" t="str">
        <f>vlookup(C1370,Mapping!$B$18:$C$27,2,false)</f>
        <v>#N/A</v>
      </c>
    </row>
    <row r="1371" ht="15.75" customHeight="1">
      <c r="I1371" s="87"/>
      <c r="L1371" t="str">
        <f>vlookup(C1371,Mapping!$B$18:$C$27,2,false)</f>
        <v>#N/A</v>
      </c>
    </row>
    <row r="1372" ht="15.75" customHeight="1">
      <c r="I1372" s="87"/>
      <c r="L1372" t="str">
        <f>vlookup(C1372,Mapping!$B$18:$C$27,2,false)</f>
        <v>#N/A</v>
      </c>
    </row>
    <row r="1373" ht="15.75" customHeight="1">
      <c r="I1373" s="87"/>
      <c r="L1373" t="str">
        <f>vlookup(C1373,Mapping!$B$18:$C$27,2,false)</f>
        <v>#N/A</v>
      </c>
    </row>
    <row r="1374" ht="15.75" customHeight="1">
      <c r="I1374" s="87"/>
      <c r="L1374" t="str">
        <f>vlookup(C1374,Mapping!$B$18:$C$27,2,false)</f>
        <v>#N/A</v>
      </c>
    </row>
    <row r="1375" ht="15.75" customHeight="1">
      <c r="I1375" s="87"/>
      <c r="L1375" t="str">
        <f>vlookup(C1375,Mapping!$B$18:$C$27,2,false)</f>
        <v>#N/A</v>
      </c>
    </row>
    <row r="1376" ht="15.75" customHeight="1">
      <c r="I1376" s="87"/>
      <c r="L1376" t="str">
        <f>vlookup(C1376,Mapping!$B$18:$C$27,2,false)</f>
        <v>#N/A</v>
      </c>
    </row>
    <row r="1377" ht="15.75" customHeight="1">
      <c r="I1377" s="87"/>
      <c r="L1377" t="str">
        <f>vlookup(C1377,Mapping!$B$18:$C$27,2,false)</f>
        <v>#N/A</v>
      </c>
    </row>
    <row r="1378" ht="15.75" customHeight="1">
      <c r="I1378" s="87"/>
      <c r="L1378" t="str">
        <f>vlookup(C1378,Mapping!$B$18:$C$27,2,false)</f>
        <v>#N/A</v>
      </c>
    </row>
    <row r="1379" ht="15.75" customHeight="1">
      <c r="I1379" s="87"/>
      <c r="L1379" t="str">
        <f>vlookup(C1379,Mapping!$B$18:$C$27,2,false)</f>
        <v>#N/A</v>
      </c>
    </row>
    <row r="1380" ht="15.75" customHeight="1">
      <c r="I1380" s="87"/>
      <c r="L1380" t="str">
        <f>vlookup(C1380,Mapping!$B$18:$C$27,2,false)</f>
        <v>#N/A</v>
      </c>
    </row>
    <row r="1381" ht="15.75" customHeight="1">
      <c r="I1381" s="87"/>
      <c r="L1381" t="str">
        <f>vlookup(C1381,Mapping!$B$18:$C$27,2,false)</f>
        <v>#N/A</v>
      </c>
    </row>
    <row r="1382" ht="15.75" customHeight="1">
      <c r="I1382" s="87"/>
      <c r="L1382" t="str">
        <f>vlookup(C1382,Mapping!$B$18:$C$27,2,false)</f>
        <v>#N/A</v>
      </c>
    </row>
    <row r="1383" ht="15.75" customHeight="1">
      <c r="I1383" s="87"/>
      <c r="L1383" t="str">
        <f>vlookup(C1383,Mapping!$B$18:$C$27,2,false)</f>
        <v>#N/A</v>
      </c>
    </row>
    <row r="1384" ht="15.75" customHeight="1">
      <c r="I1384" s="87"/>
      <c r="L1384" t="str">
        <f>vlookup(C1384,Mapping!$B$18:$C$27,2,false)</f>
        <v>#N/A</v>
      </c>
    </row>
    <row r="1385" ht="15.75" customHeight="1">
      <c r="I1385" s="87"/>
      <c r="L1385" t="str">
        <f>vlookup(C1385,Mapping!$B$18:$C$27,2,false)</f>
        <v>#N/A</v>
      </c>
    </row>
    <row r="1386" ht="15.75" customHeight="1">
      <c r="I1386" s="87"/>
      <c r="L1386" t="str">
        <f>vlookup(C1386,Mapping!$B$18:$C$27,2,false)</f>
        <v>#N/A</v>
      </c>
    </row>
    <row r="1387" ht="15.75" customHeight="1">
      <c r="I1387" s="87"/>
      <c r="L1387" t="str">
        <f>vlookup(C1387,Mapping!$B$18:$C$27,2,false)</f>
        <v>#N/A</v>
      </c>
    </row>
    <row r="1388" ht="15.75" customHeight="1">
      <c r="I1388" s="87"/>
      <c r="L1388" t="str">
        <f>vlookup(C1388,Mapping!$B$18:$C$27,2,false)</f>
        <v>#N/A</v>
      </c>
    </row>
    <row r="1389" ht="15.75" customHeight="1">
      <c r="I1389" s="87"/>
      <c r="L1389" t="str">
        <f>vlookup(C1389,Mapping!$B$18:$C$27,2,false)</f>
        <v>#N/A</v>
      </c>
    </row>
    <row r="1390" ht="15.75" customHeight="1">
      <c r="I1390" s="87"/>
      <c r="L1390" t="str">
        <f>vlookup(C1390,Mapping!$B$18:$C$27,2,false)</f>
        <v>#N/A</v>
      </c>
    </row>
    <row r="1391" ht="15.75" customHeight="1">
      <c r="I1391" s="87"/>
      <c r="L1391" t="str">
        <f>vlookup(C1391,Mapping!$B$18:$C$27,2,false)</f>
        <v>#N/A</v>
      </c>
    </row>
    <row r="1392" ht="15.75" customHeight="1">
      <c r="I1392" s="87"/>
      <c r="L1392" t="str">
        <f>vlookup(C1392,Mapping!$B$18:$C$27,2,false)</f>
        <v>#N/A</v>
      </c>
    </row>
    <row r="1393" ht="15.75" customHeight="1">
      <c r="I1393" s="87"/>
      <c r="L1393" t="str">
        <f>vlookup(C1393,Mapping!$B$18:$C$27,2,false)</f>
        <v>#N/A</v>
      </c>
    </row>
    <row r="1394" ht="15.75" customHeight="1">
      <c r="I1394" s="87"/>
      <c r="L1394" t="str">
        <f>vlookup(C1394,Mapping!$B$18:$C$27,2,false)</f>
        <v>#N/A</v>
      </c>
    </row>
    <row r="1395" ht="15.75" customHeight="1">
      <c r="I1395" s="87"/>
      <c r="L1395" t="str">
        <f>vlookup(C1395,Mapping!$B$18:$C$27,2,false)</f>
        <v>#N/A</v>
      </c>
    </row>
    <row r="1396" ht="15.75" customHeight="1">
      <c r="I1396" s="87"/>
      <c r="L1396" t="str">
        <f>vlookup(C1396,Mapping!$B$18:$C$27,2,false)</f>
        <v>#N/A</v>
      </c>
    </row>
    <row r="1397" ht="15.75" customHeight="1">
      <c r="I1397" s="87"/>
      <c r="L1397" t="str">
        <f>vlookup(C1397,Mapping!$B$18:$C$27,2,false)</f>
        <v>#N/A</v>
      </c>
    </row>
    <row r="1398" ht="15.75" customHeight="1">
      <c r="I1398" s="87"/>
      <c r="L1398" t="str">
        <f>vlookup(C1398,Mapping!$B$18:$C$27,2,false)</f>
        <v>#N/A</v>
      </c>
    </row>
    <row r="1399" ht="15.75" customHeight="1">
      <c r="I1399" s="87"/>
      <c r="L1399" t="str">
        <f>vlookup(C1399,Mapping!$B$18:$C$27,2,false)</f>
        <v>#N/A</v>
      </c>
    </row>
    <row r="1400" ht="15.75" customHeight="1">
      <c r="I1400" s="87"/>
      <c r="L1400" t="str">
        <f>vlookup(C1400,Mapping!$B$18:$C$27,2,false)</f>
        <v>#N/A</v>
      </c>
    </row>
    <row r="1401" ht="15.75" customHeight="1">
      <c r="I1401" s="87"/>
      <c r="L1401" t="str">
        <f>vlookup(C1401,Mapping!$B$18:$C$27,2,false)</f>
        <v>#N/A</v>
      </c>
    </row>
    <row r="1402" ht="15.75" customHeight="1">
      <c r="I1402" s="87"/>
      <c r="L1402" t="str">
        <f>vlookup(C1402,Mapping!$B$18:$C$27,2,false)</f>
        <v>#N/A</v>
      </c>
    </row>
    <row r="1403" ht="15.75" customHeight="1">
      <c r="I1403" s="87"/>
      <c r="L1403" t="str">
        <f>vlookup(C1403,Mapping!$B$18:$C$27,2,false)</f>
        <v>#N/A</v>
      </c>
    </row>
    <row r="1404" ht="15.75" customHeight="1">
      <c r="I1404" s="87"/>
      <c r="L1404" t="str">
        <f>vlookup(C1404,Mapping!$B$18:$C$27,2,false)</f>
        <v>#N/A</v>
      </c>
    </row>
    <row r="1405" ht="15.75" customHeight="1">
      <c r="I1405" s="87"/>
      <c r="L1405" t="str">
        <f>vlookup(C1405,Mapping!$B$18:$C$27,2,false)</f>
        <v>#N/A</v>
      </c>
    </row>
    <row r="1406" ht="15.75" customHeight="1">
      <c r="I1406" s="87"/>
      <c r="L1406" t="str">
        <f>vlookup(C1406,Mapping!$B$18:$C$27,2,false)</f>
        <v>#N/A</v>
      </c>
    </row>
    <row r="1407" ht="15.75" customHeight="1">
      <c r="I1407" s="87"/>
      <c r="L1407" t="str">
        <f>vlookup(C1407,Mapping!$B$18:$C$27,2,false)</f>
        <v>#N/A</v>
      </c>
    </row>
    <row r="1408" ht="15.75" customHeight="1">
      <c r="I1408" s="87"/>
      <c r="L1408" t="str">
        <f>vlookup(C1408,Mapping!$B$18:$C$27,2,false)</f>
        <v>#N/A</v>
      </c>
    </row>
    <row r="1409" ht="15.75" customHeight="1">
      <c r="I1409" s="87"/>
      <c r="L1409" t="str">
        <f>vlookup(C1409,Mapping!$B$18:$C$27,2,false)</f>
        <v>#N/A</v>
      </c>
    </row>
    <row r="1410" ht="15.75" customHeight="1">
      <c r="I1410" s="87"/>
      <c r="L1410" t="str">
        <f>vlookup(C1410,Mapping!$B$18:$C$27,2,false)</f>
        <v>#N/A</v>
      </c>
    </row>
    <row r="1411" ht="15.75" customHeight="1">
      <c r="I1411" s="87"/>
      <c r="L1411" t="str">
        <f>vlookup(C1411,Mapping!$B$18:$C$27,2,false)</f>
        <v>#N/A</v>
      </c>
    </row>
    <row r="1412" ht="15.75" customHeight="1">
      <c r="I1412" s="87"/>
      <c r="L1412" t="str">
        <f>vlookup(C1412,Mapping!$B$18:$C$27,2,false)</f>
        <v>#N/A</v>
      </c>
    </row>
    <row r="1413" ht="15.75" customHeight="1">
      <c r="I1413" s="87"/>
      <c r="L1413" t="str">
        <f>vlookup(C1413,Mapping!$B$18:$C$27,2,false)</f>
        <v>#N/A</v>
      </c>
    </row>
    <row r="1414" ht="15.75" customHeight="1">
      <c r="I1414" s="87"/>
      <c r="L1414" t="str">
        <f>vlookup(C1414,Mapping!$B$18:$C$27,2,false)</f>
        <v>#N/A</v>
      </c>
    </row>
    <row r="1415" ht="15.75" customHeight="1">
      <c r="I1415" s="87"/>
      <c r="L1415" t="str">
        <f>vlookup(C1415,Mapping!$B$18:$C$27,2,false)</f>
        <v>#N/A</v>
      </c>
    </row>
    <row r="1416" ht="15.75" customHeight="1">
      <c r="I1416" s="87"/>
      <c r="L1416" t="str">
        <f>vlookup(C1416,Mapping!$B$18:$C$27,2,false)</f>
        <v>#N/A</v>
      </c>
    </row>
    <row r="1417" ht="15.75" customHeight="1">
      <c r="I1417" s="87"/>
      <c r="L1417" t="str">
        <f>vlookup(C1417,Mapping!$B$18:$C$27,2,false)</f>
        <v>#N/A</v>
      </c>
    </row>
    <row r="1418" ht="15.75" customHeight="1">
      <c r="I1418" s="87"/>
      <c r="L1418" t="str">
        <f>vlookup(C1418,Mapping!$B$18:$C$27,2,false)</f>
        <v>#N/A</v>
      </c>
    </row>
    <row r="1419" ht="15.75" customHeight="1">
      <c r="I1419" s="87"/>
      <c r="L1419" t="str">
        <f>vlookup(C1419,Mapping!$B$18:$C$27,2,false)</f>
        <v>#N/A</v>
      </c>
    </row>
    <row r="1420" ht="15.75" customHeight="1">
      <c r="I1420" s="87"/>
      <c r="L1420" t="str">
        <f>vlookup(C1420,Mapping!$B$18:$C$27,2,false)</f>
        <v>#N/A</v>
      </c>
    </row>
    <row r="1421" ht="15.75" customHeight="1">
      <c r="I1421" s="87"/>
      <c r="L1421" t="str">
        <f>vlookup(C1421,Mapping!$B$18:$C$27,2,false)</f>
        <v>#N/A</v>
      </c>
    </row>
    <row r="1422" ht="15.75" customHeight="1">
      <c r="I1422" s="87"/>
      <c r="L1422" t="str">
        <f>vlookup(C1422,Mapping!$B$18:$C$27,2,false)</f>
        <v>#N/A</v>
      </c>
    </row>
    <row r="1423" ht="15.75" customHeight="1">
      <c r="I1423" s="87"/>
      <c r="L1423" t="str">
        <f>vlookup(C1423,Mapping!$B$18:$C$27,2,false)</f>
        <v>#N/A</v>
      </c>
    </row>
    <row r="1424" ht="15.75" customHeight="1">
      <c r="I1424" s="87"/>
      <c r="L1424" t="str">
        <f>vlookup(C1424,Mapping!$B$18:$C$27,2,false)</f>
        <v>#N/A</v>
      </c>
    </row>
    <row r="1425" ht="15.75" customHeight="1">
      <c r="I1425" s="87"/>
      <c r="L1425" t="str">
        <f>vlookup(C1425,Mapping!$B$18:$C$27,2,false)</f>
        <v>#N/A</v>
      </c>
    </row>
    <row r="1426" ht="15.75" customHeight="1">
      <c r="I1426" s="87"/>
      <c r="L1426" t="str">
        <f>vlookup(C1426,Mapping!$B$18:$C$27,2,false)</f>
        <v>#N/A</v>
      </c>
    </row>
    <row r="1427" ht="15.75" customHeight="1">
      <c r="I1427" s="87"/>
      <c r="L1427" t="str">
        <f>vlookup(C1427,Mapping!$B$18:$C$27,2,false)</f>
        <v>#N/A</v>
      </c>
    </row>
    <row r="1428" ht="15.75" customHeight="1">
      <c r="I1428" s="87"/>
      <c r="L1428" t="str">
        <f>vlookup(C1428,Mapping!$B$18:$C$27,2,false)</f>
        <v>#N/A</v>
      </c>
    </row>
    <row r="1429" ht="15.75" customHeight="1">
      <c r="I1429" s="87"/>
      <c r="L1429" t="str">
        <f>vlookup(C1429,Mapping!$B$18:$C$27,2,false)</f>
        <v>#N/A</v>
      </c>
    </row>
    <row r="1430" ht="15.75" customHeight="1">
      <c r="I1430" s="87"/>
      <c r="L1430" t="str">
        <f>vlookup(C1430,Mapping!$B$18:$C$27,2,false)</f>
        <v>#N/A</v>
      </c>
    </row>
    <row r="1431" ht="15.75" customHeight="1">
      <c r="I1431" s="87"/>
      <c r="L1431" t="str">
        <f>vlookup(C1431,Mapping!$B$18:$C$27,2,false)</f>
        <v>#N/A</v>
      </c>
    </row>
    <row r="1432" ht="15.75" customHeight="1">
      <c r="I1432" s="87"/>
      <c r="L1432" t="str">
        <f>vlookup(C1432,Mapping!$B$18:$C$27,2,false)</f>
        <v>#N/A</v>
      </c>
    </row>
    <row r="1433" ht="15.75" customHeight="1">
      <c r="I1433" s="87"/>
      <c r="L1433" t="str">
        <f>vlookup(C1433,Mapping!$B$18:$C$27,2,false)</f>
        <v>#N/A</v>
      </c>
    </row>
    <row r="1434" ht="15.75" customHeight="1">
      <c r="I1434" s="87"/>
      <c r="L1434" t="str">
        <f>vlookup(C1434,Mapping!$B$18:$C$27,2,false)</f>
        <v>#N/A</v>
      </c>
    </row>
    <row r="1435" ht="15.75" customHeight="1">
      <c r="I1435" s="87"/>
      <c r="L1435" t="str">
        <f>vlookup(C1435,Mapping!$B$18:$C$27,2,false)</f>
        <v>#N/A</v>
      </c>
    </row>
    <row r="1436" ht="15.75" customHeight="1">
      <c r="I1436" s="87"/>
      <c r="L1436" t="str">
        <f>vlookup(C1436,Mapping!$B$18:$C$27,2,false)</f>
        <v>#N/A</v>
      </c>
    </row>
    <row r="1437" ht="15.75" customHeight="1">
      <c r="I1437" s="87"/>
      <c r="L1437" t="str">
        <f>vlookup(C1437,Mapping!$B$18:$C$27,2,false)</f>
        <v>#N/A</v>
      </c>
    </row>
    <row r="1438" ht="15.75" customHeight="1">
      <c r="I1438" s="87"/>
      <c r="L1438" t="str">
        <f>vlookup(C1438,Mapping!$B$18:$C$27,2,false)</f>
        <v>#N/A</v>
      </c>
    </row>
    <row r="1439" ht="15.75" customHeight="1">
      <c r="I1439" s="87"/>
      <c r="L1439" t="str">
        <f>vlookup(C1439,Mapping!$B$18:$C$27,2,false)</f>
        <v>#N/A</v>
      </c>
    </row>
    <row r="1440" ht="15.75" customHeight="1">
      <c r="I1440" s="87"/>
      <c r="L1440" t="str">
        <f>vlookup(C1440,Mapping!$B$18:$C$27,2,false)</f>
        <v>#N/A</v>
      </c>
    </row>
    <row r="1441" ht="15.75" customHeight="1">
      <c r="I1441" s="87"/>
      <c r="L1441" t="str">
        <f>vlookup(C1441,Mapping!$B$18:$C$27,2,false)</f>
        <v>#N/A</v>
      </c>
    </row>
    <row r="1442" ht="15.75" customHeight="1">
      <c r="I1442" s="87"/>
      <c r="L1442" t="str">
        <f>vlookup(C1442,Mapping!$B$18:$C$27,2,false)</f>
        <v>#N/A</v>
      </c>
    </row>
    <row r="1443" ht="15.75" customHeight="1">
      <c r="I1443" s="87"/>
      <c r="L1443" t="str">
        <f>vlookup(C1443,Mapping!$B$18:$C$27,2,false)</f>
        <v>#N/A</v>
      </c>
    </row>
    <row r="1444" ht="15.75" customHeight="1">
      <c r="I1444" s="87"/>
      <c r="L1444" t="str">
        <f>vlookup(C1444,Mapping!$B$18:$C$27,2,false)</f>
        <v>#N/A</v>
      </c>
    </row>
    <row r="1445" ht="15.75" customHeight="1">
      <c r="I1445" s="87"/>
      <c r="L1445" t="str">
        <f>vlookup(C1445,Mapping!$B$18:$C$27,2,false)</f>
        <v>#N/A</v>
      </c>
    </row>
    <row r="1446" ht="15.75" customHeight="1">
      <c r="I1446" s="87"/>
      <c r="L1446" t="str">
        <f>vlookup(C1446,Mapping!$B$18:$C$27,2,false)</f>
        <v>#N/A</v>
      </c>
    </row>
    <row r="1447" ht="15.75" customHeight="1">
      <c r="I1447" s="87"/>
      <c r="L1447" t="str">
        <f>vlookup(C1447,Mapping!$B$18:$C$27,2,false)</f>
        <v>#N/A</v>
      </c>
    </row>
    <row r="1448" ht="15.75" customHeight="1">
      <c r="I1448" s="87"/>
      <c r="L1448" t="str">
        <f>vlookup(C1448,Mapping!$B$18:$C$27,2,false)</f>
        <v>#N/A</v>
      </c>
    </row>
    <row r="1449" ht="15.75" customHeight="1">
      <c r="I1449" s="87"/>
      <c r="L1449" t="str">
        <f>vlookup(C1449,Mapping!$B$18:$C$27,2,false)</f>
        <v>#N/A</v>
      </c>
    </row>
    <row r="1450" ht="15.75" customHeight="1">
      <c r="I1450" s="87"/>
      <c r="L1450" t="str">
        <f>vlookup(C1450,Mapping!$B$18:$C$27,2,false)</f>
        <v>#N/A</v>
      </c>
    </row>
    <row r="1451" ht="15.75" customHeight="1">
      <c r="I1451" s="87"/>
      <c r="L1451" t="str">
        <f>vlookup(C1451,Mapping!$B$18:$C$27,2,false)</f>
        <v>#N/A</v>
      </c>
    </row>
    <row r="1452" ht="15.75" customHeight="1">
      <c r="I1452" s="87"/>
      <c r="L1452" t="str">
        <f>vlookup(C1452,Mapping!$B$18:$C$27,2,false)</f>
        <v>#N/A</v>
      </c>
    </row>
    <row r="1453" ht="15.75" customHeight="1">
      <c r="I1453" s="87"/>
      <c r="L1453" t="str">
        <f>vlookup(C1453,Mapping!$B$18:$C$27,2,false)</f>
        <v>#N/A</v>
      </c>
    </row>
    <row r="1454" ht="15.75" customHeight="1">
      <c r="I1454" s="87"/>
      <c r="L1454" t="str">
        <f>vlookup(C1454,Mapping!$B$18:$C$27,2,false)</f>
        <v>#N/A</v>
      </c>
    </row>
    <row r="1455" ht="15.75" customHeight="1">
      <c r="I1455" s="87"/>
      <c r="L1455" t="str">
        <f>vlookup(C1455,Mapping!$B$18:$C$27,2,false)</f>
        <v>#N/A</v>
      </c>
    </row>
    <row r="1456" ht="15.75" customHeight="1">
      <c r="I1456" s="87"/>
      <c r="L1456" t="str">
        <f>vlookup(C1456,Mapping!$B$18:$C$27,2,false)</f>
        <v>#N/A</v>
      </c>
    </row>
    <row r="1457" ht="15.75" customHeight="1">
      <c r="I1457" s="87"/>
      <c r="L1457" t="str">
        <f>vlookup(C1457,Mapping!$B$18:$C$27,2,false)</f>
        <v>#N/A</v>
      </c>
    </row>
    <row r="1458" ht="15.75" customHeight="1">
      <c r="I1458" s="87"/>
      <c r="L1458" t="str">
        <f>vlookup(C1458,Mapping!$B$18:$C$27,2,false)</f>
        <v>#N/A</v>
      </c>
    </row>
    <row r="1459" ht="15.75" customHeight="1">
      <c r="I1459" s="87"/>
      <c r="L1459" t="str">
        <f>vlookup(C1459,Mapping!$B$18:$C$27,2,false)</f>
        <v>#N/A</v>
      </c>
    </row>
    <row r="1460" ht="15.75" customHeight="1">
      <c r="I1460" s="87"/>
      <c r="L1460" t="str">
        <f>vlookup(C1460,Mapping!$B$18:$C$27,2,false)</f>
        <v>#N/A</v>
      </c>
    </row>
    <row r="1461" ht="15.75" customHeight="1">
      <c r="I1461" s="87"/>
      <c r="L1461" t="str">
        <f>vlookup(C1461,Mapping!$B$18:$C$27,2,false)</f>
        <v>#N/A</v>
      </c>
    </row>
    <row r="1462" ht="15.75" customHeight="1">
      <c r="I1462" s="87"/>
      <c r="L1462" t="str">
        <f>vlookup(C1462,Mapping!$B$18:$C$27,2,false)</f>
        <v>#N/A</v>
      </c>
    </row>
    <row r="1463" ht="15.75" customHeight="1">
      <c r="I1463" s="87"/>
      <c r="L1463" t="str">
        <f>vlookup(C1463,Mapping!$B$18:$C$27,2,false)</f>
        <v>#N/A</v>
      </c>
    </row>
    <row r="1464" ht="15.75" customHeight="1">
      <c r="I1464" s="87"/>
      <c r="L1464" t="str">
        <f>vlookup(C1464,Mapping!$B$18:$C$27,2,false)</f>
        <v>#N/A</v>
      </c>
    </row>
    <row r="1465" ht="15.75" customHeight="1">
      <c r="I1465" s="87"/>
      <c r="L1465" t="str">
        <f>vlookup(C1465,Mapping!$B$18:$C$27,2,false)</f>
        <v>#N/A</v>
      </c>
    </row>
    <row r="1466" ht="15.75" customHeight="1">
      <c r="I1466" s="87"/>
      <c r="L1466" t="str">
        <f>vlookup(C1466,Mapping!$B$18:$C$27,2,false)</f>
        <v>#N/A</v>
      </c>
    </row>
    <row r="1467" ht="15.75" customHeight="1">
      <c r="I1467" s="87"/>
      <c r="L1467" t="str">
        <f>vlookup(C1467,Mapping!$B$18:$C$27,2,false)</f>
        <v>#N/A</v>
      </c>
    </row>
    <row r="1468" ht="15.75" customHeight="1">
      <c r="I1468" s="87"/>
      <c r="L1468" t="str">
        <f>vlookup(C1468,Mapping!$B$18:$C$27,2,false)</f>
        <v>#N/A</v>
      </c>
    </row>
    <row r="1469" ht="15.75" customHeight="1">
      <c r="I1469" s="87"/>
      <c r="L1469" t="str">
        <f>vlookup(C1469,Mapping!$B$18:$C$27,2,false)</f>
        <v>#N/A</v>
      </c>
    </row>
    <row r="1470" ht="15.75" customHeight="1">
      <c r="I1470" s="87"/>
      <c r="L1470" t="str">
        <f>vlookup(C1470,Mapping!$B$18:$C$27,2,false)</f>
        <v>#N/A</v>
      </c>
    </row>
    <row r="1471" ht="15.75" customHeight="1">
      <c r="I1471" s="87"/>
      <c r="L1471" t="str">
        <f>vlookup(C1471,Mapping!$B$18:$C$27,2,false)</f>
        <v>#N/A</v>
      </c>
    </row>
    <row r="1472" ht="15.75" customHeight="1">
      <c r="I1472" s="87"/>
      <c r="L1472" t="str">
        <f>vlookup(C1472,Mapping!$B$18:$C$27,2,false)</f>
        <v>#N/A</v>
      </c>
    </row>
    <row r="1473" ht="15.75" customHeight="1">
      <c r="I1473" s="87"/>
      <c r="L1473" t="str">
        <f>vlookup(C1473,Mapping!$B$18:$C$27,2,false)</f>
        <v>#N/A</v>
      </c>
    </row>
    <row r="1474" ht="15.75" customHeight="1">
      <c r="I1474" s="87"/>
      <c r="L1474" t="str">
        <f>vlookup(C1474,Mapping!$B$18:$C$27,2,false)</f>
        <v>#N/A</v>
      </c>
    </row>
    <row r="1475" ht="15.75" customHeight="1">
      <c r="I1475" s="87"/>
      <c r="L1475" t="str">
        <f>vlookup(C1475,Mapping!$B$18:$C$27,2,false)</f>
        <v>#N/A</v>
      </c>
    </row>
    <row r="1476" ht="15.75" customHeight="1">
      <c r="I1476" s="87"/>
      <c r="L1476" t="str">
        <f>vlookup(C1476,Mapping!$B$18:$C$27,2,false)</f>
        <v>#N/A</v>
      </c>
    </row>
    <row r="1477" ht="15.75" customHeight="1">
      <c r="I1477" s="87"/>
      <c r="L1477" t="str">
        <f>vlookup(C1477,Mapping!$B$18:$C$27,2,false)</f>
        <v>#N/A</v>
      </c>
    </row>
    <row r="1478" ht="15.75" customHeight="1">
      <c r="I1478" s="87"/>
      <c r="L1478" t="str">
        <f>vlookup(C1478,Mapping!$B$18:$C$27,2,false)</f>
        <v>#N/A</v>
      </c>
    </row>
    <row r="1479" ht="15.75" customHeight="1">
      <c r="I1479" s="87"/>
      <c r="L1479" t="str">
        <f>vlookup(C1479,Mapping!$B$18:$C$27,2,false)</f>
        <v>#N/A</v>
      </c>
    </row>
    <row r="1480" ht="15.75" customHeight="1">
      <c r="I1480" s="87"/>
      <c r="L1480" t="str">
        <f>vlookup(C1480,Mapping!$B$18:$C$27,2,false)</f>
        <v>#N/A</v>
      </c>
    </row>
    <row r="1481" ht="15.75" customHeight="1">
      <c r="I1481" s="87"/>
      <c r="L1481" t="str">
        <f>vlookup(C1481,Mapping!$B$18:$C$27,2,false)</f>
        <v>#N/A</v>
      </c>
    </row>
    <row r="1482" ht="15.75" customHeight="1">
      <c r="I1482" s="87"/>
      <c r="L1482" t="str">
        <f>vlookup(C1482,Mapping!$B$18:$C$27,2,false)</f>
        <v>#N/A</v>
      </c>
    </row>
    <row r="1483" ht="15.75" customHeight="1">
      <c r="I1483" s="87"/>
      <c r="L1483" t="str">
        <f>vlookup(C1483,Mapping!$B$18:$C$27,2,false)</f>
        <v>#N/A</v>
      </c>
    </row>
    <row r="1484" ht="15.75" customHeight="1">
      <c r="I1484" s="87"/>
      <c r="L1484" t="str">
        <f>vlookup(C1484,Mapping!$B$18:$C$27,2,false)</f>
        <v>#N/A</v>
      </c>
    </row>
    <row r="1485" ht="15.75" customHeight="1">
      <c r="I1485" s="87"/>
      <c r="L1485" t="str">
        <f>vlookup(C1485,Mapping!$B$18:$C$27,2,false)</f>
        <v>#N/A</v>
      </c>
    </row>
    <row r="1486" ht="15.75" customHeight="1">
      <c r="I1486" s="87"/>
      <c r="L1486" t="str">
        <f>vlookup(C1486,Mapping!$B$18:$C$27,2,false)</f>
        <v>#N/A</v>
      </c>
    </row>
    <row r="1487" ht="15.75" customHeight="1">
      <c r="I1487" s="87"/>
      <c r="L1487" t="str">
        <f>vlookup(C1487,Mapping!$B$18:$C$27,2,false)</f>
        <v>#N/A</v>
      </c>
    </row>
    <row r="1488" ht="15.75" customHeight="1">
      <c r="I1488" s="87"/>
      <c r="L1488" t="str">
        <f>vlookup(C1488,Mapping!$B$18:$C$27,2,false)</f>
        <v>#N/A</v>
      </c>
    </row>
    <row r="1489" ht="15.75" customHeight="1">
      <c r="I1489" s="87"/>
      <c r="L1489" t="str">
        <f>vlookup(C1489,Mapping!$B$18:$C$27,2,false)</f>
        <v>#N/A</v>
      </c>
    </row>
    <row r="1490" ht="15.75" customHeight="1">
      <c r="I1490" s="87"/>
      <c r="L1490" t="str">
        <f>vlookup(C1490,Mapping!$B$18:$C$27,2,false)</f>
        <v>#N/A</v>
      </c>
    </row>
    <row r="1491" ht="15.75" customHeight="1">
      <c r="I1491" s="87"/>
      <c r="L1491" t="str">
        <f>vlookup(C1491,Mapping!$B$18:$C$27,2,false)</f>
        <v>#N/A</v>
      </c>
    </row>
    <row r="1492" ht="15.75" customHeight="1">
      <c r="I1492" s="87"/>
      <c r="L1492" t="str">
        <f>vlookup(C1492,Mapping!$B$18:$C$27,2,false)</f>
        <v>#N/A</v>
      </c>
    </row>
    <row r="1493" ht="15.75" customHeight="1">
      <c r="I1493" s="87"/>
      <c r="L1493" t="str">
        <f>vlookup(C1493,Mapping!$B$18:$C$27,2,false)</f>
        <v>#N/A</v>
      </c>
    </row>
    <row r="1494" ht="15.75" customHeight="1">
      <c r="I1494" s="87"/>
      <c r="L1494" t="str">
        <f>vlookup(C1494,Mapping!$B$18:$C$27,2,false)</f>
        <v>#N/A</v>
      </c>
    </row>
    <row r="1495" ht="15.75" customHeight="1">
      <c r="I1495" s="87"/>
      <c r="L1495" t="str">
        <f>vlookup(C1495,Mapping!$B$18:$C$27,2,false)</f>
        <v>#N/A</v>
      </c>
    </row>
    <row r="1496" ht="15.75" customHeight="1">
      <c r="I1496" s="87"/>
      <c r="L1496" t="str">
        <f>vlookup(C1496,Mapping!$B$18:$C$27,2,false)</f>
        <v>#N/A</v>
      </c>
    </row>
    <row r="1497" ht="15.75" customHeight="1">
      <c r="I1497" s="87"/>
      <c r="L1497" t="str">
        <f>vlookup(C1497,Mapping!$B$18:$C$27,2,false)</f>
        <v>#N/A</v>
      </c>
    </row>
    <row r="1498" ht="15.75" customHeight="1">
      <c r="I1498" s="87"/>
      <c r="L1498" t="str">
        <f>vlookup(C1498,Mapping!$B$18:$C$27,2,false)</f>
        <v>#N/A</v>
      </c>
    </row>
    <row r="1499" ht="15.75" customHeight="1">
      <c r="I1499" s="87"/>
      <c r="L1499" t="str">
        <f>vlookup(C1499,Mapping!$B$18:$C$27,2,false)</f>
        <v>#N/A</v>
      </c>
    </row>
    <row r="1500" ht="15.75" customHeight="1">
      <c r="I1500" s="87"/>
      <c r="L1500" t="str">
        <f>vlookup(C1500,Mapping!$B$18:$C$27,2,false)</f>
        <v>#N/A</v>
      </c>
    </row>
    <row r="1501" ht="15.75" customHeight="1">
      <c r="I1501" s="87"/>
      <c r="L1501" t="str">
        <f>vlookup(C1501,Mapping!$B$18:$C$27,2,false)</f>
        <v>#N/A</v>
      </c>
    </row>
  </sheetData>
  <autoFilter ref="$A$1:$P$1501"/>
  <dataValidations>
    <dataValidation type="list" allowBlank="1" sqref="O2:O1501">
      <formula1>'Drop-down Lists'!$L:$L</formula1>
    </dataValidation>
    <dataValidation type="list" allowBlank="1" sqref="N2:N1501">
      <formula1>'Drop-down Lists'!$H:$H</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88" t="str">
        <f>IFERROR(__xludf.DUMMYFUNCTION("unique(Mapping!AD:AD)"),"#REF!")</f>
        <v>#REF!</v>
      </c>
      <c r="B1" t="str">
        <f>IFERROR(__xludf.DUMMYFUNCTION("unique(dataReport!J:J)"),"#REF!")</f>
        <v>#REF!</v>
      </c>
      <c r="D1" s="89"/>
    </row>
    <row r="2" ht="15.75" customHeight="1">
      <c r="A2" s="88" t="s">
        <v>55</v>
      </c>
      <c r="B2" t="s">
        <v>55</v>
      </c>
      <c r="D2" s="89"/>
    </row>
    <row r="3" ht="15.75" customHeight="1">
      <c r="A3" s="88"/>
      <c r="B3" t="s">
        <v>59</v>
      </c>
      <c r="C3" t="s">
        <v>2346</v>
      </c>
      <c r="D3" s="89" t="str">
        <f t="shared" ref="D3:D7" si="1">"&lt;list code='" &amp; A3&amp;"' hierarchical='0' system='0' vocabulary='1'&gt;
    &lt;labels&gt;&lt;label locale='en_AU'&gt;&lt;name&gt;"&amp;camelToTitle(C3)&amp;"&lt;/name&gt;&lt;/label&gt;&lt;/labels&gt;
&lt;/list&gt;"</f>
        <v>#NAME?</v>
      </c>
    </row>
    <row r="4" ht="15.75" customHeight="1">
      <c r="A4" s="88"/>
      <c r="B4" t="s">
        <v>64</v>
      </c>
      <c r="C4" t="s">
        <v>2347</v>
      </c>
      <c r="D4" s="89" t="str">
        <f t="shared" si="1"/>
        <v>#NAME?</v>
      </c>
    </row>
    <row r="5" ht="15.75" customHeight="1">
      <c r="A5" s="88"/>
      <c r="B5" t="s">
        <v>74</v>
      </c>
      <c r="C5" t="s">
        <v>2348</v>
      </c>
      <c r="D5" s="89" t="str">
        <f t="shared" si="1"/>
        <v>#NAME?</v>
      </c>
    </row>
    <row r="6" ht="15.75" customHeight="1">
      <c r="A6" s="88"/>
      <c r="B6" t="s">
        <v>78</v>
      </c>
      <c r="C6" t="s">
        <v>2349</v>
      </c>
      <c r="D6" s="89" t="str">
        <f t="shared" si="1"/>
        <v>#NAME?</v>
      </c>
    </row>
    <row r="7" ht="15.75" customHeight="1">
      <c r="A7" s="88"/>
      <c r="B7" t="s">
        <v>81</v>
      </c>
      <c r="C7" t="s">
        <v>2350</v>
      </c>
      <c r="D7" s="89" t="str">
        <f t="shared" si="1"/>
        <v>#NAME?</v>
      </c>
    </row>
    <row r="8" ht="15.75" customHeight="1">
      <c r="A8" s="88"/>
      <c r="B8" t="s">
        <v>87</v>
      </c>
    </row>
    <row r="9" ht="15.75" customHeight="1">
      <c r="A9" s="88"/>
      <c r="B9" t="s">
        <v>89</v>
      </c>
    </row>
    <row r="10" ht="15.75" customHeight="1">
      <c r="A10" s="88"/>
      <c r="B10" t="s">
        <v>91</v>
      </c>
      <c r="D10" s="89"/>
    </row>
    <row r="11" ht="15.75" customHeight="1">
      <c r="A11" s="88"/>
      <c r="B11" t="s">
        <v>93</v>
      </c>
      <c r="D11" s="89"/>
    </row>
    <row r="12" ht="15.75" customHeight="1">
      <c r="A12" s="88"/>
      <c r="B12" t="s">
        <v>95</v>
      </c>
      <c r="D12" s="89"/>
    </row>
    <row r="13" ht="15.75" customHeight="1">
      <c r="A13" s="88"/>
      <c r="B13" t="s">
        <v>97</v>
      </c>
      <c r="D13" s="89"/>
    </row>
    <row r="14" ht="15.75" customHeight="1">
      <c r="A14" s="88"/>
      <c r="B14" t="s">
        <v>99</v>
      </c>
      <c r="D14" s="89"/>
    </row>
    <row r="15" ht="15.75" customHeight="1">
      <c r="A15" s="88"/>
      <c r="B15" t="s">
        <v>103</v>
      </c>
      <c r="D15" s="89"/>
    </row>
    <row r="16" ht="15.75" customHeight="1">
      <c r="A16" s="88"/>
      <c r="B16" t="s">
        <v>110</v>
      </c>
      <c r="D16" s="89"/>
    </row>
    <row r="17" ht="15.75" customHeight="1">
      <c r="A17" s="88"/>
      <c r="B17" t="s">
        <v>118</v>
      </c>
      <c r="D17" s="89"/>
    </row>
    <row r="18" ht="15.75" customHeight="1">
      <c r="A18" s="88"/>
      <c r="B18" t="s">
        <v>121</v>
      </c>
      <c r="D18" s="89"/>
    </row>
    <row r="19" ht="15.75" customHeight="1">
      <c r="A19" s="88"/>
      <c r="B19" t="s">
        <v>127</v>
      </c>
      <c r="D19" s="89"/>
    </row>
    <row r="20" ht="15.75" customHeight="1">
      <c r="A20" s="88"/>
      <c r="B20" t="s">
        <v>129</v>
      </c>
      <c r="D20" s="89"/>
    </row>
    <row r="21" ht="15.75" customHeight="1">
      <c r="A21" s="88"/>
      <c r="B21" t="s">
        <v>135</v>
      </c>
      <c r="D21" s="89"/>
    </row>
    <row r="22" ht="15.75" customHeight="1">
      <c r="A22" s="88"/>
      <c r="B22" t="s">
        <v>138</v>
      </c>
      <c r="D22" s="89"/>
    </row>
    <row r="23" ht="15.75" customHeight="1">
      <c r="B23" t="s">
        <v>140</v>
      </c>
      <c r="D23" s="89"/>
    </row>
    <row r="24" ht="15.75" customHeight="1">
      <c r="B24" t="s">
        <v>145</v>
      </c>
      <c r="D24" s="89"/>
    </row>
    <row r="25" ht="15.75" customHeight="1">
      <c r="B25" t="s">
        <v>148</v>
      </c>
      <c r="D25" s="89"/>
    </row>
    <row r="26" ht="15.75" customHeight="1">
      <c r="B26" t="s">
        <v>150</v>
      </c>
      <c r="D26" s="89"/>
    </row>
    <row r="27" ht="15.75" customHeight="1">
      <c r="B27" t="s">
        <v>152</v>
      </c>
      <c r="D27" s="89"/>
    </row>
    <row r="28" ht="15.75" customHeight="1">
      <c r="B28" t="s">
        <v>154</v>
      </c>
      <c r="D28" s="89"/>
    </row>
    <row r="29" ht="15.75" customHeight="1">
      <c r="B29" t="s">
        <v>157</v>
      </c>
      <c r="D29" s="89"/>
    </row>
    <row r="30" ht="15.75" customHeight="1">
      <c r="B30" t="s">
        <v>160</v>
      </c>
      <c r="D30" s="89"/>
    </row>
    <row r="31" ht="15.75" customHeight="1">
      <c r="B31" t="s">
        <v>165</v>
      </c>
      <c r="D31" s="89"/>
    </row>
    <row r="32" ht="15.75" customHeight="1">
      <c r="B32" t="s">
        <v>169</v>
      </c>
      <c r="D32" s="89"/>
    </row>
    <row r="33" ht="15.75" customHeight="1">
      <c r="B33" t="s">
        <v>172</v>
      </c>
      <c r="D33" s="89"/>
    </row>
    <row r="34" ht="15.75" customHeight="1">
      <c r="B34" t="s">
        <v>182</v>
      </c>
      <c r="D34" s="89"/>
    </row>
    <row r="35" ht="15.75" customHeight="1">
      <c r="B35" t="s">
        <v>188</v>
      </c>
      <c r="D35" s="89"/>
    </row>
    <row r="36" ht="15.75" customHeight="1">
      <c r="B36" t="s">
        <v>190</v>
      </c>
      <c r="D36" s="89"/>
    </row>
    <row r="37" ht="15.75" customHeight="1">
      <c r="B37" t="s">
        <v>196</v>
      </c>
      <c r="D37" s="89"/>
    </row>
    <row r="38" ht="15.75" customHeight="1">
      <c r="B38" t="s">
        <v>202</v>
      </c>
      <c r="D38" s="89"/>
    </row>
    <row r="39" ht="15.75" customHeight="1">
      <c r="B39" t="s">
        <v>206</v>
      </c>
      <c r="D39" s="89"/>
    </row>
    <row r="40" ht="15.75" customHeight="1">
      <c r="B40" t="s">
        <v>208</v>
      </c>
      <c r="D40" s="89"/>
    </row>
    <row r="41" ht="15.75" customHeight="1">
      <c r="B41" t="s">
        <v>211</v>
      </c>
      <c r="D41" s="89"/>
    </row>
    <row r="42" ht="15.75" customHeight="1">
      <c r="B42" t="s">
        <v>215</v>
      </c>
      <c r="D42" s="89"/>
    </row>
    <row r="43" ht="15.75" customHeight="1">
      <c r="B43" t="s">
        <v>223</v>
      </c>
      <c r="D43" s="89"/>
    </row>
    <row r="44" ht="15.75" customHeight="1">
      <c r="B44" t="s">
        <v>229</v>
      </c>
      <c r="D44" s="89"/>
    </row>
    <row r="45" ht="15.75" customHeight="1">
      <c r="B45" t="s">
        <v>234</v>
      </c>
      <c r="D45" s="89"/>
    </row>
    <row r="46" ht="15.75" customHeight="1">
      <c r="B46" t="s">
        <v>236</v>
      </c>
      <c r="D46" s="89"/>
    </row>
    <row r="47" ht="15.75" customHeight="1">
      <c r="B47" t="s">
        <v>240</v>
      </c>
      <c r="D47" s="89"/>
    </row>
    <row r="48" ht="15.75" customHeight="1">
      <c r="B48" t="s">
        <v>243</v>
      </c>
      <c r="D48" s="89"/>
    </row>
    <row r="49" ht="15.75" customHeight="1">
      <c r="B49" t="s">
        <v>245</v>
      </c>
      <c r="D49" s="89"/>
    </row>
    <row r="50" ht="15.75" customHeight="1">
      <c r="B50" t="s">
        <v>249</v>
      </c>
      <c r="D50" s="89"/>
    </row>
    <row r="51" ht="15.75" customHeight="1">
      <c r="B51" t="s">
        <v>253</v>
      </c>
      <c r="D51" s="89"/>
    </row>
    <row r="52" ht="15.75" customHeight="1">
      <c r="B52" t="s">
        <v>255</v>
      </c>
      <c r="D52" s="89"/>
    </row>
    <row r="53" ht="15.75" customHeight="1">
      <c r="B53" t="s">
        <v>260</v>
      </c>
      <c r="D53" s="89"/>
    </row>
    <row r="54" ht="15.75" customHeight="1">
      <c r="B54" t="s">
        <v>262</v>
      </c>
      <c r="D54" s="89"/>
    </row>
    <row r="55" ht="15.75" customHeight="1">
      <c r="B55" t="s">
        <v>264</v>
      </c>
      <c r="D55" s="89"/>
    </row>
    <row r="56" ht="15.75" customHeight="1">
      <c r="B56" t="s">
        <v>272</v>
      </c>
      <c r="D56" s="89"/>
    </row>
    <row r="57" ht="15.75" customHeight="1">
      <c r="B57" t="s">
        <v>279</v>
      </c>
      <c r="D57" s="89"/>
    </row>
    <row r="58" ht="15.75" customHeight="1">
      <c r="B58" t="s">
        <v>289</v>
      </c>
      <c r="D58" s="89"/>
    </row>
    <row r="59" ht="15.75" customHeight="1">
      <c r="B59" t="s">
        <v>292</v>
      </c>
      <c r="D59" s="89"/>
    </row>
    <row r="60" ht="15.75" customHeight="1">
      <c r="B60" t="s">
        <v>294</v>
      </c>
      <c r="D60" s="89"/>
    </row>
    <row r="61" ht="15.75" customHeight="1">
      <c r="B61" t="s">
        <v>297</v>
      </c>
      <c r="D61" s="89"/>
    </row>
    <row r="62" ht="15.75" customHeight="1">
      <c r="B62" t="s">
        <v>300</v>
      </c>
      <c r="D62" s="89"/>
    </row>
    <row r="63" ht="15.75" customHeight="1">
      <c r="B63" t="s">
        <v>302</v>
      </c>
      <c r="D63" s="89"/>
    </row>
    <row r="64" ht="15.75" customHeight="1">
      <c r="B64" t="s">
        <v>304</v>
      </c>
      <c r="D64" s="89"/>
    </row>
    <row r="65" ht="15.75" customHeight="1">
      <c r="B65" t="s">
        <v>306</v>
      </c>
      <c r="D65" s="89"/>
    </row>
    <row r="66" ht="15.75" customHeight="1">
      <c r="B66" t="s">
        <v>314</v>
      </c>
      <c r="D66" s="89"/>
    </row>
    <row r="67" ht="15.75" customHeight="1">
      <c r="B67" t="s">
        <v>317</v>
      </c>
      <c r="D67" s="89"/>
    </row>
    <row r="68" ht="15.75" customHeight="1">
      <c r="B68" t="s">
        <v>319</v>
      </c>
      <c r="D68" s="89"/>
    </row>
    <row r="69" ht="15.75" customHeight="1">
      <c r="B69" t="s">
        <v>322</v>
      </c>
      <c r="D69" s="89"/>
    </row>
    <row r="70" ht="15.75" customHeight="1">
      <c r="B70" t="s">
        <v>327</v>
      </c>
      <c r="D70" s="89"/>
    </row>
    <row r="71" ht="15.75" customHeight="1">
      <c r="B71" t="s">
        <v>329</v>
      </c>
      <c r="D71" s="89"/>
    </row>
    <row r="72" ht="15.75" customHeight="1">
      <c r="B72" t="s">
        <v>331</v>
      </c>
      <c r="D72" s="89"/>
    </row>
    <row r="73" ht="15.75" customHeight="1">
      <c r="B73" t="s">
        <v>333</v>
      </c>
      <c r="D73" s="89"/>
    </row>
    <row r="74" ht="15.75" customHeight="1">
      <c r="B74" t="s">
        <v>335</v>
      </c>
      <c r="D74" s="89"/>
    </row>
    <row r="75" ht="15.75" customHeight="1">
      <c r="B75" t="s">
        <v>337</v>
      </c>
      <c r="D75" s="89"/>
    </row>
    <row r="76" ht="15.75" customHeight="1">
      <c r="B76" t="s">
        <v>338</v>
      </c>
      <c r="D76" s="89"/>
    </row>
    <row r="77" ht="15.75" customHeight="1">
      <c r="B77" t="s">
        <v>340</v>
      </c>
      <c r="D77" s="89"/>
    </row>
    <row r="78" ht="15.75" customHeight="1">
      <c r="B78" t="s">
        <v>342</v>
      </c>
      <c r="D78" s="89"/>
    </row>
    <row r="79" ht="15.75" customHeight="1">
      <c r="B79" t="s">
        <v>346</v>
      </c>
      <c r="D79" s="89"/>
    </row>
    <row r="80" ht="15.75" customHeight="1">
      <c r="B80" t="s">
        <v>348</v>
      </c>
      <c r="D80" s="89"/>
    </row>
    <row r="81" ht="15.75" customHeight="1">
      <c r="B81" t="s">
        <v>350</v>
      </c>
      <c r="D81" s="89"/>
    </row>
    <row r="82" ht="15.75" customHeight="1">
      <c r="B82" t="s">
        <v>353</v>
      </c>
      <c r="D82" s="89"/>
    </row>
    <row r="83" ht="15.75" customHeight="1">
      <c r="B83" t="s">
        <v>358</v>
      </c>
      <c r="D83" s="89"/>
    </row>
    <row r="84" ht="15.75" customHeight="1">
      <c r="B84" t="s">
        <v>361</v>
      </c>
      <c r="D84" s="89"/>
    </row>
    <row r="85" ht="15.75" customHeight="1">
      <c r="B85" t="s">
        <v>364</v>
      </c>
      <c r="D85" s="89"/>
    </row>
    <row r="86" ht="15.75" customHeight="1">
      <c r="B86" t="s">
        <v>366</v>
      </c>
      <c r="D86" s="89"/>
    </row>
    <row r="87" ht="15.75" customHeight="1">
      <c r="B87" t="s">
        <v>374</v>
      </c>
      <c r="D87" s="89"/>
    </row>
    <row r="88" ht="15.75" customHeight="1">
      <c r="B88" t="s">
        <v>378</v>
      </c>
      <c r="D88" s="89"/>
    </row>
    <row r="89" ht="15.75" customHeight="1">
      <c r="B89" t="s">
        <v>385</v>
      </c>
      <c r="D89" s="89"/>
    </row>
    <row r="90" ht="15.75" customHeight="1">
      <c r="B90" t="s">
        <v>390</v>
      </c>
      <c r="D90" s="89"/>
    </row>
    <row r="91" ht="15.75" customHeight="1">
      <c r="B91" t="s">
        <v>399</v>
      </c>
      <c r="D91" s="89"/>
    </row>
    <row r="92" ht="15.75" customHeight="1">
      <c r="B92" t="s">
        <v>400</v>
      </c>
      <c r="D92" s="89"/>
    </row>
    <row r="93" ht="15.75" customHeight="1">
      <c r="B93" t="s">
        <v>411</v>
      </c>
      <c r="D93" s="89"/>
    </row>
    <row r="94" ht="15.75" customHeight="1">
      <c r="B94" t="s">
        <v>413</v>
      </c>
      <c r="D94" s="89"/>
    </row>
    <row r="95" ht="15.75" customHeight="1">
      <c r="B95" t="s">
        <v>421</v>
      </c>
      <c r="D95" s="89"/>
    </row>
    <row r="96" ht="15.75" customHeight="1">
      <c r="B96" t="s">
        <v>424</v>
      </c>
      <c r="D96" s="89"/>
    </row>
    <row r="97" ht="15.75" customHeight="1">
      <c r="B97" t="s">
        <v>430</v>
      </c>
      <c r="D97" s="89"/>
    </row>
    <row r="98" ht="15.75" customHeight="1">
      <c r="B98" t="s">
        <v>435</v>
      </c>
      <c r="D98" s="89"/>
    </row>
    <row r="99" ht="15.75" customHeight="1">
      <c r="B99" t="s">
        <v>440</v>
      </c>
      <c r="D99" s="89"/>
    </row>
    <row r="100" ht="15.75" customHeight="1">
      <c r="B100" t="s">
        <v>443</v>
      </c>
      <c r="D100" s="89"/>
    </row>
    <row r="101" ht="15.75" customHeight="1">
      <c r="B101" t="s">
        <v>448</v>
      </c>
      <c r="D101" s="89"/>
    </row>
    <row r="102" ht="15.75" customHeight="1">
      <c r="B102" t="s">
        <v>451</v>
      </c>
      <c r="D102" s="89"/>
    </row>
    <row r="103" ht="15.75" customHeight="1">
      <c r="B103" t="s">
        <v>457</v>
      </c>
      <c r="D103" s="89"/>
    </row>
    <row r="104" ht="15.75" customHeight="1">
      <c r="B104" t="s">
        <v>463</v>
      </c>
      <c r="D104" s="89"/>
    </row>
    <row r="105" ht="15.75" customHeight="1">
      <c r="B105" t="s">
        <v>469</v>
      </c>
      <c r="D105" s="89"/>
    </row>
    <row r="106" ht="15.75" customHeight="1">
      <c r="B106" t="s">
        <v>481</v>
      </c>
      <c r="D106" s="89"/>
    </row>
    <row r="107" ht="15.75" customHeight="1">
      <c r="B107" t="s">
        <v>488</v>
      </c>
      <c r="D107" s="89"/>
    </row>
    <row r="108" ht="15.75" customHeight="1">
      <c r="B108" t="s">
        <v>498</v>
      </c>
      <c r="D108" s="89"/>
    </row>
    <row r="109" ht="15.75" customHeight="1">
      <c r="B109" t="s">
        <v>501</v>
      </c>
      <c r="D109" s="89"/>
    </row>
    <row r="110" ht="15.75" customHeight="1">
      <c r="B110" t="s">
        <v>508</v>
      </c>
      <c r="D110" s="89"/>
    </row>
    <row r="111" ht="15.75" customHeight="1">
      <c r="B111" t="s">
        <v>516</v>
      </c>
      <c r="D111" s="89"/>
    </row>
    <row r="112" ht="15.75" customHeight="1">
      <c r="B112" t="s">
        <v>529</v>
      </c>
      <c r="D112" s="89"/>
    </row>
    <row r="113" ht="15.75" customHeight="1">
      <c r="B113" t="s">
        <v>567</v>
      </c>
      <c r="D113" s="89"/>
    </row>
    <row r="114" ht="15.75" customHeight="1">
      <c r="B114" t="s">
        <v>571</v>
      </c>
      <c r="D114" s="89"/>
    </row>
    <row r="115" ht="15.75" customHeight="1">
      <c r="B115" t="s">
        <v>579</v>
      </c>
      <c r="D115" s="89"/>
    </row>
    <row r="116" ht="15.75" customHeight="1">
      <c r="B116" t="s">
        <v>583</v>
      </c>
      <c r="D116" s="89"/>
    </row>
    <row r="117" ht="15.75" customHeight="1">
      <c r="B117" t="s">
        <v>589</v>
      </c>
      <c r="D117" s="89"/>
    </row>
    <row r="118" ht="15.75" customHeight="1">
      <c r="B118" t="s">
        <v>592</v>
      </c>
      <c r="D118" s="89"/>
    </row>
    <row r="119" ht="15.75" customHeight="1">
      <c r="B119" t="s">
        <v>597</v>
      </c>
      <c r="D119" s="89"/>
    </row>
    <row r="120" ht="15.75" customHeight="1">
      <c r="B120" t="s">
        <v>605</v>
      </c>
      <c r="D120" s="89"/>
    </row>
    <row r="121" ht="15.75" customHeight="1">
      <c r="B121" t="s">
        <v>611</v>
      </c>
      <c r="D121" s="89"/>
    </row>
    <row r="122" ht="15.75" customHeight="1">
      <c r="B122" t="s">
        <v>618</v>
      </c>
      <c r="D122" s="89"/>
    </row>
    <row r="123" ht="15.75" customHeight="1">
      <c r="B123" t="s">
        <v>623</v>
      </c>
      <c r="D123" s="89"/>
    </row>
    <row r="124" ht="15.75" customHeight="1">
      <c r="B124" t="s">
        <v>630</v>
      </c>
      <c r="D124" s="89"/>
    </row>
    <row r="125" ht="15.75" customHeight="1">
      <c r="B125" t="s">
        <v>636</v>
      </c>
      <c r="D125" s="89"/>
    </row>
    <row r="126" ht="15.75" customHeight="1">
      <c r="B126" t="s">
        <v>644</v>
      </c>
      <c r="D126" s="89"/>
    </row>
    <row r="127" ht="15.75" customHeight="1">
      <c r="B127" t="s">
        <v>649</v>
      </c>
      <c r="D127" s="89"/>
    </row>
    <row r="128" ht="15.75" customHeight="1">
      <c r="B128" t="s">
        <v>659</v>
      </c>
      <c r="D128" s="89"/>
    </row>
    <row r="129" ht="15.75" customHeight="1">
      <c r="B129" t="s">
        <v>670</v>
      </c>
      <c r="D129" s="89"/>
    </row>
    <row r="130" ht="15.75" customHeight="1">
      <c r="B130" t="s">
        <v>674</v>
      </c>
      <c r="D130" s="89"/>
    </row>
    <row r="131" ht="15.75" customHeight="1">
      <c r="B131" t="s">
        <v>686</v>
      </c>
      <c r="D131" s="89"/>
    </row>
    <row r="132" ht="15.75" customHeight="1">
      <c r="B132" t="s">
        <v>696</v>
      </c>
      <c r="D132" s="89"/>
    </row>
    <row r="133" ht="15.75" customHeight="1">
      <c r="B133" t="s">
        <v>699</v>
      </c>
      <c r="D133" s="89"/>
    </row>
    <row r="134" ht="15.75" customHeight="1">
      <c r="B134" t="s">
        <v>707</v>
      </c>
      <c r="D134" s="89"/>
    </row>
    <row r="135" ht="15.75" customHeight="1">
      <c r="B135" t="s">
        <v>733</v>
      </c>
      <c r="D135" s="89"/>
    </row>
    <row r="136" ht="15.75" customHeight="1">
      <c r="B136" t="s">
        <v>736</v>
      </c>
      <c r="D136" s="89"/>
    </row>
    <row r="137" ht="15.75" customHeight="1">
      <c r="B137" t="s">
        <v>751</v>
      </c>
      <c r="D137" s="89"/>
    </row>
    <row r="138" ht="15.75" customHeight="1">
      <c r="B138" t="s">
        <v>760</v>
      </c>
      <c r="D138" s="89"/>
    </row>
    <row r="139" ht="15.75" customHeight="1">
      <c r="B139" t="s">
        <v>770</v>
      </c>
      <c r="D139" s="89"/>
    </row>
    <row r="140" ht="15.75" customHeight="1">
      <c r="B140" t="s">
        <v>778</v>
      </c>
      <c r="D140" s="89"/>
    </row>
    <row r="141" ht="15.75" customHeight="1">
      <c r="B141" t="s">
        <v>785</v>
      </c>
      <c r="D141" s="89"/>
    </row>
    <row r="142" ht="15.75" customHeight="1">
      <c r="B142" t="s">
        <v>795</v>
      </c>
      <c r="D142" s="89"/>
    </row>
    <row r="143" ht="15.75" customHeight="1">
      <c r="B143" t="s">
        <v>799</v>
      </c>
      <c r="D143" s="89"/>
    </row>
    <row r="144" ht="15.75" customHeight="1">
      <c r="B144" t="s">
        <v>809</v>
      </c>
      <c r="D144" s="89"/>
    </row>
    <row r="145" ht="15.75" customHeight="1">
      <c r="B145" t="s">
        <v>814</v>
      </c>
      <c r="D145" s="89"/>
    </row>
    <row r="146" ht="15.75" customHeight="1">
      <c r="B146" t="s">
        <v>819</v>
      </c>
      <c r="D146" s="89"/>
    </row>
    <row r="147" ht="15.75" customHeight="1">
      <c r="B147" t="s">
        <v>826</v>
      </c>
      <c r="D147" s="89"/>
    </row>
    <row r="148" ht="15.75" customHeight="1">
      <c r="B148" t="s">
        <v>830</v>
      </c>
      <c r="D148" s="89"/>
    </row>
    <row r="149" ht="15.75" customHeight="1">
      <c r="B149" t="s">
        <v>832</v>
      </c>
      <c r="D149" s="89"/>
    </row>
    <row r="150" ht="15.75" customHeight="1">
      <c r="B150" t="s">
        <v>835</v>
      </c>
      <c r="D150" s="89"/>
    </row>
    <row r="151" ht="15.75" customHeight="1">
      <c r="B151" t="s">
        <v>839</v>
      </c>
      <c r="D151" s="89"/>
    </row>
    <row r="152" ht="15.75" customHeight="1">
      <c r="B152" t="s">
        <v>845</v>
      </c>
      <c r="D152" s="89"/>
    </row>
    <row r="153" ht="15.75" customHeight="1">
      <c r="B153" t="s">
        <v>851</v>
      </c>
      <c r="D153" s="89"/>
    </row>
    <row r="154" ht="15.75" customHeight="1">
      <c r="B154" t="s">
        <v>855</v>
      </c>
      <c r="D154" s="89"/>
    </row>
    <row r="155" ht="15.75" customHeight="1">
      <c r="B155" t="s">
        <v>858</v>
      </c>
      <c r="D155" s="89"/>
    </row>
    <row r="156" ht="15.75" customHeight="1">
      <c r="B156" t="s">
        <v>863</v>
      </c>
      <c r="D156" s="89"/>
    </row>
    <row r="157" ht="15.75" customHeight="1">
      <c r="B157" t="s">
        <v>870</v>
      </c>
      <c r="D157" s="89"/>
    </row>
    <row r="158" ht="15.75" customHeight="1">
      <c r="B158" t="s">
        <v>875</v>
      </c>
      <c r="D158" s="89"/>
    </row>
    <row r="159" ht="15.75" customHeight="1">
      <c r="B159" t="s">
        <v>881</v>
      </c>
      <c r="D159" s="89"/>
    </row>
    <row r="160" ht="15.75" customHeight="1">
      <c r="B160" t="s">
        <v>886</v>
      </c>
      <c r="D160" s="89"/>
    </row>
    <row r="161" ht="15.75" customHeight="1">
      <c r="B161" t="s">
        <v>888</v>
      </c>
      <c r="D161" s="89"/>
    </row>
    <row r="162" ht="15.75" customHeight="1">
      <c r="B162" t="s">
        <v>895</v>
      </c>
      <c r="D162" s="89"/>
    </row>
    <row r="163" ht="15.75" customHeight="1">
      <c r="B163" t="s">
        <v>901</v>
      </c>
      <c r="D163" s="89"/>
    </row>
    <row r="164" ht="15.75" customHeight="1">
      <c r="B164" t="s">
        <v>904</v>
      </c>
      <c r="D164" s="89"/>
    </row>
    <row r="165" ht="15.75" customHeight="1">
      <c r="B165" t="s">
        <v>910</v>
      </c>
      <c r="D165" s="89"/>
    </row>
    <row r="166" ht="15.75" customHeight="1">
      <c r="B166" t="s">
        <v>917</v>
      </c>
      <c r="D166" s="89"/>
    </row>
    <row r="167" ht="15.75" customHeight="1">
      <c r="B167" t="s">
        <v>918</v>
      </c>
      <c r="D167" s="89"/>
    </row>
    <row r="168" ht="15.75" customHeight="1">
      <c r="B168" t="s">
        <v>927</v>
      </c>
      <c r="D168" s="89"/>
    </row>
    <row r="169" ht="15.75" customHeight="1">
      <c r="B169" t="s">
        <v>936</v>
      </c>
      <c r="D169" s="89"/>
    </row>
    <row r="170" ht="15.75" customHeight="1">
      <c r="B170" t="s">
        <v>941</v>
      </c>
      <c r="D170" s="89"/>
    </row>
    <row r="171" ht="15.75" customHeight="1">
      <c r="B171" t="s">
        <v>944</v>
      </c>
      <c r="D171" s="89"/>
    </row>
    <row r="172" ht="15.75" customHeight="1">
      <c r="B172" t="s">
        <v>949</v>
      </c>
      <c r="D172" s="89"/>
    </row>
    <row r="173" ht="15.75" customHeight="1">
      <c r="B173" t="s">
        <v>955</v>
      </c>
      <c r="D173" s="89"/>
    </row>
    <row r="174" ht="15.75" customHeight="1">
      <c r="B174" t="s">
        <v>958</v>
      </c>
      <c r="D174" s="89"/>
    </row>
    <row r="175" ht="15.75" customHeight="1">
      <c r="B175" t="s">
        <v>967</v>
      </c>
      <c r="D175" s="89"/>
    </row>
    <row r="176" ht="15.75" customHeight="1">
      <c r="B176" t="s">
        <v>974</v>
      </c>
      <c r="D176" s="89"/>
    </row>
    <row r="177" ht="15.75" customHeight="1">
      <c r="B177" t="s">
        <v>979</v>
      </c>
      <c r="D177" s="89"/>
    </row>
    <row r="178" ht="15.75" customHeight="1">
      <c r="B178" t="s">
        <v>983</v>
      </c>
      <c r="D178" s="89"/>
    </row>
    <row r="179" ht="15.75" customHeight="1">
      <c r="B179" t="b">
        <v>0</v>
      </c>
      <c r="D179" s="89"/>
    </row>
    <row r="180" ht="15.75" customHeight="1">
      <c r="B180" t="s">
        <v>994</v>
      </c>
      <c r="D180" s="89"/>
    </row>
    <row r="181" ht="15.75" customHeight="1">
      <c r="B181" s="80">
        <v>37917.649872685186</v>
      </c>
      <c r="D181" s="89"/>
    </row>
    <row r="182" ht="15.75" customHeight="1">
      <c r="B182" t="s">
        <v>1007</v>
      </c>
      <c r="D182" s="89"/>
    </row>
    <row r="183" ht="15.75" customHeight="1">
      <c r="B183" t="s">
        <v>1019</v>
      </c>
      <c r="D183" s="89"/>
    </row>
    <row r="184" ht="15.75" customHeight="1">
      <c r="B184" t="s">
        <v>1026</v>
      </c>
      <c r="D184" s="89"/>
    </row>
    <row r="185" ht="15.75" customHeight="1">
      <c r="B185" t="s">
        <v>1034</v>
      </c>
      <c r="D185" s="89"/>
    </row>
    <row r="186" ht="15.75" customHeight="1">
      <c r="B186" t="s">
        <v>1042</v>
      </c>
      <c r="D186" s="89"/>
    </row>
    <row r="187" ht="15.75" customHeight="1">
      <c r="B187" t="s">
        <v>1048</v>
      </c>
      <c r="D187" s="89"/>
    </row>
    <row r="188" ht="15.75" customHeight="1">
      <c r="B188" t="s">
        <v>1057</v>
      </c>
      <c r="D188" s="89"/>
    </row>
    <row r="189" ht="15.75" customHeight="1">
      <c r="B189" t="s">
        <v>1061</v>
      </c>
      <c r="D189" s="89"/>
    </row>
    <row r="190" ht="15.75" customHeight="1">
      <c r="B190" t="s">
        <v>1066</v>
      </c>
      <c r="D190" s="89"/>
    </row>
    <row r="191" ht="15.75" customHeight="1">
      <c r="B191" t="s">
        <v>1072</v>
      </c>
      <c r="D191" s="89"/>
    </row>
    <row r="192" ht="15.75" customHeight="1">
      <c r="B192" t="s">
        <v>1078</v>
      </c>
      <c r="D192" s="89"/>
    </row>
    <row r="193" ht="15.75" customHeight="1">
      <c r="B193" t="s">
        <v>1088</v>
      </c>
      <c r="D193" s="89"/>
    </row>
    <row r="194" ht="15.75" customHeight="1">
      <c r="B194" t="s">
        <v>1093</v>
      </c>
      <c r="D194" s="89"/>
    </row>
    <row r="195" ht="15.75" customHeight="1">
      <c r="B195" t="s">
        <v>1099</v>
      </c>
      <c r="D195" s="89"/>
    </row>
    <row r="196" ht="15.75" customHeight="1">
      <c r="B196" t="s">
        <v>1104</v>
      </c>
      <c r="D196" s="89"/>
    </row>
    <row r="197" ht="15.75" customHeight="1">
      <c r="B197" t="s">
        <v>1108</v>
      </c>
      <c r="D197" s="89"/>
    </row>
    <row r="198" ht="15.75" customHeight="1">
      <c r="B198" t="s">
        <v>1113</v>
      </c>
      <c r="D198" s="89"/>
    </row>
    <row r="199" ht="15.75" customHeight="1">
      <c r="B199" t="s">
        <v>1117</v>
      </c>
      <c r="D199" s="89"/>
    </row>
    <row r="200" ht="15.75" customHeight="1">
      <c r="B200" t="s">
        <v>1125</v>
      </c>
      <c r="D200" s="89"/>
    </row>
    <row r="201" ht="15.75" customHeight="1">
      <c r="B201" t="s">
        <v>1144</v>
      </c>
      <c r="D201" s="89"/>
    </row>
    <row r="202" ht="15.75" customHeight="1">
      <c r="B202" t="s">
        <v>1151</v>
      </c>
      <c r="D202" s="89"/>
    </row>
    <row r="203" ht="15.75" customHeight="1">
      <c r="B203" t="s">
        <v>1158</v>
      </c>
      <c r="D203" s="89"/>
    </row>
    <row r="204" ht="15.75" customHeight="1">
      <c r="B204" t="s">
        <v>1161</v>
      </c>
      <c r="D204" s="89"/>
    </row>
    <row r="205" ht="15.75" customHeight="1">
      <c r="B205" t="s">
        <v>1165</v>
      </c>
      <c r="D205" s="89"/>
    </row>
    <row r="206" ht="15.75" customHeight="1">
      <c r="B206" t="s">
        <v>1171</v>
      </c>
      <c r="D206" s="89"/>
    </row>
    <row r="207" ht="15.75" customHeight="1">
      <c r="B207" t="s">
        <v>1174</v>
      </c>
      <c r="D207" s="89"/>
    </row>
    <row r="208" ht="15.75" customHeight="1">
      <c r="B208" t="s">
        <v>1180</v>
      </c>
      <c r="D208" s="89"/>
    </row>
    <row r="209" ht="15.75" customHeight="1">
      <c r="B209" t="s">
        <v>1182</v>
      </c>
      <c r="D209" s="89"/>
    </row>
    <row r="210" ht="15.75" customHeight="1">
      <c r="B210" t="s">
        <v>1194</v>
      </c>
      <c r="D210" s="89"/>
    </row>
    <row r="211" ht="15.75" customHeight="1">
      <c r="B211" t="s">
        <v>1200</v>
      </c>
      <c r="D211" s="89"/>
    </row>
    <row r="212" ht="15.75" customHeight="1">
      <c r="B212" t="s">
        <v>1217</v>
      </c>
      <c r="D212" s="89"/>
    </row>
    <row r="213" ht="15.75" customHeight="1">
      <c r="B213" t="s">
        <v>1222</v>
      </c>
      <c r="D213" s="89"/>
    </row>
    <row r="214" ht="15.75" customHeight="1">
      <c r="B214" t="s">
        <v>1229</v>
      </c>
      <c r="D214" s="89"/>
    </row>
    <row r="215" ht="15.75" customHeight="1">
      <c r="B215" t="s">
        <v>1238</v>
      </c>
      <c r="D215" s="89"/>
    </row>
    <row r="216" ht="15.75" customHeight="1">
      <c r="B216" t="s">
        <v>1245</v>
      </c>
      <c r="D216" s="89"/>
    </row>
    <row r="217" ht="15.75" customHeight="1">
      <c r="B217" t="s">
        <v>1248</v>
      </c>
      <c r="D217" s="89"/>
    </row>
    <row r="218" ht="15.75" customHeight="1">
      <c r="B218" t="s">
        <v>1254</v>
      </c>
      <c r="D218" s="89"/>
    </row>
    <row r="219" ht="15.75" customHeight="1">
      <c r="B219" t="s">
        <v>1260</v>
      </c>
      <c r="D219" s="89"/>
    </row>
    <row r="220" ht="15.75" customHeight="1">
      <c r="B220" t="s">
        <v>1264</v>
      </c>
      <c r="D220" s="89"/>
    </row>
    <row r="221" ht="15.75" customHeight="1">
      <c r="B221" t="s">
        <v>1269</v>
      </c>
      <c r="D221" s="89"/>
    </row>
    <row r="222" ht="15.75" customHeight="1">
      <c r="B222" t="s">
        <v>1272</v>
      </c>
      <c r="D222" s="89"/>
    </row>
    <row r="223" ht="15.75" customHeight="1">
      <c r="B223" t="s">
        <v>1275</v>
      </c>
      <c r="D223" s="89"/>
    </row>
    <row r="224" ht="15.75" customHeight="1">
      <c r="B224" t="s">
        <v>1286</v>
      </c>
      <c r="D224" s="89"/>
    </row>
    <row r="225" ht="15.75" customHeight="1">
      <c r="B225" t="s">
        <v>1294</v>
      </c>
      <c r="D225" s="89"/>
    </row>
    <row r="226" ht="15.75" customHeight="1">
      <c r="B226" t="s">
        <v>1305</v>
      </c>
      <c r="D226" s="89"/>
    </row>
    <row r="227" ht="15.75" customHeight="1">
      <c r="B227" t="s">
        <v>1318</v>
      </c>
      <c r="D227" s="89"/>
    </row>
    <row r="228" ht="15.75" customHeight="1">
      <c r="B228" t="s">
        <v>1324</v>
      </c>
      <c r="D228" s="89"/>
    </row>
    <row r="229" ht="15.75" customHeight="1">
      <c r="B229" t="s">
        <v>1329</v>
      </c>
      <c r="D229" s="89"/>
    </row>
    <row r="230" ht="15.75" customHeight="1">
      <c r="B230" t="s">
        <v>1334</v>
      </c>
      <c r="D230" s="89"/>
    </row>
    <row r="231" ht="15.75" customHeight="1">
      <c r="B231" t="s">
        <v>1340</v>
      </c>
      <c r="D231" s="89"/>
    </row>
    <row r="232" ht="15.75" customHeight="1">
      <c r="B232" t="s">
        <v>1344</v>
      </c>
      <c r="D232" s="89"/>
    </row>
    <row r="233" ht="15.75" customHeight="1">
      <c r="B233" t="s">
        <v>1355</v>
      </c>
      <c r="D233" s="89"/>
    </row>
    <row r="234" ht="15.75" customHeight="1">
      <c r="B234" t="s">
        <v>1363</v>
      </c>
      <c r="D234" s="89"/>
    </row>
    <row r="235" ht="15.75" customHeight="1">
      <c r="B235" t="s">
        <v>1369</v>
      </c>
      <c r="D235" s="89"/>
    </row>
    <row r="236" ht="15.75" customHeight="1">
      <c r="B236" t="s">
        <v>1390</v>
      </c>
      <c r="D236" s="89"/>
    </row>
    <row r="237" ht="15.75" customHeight="1">
      <c r="B237" t="s">
        <v>1392</v>
      </c>
      <c r="D237" s="89"/>
    </row>
    <row r="238" ht="15.75" customHeight="1">
      <c r="B238" t="s">
        <v>1396</v>
      </c>
      <c r="D238" s="89"/>
    </row>
    <row r="239" ht="15.75" customHeight="1">
      <c r="B239" t="s">
        <v>1399</v>
      </c>
      <c r="D239" s="89"/>
    </row>
    <row r="240" ht="15.75" customHeight="1">
      <c r="B240" t="s">
        <v>1410</v>
      </c>
      <c r="D240" s="89"/>
    </row>
    <row r="241" ht="15.75" customHeight="1">
      <c r="B241" t="s">
        <v>1417</v>
      </c>
      <c r="D241" s="89"/>
    </row>
    <row r="242" ht="15.75" customHeight="1">
      <c r="B242" t="s">
        <v>1423</v>
      </c>
      <c r="D242" s="89"/>
    </row>
    <row r="243" ht="15.75" customHeight="1">
      <c r="B243" t="s">
        <v>1424</v>
      </c>
      <c r="D243" s="89"/>
    </row>
    <row r="244" ht="15.75" customHeight="1">
      <c r="B244" t="s">
        <v>1426</v>
      </c>
      <c r="D244" s="89"/>
    </row>
    <row r="245" ht="15.75" customHeight="1">
      <c r="B245" t="s">
        <v>1434</v>
      </c>
      <c r="D245" s="89"/>
    </row>
    <row r="246" ht="15.75" customHeight="1">
      <c r="B246" t="s">
        <v>1442</v>
      </c>
      <c r="D246" s="89"/>
    </row>
    <row r="247" ht="15.75" customHeight="1">
      <c r="B247" t="s">
        <v>1447</v>
      </c>
      <c r="D247" s="89"/>
    </row>
    <row r="248" ht="15.75" customHeight="1">
      <c r="B248" t="s">
        <v>1453</v>
      </c>
      <c r="D248" s="89"/>
    </row>
    <row r="249" ht="15.75" customHeight="1">
      <c r="B249" t="s">
        <v>1457</v>
      </c>
      <c r="D249" s="89"/>
    </row>
    <row r="250" ht="15.75" customHeight="1">
      <c r="B250" t="s">
        <v>1463</v>
      </c>
      <c r="D250" s="89"/>
    </row>
    <row r="251" ht="15.75" customHeight="1">
      <c r="B251" t="s">
        <v>1468</v>
      </c>
      <c r="D251" s="89"/>
    </row>
    <row r="252" ht="15.75" customHeight="1">
      <c r="B252" t="s">
        <v>1470</v>
      </c>
      <c r="D252" s="89"/>
    </row>
    <row r="253" ht="15.75" customHeight="1">
      <c r="B253" t="s">
        <v>1472</v>
      </c>
      <c r="D253" s="89"/>
    </row>
    <row r="254" ht="15.75" customHeight="1">
      <c r="B254" t="s">
        <v>1477</v>
      </c>
      <c r="D254" s="89"/>
    </row>
    <row r="255" ht="15.75" customHeight="1">
      <c r="B255" t="s">
        <v>1482</v>
      </c>
      <c r="D255" s="89"/>
    </row>
    <row r="256" ht="15.75" customHeight="1">
      <c r="B256" t="s">
        <v>1487</v>
      </c>
      <c r="D256" s="89"/>
    </row>
    <row r="257" ht="15.75" customHeight="1">
      <c r="B257" t="s">
        <v>1491</v>
      </c>
      <c r="D257" s="89"/>
    </row>
    <row r="258" ht="15.75" customHeight="1">
      <c r="B258" t="s">
        <v>1496</v>
      </c>
      <c r="D258" s="89"/>
    </row>
    <row r="259" ht="15.75" customHeight="1">
      <c r="B259" t="s">
        <v>1503</v>
      </c>
      <c r="D259" s="89"/>
    </row>
    <row r="260" ht="15.75" customHeight="1">
      <c r="B260" t="s">
        <v>1511</v>
      </c>
      <c r="D260" s="89"/>
    </row>
    <row r="261" ht="15.75" customHeight="1">
      <c r="B261" t="s">
        <v>1515</v>
      </c>
      <c r="D261" s="89"/>
    </row>
    <row r="262" ht="15.75" customHeight="1">
      <c r="B262" t="s">
        <v>1519</v>
      </c>
      <c r="D262" s="89"/>
    </row>
    <row r="263" ht="15.75" customHeight="1">
      <c r="B263" t="s">
        <v>1522</v>
      </c>
      <c r="D263" s="89"/>
    </row>
    <row r="264" ht="15.75" customHeight="1">
      <c r="B264" t="s">
        <v>1528</v>
      </c>
      <c r="D264" s="89"/>
    </row>
    <row r="265" ht="15.75" customHeight="1">
      <c r="B265" t="s">
        <v>1531</v>
      </c>
      <c r="D265" s="89"/>
    </row>
    <row r="266" ht="15.75" customHeight="1">
      <c r="B266" t="s">
        <v>1534</v>
      </c>
      <c r="D266" s="89"/>
    </row>
    <row r="267" ht="15.75" customHeight="1">
      <c r="B267" t="s">
        <v>1540</v>
      </c>
      <c r="D267" s="89"/>
    </row>
    <row r="268" ht="15.75" customHeight="1">
      <c r="B268" t="s">
        <v>1545</v>
      </c>
      <c r="D268" s="89"/>
    </row>
    <row r="269" ht="15.75" customHeight="1">
      <c r="B269" t="s">
        <v>1550</v>
      </c>
      <c r="D269" s="89"/>
    </row>
    <row r="270" ht="15.75" customHeight="1">
      <c r="B270" t="s">
        <v>1553</v>
      </c>
      <c r="D270" s="89"/>
    </row>
    <row r="271" ht="15.75" customHeight="1">
      <c r="B271" t="s">
        <v>1559</v>
      </c>
      <c r="D271" s="89"/>
    </row>
    <row r="272" ht="15.75" customHeight="1">
      <c r="B272" t="s">
        <v>1576</v>
      </c>
      <c r="D272" s="89"/>
    </row>
    <row r="273" ht="15.75" customHeight="1">
      <c r="B273" t="s">
        <v>1581</v>
      </c>
      <c r="D273" s="89"/>
    </row>
    <row r="274" ht="15.75" customHeight="1">
      <c r="B274" t="s">
        <v>1584</v>
      </c>
      <c r="D274" s="89"/>
    </row>
    <row r="275" ht="15.75" customHeight="1">
      <c r="B275">
        <v>1.0</v>
      </c>
      <c r="D275" s="89"/>
    </row>
    <row r="276" ht="15.75" customHeight="1">
      <c r="B276" t="s">
        <v>1591</v>
      </c>
      <c r="D276" s="89"/>
    </row>
    <row r="277" ht="15.75" customHeight="1">
      <c r="B277" t="s">
        <v>1594</v>
      </c>
      <c r="D277" s="89"/>
    </row>
    <row r="278" ht="15.75" customHeight="1">
      <c r="B278" t="s">
        <v>1600</v>
      </c>
      <c r="D278" s="89"/>
    </row>
    <row r="279" ht="15.75" customHeight="1">
      <c r="B279" t="s">
        <v>1604</v>
      </c>
      <c r="D279" s="89"/>
    </row>
    <row r="280" ht="15.75" customHeight="1">
      <c r="B280" t="s">
        <v>1609</v>
      </c>
      <c r="D280" s="89"/>
    </row>
    <row r="281" ht="15.75" customHeight="1">
      <c r="B281" t="s">
        <v>1615</v>
      </c>
      <c r="D281" s="89"/>
    </row>
    <row r="282" ht="15.75" customHeight="1">
      <c r="B282" t="s">
        <v>1620</v>
      </c>
      <c r="D282" s="89"/>
    </row>
    <row r="283" ht="15.75" customHeight="1">
      <c r="B283" t="s">
        <v>1623</v>
      </c>
      <c r="D283" s="89"/>
    </row>
    <row r="284" ht="15.75" customHeight="1">
      <c r="B284" t="s">
        <v>1627</v>
      </c>
      <c r="D284" s="89"/>
    </row>
    <row r="285" ht="15.75" customHeight="1">
      <c r="B285" t="s">
        <v>1631</v>
      </c>
      <c r="D285" s="89"/>
    </row>
    <row r="286" ht="15.75" customHeight="1">
      <c r="B286" t="s">
        <v>1635</v>
      </c>
      <c r="D286" s="89"/>
    </row>
    <row r="287" ht="15.75" customHeight="1">
      <c r="B287" t="s">
        <v>1639</v>
      </c>
      <c r="D287" s="89"/>
    </row>
    <row r="288" ht="15.75" customHeight="1">
      <c r="B288" t="s">
        <v>1643</v>
      </c>
      <c r="D288" s="89"/>
    </row>
    <row r="289" ht="15.75" customHeight="1">
      <c r="B289" t="s">
        <v>1644</v>
      </c>
      <c r="D289" s="89"/>
    </row>
    <row r="290" ht="15.75" customHeight="1">
      <c r="B290" t="s">
        <v>1648</v>
      </c>
      <c r="D290" s="89"/>
    </row>
    <row r="291" ht="15.75" customHeight="1">
      <c r="B291" t="s">
        <v>1650</v>
      </c>
      <c r="D291" s="89"/>
    </row>
    <row r="292" ht="15.75" customHeight="1">
      <c r="B292" t="s">
        <v>1653</v>
      </c>
      <c r="D292" s="89"/>
    </row>
    <row r="293" ht="15.75" customHeight="1">
      <c r="B293" t="s">
        <v>1664</v>
      </c>
      <c r="D293" s="89"/>
    </row>
    <row r="294" ht="15.75" customHeight="1">
      <c r="B294" t="s">
        <v>1668</v>
      </c>
      <c r="D294" s="89"/>
    </row>
    <row r="295" ht="15.75" customHeight="1">
      <c r="B295" t="s">
        <v>1672</v>
      </c>
      <c r="D295" s="89"/>
    </row>
    <row r="296" ht="15.75" customHeight="1">
      <c r="B296" t="s">
        <v>1676</v>
      </c>
      <c r="D296" s="89"/>
    </row>
    <row r="297" ht="15.75" customHeight="1">
      <c r="B297" t="s">
        <v>1680</v>
      </c>
      <c r="D297" s="89"/>
    </row>
    <row r="298" ht="15.75" customHeight="1">
      <c r="B298" t="s">
        <v>1685</v>
      </c>
      <c r="D298" s="89"/>
    </row>
    <row r="299" ht="15.75" customHeight="1">
      <c r="B299" t="s">
        <v>1689</v>
      </c>
      <c r="D299" s="89"/>
    </row>
    <row r="300" ht="15.75" customHeight="1">
      <c r="B300" t="s">
        <v>1692</v>
      </c>
      <c r="D300" s="89"/>
    </row>
    <row r="301" ht="15.75" customHeight="1">
      <c r="B301" t="s">
        <v>1697</v>
      </c>
      <c r="D301" s="89"/>
    </row>
    <row r="302" ht="15.75" customHeight="1">
      <c r="B302" t="s">
        <v>1701</v>
      </c>
      <c r="D302" s="89"/>
    </row>
    <row r="303" ht="15.75" customHeight="1">
      <c r="B303" t="s">
        <v>1705</v>
      </c>
      <c r="D303" s="89"/>
    </row>
    <row r="304" ht="15.75" customHeight="1">
      <c r="B304" t="s">
        <v>1709</v>
      </c>
      <c r="D304" s="89"/>
    </row>
    <row r="305" ht="15.75" customHeight="1">
      <c r="B305" t="s">
        <v>1714</v>
      </c>
      <c r="D305" s="89"/>
    </row>
    <row r="306" ht="15.75" customHeight="1">
      <c r="B306" t="s">
        <v>1717</v>
      </c>
      <c r="D306" s="89"/>
    </row>
    <row r="307" ht="15.75" customHeight="1">
      <c r="B307" t="s">
        <v>1720</v>
      </c>
      <c r="D307" s="89"/>
    </row>
    <row r="308" ht="15.75" customHeight="1">
      <c r="B308" t="s">
        <v>1727</v>
      </c>
      <c r="D308" s="89"/>
    </row>
    <row r="309" ht="15.75" customHeight="1">
      <c r="B309" t="s">
        <v>1731</v>
      </c>
      <c r="D309" s="89"/>
    </row>
    <row r="310" ht="15.75" customHeight="1">
      <c r="B310" t="s">
        <v>1734</v>
      </c>
      <c r="D310" s="89"/>
    </row>
    <row r="311" ht="15.75" customHeight="1">
      <c r="B311" t="s">
        <v>1736</v>
      </c>
      <c r="D311" s="89"/>
    </row>
    <row r="312" ht="15.75" customHeight="1">
      <c r="B312" t="s">
        <v>1738</v>
      </c>
      <c r="D312" s="89"/>
    </row>
    <row r="313" ht="15.75" customHeight="1">
      <c r="B313" t="s">
        <v>1739</v>
      </c>
      <c r="D313" s="89"/>
    </row>
    <row r="314" ht="15.75" customHeight="1">
      <c r="B314" t="s">
        <v>1745</v>
      </c>
      <c r="D314" s="89"/>
    </row>
    <row r="315" ht="15.75" customHeight="1">
      <c r="B315" t="s">
        <v>1747</v>
      </c>
      <c r="D315" s="89"/>
    </row>
    <row r="316" ht="15.75" customHeight="1">
      <c r="B316" t="s">
        <v>1750</v>
      </c>
      <c r="D316" s="89"/>
    </row>
    <row r="317" ht="15.75" customHeight="1">
      <c r="B317" t="s">
        <v>1753</v>
      </c>
      <c r="D317" s="89"/>
    </row>
    <row r="318" ht="15.75" customHeight="1">
      <c r="B318" t="s">
        <v>1755</v>
      </c>
      <c r="D318" s="89"/>
    </row>
    <row r="319" ht="15.75" customHeight="1">
      <c r="B319" t="s">
        <v>1757</v>
      </c>
      <c r="D319" s="89"/>
    </row>
    <row r="320" ht="15.75" customHeight="1">
      <c r="B320" t="s">
        <v>1759</v>
      </c>
      <c r="D320" s="89"/>
    </row>
    <row r="321" ht="15.75" customHeight="1">
      <c r="B321" t="s">
        <v>1761</v>
      </c>
      <c r="D321" s="89"/>
    </row>
    <row r="322" ht="15.75" customHeight="1">
      <c r="B322" t="s">
        <v>1763</v>
      </c>
      <c r="D322" s="89"/>
    </row>
    <row r="323" ht="15.75" customHeight="1">
      <c r="B323" t="s">
        <v>1766</v>
      </c>
      <c r="D323" s="89"/>
    </row>
    <row r="324" ht="15.75" customHeight="1">
      <c r="B324" t="s">
        <v>1769</v>
      </c>
      <c r="D324" s="89"/>
    </row>
    <row r="325" ht="15.75" customHeight="1">
      <c r="B325" t="s">
        <v>1773</v>
      </c>
      <c r="D325" s="89"/>
    </row>
    <row r="326" ht="15.75" customHeight="1">
      <c r="B326" t="s">
        <v>1775</v>
      </c>
      <c r="D326" s="89"/>
    </row>
    <row r="327" ht="15.75" customHeight="1">
      <c r="B327" t="s">
        <v>1779</v>
      </c>
      <c r="D327" s="89"/>
    </row>
    <row r="328" ht="15.75" customHeight="1">
      <c r="B328" t="s">
        <v>1782</v>
      </c>
      <c r="D328" s="89"/>
    </row>
    <row r="329" ht="15.75" customHeight="1">
      <c r="B329" t="s">
        <v>1785</v>
      </c>
      <c r="D329" s="89"/>
    </row>
    <row r="330" ht="15.75" customHeight="1">
      <c r="B330" t="s">
        <v>1787</v>
      </c>
      <c r="D330" s="89"/>
    </row>
    <row r="331" ht="15.75" customHeight="1">
      <c r="B331" t="s">
        <v>1790</v>
      </c>
      <c r="D331" s="89"/>
    </row>
    <row r="332" ht="15.75" customHeight="1">
      <c r="B332" t="s">
        <v>1793</v>
      </c>
      <c r="D332" s="89"/>
    </row>
    <row r="333" ht="15.75" customHeight="1">
      <c r="B333" t="s">
        <v>1797</v>
      </c>
      <c r="D333" s="89"/>
    </row>
    <row r="334" ht="15.75" customHeight="1">
      <c r="B334" t="s">
        <v>1800</v>
      </c>
      <c r="D334" s="89"/>
    </row>
    <row r="335" ht="15.75" customHeight="1">
      <c r="B335" t="s">
        <v>1802</v>
      </c>
      <c r="D335" s="89"/>
    </row>
    <row r="336" ht="15.75" customHeight="1">
      <c r="B336" t="s">
        <v>1804</v>
      </c>
      <c r="D336" s="89"/>
    </row>
    <row r="337" ht="15.75" customHeight="1">
      <c r="B337" t="s">
        <v>1806</v>
      </c>
      <c r="D337" s="89"/>
    </row>
    <row r="338" ht="15.75" customHeight="1">
      <c r="B338" t="s">
        <v>1808</v>
      </c>
      <c r="D338" s="89"/>
    </row>
    <row r="339" ht="15.75" customHeight="1">
      <c r="B339" t="s">
        <v>1811</v>
      </c>
      <c r="D339" s="89"/>
    </row>
    <row r="340" ht="15.75" customHeight="1">
      <c r="B340" t="s">
        <v>1817</v>
      </c>
      <c r="D340" s="89"/>
    </row>
    <row r="341" ht="15.75" customHeight="1">
      <c r="B341" t="s">
        <v>1821</v>
      </c>
      <c r="D341" s="89"/>
    </row>
    <row r="342" ht="15.75" customHeight="1">
      <c r="B342" t="s">
        <v>1825</v>
      </c>
      <c r="D342" s="89"/>
    </row>
    <row r="343" ht="15.75" customHeight="1">
      <c r="B343" t="s">
        <v>1829</v>
      </c>
      <c r="D343" s="89"/>
    </row>
    <row r="344" ht="15.75" customHeight="1">
      <c r="B344" t="s">
        <v>1835</v>
      </c>
      <c r="D344" s="89"/>
    </row>
    <row r="345" ht="15.75" customHeight="1">
      <c r="B345" t="s">
        <v>1838</v>
      </c>
      <c r="D345" s="89"/>
    </row>
    <row r="346" ht="15.75" customHeight="1">
      <c r="B346" t="s">
        <v>1839</v>
      </c>
      <c r="D346" s="89"/>
    </row>
    <row r="347" ht="15.75" customHeight="1">
      <c r="B347" t="s">
        <v>1842</v>
      </c>
      <c r="D347" s="89"/>
    </row>
    <row r="348" ht="15.75" customHeight="1">
      <c r="B348" t="s">
        <v>1844</v>
      </c>
      <c r="D348" s="89"/>
    </row>
    <row r="349" ht="15.75" customHeight="1">
      <c r="B349" t="s">
        <v>1846</v>
      </c>
      <c r="D349" s="89"/>
    </row>
    <row r="350" ht="15.75" customHeight="1">
      <c r="B350" t="s">
        <v>1847</v>
      </c>
      <c r="D350" s="89"/>
    </row>
    <row r="351" ht="15.75" customHeight="1">
      <c r="B351" t="s">
        <v>1849</v>
      </c>
      <c r="D351" s="89"/>
    </row>
    <row r="352" ht="15.75" customHeight="1">
      <c r="B352" t="s">
        <v>1852</v>
      </c>
      <c r="D352" s="89"/>
    </row>
    <row r="353" ht="15.75" customHeight="1">
      <c r="B353" t="s">
        <v>1854</v>
      </c>
      <c r="D353" s="89"/>
    </row>
    <row r="354" ht="15.75" customHeight="1">
      <c r="B354" t="s">
        <v>1856</v>
      </c>
      <c r="D354" s="89"/>
    </row>
    <row r="355" ht="15.75" customHeight="1">
      <c r="B355" t="s">
        <v>1858</v>
      </c>
      <c r="D355" s="89"/>
    </row>
    <row r="356" ht="15.75" customHeight="1">
      <c r="B356" t="s">
        <v>1861</v>
      </c>
      <c r="D356" s="89"/>
    </row>
    <row r="357" ht="15.75" customHeight="1">
      <c r="B357" t="s">
        <v>1863</v>
      </c>
      <c r="D357" s="89"/>
    </row>
    <row r="358" ht="15.75" customHeight="1">
      <c r="B358" t="s">
        <v>1865</v>
      </c>
      <c r="D358" s="89"/>
    </row>
    <row r="359" ht="15.75" customHeight="1">
      <c r="B359" t="s">
        <v>1870</v>
      </c>
      <c r="D359" s="89"/>
    </row>
    <row r="360" ht="15.75" customHeight="1">
      <c r="B360" t="s">
        <v>1879</v>
      </c>
      <c r="D360" s="89"/>
    </row>
    <row r="361" ht="15.75" customHeight="1">
      <c r="B361" t="s">
        <v>1886</v>
      </c>
      <c r="D361" s="89"/>
    </row>
    <row r="362" ht="15.75" customHeight="1">
      <c r="B362" t="s">
        <v>1890</v>
      </c>
      <c r="D362" s="89"/>
    </row>
    <row r="363" ht="15.75" customHeight="1">
      <c r="B363" t="s">
        <v>1896</v>
      </c>
      <c r="D363" s="89"/>
    </row>
    <row r="364" ht="15.75" customHeight="1">
      <c r="B364" t="s">
        <v>1899</v>
      </c>
      <c r="D364" s="89"/>
    </row>
    <row r="365" ht="15.75" customHeight="1">
      <c r="B365" t="s">
        <v>1902</v>
      </c>
      <c r="D365" s="89"/>
    </row>
    <row r="366" ht="15.75" customHeight="1">
      <c r="B366" t="s">
        <v>1906</v>
      </c>
      <c r="D366" s="89"/>
    </row>
    <row r="367" ht="15.75" customHeight="1">
      <c r="B367" t="s">
        <v>1910</v>
      </c>
      <c r="D367" s="89"/>
    </row>
    <row r="368" ht="15.75" customHeight="1">
      <c r="B368" t="s">
        <v>1913</v>
      </c>
      <c r="D368" s="89"/>
    </row>
    <row r="369" ht="15.75" customHeight="1">
      <c r="B369" t="s">
        <v>1915</v>
      </c>
      <c r="D369" s="89"/>
    </row>
    <row r="370" ht="15.75" customHeight="1">
      <c r="B370" t="s">
        <v>1919</v>
      </c>
      <c r="D370" s="89"/>
    </row>
    <row r="371" ht="15.75" customHeight="1">
      <c r="B371" t="s">
        <v>1923</v>
      </c>
      <c r="D371" s="89"/>
    </row>
    <row r="372" ht="15.75" customHeight="1">
      <c r="B372" t="s">
        <v>1927</v>
      </c>
      <c r="D372" s="89"/>
    </row>
    <row r="373" ht="15.75" customHeight="1">
      <c r="B373" t="s">
        <v>1933</v>
      </c>
      <c r="D373" s="89"/>
    </row>
    <row r="374" ht="15.75" customHeight="1">
      <c r="B374" t="s">
        <v>1938</v>
      </c>
      <c r="D374" s="89"/>
    </row>
    <row r="375" ht="15.75" customHeight="1">
      <c r="B375" t="s">
        <v>1942</v>
      </c>
      <c r="D375" s="89"/>
    </row>
    <row r="376" ht="15.75" customHeight="1">
      <c r="B376" t="s">
        <v>1945</v>
      </c>
      <c r="D376" s="89"/>
    </row>
    <row r="377" ht="15.75" customHeight="1">
      <c r="B377" t="s">
        <v>1949</v>
      </c>
      <c r="D377" s="89"/>
    </row>
    <row r="378" ht="15.75" customHeight="1">
      <c r="B378" t="s">
        <v>1953</v>
      </c>
      <c r="D378" s="89"/>
    </row>
    <row r="379" ht="15.75" customHeight="1">
      <c r="B379" t="s">
        <v>1957</v>
      </c>
      <c r="D379" s="89"/>
    </row>
    <row r="380" ht="15.75" customHeight="1">
      <c r="B380" t="s">
        <v>1961</v>
      </c>
      <c r="D380" s="89"/>
    </row>
    <row r="381" ht="15.75" customHeight="1">
      <c r="B381" t="s">
        <v>1966</v>
      </c>
      <c r="D381" s="89"/>
    </row>
    <row r="382" ht="15.75" customHeight="1">
      <c r="B382" t="s">
        <v>1970</v>
      </c>
      <c r="D382" s="89"/>
    </row>
    <row r="383" ht="15.75" customHeight="1">
      <c r="B383" t="s">
        <v>1971</v>
      </c>
      <c r="D383" s="89"/>
    </row>
    <row r="384" ht="15.75" customHeight="1">
      <c r="B384" t="s">
        <v>1974</v>
      </c>
      <c r="D384" s="89"/>
    </row>
    <row r="385" ht="15.75" customHeight="1">
      <c r="B385" t="s">
        <v>1976</v>
      </c>
      <c r="D385" s="89"/>
    </row>
    <row r="386" ht="15.75" customHeight="1">
      <c r="B386" t="s">
        <v>1978</v>
      </c>
      <c r="D386" s="89"/>
    </row>
    <row r="387" ht="15.75" customHeight="1">
      <c r="B387" t="s">
        <v>1980</v>
      </c>
      <c r="D387" s="89"/>
    </row>
    <row r="388" ht="15.75" customHeight="1">
      <c r="B388" t="s">
        <v>1982</v>
      </c>
      <c r="D388" s="89"/>
    </row>
    <row r="389" ht="15.75" customHeight="1">
      <c r="B389" t="s">
        <v>1984</v>
      </c>
      <c r="D389" s="89"/>
    </row>
    <row r="390" ht="15.75" customHeight="1">
      <c r="B390" t="s">
        <v>1988</v>
      </c>
      <c r="D390" s="89"/>
    </row>
    <row r="391" ht="15.75" customHeight="1">
      <c r="B391" t="s">
        <v>1991</v>
      </c>
      <c r="D391" s="89"/>
    </row>
    <row r="392" ht="15.75" customHeight="1">
      <c r="B392" t="s">
        <v>1993</v>
      </c>
      <c r="D392" s="89"/>
    </row>
    <row r="393" ht="15.75" customHeight="1">
      <c r="B393" t="s">
        <v>1994</v>
      </c>
      <c r="D393" s="89"/>
    </row>
    <row r="394" ht="15.75" customHeight="1">
      <c r="B394" t="s">
        <v>1995</v>
      </c>
      <c r="D394" s="89"/>
    </row>
    <row r="395" ht="15.75" customHeight="1">
      <c r="B395" t="s">
        <v>1996</v>
      </c>
      <c r="D395" s="89"/>
    </row>
    <row r="396" ht="15.75" customHeight="1">
      <c r="B396" t="s">
        <v>1998</v>
      </c>
      <c r="D396" s="89"/>
    </row>
    <row r="397" ht="15.75" customHeight="1">
      <c r="B397" t="s">
        <v>2000</v>
      </c>
      <c r="D397" s="89"/>
    </row>
    <row r="398" ht="15.75" customHeight="1">
      <c r="B398" t="s">
        <v>2004</v>
      </c>
      <c r="D398" s="89"/>
    </row>
    <row r="399" ht="15.75" customHeight="1">
      <c r="B399" t="s">
        <v>2007</v>
      </c>
      <c r="D399" s="89"/>
    </row>
    <row r="400" ht="15.75" customHeight="1">
      <c r="B400" t="s">
        <v>2011</v>
      </c>
      <c r="D400" s="89"/>
    </row>
    <row r="401" ht="15.75" customHeight="1">
      <c r="B401" t="s">
        <v>2013</v>
      </c>
      <c r="D401" s="89"/>
    </row>
    <row r="402" ht="15.75" customHeight="1">
      <c r="B402" t="s">
        <v>2016</v>
      </c>
      <c r="D402" s="89"/>
    </row>
    <row r="403" ht="15.75" customHeight="1">
      <c r="B403" t="s">
        <v>2019</v>
      </c>
      <c r="D403" s="89"/>
    </row>
    <row r="404" ht="15.75" customHeight="1">
      <c r="B404" t="s">
        <v>2022</v>
      </c>
      <c r="D404" s="89"/>
    </row>
    <row r="405" ht="15.75" customHeight="1">
      <c r="B405" t="s">
        <v>2025</v>
      </c>
      <c r="D405" s="89"/>
    </row>
    <row r="406" ht="15.75" customHeight="1">
      <c r="B406" t="s">
        <v>2028</v>
      </c>
      <c r="D406" s="89"/>
    </row>
    <row r="407" ht="15.75" customHeight="1">
      <c r="B407" t="s">
        <v>2030</v>
      </c>
      <c r="D407" s="89"/>
    </row>
    <row r="408" ht="15.75" customHeight="1">
      <c r="B408" t="s">
        <v>2032</v>
      </c>
      <c r="D408" s="89"/>
    </row>
    <row r="409" ht="15.75" customHeight="1">
      <c r="B409" t="s">
        <v>2037</v>
      </c>
      <c r="D409" s="89"/>
    </row>
    <row r="410" ht="15.75" customHeight="1">
      <c r="B410" t="s">
        <v>2045</v>
      </c>
      <c r="D410" s="89"/>
    </row>
    <row r="411" ht="15.75" customHeight="1">
      <c r="B411" t="s">
        <v>2048</v>
      </c>
      <c r="D411" s="89"/>
    </row>
    <row r="412" ht="15.75" customHeight="1">
      <c r="B412" t="s">
        <v>2051</v>
      </c>
      <c r="D412" s="89"/>
    </row>
    <row r="413" ht="15.75" customHeight="1">
      <c r="B413" t="s">
        <v>2055</v>
      </c>
      <c r="D413" s="89"/>
    </row>
    <row r="414" ht="15.75" customHeight="1">
      <c r="B414" t="s">
        <v>2058</v>
      </c>
      <c r="D414" s="89"/>
    </row>
    <row r="415" ht="15.75" customHeight="1">
      <c r="B415" t="s">
        <v>2061</v>
      </c>
      <c r="D415" s="89"/>
    </row>
    <row r="416" ht="15.75" customHeight="1">
      <c r="D416" s="89"/>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2351</v>
      </c>
    </row>
    <row r="2" ht="15.75" customHeight="1">
      <c r="A2" t="s">
        <v>2352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2353</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90" t="s">
        <v>310</v>
      </c>
      <c r="B1" s="90" t="s">
        <v>2358</v>
      </c>
      <c r="C1" s="91" t="s">
        <v>2359</v>
      </c>
      <c r="D1" s="90" t="s">
        <v>281</v>
      </c>
      <c r="E1" s="90" t="s">
        <v>2360</v>
      </c>
      <c r="F1" s="90" t="s">
        <v>2361</v>
      </c>
      <c r="G1" s="91" t="s">
        <v>2362</v>
      </c>
      <c r="H1" s="92" t="s">
        <v>2363</v>
      </c>
      <c r="I1" s="92" t="s">
        <v>2364</v>
      </c>
      <c r="J1" s="92" t="str">
        <f>IFERROR(__xludf.DUMMYFUNCTION("filter($F:$F,NOT(REGEXMATCH($F:$F,""_x_"")))"),"#REF!")</f>
        <v>#REF!</v>
      </c>
      <c r="K1" s="92" t="str">
        <f>IFERROR(__xludf.DUMMYFUNCTION("filter($F:$F,REGEXMATCH($F:$F,""_x_""))"),"#REF!")</f>
        <v>#REF!</v>
      </c>
      <c r="L1" s="92" t="s">
        <v>2365</v>
      </c>
      <c r="M1" s="92"/>
      <c r="N1" s="92"/>
      <c r="O1" s="92"/>
      <c r="P1" s="92"/>
      <c r="Q1" s="92"/>
      <c r="R1" s="92"/>
      <c r="S1" s="92"/>
      <c r="T1" s="92"/>
      <c r="U1" s="92"/>
      <c r="V1" s="92"/>
    </row>
    <row r="2" ht="15.75" customHeight="1">
      <c r="A2" s="90" t="s">
        <v>291</v>
      </c>
      <c r="B2" s="90" t="s">
        <v>275</v>
      </c>
      <c r="C2" s="91" t="s">
        <v>2366</v>
      </c>
      <c r="D2" s="90" t="s">
        <v>2367</v>
      </c>
      <c r="E2" s="90" t="s">
        <v>2368</v>
      </c>
      <c r="F2" s="90" t="s">
        <v>2369</v>
      </c>
      <c r="G2" s="91" t="s">
        <v>2370</v>
      </c>
      <c r="H2" s="92" t="s">
        <v>401</v>
      </c>
      <c r="I2" s="92" t="s">
        <v>2371</v>
      </c>
      <c r="J2" s="92" t="s">
        <v>2372</v>
      </c>
      <c r="K2" s="92" t="s">
        <v>2373</v>
      </c>
      <c r="L2" s="92" t="s">
        <v>2374</v>
      </c>
      <c r="M2" s="92"/>
      <c r="N2" s="92"/>
      <c r="O2" s="92"/>
      <c r="P2" s="92"/>
      <c r="Q2" s="92"/>
      <c r="R2" s="92"/>
      <c r="S2" s="92"/>
      <c r="T2" s="92"/>
      <c r="U2" s="92"/>
      <c r="V2" s="92"/>
    </row>
    <row r="3" ht="15.75" customHeight="1">
      <c r="A3" s="90" t="s">
        <v>171</v>
      </c>
      <c r="B3" s="93"/>
      <c r="C3" s="91" t="s">
        <v>2375</v>
      </c>
      <c r="D3" s="93"/>
      <c r="E3" s="90" t="s">
        <v>2376</v>
      </c>
      <c r="F3" s="90" t="s">
        <v>2373</v>
      </c>
      <c r="G3" s="91" t="s">
        <v>2377</v>
      </c>
      <c r="H3" s="92" t="s">
        <v>2357</v>
      </c>
      <c r="I3" s="92" t="s">
        <v>2378</v>
      </c>
      <c r="J3" s="92" t="s">
        <v>2379</v>
      </c>
      <c r="K3" s="92" t="s">
        <v>2380</v>
      </c>
      <c r="L3" s="92" t="s">
        <v>2381</v>
      </c>
      <c r="M3" s="92"/>
      <c r="N3" s="92"/>
      <c r="O3" s="92"/>
      <c r="P3" s="92"/>
      <c r="Q3" s="92"/>
      <c r="R3" s="92"/>
      <c r="S3" s="92"/>
      <c r="T3" s="92"/>
      <c r="U3" s="92"/>
      <c r="V3" s="92"/>
    </row>
    <row r="4" ht="15.75" customHeight="1">
      <c r="A4" s="90" t="s">
        <v>2382</v>
      </c>
      <c r="B4" s="93"/>
      <c r="C4" s="91" t="s">
        <v>2383</v>
      </c>
      <c r="D4" s="93"/>
      <c r="E4" s="90" t="s">
        <v>2384</v>
      </c>
      <c r="F4" s="90" t="s">
        <v>2380</v>
      </c>
      <c r="G4" s="91" t="s">
        <v>2385</v>
      </c>
      <c r="H4" s="92" t="s">
        <v>72</v>
      </c>
      <c r="I4" s="92" t="s">
        <v>2386</v>
      </c>
      <c r="J4" s="92" t="s">
        <v>2387</v>
      </c>
      <c r="K4" s="92" t="s">
        <v>2388</v>
      </c>
      <c r="L4" s="92" t="s">
        <v>2389</v>
      </c>
      <c r="M4" s="92"/>
      <c r="N4" s="92"/>
      <c r="O4" s="92"/>
      <c r="P4" s="92"/>
      <c r="Q4" s="92"/>
      <c r="R4" s="92"/>
      <c r="S4" s="92"/>
      <c r="T4" s="92"/>
      <c r="U4" s="92"/>
      <c r="V4" s="92"/>
    </row>
    <row r="5" ht="15.75" customHeight="1">
      <c r="A5" s="90" t="s">
        <v>318</v>
      </c>
      <c r="B5" s="93"/>
      <c r="C5" s="91" t="s">
        <v>267</v>
      </c>
      <c r="D5" s="93"/>
      <c r="E5" s="90" t="s">
        <v>2390</v>
      </c>
      <c r="F5" s="90" t="s">
        <v>2372</v>
      </c>
      <c r="G5" s="91" t="s">
        <v>2391</v>
      </c>
      <c r="H5" s="92" t="s">
        <v>2392</v>
      </c>
      <c r="I5" s="92" t="s">
        <v>2393</v>
      </c>
      <c r="J5" s="92" t="s">
        <v>2394</v>
      </c>
      <c r="K5" s="92" t="s">
        <v>2395</v>
      </c>
      <c r="L5" s="92" t="s">
        <v>2396</v>
      </c>
      <c r="M5" s="92"/>
      <c r="N5" s="92"/>
      <c r="O5" s="92"/>
      <c r="P5" s="92"/>
      <c r="Q5" s="92"/>
      <c r="R5" s="92"/>
      <c r="S5" s="92"/>
      <c r="T5" s="92"/>
      <c r="U5" s="92"/>
      <c r="V5" s="92"/>
    </row>
    <row r="6" ht="15.75" customHeight="1">
      <c r="A6" s="93" t="s">
        <v>2397</v>
      </c>
      <c r="B6" s="93"/>
      <c r="C6" s="91" t="s">
        <v>2398</v>
      </c>
      <c r="D6" s="93"/>
      <c r="E6" s="90" t="s">
        <v>2399</v>
      </c>
      <c r="F6" s="90" t="s">
        <v>2388</v>
      </c>
      <c r="G6" s="91" t="s">
        <v>2400</v>
      </c>
      <c r="H6" s="92" t="s">
        <v>2401</v>
      </c>
      <c r="I6" s="92" t="s">
        <v>2402</v>
      </c>
      <c r="J6" s="92" t="s">
        <v>2403</v>
      </c>
      <c r="K6" s="92" t="s">
        <v>2404</v>
      </c>
      <c r="L6" s="92" t="s">
        <v>2405</v>
      </c>
      <c r="M6" s="92"/>
      <c r="N6" s="92"/>
      <c r="O6" s="92"/>
      <c r="P6" s="92"/>
      <c r="Q6" s="92"/>
      <c r="R6" s="92"/>
      <c r="S6" s="92"/>
      <c r="T6" s="92"/>
      <c r="U6" s="92"/>
      <c r="V6" s="92"/>
    </row>
    <row r="7" ht="15.75" customHeight="1">
      <c r="A7" s="93"/>
      <c r="B7" s="93"/>
      <c r="C7" s="91" t="s">
        <v>2406</v>
      </c>
      <c r="D7" s="93"/>
      <c r="E7" s="90" t="s">
        <v>2407</v>
      </c>
      <c r="F7" s="90" t="s">
        <v>2395</v>
      </c>
      <c r="G7" s="91" t="s">
        <v>2408</v>
      </c>
      <c r="H7" s="92" t="s">
        <v>2409</v>
      </c>
      <c r="I7" s="92" t="s">
        <v>2410</v>
      </c>
      <c r="J7" s="92" t="s">
        <v>2411</v>
      </c>
      <c r="K7" s="92" t="s">
        <v>2412</v>
      </c>
      <c r="L7" s="92" t="s">
        <v>2413</v>
      </c>
      <c r="M7" s="92"/>
      <c r="N7" s="92"/>
      <c r="O7" s="92"/>
      <c r="P7" s="92"/>
      <c r="Q7" s="92"/>
      <c r="R7" s="92"/>
      <c r="S7" s="92"/>
      <c r="T7" s="92"/>
      <c r="U7" s="92"/>
      <c r="V7" s="92"/>
    </row>
    <row r="8" ht="15.75" customHeight="1">
      <c r="A8" s="93"/>
      <c r="B8" s="93"/>
      <c r="C8" s="91" t="s">
        <v>2414</v>
      </c>
      <c r="D8" s="93"/>
      <c r="E8" s="93" t="s">
        <v>2415</v>
      </c>
      <c r="F8" s="90" t="s">
        <v>2404</v>
      </c>
      <c r="G8" s="91" t="s">
        <v>2416</v>
      </c>
      <c r="H8" s="92" t="s">
        <v>2417</v>
      </c>
      <c r="I8" s="92" t="s">
        <v>2418</v>
      </c>
      <c r="J8" s="92" t="s">
        <v>2419</v>
      </c>
      <c r="K8" s="92" t="s">
        <v>2420</v>
      </c>
      <c r="L8" s="92" t="s">
        <v>2421</v>
      </c>
      <c r="M8" s="92"/>
      <c r="N8" s="92"/>
      <c r="O8" s="92"/>
      <c r="P8" s="92"/>
      <c r="Q8" s="92"/>
      <c r="R8" s="92"/>
      <c r="S8" s="92"/>
      <c r="T8" s="92"/>
      <c r="U8" s="92"/>
      <c r="V8" s="92"/>
    </row>
    <row r="9" ht="15.75" customHeight="1">
      <c r="A9" s="93"/>
      <c r="B9" s="93"/>
      <c r="C9" s="91" t="s">
        <v>2422</v>
      </c>
      <c r="D9" s="93"/>
      <c r="E9" s="93" t="s">
        <v>2423</v>
      </c>
      <c r="F9" s="90" t="s">
        <v>2412</v>
      </c>
      <c r="G9" s="91" t="s">
        <v>2424</v>
      </c>
      <c r="H9" s="92" t="s">
        <v>2425</v>
      </c>
      <c r="I9" s="92"/>
      <c r="J9" s="92" t="s">
        <v>2426</v>
      </c>
      <c r="K9" s="92" t="s">
        <v>2427</v>
      </c>
      <c r="L9" s="92" t="s">
        <v>2428</v>
      </c>
      <c r="M9" s="92"/>
      <c r="N9" s="92"/>
      <c r="O9" s="92"/>
      <c r="P9" s="92"/>
      <c r="Q9" s="92"/>
      <c r="R9" s="92"/>
      <c r="S9" s="92"/>
      <c r="T9" s="92"/>
      <c r="U9" s="92"/>
      <c r="V9" s="92"/>
    </row>
    <row r="10" ht="15.75" customHeight="1">
      <c r="A10" s="93"/>
      <c r="B10" s="93"/>
      <c r="C10" s="91" t="s">
        <v>2429</v>
      </c>
      <c r="D10" s="93"/>
      <c r="E10" s="93" t="s">
        <v>2430</v>
      </c>
      <c r="F10" s="90" t="s">
        <v>2420</v>
      </c>
      <c r="G10" s="91" t="s">
        <v>2431</v>
      </c>
      <c r="H10" s="92" t="s">
        <v>2432</v>
      </c>
      <c r="I10" s="92"/>
      <c r="J10" s="92" t="s">
        <v>2433</v>
      </c>
      <c r="K10" s="92" t="s">
        <v>2434</v>
      </c>
      <c r="L10" s="92" t="s">
        <v>2435</v>
      </c>
      <c r="M10" s="92"/>
      <c r="N10" s="92"/>
      <c r="O10" s="92"/>
      <c r="P10" s="92"/>
      <c r="Q10" s="92"/>
      <c r="R10" s="92"/>
      <c r="S10" s="92"/>
      <c r="T10" s="92"/>
      <c r="U10" s="92"/>
      <c r="V10" s="92"/>
    </row>
    <row r="11" ht="15.75" customHeight="1">
      <c r="A11" s="93"/>
      <c r="B11" s="93"/>
      <c r="C11" s="91" t="s">
        <v>2436</v>
      </c>
      <c r="D11" s="93"/>
      <c r="E11" s="93" t="s">
        <v>2437</v>
      </c>
      <c r="F11" s="90" t="s">
        <v>2427</v>
      </c>
      <c r="G11" s="91" t="s">
        <v>2438</v>
      </c>
      <c r="H11" s="92" t="s">
        <v>2355</v>
      </c>
      <c r="I11" s="92"/>
      <c r="J11" s="92" t="s">
        <v>2439</v>
      </c>
      <c r="K11" s="92" t="s">
        <v>2440</v>
      </c>
      <c r="L11" s="92" t="s">
        <v>2441</v>
      </c>
      <c r="M11" s="92"/>
      <c r="N11" s="92"/>
      <c r="O11" s="92"/>
      <c r="P11" s="92"/>
      <c r="Q11" s="92"/>
      <c r="R11" s="92"/>
      <c r="S11" s="92"/>
      <c r="T11" s="92"/>
      <c r="U11" s="92"/>
      <c r="V11" s="92"/>
    </row>
    <row r="12" ht="15.75" customHeight="1">
      <c r="A12" s="93"/>
      <c r="B12" s="93"/>
      <c r="C12" s="91" t="s">
        <v>2442</v>
      </c>
      <c r="D12" s="93"/>
      <c r="E12" s="93" t="s">
        <v>2443</v>
      </c>
      <c r="F12" s="90" t="s">
        <v>2379</v>
      </c>
      <c r="G12" s="91" t="s">
        <v>2444</v>
      </c>
      <c r="H12" s="92" t="s">
        <v>2445</v>
      </c>
      <c r="I12" s="92"/>
      <c r="J12" s="92" t="s">
        <v>2446</v>
      </c>
      <c r="K12" s="92" t="s">
        <v>2447</v>
      </c>
      <c r="L12" s="92" t="s">
        <v>2448</v>
      </c>
      <c r="M12" s="92"/>
      <c r="N12" s="92"/>
      <c r="O12" s="92"/>
      <c r="P12" s="92"/>
      <c r="Q12" s="92"/>
      <c r="R12" s="92"/>
      <c r="S12" s="92"/>
      <c r="T12" s="92"/>
      <c r="U12" s="92"/>
      <c r="V12" s="92"/>
    </row>
    <row r="13" ht="15.75" customHeight="1">
      <c r="A13" s="93"/>
      <c r="B13" s="93"/>
      <c r="C13" s="91" t="s">
        <v>2449</v>
      </c>
      <c r="D13" s="93"/>
      <c r="E13" s="93" t="s">
        <v>2450</v>
      </c>
      <c r="F13" s="90" t="s">
        <v>2434</v>
      </c>
      <c r="G13" s="91" t="s">
        <v>1073</v>
      </c>
      <c r="H13" s="92" t="s">
        <v>2451</v>
      </c>
      <c r="I13" s="92"/>
      <c r="J13" s="92" t="s">
        <v>238</v>
      </c>
      <c r="K13" s="92" t="s">
        <v>2452</v>
      </c>
      <c r="L13" s="92" t="s">
        <v>2453</v>
      </c>
      <c r="M13" s="92"/>
      <c r="N13" s="92"/>
      <c r="O13" s="92"/>
      <c r="P13" s="92"/>
      <c r="Q13" s="92"/>
      <c r="R13" s="92"/>
      <c r="S13" s="92"/>
      <c r="T13" s="92"/>
      <c r="U13" s="92"/>
      <c r="V13" s="92"/>
    </row>
    <row r="14" ht="15.75" customHeight="1">
      <c r="A14" s="93"/>
      <c r="B14" s="93"/>
      <c r="C14" s="93"/>
      <c r="D14" s="93"/>
      <c r="E14" s="93" t="s">
        <v>2454</v>
      </c>
      <c r="F14" s="90" t="s">
        <v>2387</v>
      </c>
      <c r="G14" s="91" t="s">
        <v>2455</v>
      </c>
      <c r="H14" s="92" t="s">
        <v>2456</v>
      </c>
      <c r="I14" s="92"/>
      <c r="J14" s="92" t="s">
        <v>2457</v>
      </c>
      <c r="K14" s="92" t="s">
        <v>2458</v>
      </c>
      <c r="L14" s="92" t="s">
        <v>2459</v>
      </c>
      <c r="M14" s="92"/>
      <c r="N14" s="92"/>
      <c r="O14" s="92"/>
      <c r="P14" s="92"/>
      <c r="Q14" s="92"/>
      <c r="R14" s="92"/>
      <c r="S14" s="92"/>
      <c r="T14" s="92"/>
      <c r="U14" s="92"/>
      <c r="V14" s="92"/>
    </row>
    <row r="15" ht="15.75" customHeight="1">
      <c r="A15" s="93"/>
      <c r="B15" s="93"/>
      <c r="C15" s="93"/>
      <c r="D15" s="93"/>
      <c r="E15" s="93" t="s">
        <v>2460</v>
      </c>
      <c r="F15" s="90" t="s">
        <v>2394</v>
      </c>
      <c r="G15" s="91" t="s">
        <v>2461</v>
      </c>
      <c r="H15" s="92" t="s">
        <v>2462</v>
      </c>
      <c r="I15" s="92"/>
      <c r="J15" s="92" t="s">
        <v>2463</v>
      </c>
      <c r="K15" s="92" t="s">
        <v>2464</v>
      </c>
      <c r="L15" s="92" t="s">
        <v>2465</v>
      </c>
      <c r="M15" s="92"/>
      <c r="N15" s="92"/>
      <c r="O15" s="92"/>
      <c r="P15" s="92"/>
      <c r="Q15" s="92"/>
      <c r="R15" s="92"/>
      <c r="S15" s="92"/>
      <c r="T15" s="92"/>
      <c r="U15" s="92"/>
      <c r="V15" s="92"/>
    </row>
    <row r="16" ht="15.75" customHeight="1">
      <c r="A16" s="93"/>
      <c r="B16" s="93"/>
      <c r="C16" s="93"/>
      <c r="D16" s="93"/>
      <c r="E16" s="93" t="s">
        <v>2466</v>
      </c>
      <c r="F16" s="90" t="s">
        <v>2440</v>
      </c>
      <c r="G16" s="91" t="s">
        <v>2467</v>
      </c>
      <c r="H16" s="92" t="s">
        <v>2468</v>
      </c>
      <c r="I16" s="92"/>
      <c r="J16" s="92" t="s">
        <v>2469</v>
      </c>
      <c r="K16" s="92" t="s">
        <v>2470</v>
      </c>
      <c r="L16" s="92" t="s">
        <v>2471</v>
      </c>
      <c r="M16" s="92"/>
      <c r="N16" s="92"/>
      <c r="O16" s="92"/>
      <c r="P16" s="92"/>
      <c r="Q16" s="92"/>
      <c r="R16" s="92"/>
      <c r="S16" s="92"/>
      <c r="T16" s="92"/>
      <c r="U16" s="92"/>
      <c r="V16" s="92"/>
    </row>
    <row r="17" ht="15.75" customHeight="1">
      <c r="A17" s="93"/>
      <c r="B17" s="93"/>
      <c r="C17" s="93"/>
      <c r="D17" s="93"/>
      <c r="E17" s="93"/>
      <c r="F17" s="93" t="s">
        <v>2447</v>
      </c>
      <c r="G17" s="91" t="s">
        <v>2472</v>
      </c>
      <c r="H17" s="92" t="s">
        <v>2473</v>
      </c>
      <c r="I17" s="92"/>
      <c r="J17" s="92"/>
      <c r="K17" s="92" t="s">
        <v>2474</v>
      </c>
      <c r="L17" s="92" t="s">
        <v>2475</v>
      </c>
      <c r="M17" s="92"/>
      <c r="N17" s="92"/>
      <c r="O17" s="92"/>
      <c r="P17" s="92"/>
      <c r="Q17" s="92"/>
      <c r="R17" s="92"/>
      <c r="S17" s="92"/>
      <c r="T17" s="92"/>
      <c r="U17" s="92"/>
      <c r="V17" s="92"/>
    </row>
    <row r="18" ht="15.75" customHeight="1">
      <c r="A18" s="93"/>
      <c r="B18" s="93"/>
      <c r="C18" s="93"/>
      <c r="D18" s="93"/>
      <c r="E18" s="93"/>
      <c r="F18" s="93" t="s">
        <v>2452</v>
      </c>
      <c r="G18" s="91" t="s">
        <v>2476</v>
      </c>
      <c r="H18" s="92" t="s">
        <v>2477</v>
      </c>
      <c r="I18" s="92"/>
      <c r="J18" s="92"/>
      <c r="K18" s="92" t="s">
        <v>2478</v>
      </c>
      <c r="L18" s="92" t="s">
        <v>2479</v>
      </c>
      <c r="M18" s="92"/>
      <c r="N18" s="92"/>
      <c r="O18" s="92"/>
      <c r="P18" s="92"/>
      <c r="Q18" s="92"/>
      <c r="R18" s="92"/>
      <c r="S18" s="92"/>
      <c r="T18" s="92"/>
      <c r="U18" s="92"/>
      <c r="V18" s="92"/>
    </row>
    <row r="19" ht="15.75" customHeight="1">
      <c r="A19" s="93"/>
      <c r="B19" s="93"/>
      <c r="C19" s="93"/>
      <c r="D19" s="93"/>
      <c r="E19" s="93"/>
      <c r="F19" s="93" t="s">
        <v>2458</v>
      </c>
      <c r="G19" s="91" t="s">
        <v>2480</v>
      </c>
      <c r="H19" s="92" t="s">
        <v>2481</v>
      </c>
      <c r="I19" s="92"/>
      <c r="J19" s="92"/>
      <c r="K19" s="92" t="s">
        <v>2482</v>
      </c>
      <c r="L19" s="92" t="s">
        <v>2483</v>
      </c>
      <c r="M19" s="92"/>
      <c r="N19" s="92"/>
      <c r="O19" s="92"/>
      <c r="P19" s="92"/>
      <c r="Q19" s="92"/>
      <c r="R19" s="92"/>
      <c r="S19" s="92"/>
      <c r="T19" s="92"/>
      <c r="U19" s="92"/>
      <c r="V19" s="92"/>
    </row>
    <row r="20" ht="15.75" customHeight="1">
      <c r="A20" s="93"/>
      <c r="B20" s="93"/>
      <c r="C20" s="93"/>
      <c r="D20" s="93"/>
      <c r="E20" s="93"/>
      <c r="F20" s="93" t="s">
        <v>2464</v>
      </c>
      <c r="G20" s="91" t="s">
        <v>2484</v>
      </c>
      <c r="H20" s="92" t="s">
        <v>2356</v>
      </c>
      <c r="I20" s="92"/>
      <c r="J20" s="92"/>
      <c r="K20" s="92" t="s">
        <v>2485</v>
      </c>
      <c r="L20" s="92" t="s">
        <v>2486</v>
      </c>
      <c r="M20" s="92"/>
      <c r="N20" s="92"/>
      <c r="O20" s="92"/>
      <c r="P20" s="92"/>
      <c r="Q20" s="92"/>
      <c r="R20" s="92"/>
      <c r="S20" s="92"/>
      <c r="T20" s="92"/>
      <c r="U20" s="92"/>
      <c r="V20" s="92"/>
    </row>
    <row r="21" ht="15.75" customHeight="1">
      <c r="A21" s="93"/>
      <c r="B21" s="93"/>
      <c r="C21" s="93"/>
      <c r="D21" s="93"/>
      <c r="E21" s="93"/>
      <c r="F21" s="93" t="s">
        <v>2470</v>
      </c>
      <c r="G21" s="91" t="s">
        <v>2487</v>
      </c>
      <c r="H21" s="92" t="s">
        <v>2488</v>
      </c>
      <c r="I21" s="92"/>
      <c r="J21" s="92"/>
      <c r="K21" s="92" t="s">
        <v>2489</v>
      </c>
      <c r="L21" s="92" t="s">
        <v>2490</v>
      </c>
      <c r="M21" s="92"/>
      <c r="N21" s="92"/>
      <c r="O21" s="92"/>
      <c r="P21" s="92"/>
      <c r="Q21" s="92"/>
      <c r="R21" s="92"/>
      <c r="S21" s="92"/>
      <c r="T21" s="92"/>
      <c r="U21" s="92"/>
      <c r="V21" s="92"/>
    </row>
    <row r="22" ht="15.75" customHeight="1">
      <c r="A22" s="93"/>
      <c r="B22" s="93"/>
      <c r="C22" s="93"/>
      <c r="D22" s="93"/>
      <c r="E22" s="93"/>
      <c r="F22" s="93" t="s">
        <v>2474</v>
      </c>
      <c r="G22" s="91" t="s">
        <v>1167</v>
      </c>
      <c r="H22" s="92" t="s">
        <v>2491</v>
      </c>
      <c r="I22" s="92"/>
      <c r="J22" s="92"/>
      <c r="K22" s="92" t="s">
        <v>2492</v>
      </c>
      <c r="L22" s="92" t="s">
        <v>2493</v>
      </c>
      <c r="M22" s="92"/>
      <c r="N22" s="92"/>
      <c r="O22" s="92"/>
      <c r="P22" s="92"/>
      <c r="Q22" s="92"/>
      <c r="R22" s="92"/>
      <c r="S22" s="92"/>
      <c r="T22" s="92"/>
      <c r="U22" s="92"/>
      <c r="V22" s="92"/>
    </row>
    <row r="23" ht="15.75" customHeight="1">
      <c r="A23" s="93"/>
      <c r="B23" s="93"/>
      <c r="C23" s="93"/>
      <c r="D23" s="93"/>
      <c r="E23" s="93"/>
      <c r="F23" s="93" t="s">
        <v>2478</v>
      </c>
      <c r="G23" s="91" t="s">
        <v>2494</v>
      </c>
      <c r="H23" s="92" t="s">
        <v>2495</v>
      </c>
      <c r="I23" s="92"/>
      <c r="J23" s="92"/>
      <c r="K23" s="92" t="s">
        <v>2496</v>
      </c>
      <c r="L23" s="92" t="s">
        <v>2497</v>
      </c>
      <c r="M23" s="92"/>
      <c r="N23" s="92"/>
      <c r="O23" s="92"/>
      <c r="P23" s="92"/>
      <c r="Q23" s="92"/>
      <c r="R23" s="92"/>
      <c r="S23" s="92"/>
      <c r="T23" s="92"/>
      <c r="U23" s="92"/>
      <c r="V23" s="92"/>
    </row>
    <row r="24" ht="15.75" customHeight="1">
      <c r="A24" s="93"/>
      <c r="B24" s="93"/>
      <c r="C24" s="93"/>
      <c r="D24" s="93"/>
      <c r="E24" s="93"/>
      <c r="F24" s="93" t="s">
        <v>2482</v>
      </c>
      <c r="G24" s="91" t="s">
        <v>2498</v>
      </c>
      <c r="H24" s="92" t="s">
        <v>2499</v>
      </c>
      <c r="I24" s="92"/>
      <c r="J24" s="92"/>
      <c r="K24" s="92" t="s">
        <v>2500</v>
      </c>
      <c r="L24" s="92" t="s">
        <v>2501</v>
      </c>
      <c r="M24" s="92"/>
      <c r="N24" s="92"/>
      <c r="O24" s="92"/>
      <c r="P24" s="92"/>
      <c r="Q24" s="92"/>
      <c r="R24" s="92"/>
      <c r="S24" s="92"/>
      <c r="T24" s="92"/>
      <c r="U24" s="92"/>
      <c r="V24" s="92"/>
    </row>
    <row r="25" ht="15.75" customHeight="1">
      <c r="A25" s="93"/>
      <c r="B25" s="93"/>
      <c r="C25" s="93"/>
      <c r="D25" s="93"/>
      <c r="E25" s="93"/>
      <c r="F25" s="93" t="s">
        <v>2485</v>
      </c>
      <c r="G25" s="91" t="s">
        <v>2502</v>
      </c>
      <c r="H25" s="92" t="s">
        <v>2503</v>
      </c>
      <c r="I25" s="92"/>
      <c r="J25" s="92"/>
      <c r="K25" s="92" t="s">
        <v>2504</v>
      </c>
      <c r="L25" s="92" t="s">
        <v>2505</v>
      </c>
      <c r="M25" s="92"/>
      <c r="N25" s="92"/>
      <c r="O25" s="92"/>
      <c r="P25" s="92"/>
      <c r="Q25" s="92"/>
      <c r="R25" s="92"/>
      <c r="S25" s="92"/>
      <c r="T25" s="92"/>
      <c r="U25" s="92"/>
      <c r="V25" s="92"/>
    </row>
    <row r="26" ht="15.75" customHeight="1">
      <c r="A26" s="93"/>
      <c r="B26" s="93"/>
      <c r="C26" s="93"/>
      <c r="D26" s="93"/>
      <c r="E26" s="93"/>
      <c r="F26" s="93" t="s">
        <v>2489</v>
      </c>
      <c r="G26" s="91" t="s">
        <v>2506</v>
      </c>
      <c r="H26" s="92" t="s">
        <v>2507</v>
      </c>
      <c r="I26" s="92"/>
      <c r="J26" s="92"/>
      <c r="K26" s="92" t="s">
        <v>2508</v>
      </c>
      <c r="L26" s="92" t="s">
        <v>2509</v>
      </c>
      <c r="M26" s="92"/>
      <c r="N26" s="92"/>
      <c r="O26" s="92"/>
      <c r="P26" s="92"/>
      <c r="Q26" s="92"/>
      <c r="R26" s="92"/>
      <c r="S26" s="92"/>
      <c r="T26" s="92"/>
      <c r="U26" s="92"/>
      <c r="V26" s="92"/>
    </row>
    <row r="27" ht="15.75" customHeight="1">
      <c r="A27" s="93"/>
      <c r="B27" s="93"/>
      <c r="C27" s="93"/>
      <c r="D27" s="93"/>
      <c r="E27" s="93"/>
      <c r="F27" s="93" t="s">
        <v>2403</v>
      </c>
      <c r="G27" s="91" t="s">
        <v>2510</v>
      </c>
      <c r="H27" s="92" t="s">
        <v>2511</v>
      </c>
      <c r="I27" s="92"/>
      <c r="J27" s="92"/>
      <c r="K27" s="92" t="s">
        <v>2512</v>
      </c>
      <c r="L27" s="92" t="s">
        <v>2513</v>
      </c>
      <c r="M27" s="92"/>
      <c r="N27" s="92"/>
      <c r="O27" s="92"/>
      <c r="P27" s="92"/>
      <c r="Q27" s="92"/>
      <c r="R27" s="92"/>
      <c r="S27" s="92"/>
      <c r="T27" s="92"/>
      <c r="U27" s="92"/>
      <c r="V27" s="92"/>
    </row>
    <row r="28" ht="15.75" customHeight="1">
      <c r="A28" s="93"/>
      <c r="B28" s="93"/>
      <c r="C28" s="93"/>
      <c r="D28" s="93"/>
      <c r="E28" s="93"/>
      <c r="F28" s="93" t="s">
        <v>2492</v>
      </c>
      <c r="G28" s="93"/>
      <c r="H28" s="92"/>
      <c r="I28" s="92"/>
      <c r="J28" s="92"/>
      <c r="K28" s="92" t="s">
        <v>2514</v>
      </c>
      <c r="L28" s="92" t="s">
        <v>2515</v>
      </c>
      <c r="M28" s="92"/>
      <c r="N28" s="92"/>
      <c r="O28" s="92"/>
      <c r="P28" s="92"/>
      <c r="Q28" s="92"/>
      <c r="R28" s="92"/>
      <c r="S28" s="92"/>
      <c r="T28" s="92"/>
      <c r="U28" s="92"/>
      <c r="V28" s="92"/>
    </row>
    <row r="29" ht="15.75" customHeight="1">
      <c r="A29" s="92"/>
      <c r="B29" s="92"/>
      <c r="C29" s="92"/>
      <c r="D29" s="92"/>
      <c r="E29" s="92"/>
      <c r="F29" s="92" t="s">
        <v>2496</v>
      </c>
      <c r="G29" s="92"/>
      <c r="H29" s="92"/>
      <c r="I29" s="92"/>
      <c r="J29" s="92"/>
      <c r="K29" s="92" t="s">
        <v>2516</v>
      </c>
      <c r="L29" s="92" t="s">
        <v>2517</v>
      </c>
      <c r="M29" s="92"/>
      <c r="N29" s="92"/>
      <c r="O29" s="92"/>
      <c r="P29" s="92"/>
      <c r="Q29" s="92"/>
      <c r="R29" s="92"/>
      <c r="S29" s="92"/>
      <c r="T29" s="92"/>
      <c r="U29" s="92"/>
      <c r="V29" s="92"/>
    </row>
    <row r="30" ht="15.75" customHeight="1">
      <c r="A30" s="92"/>
      <c r="B30" s="92"/>
      <c r="C30" s="92"/>
      <c r="D30" s="92"/>
      <c r="E30" s="92"/>
      <c r="F30" s="92" t="s">
        <v>2500</v>
      </c>
      <c r="G30" s="92"/>
      <c r="H30" s="92"/>
      <c r="I30" s="92"/>
      <c r="J30" s="92"/>
      <c r="K30" s="92" t="s">
        <v>2518</v>
      </c>
      <c r="L30" s="92" t="s">
        <v>2519</v>
      </c>
      <c r="M30" s="92"/>
      <c r="N30" s="92"/>
      <c r="O30" s="92"/>
      <c r="P30" s="92"/>
      <c r="Q30" s="92"/>
      <c r="R30" s="92"/>
      <c r="S30" s="92"/>
      <c r="T30" s="92"/>
      <c r="U30" s="92"/>
      <c r="V30" s="92"/>
    </row>
    <row r="31" ht="15.75" customHeight="1">
      <c r="A31" s="92"/>
      <c r="B31" s="92"/>
      <c r="C31" s="92"/>
      <c r="D31" s="92"/>
      <c r="E31" s="92"/>
      <c r="F31" s="92" t="s">
        <v>2504</v>
      </c>
      <c r="G31" s="92"/>
      <c r="H31" s="92"/>
      <c r="I31" s="92"/>
      <c r="J31" s="92"/>
      <c r="K31" s="92" t="s">
        <v>2520</v>
      </c>
      <c r="L31" s="92" t="s">
        <v>2521</v>
      </c>
      <c r="M31" s="92"/>
      <c r="N31" s="92"/>
      <c r="O31" s="92"/>
      <c r="P31" s="92"/>
      <c r="Q31" s="92"/>
      <c r="R31" s="92"/>
      <c r="S31" s="92"/>
      <c r="T31" s="92"/>
      <c r="U31" s="92"/>
      <c r="V31" s="92"/>
    </row>
    <row r="32" ht="15.75" customHeight="1">
      <c r="A32" s="92"/>
      <c r="B32" s="92"/>
      <c r="C32" s="92"/>
      <c r="D32" s="92"/>
      <c r="E32" s="92"/>
      <c r="F32" s="92" t="s">
        <v>2508</v>
      </c>
      <c r="G32" s="92"/>
      <c r="H32" s="92"/>
      <c r="I32" s="92"/>
      <c r="J32" s="92"/>
      <c r="K32" s="92" t="s">
        <v>2522</v>
      </c>
      <c r="L32" s="92" t="s">
        <v>2523</v>
      </c>
      <c r="M32" s="92"/>
      <c r="N32" s="92"/>
      <c r="O32" s="92"/>
      <c r="P32" s="92"/>
      <c r="Q32" s="92"/>
      <c r="R32" s="92"/>
      <c r="S32" s="92"/>
      <c r="T32" s="92"/>
      <c r="U32" s="92"/>
      <c r="V32" s="92"/>
    </row>
    <row r="33" ht="15.75" customHeight="1">
      <c r="A33" s="92"/>
      <c r="B33" s="92"/>
      <c r="C33" s="92"/>
      <c r="D33" s="92"/>
      <c r="E33" s="92"/>
      <c r="F33" s="92" t="s">
        <v>2512</v>
      </c>
      <c r="G33" s="92"/>
      <c r="H33" s="92"/>
      <c r="I33" s="92"/>
      <c r="J33" s="92"/>
      <c r="K33" s="92" t="s">
        <v>2524</v>
      </c>
      <c r="L33" s="92" t="s">
        <v>2525</v>
      </c>
      <c r="M33" s="92"/>
      <c r="N33" s="92"/>
      <c r="O33" s="92"/>
      <c r="P33" s="92"/>
      <c r="Q33" s="92"/>
      <c r="R33" s="92"/>
      <c r="S33" s="92"/>
      <c r="T33" s="92"/>
      <c r="U33" s="92"/>
      <c r="V33" s="92"/>
    </row>
    <row r="34" ht="15.75" customHeight="1">
      <c r="A34" s="92"/>
      <c r="B34" s="92"/>
      <c r="C34" s="92"/>
      <c r="D34" s="92"/>
      <c r="E34" s="92"/>
      <c r="F34" s="92" t="s">
        <v>2514</v>
      </c>
      <c r="G34" s="92"/>
      <c r="H34" s="92"/>
      <c r="I34" s="92"/>
      <c r="J34" s="92"/>
      <c r="K34" s="92" t="s">
        <v>2526</v>
      </c>
      <c r="L34" s="92" t="s">
        <v>2527</v>
      </c>
      <c r="M34" s="92"/>
      <c r="N34" s="92"/>
      <c r="O34" s="92"/>
      <c r="P34" s="92"/>
      <c r="Q34" s="92"/>
      <c r="R34" s="92"/>
      <c r="S34" s="92"/>
      <c r="T34" s="92"/>
      <c r="U34" s="92"/>
      <c r="V34" s="92"/>
    </row>
    <row r="35" ht="15.75" customHeight="1">
      <c r="A35" s="92"/>
      <c r="B35" s="92"/>
      <c r="C35" s="92"/>
      <c r="D35" s="92"/>
      <c r="E35" s="92"/>
      <c r="F35" s="92" t="s">
        <v>2516</v>
      </c>
      <c r="G35" s="92"/>
      <c r="H35" s="92"/>
      <c r="I35" s="92"/>
      <c r="J35" s="92"/>
      <c r="K35" s="92" t="s">
        <v>2528</v>
      </c>
      <c r="L35" s="92" t="s">
        <v>2529</v>
      </c>
      <c r="M35" s="92"/>
      <c r="N35" s="92"/>
      <c r="O35" s="92"/>
      <c r="P35" s="92"/>
      <c r="Q35" s="92"/>
      <c r="R35" s="92"/>
      <c r="S35" s="92"/>
      <c r="T35" s="92"/>
      <c r="U35" s="92"/>
      <c r="V35" s="92"/>
    </row>
    <row r="36" ht="15.75" customHeight="1">
      <c r="A36" s="92"/>
      <c r="B36" s="92"/>
      <c r="C36" s="92"/>
      <c r="D36" s="92"/>
      <c r="E36" s="92"/>
      <c r="F36" s="92" t="s">
        <v>2518</v>
      </c>
      <c r="G36" s="92"/>
      <c r="H36" s="92"/>
      <c r="I36" s="92"/>
      <c r="J36" s="92"/>
      <c r="K36" s="92" t="s">
        <v>2530</v>
      </c>
      <c r="L36" s="92" t="s">
        <v>2531</v>
      </c>
      <c r="M36" s="92"/>
      <c r="N36" s="92"/>
      <c r="O36" s="92"/>
      <c r="P36" s="92"/>
      <c r="Q36" s="92"/>
      <c r="R36" s="92"/>
      <c r="S36" s="92"/>
      <c r="T36" s="92"/>
      <c r="U36" s="92"/>
      <c r="V36" s="92"/>
    </row>
    <row r="37" ht="15.75" customHeight="1">
      <c r="A37" s="92"/>
      <c r="B37" s="92"/>
      <c r="C37" s="92"/>
      <c r="D37" s="92"/>
      <c r="E37" s="92"/>
      <c r="F37" s="92" t="s">
        <v>2520</v>
      </c>
      <c r="G37" s="92"/>
      <c r="H37" s="92"/>
      <c r="I37" s="92"/>
      <c r="J37" s="92"/>
      <c r="K37" s="92" t="s">
        <v>2532</v>
      </c>
      <c r="L37" s="92" t="s">
        <v>2533</v>
      </c>
      <c r="M37" s="92"/>
      <c r="N37" s="92"/>
      <c r="O37" s="92"/>
      <c r="P37" s="92"/>
      <c r="Q37" s="92"/>
      <c r="R37" s="92"/>
      <c r="S37" s="92"/>
      <c r="T37" s="92"/>
      <c r="U37" s="92"/>
      <c r="V37" s="92"/>
    </row>
    <row r="38" ht="15.75" customHeight="1">
      <c r="A38" s="92"/>
      <c r="B38" s="92"/>
      <c r="C38" s="92"/>
      <c r="D38" s="92"/>
      <c r="E38" s="92"/>
      <c r="F38" s="92" t="s">
        <v>2411</v>
      </c>
      <c r="G38" s="92"/>
      <c r="H38" s="92"/>
      <c r="I38" s="92"/>
      <c r="J38" s="92"/>
      <c r="K38" s="92" t="s">
        <v>2534</v>
      </c>
      <c r="L38" s="92" t="s">
        <v>2535</v>
      </c>
      <c r="M38" s="92"/>
      <c r="N38" s="92"/>
      <c r="O38" s="92"/>
      <c r="P38" s="92"/>
      <c r="Q38" s="92"/>
      <c r="R38" s="92"/>
      <c r="S38" s="92"/>
      <c r="T38" s="92"/>
      <c r="U38" s="92"/>
      <c r="V38" s="92"/>
    </row>
    <row r="39" ht="15.75" customHeight="1">
      <c r="A39" s="92"/>
      <c r="B39" s="92"/>
      <c r="C39" s="92"/>
      <c r="D39" s="92"/>
      <c r="E39" s="92"/>
      <c r="F39" s="92" t="s">
        <v>2419</v>
      </c>
      <c r="G39" s="92"/>
      <c r="H39" s="92"/>
      <c r="I39" s="92"/>
      <c r="J39" s="92"/>
      <c r="K39" s="92" t="s">
        <v>2536</v>
      </c>
      <c r="L39" s="92" t="s">
        <v>2537</v>
      </c>
      <c r="M39" s="92"/>
      <c r="N39" s="92"/>
      <c r="O39" s="92"/>
      <c r="P39" s="92"/>
      <c r="Q39" s="92"/>
      <c r="R39" s="92"/>
      <c r="S39" s="92"/>
      <c r="T39" s="92"/>
      <c r="U39" s="92"/>
      <c r="V39" s="92"/>
    </row>
    <row r="40" ht="15.75" customHeight="1">
      <c r="A40" s="92"/>
      <c r="B40" s="92"/>
      <c r="C40" s="92"/>
      <c r="D40" s="92"/>
      <c r="E40" s="92"/>
      <c r="F40" s="92" t="s">
        <v>2426</v>
      </c>
      <c r="G40" s="92"/>
      <c r="H40" s="92"/>
      <c r="I40" s="92"/>
      <c r="J40" s="92"/>
      <c r="K40" s="92" t="s">
        <v>2538</v>
      </c>
      <c r="L40" s="92" t="s">
        <v>2539</v>
      </c>
      <c r="M40" s="92"/>
      <c r="N40" s="92"/>
      <c r="O40" s="92"/>
      <c r="P40" s="92"/>
      <c r="Q40" s="92"/>
      <c r="R40" s="92"/>
      <c r="S40" s="92"/>
      <c r="T40" s="92"/>
      <c r="U40" s="92"/>
      <c r="V40" s="92"/>
    </row>
    <row r="41" ht="15.75" customHeight="1">
      <c r="A41" s="92"/>
      <c r="B41" s="92"/>
      <c r="C41" s="92"/>
      <c r="D41" s="92"/>
      <c r="E41" s="92"/>
      <c r="F41" s="92" t="s">
        <v>2522</v>
      </c>
      <c r="G41" s="92"/>
      <c r="H41" s="92"/>
      <c r="I41" s="92"/>
      <c r="J41" s="92"/>
      <c r="K41" s="92" t="s">
        <v>2540</v>
      </c>
      <c r="L41" s="92" t="s">
        <v>2541</v>
      </c>
      <c r="M41" s="92"/>
      <c r="N41" s="92"/>
      <c r="O41" s="92"/>
      <c r="P41" s="92"/>
      <c r="Q41" s="92"/>
      <c r="R41" s="92"/>
      <c r="S41" s="92"/>
      <c r="T41" s="92"/>
      <c r="U41" s="92"/>
      <c r="V41" s="92"/>
    </row>
    <row r="42" ht="15.75" customHeight="1">
      <c r="A42" s="92"/>
      <c r="B42" s="92"/>
      <c r="C42" s="92"/>
      <c r="D42" s="92"/>
      <c r="E42" s="92"/>
      <c r="F42" s="92" t="s">
        <v>2524</v>
      </c>
      <c r="G42" s="92"/>
      <c r="H42" s="92"/>
      <c r="I42" s="92"/>
      <c r="J42" s="92"/>
      <c r="K42" s="92" t="s">
        <v>2542</v>
      </c>
      <c r="L42" s="92" t="s">
        <v>2543</v>
      </c>
      <c r="M42" s="92"/>
      <c r="N42" s="92"/>
      <c r="O42" s="92"/>
      <c r="P42" s="92"/>
      <c r="Q42" s="92"/>
      <c r="R42" s="92"/>
      <c r="S42" s="92"/>
      <c r="T42" s="92"/>
      <c r="U42" s="92"/>
      <c r="V42" s="92"/>
    </row>
    <row r="43" ht="15.75" customHeight="1">
      <c r="A43" s="92"/>
      <c r="B43" s="92"/>
      <c r="C43" s="92"/>
      <c r="D43" s="92"/>
      <c r="E43" s="92"/>
      <c r="F43" s="92" t="s">
        <v>2526</v>
      </c>
      <c r="G43" s="92"/>
      <c r="H43" s="92"/>
      <c r="I43" s="92"/>
      <c r="J43" s="92"/>
      <c r="K43" s="92" t="s">
        <v>2544</v>
      </c>
      <c r="L43" s="92" t="s">
        <v>2545</v>
      </c>
      <c r="M43" s="92"/>
      <c r="N43" s="92"/>
      <c r="O43" s="92"/>
      <c r="P43" s="92"/>
      <c r="Q43" s="92"/>
      <c r="R43" s="92"/>
      <c r="S43" s="92"/>
      <c r="T43" s="92"/>
      <c r="U43" s="92"/>
      <c r="V43" s="92"/>
    </row>
    <row r="44" ht="15.75" customHeight="1">
      <c r="A44" s="92"/>
      <c r="B44" s="92"/>
      <c r="C44" s="92"/>
      <c r="D44" s="92"/>
      <c r="E44" s="92"/>
      <c r="F44" s="92" t="s">
        <v>2528</v>
      </c>
      <c r="G44" s="92"/>
      <c r="H44" s="92"/>
      <c r="I44" s="92"/>
      <c r="J44" s="92"/>
      <c r="K44" s="92" t="s">
        <v>2546</v>
      </c>
      <c r="L44" s="92" t="s">
        <v>2547</v>
      </c>
      <c r="M44" s="92"/>
      <c r="N44" s="92"/>
      <c r="O44" s="92"/>
      <c r="P44" s="92"/>
      <c r="Q44" s="92"/>
      <c r="R44" s="92"/>
      <c r="S44" s="92"/>
      <c r="T44" s="92"/>
      <c r="U44" s="92"/>
      <c r="V44" s="92"/>
    </row>
    <row r="45" ht="15.75" customHeight="1">
      <c r="A45" s="92"/>
      <c r="B45" s="92"/>
      <c r="C45" s="92"/>
      <c r="D45" s="92"/>
      <c r="E45" s="92"/>
      <c r="F45" s="92" t="s">
        <v>2530</v>
      </c>
      <c r="G45" s="92"/>
      <c r="H45" s="92"/>
      <c r="I45" s="92"/>
      <c r="J45" s="92"/>
      <c r="K45" s="92" t="s">
        <v>2548</v>
      </c>
      <c r="L45" s="92"/>
      <c r="M45" s="92"/>
      <c r="N45" s="92"/>
      <c r="O45" s="92"/>
      <c r="P45" s="92"/>
      <c r="Q45" s="92"/>
      <c r="R45" s="92"/>
      <c r="S45" s="92"/>
      <c r="T45" s="92"/>
      <c r="U45" s="92"/>
      <c r="V45" s="92"/>
    </row>
    <row r="46" ht="15.75" customHeight="1">
      <c r="A46" s="92"/>
      <c r="B46" s="92"/>
      <c r="C46" s="92"/>
      <c r="D46" s="92"/>
      <c r="E46" s="92"/>
      <c r="F46" s="92" t="s">
        <v>2532</v>
      </c>
      <c r="G46" s="92"/>
      <c r="H46" s="92"/>
      <c r="I46" s="92"/>
      <c r="J46" s="92"/>
      <c r="K46" s="92" t="s">
        <v>2549</v>
      </c>
      <c r="L46" s="92"/>
      <c r="M46" s="92"/>
      <c r="N46" s="92"/>
      <c r="O46" s="92"/>
      <c r="P46" s="92"/>
      <c r="Q46" s="92"/>
      <c r="R46" s="92"/>
      <c r="S46" s="92"/>
      <c r="T46" s="92"/>
      <c r="U46" s="92"/>
      <c r="V46" s="92"/>
    </row>
    <row r="47" ht="15.75" customHeight="1">
      <c r="A47" s="92"/>
      <c r="B47" s="92"/>
      <c r="C47" s="92"/>
      <c r="D47" s="92"/>
      <c r="E47" s="92"/>
      <c r="F47" s="92" t="s">
        <v>2534</v>
      </c>
      <c r="G47" s="92"/>
      <c r="H47" s="92"/>
      <c r="I47" s="92"/>
      <c r="J47" s="92"/>
      <c r="K47" s="92" t="s">
        <v>2550</v>
      </c>
      <c r="L47" s="92"/>
      <c r="M47" s="92"/>
      <c r="N47" s="92"/>
      <c r="O47" s="92"/>
      <c r="P47" s="92"/>
      <c r="Q47" s="92"/>
      <c r="R47" s="92"/>
      <c r="S47" s="92"/>
      <c r="T47" s="92"/>
      <c r="U47" s="92"/>
      <c r="V47" s="92"/>
    </row>
    <row r="48" ht="15.75" customHeight="1">
      <c r="A48" s="92"/>
      <c r="B48" s="92"/>
      <c r="C48" s="92"/>
      <c r="D48" s="92"/>
      <c r="E48" s="92"/>
      <c r="F48" s="92" t="s">
        <v>2536</v>
      </c>
      <c r="G48" s="92"/>
      <c r="H48" s="92"/>
      <c r="I48" s="92"/>
      <c r="J48" s="92"/>
      <c r="K48" s="92" t="s">
        <v>2551</v>
      </c>
      <c r="L48" s="92"/>
      <c r="M48" s="92"/>
      <c r="N48" s="92"/>
      <c r="O48" s="92"/>
      <c r="P48" s="92"/>
      <c r="Q48" s="92"/>
      <c r="R48" s="92"/>
      <c r="S48" s="92"/>
      <c r="T48" s="92"/>
      <c r="U48" s="92"/>
      <c r="V48" s="92"/>
    </row>
    <row r="49" ht="15.75" customHeight="1">
      <c r="A49" s="92"/>
      <c r="B49" s="92"/>
      <c r="C49" s="92"/>
      <c r="D49" s="92"/>
      <c r="E49" s="92"/>
      <c r="F49" s="92" t="s">
        <v>2433</v>
      </c>
      <c r="G49" s="92"/>
      <c r="H49" s="92"/>
      <c r="I49" s="92"/>
      <c r="J49" s="92"/>
      <c r="K49" s="92" t="s">
        <v>2552</v>
      </c>
      <c r="L49" s="92"/>
      <c r="M49" s="92"/>
      <c r="N49" s="92"/>
      <c r="O49" s="92"/>
      <c r="P49" s="92"/>
      <c r="Q49" s="92"/>
      <c r="R49" s="92"/>
      <c r="S49" s="92"/>
      <c r="T49" s="92"/>
      <c r="U49" s="92"/>
      <c r="V49" s="92"/>
    </row>
    <row r="50" ht="15.75" customHeight="1">
      <c r="A50" s="92"/>
      <c r="B50" s="92"/>
      <c r="C50" s="92"/>
      <c r="D50" s="92"/>
      <c r="E50" s="92"/>
      <c r="F50" s="92" t="s">
        <v>2538</v>
      </c>
      <c r="G50" s="92"/>
      <c r="H50" s="92"/>
      <c r="I50" s="92"/>
      <c r="J50" s="92"/>
      <c r="K50" s="92" t="s">
        <v>2553</v>
      </c>
      <c r="L50" s="92"/>
      <c r="M50" s="92"/>
      <c r="N50" s="92"/>
      <c r="O50" s="92"/>
      <c r="P50" s="92"/>
      <c r="Q50" s="92"/>
      <c r="R50" s="92"/>
      <c r="S50" s="92"/>
      <c r="T50" s="92"/>
      <c r="U50" s="92"/>
      <c r="V50" s="92"/>
    </row>
    <row r="51" ht="15.75" customHeight="1">
      <c r="A51" s="92"/>
      <c r="B51" s="92"/>
      <c r="C51" s="92"/>
      <c r="D51" s="92"/>
      <c r="E51" s="92"/>
      <c r="F51" s="92" t="s">
        <v>2540</v>
      </c>
      <c r="G51" s="92"/>
      <c r="H51" s="92"/>
      <c r="I51" s="92"/>
      <c r="J51" s="92"/>
      <c r="K51" s="92" t="s">
        <v>2554</v>
      </c>
      <c r="L51" s="92"/>
      <c r="M51" s="92"/>
      <c r="N51" s="92"/>
      <c r="O51" s="92"/>
      <c r="P51" s="92"/>
      <c r="Q51" s="92"/>
      <c r="R51" s="92"/>
      <c r="S51" s="92"/>
      <c r="T51" s="92"/>
      <c r="U51" s="92"/>
      <c r="V51" s="92"/>
    </row>
    <row r="52" ht="15.75" customHeight="1">
      <c r="A52" s="92"/>
      <c r="B52" s="92"/>
      <c r="C52" s="92"/>
      <c r="D52" s="92"/>
      <c r="E52" s="92"/>
      <c r="F52" s="92" t="s">
        <v>2542</v>
      </c>
      <c r="G52" s="92"/>
      <c r="H52" s="92"/>
      <c r="I52" s="92"/>
      <c r="J52" s="92"/>
      <c r="K52" s="92" t="s">
        <v>2555</v>
      </c>
      <c r="L52" s="92"/>
      <c r="M52" s="92"/>
      <c r="N52" s="92"/>
      <c r="O52" s="92"/>
      <c r="P52" s="92"/>
      <c r="Q52" s="92"/>
      <c r="R52" s="92"/>
      <c r="S52" s="92"/>
      <c r="T52" s="92"/>
      <c r="U52" s="92"/>
      <c r="V52" s="92"/>
    </row>
    <row r="53" ht="15.75" customHeight="1">
      <c r="A53" s="92"/>
      <c r="B53" s="92"/>
      <c r="C53" s="92"/>
      <c r="D53" s="92"/>
      <c r="E53" s="92"/>
      <c r="F53" s="92" t="s">
        <v>2544</v>
      </c>
      <c r="G53" s="92"/>
      <c r="H53" s="92"/>
      <c r="I53" s="92"/>
      <c r="J53" s="92"/>
      <c r="K53" s="92" t="s">
        <v>2556</v>
      </c>
      <c r="L53" s="92"/>
      <c r="M53" s="92"/>
      <c r="N53" s="92"/>
      <c r="O53" s="92"/>
      <c r="P53" s="92"/>
      <c r="Q53" s="92"/>
      <c r="R53" s="92"/>
      <c r="S53" s="92"/>
      <c r="T53" s="92"/>
      <c r="U53" s="92"/>
      <c r="V53" s="92"/>
    </row>
    <row r="54" ht="15.75" customHeight="1">
      <c r="A54" s="92"/>
      <c r="B54" s="92"/>
      <c r="C54" s="92"/>
      <c r="D54" s="92"/>
      <c r="E54" s="92"/>
      <c r="F54" s="92" t="s">
        <v>2546</v>
      </c>
      <c r="G54" s="92"/>
      <c r="H54" s="92"/>
      <c r="I54" s="92"/>
      <c r="J54" s="92"/>
      <c r="K54" s="92" t="s">
        <v>2557</v>
      </c>
      <c r="L54" s="92"/>
      <c r="M54" s="92"/>
      <c r="N54" s="92"/>
      <c r="O54" s="92"/>
      <c r="P54" s="92"/>
      <c r="Q54" s="92"/>
      <c r="R54" s="92"/>
      <c r="S54" s="92"/>
      <c r="T54" s="92"/>
      <c r="U54" s="92"/>
      <c r="V54" s="92"/>
    </row>
    <row r="55" ht="15.75" customHeight="1">
      <c r="A55" s="92"/>
      <c r="B55" s="92"/>
      <c r="C55" s="92"/>
      <c r="D55" s="92"/>
      <c r="E55" s="92"/>
      <c r="F55" s="92" t="s">
        <v>2548</v>
      </c>
      <c r="G55" s="92"/>
      <c r="H55" s="92"/>
      <c r="I55" s="92"/>
      <c r="J55" s="92"/>
      <c r="K55" s="92" t="s">
        <v>2558</v>
      </c>
      <c r="L55" s="92"/>
      <c r="M55" s="92"/>
      <c r="N55" s="92"/>
      <c r="O55" s="92"/>
      <c r="P55" s="92"/>
      <c r="Q55" s="92"/>
      <c r="R55" s="92"/>
      <c r="S55" s="92"/>
      <c r="T55" s="92"/>
      <c r="U55" s="92"/>
      <c r="V55" s="92"/>
    </row>
    <row r="56" ht="15.75" customHeight="1">
      <c r="A56" s="92"/>
      <c r="B56" s="92"/>
      <c r="C56" s="92"/>
      <c r="D56" s="92"/>
      <c r="E56" s="92"/>
      <c r="F56" s="92" t="s">
        <v>2549</v>
      </c>
      <c r="G56" s="92"/>
      <c r="H56" s="92"/>
      <c r="I56" s="92"/>
      <c r="J56" s="92"/>
      <c r="K56" s="92" t="s">
        <v>2559</v>
      </c>
      <c r="L56" s="92"/>
      <c r="M56" s="92"/>
      <c r="N56" s="92"/>
      <c r="O56" s="92"/>
      <c r="P56" s="92"/>
      <c r="Q56" s="92"/>
      <c r="R56" s="92"/>
      <c r="S56" s="92"/>
      <c r="T56" s="92"/>
      <c r="U56" s="92"/>
      <c r="V56" s="92"/>
    </row>
    <row r="57" ht="15.75" customHeight="1">
      <c r="A57" s="92"/>
      <c r="B57" s="92"/>
      <c r="C57" s="92"/>
      <c r="D57" s="92"/>
      <c r="E57" s="92"/>
      <c r="F57" s="92" t="s">
        <v>2439</v>
      </c>
      <c r="G57" s="92"/>
      <c r="H57" s="92"/>
      <c r="I57" s="92"/>
      <c r="J57" s="92"/>
      <c r="K57" s="92" t="s">
        <v>2560</v>
      </c>
      <c r="L57" s="92"/>
      <c r="M57" s="92"/>
      <c r="N57" s="92"/>
      <c r="O57" s="92"/>
      <c r="P57" s="92"/>
      <c r="Q57" s="92"/>
      <c r="R57" s="92"/>
      <c r="S57" s="92"/>
      <c r="T57" s="92"/>
      <c r="U57" s="92"/>
      <c r="V57" s="92"/>
    </row>
    <row r="58" ht="15.75" customHeight="1">
      <c r="A58" s="92"/>
      <c r="B58" s="92"/>
      <c r="C58" s="92"/>
      <c r="D58" s="92"/>
      <c r="E58" s="92"/>
      <c r="F58" s="92" t="s">
        <v>2550</v>
      </c>
      <c r="G58" s="92"/>
      <c r="H58" s="92"/>
      <c r="I58" s="92"/>
      <c r="J58" s="92"/>
      <c r="K58" s="92" t="s">
        <v>2561</v>
      </c>
      <c r="L58" s="92"/>
      <c r="M58" s="92"/>
      <c r="N58" s="92"/>
      <c r="O58" s="92"/>
      <c r="P58" s="92"/>
      <c r="Q58" s="92"/>
      <c r="R58" s="92"/>
      <c r="S58" s="92"/>
      <c r="T58" s="92"/>
      <c r="U58" s="92"/>
      <c r="V58" s="92"/>
    </row>
    <row r="59" ht="15.75" customHeight="1">
      <c r="A59" s="92"/>
      <c r="B59" s="92"/>
      <c r="C59" s="92"/>
      <c r="D59" s="92"/>
      <c r="E59" s="92"/>
      <c r="F59" s="92" t="s">
        <v>2551</v>
      </c>
      <c r="G59" s="92"/>
      <c r="H59" s="92"/>
      <c r="I59" s="92"/>
      <c r="J59" s="92"/>
      <c r="K59" s="92" t="s">
        <v>2562</v>
      </c>
      <c r="L59" s="92"/>
      <c r="M59" s="92"/>
      <c r="N59" s="92"/>
      <c r="O59" s="92"/>
      <c r="P59" s="92"/>
      <c r="Q59" s="92"/>
      <c r="R59" s="92"/>
      <c r="S59" s="92"/>
      <c r="T59" s="92"/>
      <c r="U59" s="92"/>
      <c r="V59" s="92"/>
    </row>
    <row r="60" ht="15.75" customHeight="1">
      <c r="A60" s="92"/>
      <c r="B60" s="92"/>
      <c r="C60" s="92"/>
      <c r="D60" s="92"/>
      <c r="E60" s="92"/>
      <c r="F60" s="92" t="s">
        <v>2552</v>
      </c>
      <c r="G60" s="92"/>
      <c r="H60" s="92"/>
      <c r="I60" s="92"/>
      <c r="J60" s="92"/>
      <c r="K60" s="92" t="s">
        <v>2563</v>
      </c>
      <c r="L60" s="92"/>
      <c r="M60" s="92"/>
      <c r="N60" s="92"/>
      <c r="O60" s="92"/>
      <c r="P60" s="92"/>
      <c r="Q60" s="92"/>
      <c r="R60" s="92"/>
      <c r="S60" s="92"/>
      <c r="T60" s="92"/>
      <c r="U60" s="92"/>
      <c r="V60" s="92"/>
    </row>
    <row r="61" ht="15.75" customHeight="1">
      <c r="A61" s="92"/>
      <c r="B61" s="92"/>
      <c r="C61" s="92"/>
      <c r="D61" s="92"/>
      <c r="E61" s="92"/>
      <c r="F61" s="92" t="s">
        <v>2553</v>
      </c>
      <c r="G61" s="92"/>
      <c r="H61" s="92"/>
      <c r="I61" s="92"/>
      <c r="J61" s="92"/>
      <c r="K61" s="92" t="s">
        <v>2564</v>
      </c>
      <c r="L61" s="92"/>
      <c r="M61" s="92"/>
      <c r="N61" s="92"/>
      <c r="O61" s="92"/>
      <c r="P61" s="92"/>
      <c r="Q61" s="92"/>
      <c r="R61" s="92"/>
      <c r="S61" s="92"/>
      <c r="T61" s="92"/>
      <c r="U61" s="92"/>
      <c r="V61" s="92"/>
    </row>
    <row r="62" ht="15.75" customHeight="1">
      <c r="A62" s="92"/>
      <c r="B62" s="92"/>
      <c r="C62" s="92"/>
      <c r="D62" s="92"/>
      <c r="E62" s="92"/>
      <c r="F62" s="92" t="s">
        <v>2554</v>
      </c>
      <c r="G62" s="92"/>
      <c r="H62" s="92"/>
      <c r="I62" s="92"/>
      <c r="J62" s="92"/>
      <c r="K62" s="92" t="s">
        <v>2565</v>
      </c>
      <c r="L62" s="92"/>
      <c r="M62" s="92"/>
      <c r="N62" s="92"/>
      <c r="O62" s="92"/>
      <c r="P62" s="92"/>
      <c r="Q62" s="92"/>
      <c r="R62" s="92"/>
      <c r="S62" s="92"/>
      <c r="T62" s="92"/>
      <c r="U62" s="92"/>
      <c r="V62" s="92"/>
    </row>
    <row r="63" ht="15.75" customHeight="1">
      <c r="A63" s="92"/>
      <c r="B63" s="92"/>
      <c r="C63" s="92"/>
      <c r="D63" s="92"/>
      <c r="E63" s="92"/>
      <c r="F63" s="92" t="s">
        <v>2555</v>
      </c>
      <c r="G63" s="92"/>
      <c r="H63" s="92"/>
      <c r="I63" s="92"/>
      <c r="J63" s="92"/>
      <c r="K63" s="92" t="s">
        <v>2566</v>
      </c>
      <c r="L63" s="92"/>
      <c r="M63" s="92"/>
      <c r="N63" s="92"/>
      <c r="O63" s="92"/>
      <c r="P63" s="92"/>
      <c r="Q63" s="92"/>
      <c r="R63" s="92"/>
      <c r="S63" s="92"/>
      <c r="T63" s="92"/>
      <c r="U63" s="92"/>
      <c r="V63" s="92"/>
    </row>
    <row r="64" ht="15.75" customHeight="1">
      <c r="A64" s="92"/>
      <c r="B64" s="92"/>
      <c r="C64" s="92"/>
      <c r="D64" s="92"/>
      <c r="E64" s="92"/>
      <c r="F64" s="92" t="s">
        <v>2556</v>
      </c>
      <c r="G64" s="92"/>
      <c r="H64" s="92"/>
      <c r="I64" s="92"/>
      <c r="J64" s="92"/>
      <c r="K64" s="92" t="s">
        <v>2567</v>
      </c>
      <c r="L64" s="92"/>
      <c r="M64" s="92"/>
      <c r="N64" s="92"/>
      <c r="O64" s="92"/>
      <c r="P64" s="92"/>
      <c r="Q64" s="92"/>
      <c r="R64" s="92"/>
      <c r="S64" s="92"/>
      <c r="T64" s="92"/>
      <c r="U64" s="92"/>
      <c r="V64" s="92"/>
    </row>
    <row r="65" ht="15.75" customHeight="1">
      <c r="A65" s="92"/>
      <c r="B65" s="92"/>
      <c r="C65" s="92"/>
      <c r="D65" s="92"/>
      <c r="E65" s="92"/>
      <c r="F65" s="92" t="s">
        <v>2557</v>
      </c>
      <c r="G65" s="92"/>
      <c r="H65" s="92"/>
      <c r="I65" s="92"/>
      <c r="J65" s="92"/>
      <c r="K65" s="92" t="s">
        <v>2568</v>
      </c>
      <c r="L65" s="92"/>
      <c r="M65" s="92"/>
      <c r="N65" s="92"/>
      <c r="O65" s="92"/>
      <c r="P65" s="92"/>
      <c r="Q65" s="92"/>
      <c r="R65" s="92"/>
      <c r="S65" s="92"/>
      <c r="T65" s="92"/>
      <c r="U65" s="92"/>
      <c r="V65" s="92"/>
    </row>
    <row r="66" ht="15.75" customHeight="1">
      <c r="A66" s="92"/>
      <c r="B66" s="92"/>
      <c r="C66" s="92"/>
      <c r="D66" s="92"/>
      <c r="E66" s="92"/>
      <c r="F66" s="92" t="s">
        <v>2446</v>
      </c>
      <c r="G66" s="92"/>
      <c r="H66" s="92"/>
      <c r="I66" s="92"/>
      <c r="J66" s="92"/>
      <c r="K66" s="92" t="s">
        <v>2569</v>
      </c>
      <c r="L66" s="92"/>
      <c r="M66" s="92"/>
      <c r="N66" s="92"/>
      <c r="O66" s="92"/>
      <c r="P66" s="92"/>
      <c r="Q66" s="92"/>
      <c r="R66" s="92"/>
      <c r="S66" s="92"/>
      <c r="T66" s="92"/>
      <c r="U66" s="92"/>
      <c r="V66" s="92"/>
    </row>
    <row r="67" ht="15.75" customHeight="1">
      <c r="A67" s="92"/>
      <c r="B67" s="92"/>
      <c r="C67" s="92"/>
      <c r="D67" s="92"/>
      <c r="E67" s="92"/>
      <c r="F67" s="92" t="s">
        <v>2558</v>
      </c>
      <c r="G67" s="92"/>
      <c r="H67" s="92"/>
      <c r="I67" s="92"/>
      <c r="J67" s="92"/>
      <c r="K67" s="92" t="s">
        <v>2570</v>
      </c>
      <c r="L67" s="92"/>
      <c r="M67" s="92"/>
      <c r="N67" s="92"/>
      <c r="O67" s="92"/>
      <c r="P67" s="92"/>
      <c r="Q67" s="92"/>
      <c r="R67" s="92"/>
      <c r="S67" s="92"/>
      <c r="T67" s="92"/>
      <c r="U67" s="92"/>
      <c r="V67" s="92"/>
    </row>
    <row r="68" ht="15.75" customHeight="1">
      <c r="A68" s="92"/>
      <c r="B68" s="92"/>
      <c r="C68" s="92"/>
      <c r="D68" s="92"/>
      <c r="E68" s="92"/>
      <c r="F68" s="92" t="s">
        <v>2559</v>
      </c>
      <c r="G68" s="92"/>
      <c r="H68" s="92"/>
      <c r="I68" s="92"/>
      <c r="J68" s="92"/>
      <c r="K68" s="92" t="s">
        <v>2571</v>
      </c>
      <c r="L68" s="92"/>
      <c r="M68" s="92"/>
      <c r="N68" s="92"/>
      <c r="O68" s="92"/>
      <c r="P68" s="92"/>
      <c r="Q68" s="92"/>
      <c r="R68" s="92"/>
      <c r="S68" s="92"/>
      <c r="T68" s="92"/>
      <c r="U68" s="92"/>
      <c r="V68" s="92"/>
    </row>
    <row r="69" ht="15.75" customHeight="1">
      <c r="A69" s="92"/>
      <c r="B69" s="92"/>
      <c r="C69" s="92"/>
      <c r="D69" s="92"/>
      <c r="E69" s="92"/>
      <c r="F69" s="92" t="s">
        <v>2560</v>
      </c>
      <c r="G69" s="92"/>
      <c r="H69" s="92"/>
      <c r="I69" s="92"/>
      <c r="J69" s="92"/>
      <c r="K69" s="92" t="s">
        <v>2572</v>
      </c>
      <c r="L69" s="92"/>
      <c r="M69" s="92"/>
      <c r="N69" s="92"/>
      <c r="O69" s="92"/>
      <c r="P69" s="92"/>
      <c r="Q69" s="92"/>
      <c r="R69" s="92"/>
      <c r="S69" s="92"/>
      <c r="T69" s="92"/>
      <c r="U69" s="92"/>
      <c r="V69" s="92"/>
    </row>
    <row r="70" ht="15.75" customHeight="1">
      <c r="A70" s="92"/>
      <c r="B70" s="92"/>
      <c r="C70" s="92"/>
      <c r="D70" s="92"/>
      <c r="E70" s="92"/>
      <c r="F70" s="92" t="s">
        <v>2561</v>
      </c>
      <c r="G70" s="92"/>
      <c r="H70" s="92"/>
      <c r="I70" s="92"/>
      <c r="J70" s="92"/>
      <c r="K70" s="92" t="s">
        <v>2573</v>
      </c>
      <c r="L70" s="92"/>
      <c r="M70" s="92"/>
      <c r="N70" s="92"/>
      <c r="O70" s="92"/>
      <c r="P70" s="92"/>
      <c r="Q70" s="92"/>
      <c r="R70" s="92"/>
      <c r="S70" s="92"/>
      <c r="T70" s="92"/>
      <c r="U70" s="92"/>
      <c r="V70" s="92"/>
    </row>
    <row r="71" ht="15.75" customHeight="1">
      <c r="A71" s="92"/>
      <c r="B71" s="92"/>
      <c r="C71" s="92"/>
      <c r="D71" s="92"/>
      <c r="E71" s="92"/>
      <c r="F71" s="92" t="s">
        <v>238</v>
      </c>
      <c r="G71" s="92"/>
      <c r="H71" s="92"/>
      <c r="I71" s="92"/>
      <c r="J71" s="92"/>
      <c r="K71" s="92" t="s">
        <v>2574</v>
      </c>
      <c r="L71" s="92"/>
      <c r="M71" s="92"/>
      <c r="N71" s="92"/>
      <c r="O71" s="92"/>
      <c r="P71" s="92"/>
      <c r="Q71" s="92"/>
      <c r="R71" s="92"/>
      <c r="S71" s="92"/>
      <c r="T71" s="92"/>
      <c r="U71" s="92"/>
      <c r="V71" s="92"/>
    </row>
    <row r="72" ht="15.75" customHeight="1">
      <c r="A72" s="92"/>
      <c r="B72" s="92"/>
      <c r="C72" s="92"/>
      <c r="D72" s="92"/>
      <c r="E72" s="92"/>
      <c r="F72" s="92" t="s">
        <v>2562</v>
      </c>
      <c r="G72" s="92"/>
      <c r="H72" s="92"/>
      <c r="I72" s="92"/>
      <c r="J72" s="92"/>
      <c r="K72" s="92" t="s">
        <v>2575</v>
      </c>
      <c r="L72" s="92"/>
      <c r="M72" s="92"/>
      <c r="N72" s="92"/>
      <c r="O72" s="92"/>
      <c r="P72" s="92"/>
      <c r="Q72" s="92"/>
      <c r="R72" s="92"/>
      <c r="S72" s="92"/>
      <c r="T72" s="92"/>
      <c r="U72" s="92"/>
      <c r="V72" s="92"/>
    </row>
    <row r="73" ht="15.75" customHeight="1">
      <c r="A73" s="92"/>
      <c r="B73" s="92"/>
      <c r="C73" s="92"/>
      <c r="D73" s="92"/>
      <c r="E73" s="92"/>
      <c r="F73" s="92" t="s">
        <v>2563</v>
      </c>
      <c r="G73" s="92"/>
      <c r="H73" s="92"/>
      <c r="I73" s="92"/>
      <c r="J73" s="92"/>
      <c r="K73" s="92" t="s">
        <v>2576</v>
      </c>
      <c r="L73" s="92"/>
      <c r="M73" s="92"/>
      <c r="N73" s="92"/>
      <c r="O73" s="92"/>
      <c r="P73" s="92"/>
      <c r="Q73" s="92"/>
      <c r="R73" s="92"/>
      <c r="S73" s="92"/>
      <c r="T73" s="92"/>
      <c r="U73" s="92"/>
      <c r="V73" s="92"/>
    </row>
    <row r="74" ht="15.75" customHeight="1">
      <c r="A74" s="92"/>
      <c r="B74" s="92"/>
      <c r="C74" s="92"/>
      <c r="D74" s="92"/>
      <c r="E74" s="92"/>
      <c r="F74" s="92" t="s">
        <v>2564</v>
      </c>
      <c r="G74" s="92"/>
      <c r="H74" s="92"/>
      <c r="I74" s="92"/>
      <c r="J74" s="92"/>
      <c r="K74" s="92" t="s">
        <v>2577</v>
      </c>
      <c r="L74" s="92"/>
      <c r="M74" s="92"/>
      <c r="N74" s="92"/>
      <c r="O74" s="92"/>
      <c r="P74" s="92"/>
      <c r="Q74" s="92"/>
      <c r="R74" s="92"/>
      <c r="S74" s="92"/>
      <c r="T74" s="92"/>
      <c r="U74" s="92"/>
      <c r="V74" s="92"/>
    </row>
    <row r="75" ht="15.75" customHeight="1">
      <c r="A75" s="92"/>
      <c r="B75" s="92"/>
      <c r="C75" s="92"/>
      <c r="D75" s="92"/>
      <c r="E75" s="92"/>
      <c r="F75" s="92" t="s">
        <v>2565</v>
      </c>
      <c r="G75" s="92"/>
      <c r="H75" s="92"/>
      <c r="I75" s="92"/>
      <c r="J75" s="92"/>
      <c r="K75" s="92" t="s">
        <v>2578</v>
      </c>
      <c r="L75" s="92"/>
      <c r="M75" s="92"/>
      <c r="N75" s="92"/>
      <c r="O75" s="92"/>
      <c r="P75" s="92"/>
      <c r="Q75" s="92"/>
      <c r="R75" s="92"/>
      <c r="S75" s="92"/>
      <c r="T75" s="92"/>
      <c r="U75" s="92"/>
      <c r="V75" s="92"/>
    </row>
    <row r="76" ht="15.75" customHeight="1">
      <c r="A76" s="92"/>
      <c r="B76" s="92"/>
      <c r="C76" s="92"/>
      <c r="D76" s="92"/>
      <c r="E76" s="92"/>
      <c r="F76" s="92" t="s">
        <v>2566</v>
      </c>
      <c r="G76" s="92"/>
      <c r="H76" s="92"/>
      <c r="I76" s="92"/>
      <c r="J76" s="92"/>
      <c r="K76" s="92" t="s">
        <v>2579</v>
      </c>
      <c r="L76" s="92"/>
      <c r="M76" s="92"/>
      <c r="N76" s="92"/>
      <c r="O76" s="92"/>
      <c r="P76" s="92"/>
      <c r="Q76" s="92"/>
      <c r="R76" s="92"/>
      <c r="S76" s="92"/>
      <c r="T76" s="92"/>
      <c r="U76" s="92"/>
      <c r="V76" s="92"/>
    </row>
    <row r="77" ht="15.75" customHeight="1">
      <c r="A77" s="92"/>
      <c r="B77" s="92"/>
      <c r="C77" s="92"/>
      <c r="D77" s="92"/>
      <c r="E77" s="92"/>
      <c r="F77" s="92" t="s">
        <v>2567</v>
      </c>
      <c r="G77" s="92"/>
      <c r="H77" s="92"/>
      <c r="I77" s="92"/>
      <c r="J77" s="92"/>
      <c r="K77" s="92" t="s">
        <v>2580</v>
      </c>
      <c r="L77" s="92"/>
      <c r="M77" s="92"/>
      <c r="N77" s="92"/>
      <c r="O77" s="92"/>
      <c r="P77" s="92"/>
      <c r="Q77" s="92"/>
      <c r="R77" s="92"/>
      <c r="S77" s="92"/>
      <c r="T77" s="92"/>
      <c r="U77" s="92"/>
      <c r="V77" s="92"/>
    </row>
    <row r="78" ht="15.75" customHeight="1">
      <c r="A78" s="92"/>
      <c r="B78" s="92"/>
      <c r="C78" s="92"/>
      <c r="D78" s="92"/>
      <c r="E78" s="92"/>
      <c r="F78" s="92" t="s">
        <v>2568</v>
      </c>
      <c r="G78" s="92"/>
      <c r="H78" s="92"/>
      <c r="I78" s="92"/>
      <c r="J78" s="92"/>
      <c r="K78" s="92"/>
      <c r="L78" s="92"/>
      <c r="M78" s="92"/>
      <c r="N78" s="92"/>
      <c r="O78" s="92"/>
      <c r="P78" s="92"/>
      <c r="Q78" s="92"/>
      <c r="R78" s="92"/>
      <c r="S78" s="92"/>
      <c r="T78" s="92"/>
      <c r="U78" s="92"/>
      <c r="V78" s="92"/>
    </row>
    <row r="79" ht="15.75" customHeight="1">
      <c r="A79" s="92"/>
      <c r="B79" s="92"/>
      <c r="C79" s="92"/>
      <c r="D79" s="92"/>
      <c r="E79" s="92"/>
      <c r="F79" s="92" t="s">
        <v>2569</v>
      </c>
      <c r="G79" s="92"/>
      <c r="H79" s="92"/>
      <c r="I79" s="92"/>
      <c r="J79" s="92"/>
      <c r="K79" s="92"/>
      <c r="L79" s="92"/>
      <c r="M79" s="92"/>
      <c r="N79" s="92"/>
      <c r="O79" s="92"/>
      <c r="P79" s="92"/>
      <c r="Q79" s="92"/>
      <c r="R79" s="92"/>
      <c r="S79" s="92"/>
      <c r="T79" s="92"/>
      <c r="U79" s="92"/>
      <c r="V79" s="92"/>
    </row>
    <row r="80" ht="15.75" customHeight="1">
      <c r="A80" s="92"/>
      <c r="B80" s="92"/>
      <c r="C80" s="92"/>
      <c r="D80" s="92"/>
      <c r="E80" s="92"/>
      <c r="F80" s="92" t="s">
        <v>2570</v>
      </c>
      <c r="G80" s="92"/>
      <c r="H80" s="92"/>
      <c r="I80" s="92"/>
      <c r="J80" s="92"/>
      <c r="K80" s="92"/>
      <c r="L80" s="92"/>
      <c r="M80" s="92"/>
      <c r="N80" s="92"/>
      <c r="O80" s="92"/>
      <c r="P80" s="92"/>
      <c r="Q80" s="92"/>
      <c r="R80" s="92"/>
      <c r="S80" s="92"/>
      <c r="T80" s="92"/>
      <c r="U80" s="92"/>
      <c r="V80" s="92"/>
    </row>
    <row r="81" ht="15.75" customHeight="1">
      <c r="A81" s="92"/>
      <c r="B81" s="92"/>
      <c r="C81" s="92"/>
      <c r="D81" s="92"/>
      <c r="E81" s="92"/>
      <c r="F81" s="92" t="s">
        <v>2571</v>
      </c>
      <c r="G81" s="92"/>
      <c r="H81" s="92"/>
      <c r="I81" s="92"/>
      <c r="J81" s="92"/>
      <c r="K81" s="92"/>
      <c r="L81" s="92"/>
      <c r="M81" s="92"/>
      <c r="N81" s="92"/>
      <c r="O81" s="92"/>
      <c r="P81" s="92"/>
      <c r="Q81" s="92"/>
      <c r="R81" s="92"/>
      <c r="S81" s="92"/>
      <c r="T81" s="92"/>
      <c r="U81" s="92"/>
      <c r="V81" s="92"/>
    </row>
    <row r="82" ht="15.75" customHeight="1">
      <c r="A82" s="92"/>
      <c r="B82" s="92"/>
      <c r="C82" s="92"/>
      <c r="D82" s="92"/>
      <c r="E82" s="92"/>
      <c r="F82" s="92" t="s">
        <v>2457</v>
      </c>
      <c r="G82" s="92"/>
      <c r="H82" s="92"/>
      <c r="I82" s="92"/>
      <c r="J82" s="92"/>
      <c r="K82" s="92"/>
      <c r="L82" s="92"/>
      <c r="M82" s="92"/>
      <c r="N82" s="92"/>
      <c r="O82" s="92"/>
      <c r="P82" s="92"/>
      <c r="Q82" s="92"/>
      <c r="R82" s="92"/>
      <c r="S82" s="92"/>
      <c r="T82" s="92"/>
      <c r="U82" s="92"/>
      <c r="V82" s="92"/>
    </row>
    <row r="83" ht="15.75" customHeight="1">
      <c r="A83" s="92"/>
      <c r="B83" s="92"/>
      <c r="C83" s="92"/>
      <c r="D83" s="92"/>
      <c r="E83" s="92"/>
      <c r="F83" s="92" t="s">
        <v>2463</v>
      </c>
      <c r="G83" s="92"/>
      <c r="H83" s="92"/>
      <c r="I83" s="92"/>
      <c r="J83" s="92"/>
      <c r="K83" s="92"/>
      <c r="L83" s="92"/>
      <c r="M83" s="92"/>
      <c r="N83" s="92"/>
      <c r="O83" s="92"/>
      <c r="P83" s="92"/>
      <c r="Q83" s="92"/>
      <c r="R83" s="92"/>
      <c r="S83" s="92"/>
      <c r="T83" s="92"/>
      <c r="U83" s="92"/>
      <c r="V83" s="92"/>
    </row>
    <row r="84" ht="15.75" customHeight="1">
      <c r="A84" s="92"/>
      <c r="B84" s="92"/>
      <c r="C84" s="92"/>
      <c r="D84" s="92"/>
      <c r="E84" s="92"/>
      <c r="F84" s="92" t="s">
        <v>2469</v>
      </c>
      <c r="G84" s="92"/>
      <c r="H84" s="92"/>
      <c r="I84" s="92"/>
      <c r="J84" s="92"/>
      <c r="K84" s="92"/>
      <c r="L84" s="92"/>
      <c r="M84" s="92"/>
      <c r="N84" s="92"/>
      <c r="O84" s="92"/>
      <c r="P84" s="92"/>
      <c r="Q84" s="92"/>
      <c r="R84" s="92"/>
      <c r="S84" s="92"/>
      <c r="T84" s="92"/>
      <c r="U84" s="92"/>
      <c r="V84" s="92"/>
    </row>
    <row r="85" ht="15.75" customHeight="1">
      <c r="A85" s="92"/>
      <c r="B85" s="92"/>
      <c r="C85" s="92"/>
      <c r="D85" s="92"/>
      <c r="E85" s="92"/>
      <c r="F85" s="92" t="s">
        <v>2572</v>
      </c>
      <c r="G85" s="92"/>
      <c r="H85" s="92"/>
      <c r="I85" s="92"/>
      <c r="J85" s="92"/>
      <c r="K85" s="92"/>
      <c r="L85" s="92"/>
      <c r="M85" s="92"/>
      <c r="N85" s="92"/>
      <c r="O85" s="92"/>
      <c r="P85" s="92"/>
      <c r="Q85" s="92"/>
      <c r="R85" s="92"/>
      <c r="S85" s="92"/>
      <c r="T85" s="92"/>
      <c r="U85" s="92"/>
      <c r="V85" s="92"/>
    </row>
    <row r="86" ht="15.75" customHeight="1">
      <c r="A86" s="92"/>
      <c r="B86" s="92"/>
      <c r="C86" s="92"/>
      <c r="D86" s="92"/>
      <c r="E86" s="92"/>
      <c r="F86" s="92" t="s">
        <v>2573</v>
      </c>
      <c r="G86" s="92"/>
      <c r="H86" s="92"/>
      <c r="I86" s="92"/>
      <c r="J86" s="92"/>
      <c r="K86" s="92"/>
      <c r="L86" s="92"/>
      <c r="M86" s="92"/>
      <c r="N86" s="92"/>
      <c r="O86" s="92"/>
      <c r="P86" s="92"/>
      <c r="Q86" s="92"/>
      <c r="R86" s="92"/>
      <c r="S86" s="92"/>
      <c r="T86" s="92"/>
      <c r="U86" s="92"/>
      <c r="V86" s="92"/>
    </row>
    <row r="87" ht="15.75" customHeight="1">
      <c r="A87" s="92"/>
      <c r="B87" s="92"/>
      <c r="C87" s="92"/>
      <c r="D87" s="92"/>
      <c r="E87" s="92"/>
      <c r="F87" s="92" t="s">
        <v>2574</v>
      </c>
      <c r="G87" s="92"/>
      <c r="H87" s="92"/>
      <c r="I87" s="92"/>
      <c r="J87" s="92"/>
      <c r="K87" s="92"/>
      <c r="L87" s="92"/>
      <c r="M87" s="92"/>
      <c r="N87" s="92"/>
      <c r="O87" s="92"/>
      <c r="P87" s="92"/>
      <c r="Q87" s="92"/>
      <c r="R87" s="92"/>
      <c r="S87" s="92"/>
      <c r="T87" s="92"/>
      <c r="U87" s="92"/>
      <c r="V87" s="92"/>
    </row>
    <row r="88" ht="15.75" customHeight="1">
      <c r="A88" s="92"/>
      <c r="B88" s="92"/>
      <c r="C88" s="92"/>
      <c r="D88" s="92"/>
      <c r="E88" s="92"/>
      <c r="F88" s="92" t="s">
        <v>2575</v>
      </c>
      <c r="G88" s="92"/>
      <c r="H88" s="92"/>
      <c r="I88" s="92"/>
      <c r="J88" s="92"/>
      <c r="K88" s="92"/>
      <c r="L88" s="92"/>
      <c r="M88" s="92"/>
      <c r="N88" s="92"/>
      <c r="O88" s="92"/>
      <c r="P88" s="92"/>
      <c r="Q88" s="92"/>
      <c r="R88" s="92"/>
      <c r="S88" s="92"/>
      <c r="T88" s="92"/>
      <c r="U88" s="92"/>
      <c r="V88" s="92"/>
    </row>
    <row r="89" ht="15.75" customHeight="1">
      <c r="A89" s="92"/>
      <c r="B89" s="92"/>
      <c r="C89" s="92"/>
      <c r="D89" s="92"/>
      <c r="E89" s="92"/>
      <c r="F89" s="92" t="s">
        <v>2576</v>
      </c>
      <c r="G89" s="92"/>
      <c r="H89" s="92"/>
      <c r="I89" s="92"/>
      <c r="J89" s="92"/>
      <c r="K89" s="92"/>
      <c r="L89" s="92"/>
      <c r="M89" s="92"/>
      <c r="N89" s="92"/>
      <c r="O89" s="92"/>
      <c r="P89" s="92"/>
      <c r="Q89" s="92"/>
      <c r="R89" s="92"/>
      <c r="S89" s="92"/>
      <c r="T89" s="92"/>
      <c r="U89" s="92"/>
      <c r="V89" s="92"/>
    </row>
    <row r="90" ht="15.75" customHeight="1">
      <c r="A90" s="92"/>
      <c r="B90" s="92"/>
      <c r="C90" s="92"/>
      <c r="D90" s="92"/>
      <c r="E90" s="92"/>
      <c r="F90" s="92" t="s">
        <v>2577</v>
      </c>
      <c r="G90" s="92"/>
      <c r="H90" s="92"/>
      <c r="I90" s="92"/>
      <c r="J90" s="92"/>
      <c r="K90" s="92"/>
      <c r="L90" s="92"/>
      <c r="M90" s="92"/>
      <c r="N90" s="92"/>
      <c r="O90" s="92"/>
      <c r="P90" s="92"/>
      <c r="Q90" s="92"/>
      <c r="R90" s="92"/>
      <c r="S90" s="92"/>
      <c r="T90" s="92"/>
      <c r="U90" s="92"/>
      <c r="V90" s="92"/>
    </row>
    <row r="91" ht="15.75" customHeight="1">
      <c r="A91" s="92"/>
      <c r="B91" s="92"/>
      <c r="C91" s="92"/>
      <c r="D91" s="92"/>
      <c r="E91" s="92"/>
      <c r="F91" s="92" t="s">
        <v>2578</v>
      </c>
      <c r="G91" s="92"/>
      <c r="H91" s="92"/>
      <c r="I91" s="92"/>
      <c r="J91" s="92"/>
      <c r="K91" s="92"/>
      <c r="L91" s="92"/>
      <c r="M91" s="92"/>
      <c r="N91" s="92"/>
      <c r="O91" s="92"/>
      <c r="P91" s="92"/>
      <c r="Q91" s="92"/>
      <c r="R91" s="92"/>
      <c r="S91" s="92"/>
      <c r="T91" s="92"/>
      <c r="U91" s="92"/>
      <c r="V91" s="92"/>
    </row>
    <row r="92" ht="15.75" customHeight="1">
      <c r="A92" s="92"/>
      <c r="B92" s="92"/>
      <c r="C92" s="92"/>
      <c r="D92" s="92"/>
      <c r="E92" s="92"/>
      <c r="F92" s="92" t="s">
        <v>2579</v>
      </c>
      <c r="G92" s="92"/>
      <c r="H92" s="92"/>
      <c r="I92" s="92"/>
      <c r="J92" s="92"/>
      <c r="K92" s="92"/>
      <c r="L92" s="92"/>
      <c r="M92" s="92"/>
      <c r="N92" s="92"/>
      <c r="O92" s="92"/>
      <c r="P92" s="92"/>
      <c r="Q92" s="92"/>
      <c r="R92" s="92"/>
      <c r="S92" s="92"/>
      <c r="T92" s="92"/>
      <c r="U92" s="92"/>
      <c r="V92" s="92"/>
    </row>
    <row r="93" ht="15.75" customHeight="1">
      <c r="A93" s="92"/>
      <c r="B93" s="92"/>
      <c r="C93" s="92"/>
      <c r="D93" s="92"/>
      <c r="E93" s="92"/>
      <c r="F93" s="92" t="s">
        <v>2580</v>
      </c>
      <c r="G93" s="92"/>
      <c r="H93" s="92"/>
      <c r="I93" s="92"/>
      <c r="J93" s="92"/>
      <c r="K93" s="92"/>
      <c r="L93" s="92"/>
      <c r="M93" s="92"/>
      <c r="N93" s="92"/>
      <c r="O93" s="92"/>
      <c r="P93" s="92"/>
      <c r="Q93" s="92"/>
      <c r="R93" s="92"/>
      <c r="S93" s="92"/>
      <c r="T93" s="92"/>
      <c r="U93" s="92"/>
      <c r="V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