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99A4888C-98D9-4E60-9F14-680351D44F95}" xr6:coauthVersionLast="47" xr6:coauthVersionMax="47" xr10:uidLastSave="{00000000-0000-0000-0000-000000000000}"/>
  <bookViews>
    <workbookView xWindow="-108" yWindow="-108" windowWidth="23256" windowHeight="12576" xr2:uid="{CD7684E8-D738-4787-833F-961FC0B6F6BB}"/>
  </bookViews>
  <sheets>
    <sheet name="Feuil3" sheetId="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7" i="3" l="1"/>
  <c r="L17" i="3"/>
  <c r="K18" i="3"/>
  <c r="L18" i="3"/>
  <c r="K19" i="3"/>
  <c r="L19" i="3"/>
  <c r="K20" i="3"/>
  <c r="L20" i="3"/>
  <c r="K21" i="3"/>
  <c r="L21" i="3"/>
  <c r="J21" i="3"/>
  <c r="J20" i="3"/>
  <c r="J19" i="3"/>
  <c r="J18" i="3"/>
  <c r="J17" i="3"/>
  <c r="L3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2" i="3"/>
  <c r="L16" i="3"/>
  <c r="L4" i="3"/>
  <c r="L5" i="3"/>
  <c r="L6" i="3"/>
  <c r="L7" i="3"/>
  <c r="L8" i="3"/>
  <c r="L9" i="3"/>
  <c r="L10" i="3"/>
  <c r="L11" i="3"/>
  <c r="L12" i="3"/>
  <c r="L13" i="3"/>
  <c r="L14" i="3"/>
  <c r="L15" i="3"/>
  <c r="L2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J5" i="3"/>
  <c r="K5" i="3"/>
  <c r="J4" i="3"/>
  <c r="K4" i="3"/>
  <c r="J3" i="3"/>
  <c r="K3" i="3"/>
  <c r="K2" i="3"/>
  <c r="J2" i="3"/>
</calcChain>
</file>

<file path=xl/sharedStrings.xml><?xml version="1.0" encoding="utf-8"?>
<sst xmlns="http://schemas.openxmlformats.org/spreadsheetml/2006/main" count="53" uniqueCount="53">
  <si>
    <t>Citations</t>
  </si>
  <si>
    <t>Title</t>
  </si>
  <si>
    <t>Year</t>
  </si>
  <si>
    <t>Pregnancy and perinatal outcomes of women with severe acute respiratory syndrome</t>
  </si>
  <si>
    <t>Wong</t>
  </si>
  <si>
    <t>Fehr</t>
  </si>
  <si>
    <t>Coronaviruses: An overview of their replication and pathogenesis</t>
  </si>
  <si>
    <t>Chloroquine is a potent inhibitor of SARS coronavirus infection and spread</t>
  </si>
  <si>
    <t>Vincent</t>
  </si>
  <si>
    <t>Carbajo-Lozoya</t>
  </si>
  <si>
    <t>Replication of human coronaviruses SARS-CoV, HCoV-NL63 and HCoV-229E is inhibited by the drug FK506</t>
  </si>
  <si>
    <t>Author</t>
  </si>
  <si>
    <t>Mair-Jenkins</t>
  </si>
  <si>
    <t>The effectiveness of convalescent plasma and hyperimmune immunoglobulin for the treatment of severe acute respiratory infections of viral etiology: A systematic review and exploratory meta-analysis</t>
  </si>
  <si>
    <t>Tran</t>
  </si>
  <si>
    <t>Aerosol generating procedures and risk of transmission of acute respiratory infections to healthcare workers: A systematic review</t>
  </si>
  <si>
    <t>Angiotensin-converting enzyme 2 is a functional receptor for the SARS coronavirus</t>
  </si>
  <si>
    <t>Li</t>
  </si>
  <si>
    <t>SARS: Systematic review of treatment effects</t>
  </si>
  <si>
    <t>Stockman</t>
  </si>
  <si>
    <t>Bolles</t>
  </si>
  <si>
    <t>A double-inactivated severe acute respiratory syndrome coronavirus vaccine provides incomplete protection in mice and induces increased eosinophilic proinflammatory pulmonary response upon challenge</t>
  </si>
  <si>
    <t>Tissue distribution of ACE2 protein, the functional receptor for SARS coronavirus. A first step in understanding SARS pathogenesis</t>
  </si>
  <si>
    <t>Hamming</t>
  </si>
  <si>
    <t>A crucial role of angiotensin converting enzyme 2 (ACE2) in SARS coronavirus-induced lung injury</t>
  </si>
  <si>
    <t>Kuba</t>
  </si>
  <si>
    <t>Angiotensin-converting enzyme 2 protects from severe acute lung failure</t>
  </si>
  <si>
    <t>Imai</t>
  </si>
  <si>
    <t>Citations2020+</t>
  </si>
  <si>
    <t>Wei</t>
  </si>
  <si>
    <t>Safe tracheostomy for patients with severe acute respiratory syndrome</t>
  </si>
  <si>
    <t>Severe acute respiratory syndrome coronavirus infection causes neuronal death in the absence of encephalitis in mice transgenic for human ACE2</t>
  </si>
  <si>
    <t>Netland</t>
  </si>
  <si>
    <t>Professional and home-made face masks reduce exposure to respiratory infections among the general population</t>
  </si>
  <si>
    <t>van der Sande</t>
  </si>
  <si>
    <t>References</t>
  </si>
  <si>
    <t>WoSReferences</t>
  </si>
  <si>
    <t>CitToRef2020+</t>
  </si>
  <si>
    <t>CitToRef</t>
  </si>
  <si>
    <t>%Cit</t>
  </si>
  <si>
    <t>%CitRef</t>
  </si>
  <si>
    <t>%WoSRef</t>
  </si>
  <si>
    <t>09 March 2022</t>
  </si>
  <si>
    <t>CitRef/Ref</t>
  </si>
  <si>
    <t>CitRef2020/Ref</t>
  </si>
  <si>
    <t>Web of Science All Databases</t>
  </si>
  <si>
    <t>Access Date</t>
  </si>
  <si>
    <t>Database</t>
  </si>
  <si>
    <t>MIN</t>
  </si>
  <si>
    <t>MAX</t>
  </si>
  <si>
    <t>Q3</t>
  </si>
  <si>
    <t>Q1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</si>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</sst>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0" fontId="2" fillId="0" borderId="1" xfId="0" applyFont="1" applyBorder="1"/>
    <xf numFmtId="0" fontId="0" fillId="0" borderId="2" xfId="0" applyBorder="1"/>
    <xf numFmtId="0" fontId="2" fillId="0" borderId="3" xfId="0" applyFont="1" applyBorder="1"/>
    <xf numFmtId="0" fontId="0" fillId="0" borderId="4" xfId="0" applyBorder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817D3-BE37-42B0-A491-594C84CC0220}">
  <dimension ref="A1:O21"/>
  <sheetViews>
    <sheetView tabSelected="1" workbookViewId="0">
      <selection activeCell="F11" sqref="F11"/>
    </sheetView>
  </sheetViews>
  <sheetFormatPr baseColWidth="10" defaultRowHeight="14.4" x14ac:dyDescent="0.3"/>
  <cols>
    <col min="2" max="2" width="60.88671875" customWidth="1"/>
    <col min="3" max="3" width="8.5546875" customWidth="1"/>
    <col min="4" max="4" width="8.44140625" customWidth="1"/>
    <col min="5" max="5" width="13.109375" customWidth="1"/>
    <col min="6" max="6" width="10" customWidth="1"/>
    <col min="7" max="7" width="14.77734375" customWidth="1"/>
    <col min="8" max="8" width="8.88671875" customWidth="1"/>
    <col min="9" max="9" width="12.77734375" customWidth="1"/>
    <col min="10" max="10" width="7.88671875" style="1" customWidth="1"/>
    <col min="11" max="11" width="8.6640625" style="1" customWidth="1"/>
    <col min="12" max="12" width="8.77734375" customWidth="1"/>
  </cols>
  <sheetData>
    <row r="1" spans="1:15" x14ac:dyDescent="0.3">
      <c r="A1" t="s">
        <v>11</v>
      </c>
      <c r="B1" t="s">
        <v>1</v>
      </c>
      <c r="C1" t="s">
        <v>2</v>
      </c>
      <c r="D1" t="s">
        <v>0</v>
      </c>
      <c r="E1" t="s">
        <v>28</v>
      </c>
      <c r="F1" t="s">
        <v>35</v>
      </c>
      <c r="G1" t="s">
        <v>36</v>
      </c>
      <c r="H1" t="s">
        <v>38</v>
      </c>
      <c r="I1" t="s">
        <v>37</v>
      </c>
      <c r="J1" s="1" t="s">
        <v>39</v>
      </c>
      <c r="K1" s="1" t="s">
        <v>40</v>
      </c>
      <c r="L1" s="1" t="s">
        <v>41</v>
      </c>
      <c r="M1" s="1" t="s">
        <v>43</v>
      </c>
      <c r="N1" s="1" t="s">
        <v>44</v>
      </c>
      <c r="O1" s="1"/>
    </row>
    <row r="2" spans="1:15" x14ac:dyDescent="0.3">
      <c r="A2" t="s">
        <v>4</v>
      </c>
      <c r="B2" t="s">
        <v>3</v>
      </c>
      <c r="C2">
        <v>2004</v>
      </c>
      <c r="D2">
        <v>505</v>
      </c>
      <c r="E2">
        <v>435</v>
      </c>
      <c r="F2">
        <v>20</v>
      </c>
      <c r="G2">
        <v>7</v>
      </c>
      <c r="H2">
        <v>7011</v>
      </c>
      <c r="I2">
        <v>1996</v>
      </c>
      <c r="J2" s="1">
        <f t="shared" ref="J2:J16" si="0">E2/D2</f>
        <v>0.86138613861386137</v>
      </c>
      <c r="K2" s="1">
        <f t="shared" ref="K2:K16" si="1">I2/H2</f>
        <v>0.28469547853373273</v>
      </c>
      <c r="L2" s="1">
        <f>G2/F2</f>
        <v>0.35</v>
      </c>
      <c r="M2">
        <f>H2/G2</f>
        <v>1001.5714285714286</v>
      </c>
      <c r="N2">
        <f>I2/F2</f>
        <v>99.8</v>
      </c>
    </row>
    <row r="3" spans="1:15" x14ac:dyDescent="0.3">
      <c r="A3" t="s">
        <v>5</v>
      </c>
      <c r="B3" t="s">
        <v>6</v>
      </c>
      <c r="C3">
        <v>2015</v>
      </c>
      <c r="D3">
        <v>776</v>
      </c>
      <c r="E3">
        <v>718</v>
      </c>
      <c r="F3">
        <v>158</v>
      </c>
      <c r="G3">
        <v>157</v>
      </c>
      <c r="H3">
        <v>45293</v>
      </c>
      <c r="I3">
        <v>19776</v>
      </c>
      <c r="J3" s="1">
        <f t="shared" si="0"/>
        <v>0.92525773195876293</v>
      </c>
      <c r="K3" s="1">
        <f t="shared" si="1"/>
        <v>0.43662376084604687</v>
      </c>
      <c r="L3" s="1">
        <f>G3/F3</f>
        <v>0.99367088607594933</v>
      </c>
      <c r="M3">
        <f t="shared" ref="M3:M16" si="2">H3/G3</f>
        <v>288.49044585987264</v>
      </c>
      <c r="N3">
        <f t="shared" ref="N3:N16" si="3">I3/F3</f>
        <v>125.16455696202532</v>
      </c>
    </row>
    <row r="4" spans="1:15" x14ac:dyDescent="0.3">
      <c r="A4" t="s">
        <v>8</v>
      </c>
      <c r="B4" t="s">
        <v>7</v>
      </c>
      <c r="C4">
        <v>2005</v>
      </c>
      <c r="D4">
        <v>1130</v>
      </c>
      <c r="E4">
        <v>988</v>
      </c>
      <c r="F4">
        <v>26</v>
      </c>
      <c r="G4">
        <v>24</v>
      </c>
      <c r="H4">
        <v>15334</v>
      </c>
      <c r="I4">
        <v>6240</v>
      </c>
      <c r="J4" s="1">
        <f t="shared" si="0"/>
        <v>0.87433628318584067</v>
      </c>
      <c r="K4" s="1">
        <f t="shared" si="1"/>
        <v>0.40693882874657622</v>
      </c>
      <c r="L4" s="1">
        <f t="shared" ref="L4:L15" si="4">G4/F4</f>
        <v>0.92307692307692313</v>
      </c>
      <c r="M4">
        <f t="shared" si="2"/>
        <v>638.91666666666663</v>
      </c>
      <c r="N4">
        <f t="shared" si="3"/>
        <v>240</v>
      </c>
    </row>
    <row r="5" spans="1:15" x14ac:dyDescent="0.3">
      <c r="A5" t="s">
        <v>9</v>
      </c>
      <c r="B5" t="s">
        <v>10</v>
      </c>
      <c r="C5">
        <v>2012</v>
      </c>
      <c r="D5">
        <v>137</v>
      </c>
      <c r="E5">
        <v>117</v>
      </c>
      <c r="F5">
        <v>37</v>
      </c>
      <c r="G5">
        <v>34</v>
      </c>
      <c r="H5">
        <v>10265</v>
      </c>
      <c r="I5">
        <v>4498</v>
      </c>
      <c r="J5" s="1">
        <f t="shared" si="0"/>
        <v>0.85401459854014594</v>
      </c>
      <c r="K5" s="1">
        <f t="shared" si="1"/>
        <v>0.43818801753531417</v>
      </c>
      <c r="L5" s="1">
        <f t="shared" si="4"/>
        <v>0.91891891891891897</v>
      </c>
      <c r="M5">
        <f t="shared" si="2"/>
        <v>301.91176470588238</v>
      </c>
      <c r="N5">
        <f t="shared" si="3"/>
        <v>121.56756756756756</v>
      </c>
    </row>
    <row r="6" spans="1:15" x14ac:dyDescent="0.3">
      <c r="A6" t="s">
        <v>12</v>
      </c>
      <c r="B6" t="s">
        <v>13</v>
      </c>
      <c r="C6">
        <v>2015</v>
      </c>
      <c r="D6">
        <v>606</v>
      </c>
      <c r="E6">
        <v>479</v>
      </c>
      <c r="F6">
        <v>50</v>
      </c>
      <c r="G6">
        <v>26</v>
      </c>
      <c r="H6">
        <v>24393</v>
      </c>
      <c r="I6">
        <v>8129</v>
      </c>
      <c r="J6" s="1">
        <f t="shared" si="0"/>
        <v>0.79042904290429039</v>
      </c>
      <c r="K6" s="1">
        <f t="shared" si="1"/>
        <v>0.33325134259828637</v>
      </c>
      <c r="L6" s="1">
        <f t="shared" si="4"/>
        <v>0.52</v>
      </c>
      <c r="M6">
        <f t="shared" si="2"/>
        <v>938.19230769230774</v>
      </c>
      <c r="N6">
        <f t="shared" si="3"/>
        <v>162.58000000000001</v>
      </c>
    </row>
    <row r="7" spans="1:15" x14ac:dyDescent="0.3">
      <c r="A7" t="s">
        <v>14</v>
      </c>
      <c r="B7" t="s">
        <v>15</v>
      </c>
      <c r="C7">
        <v>2012</v>
      </c>
      <c r="D7">
        <v>992</v>
      </c>
      <c r="E7">
        <v>924</v>
      </c>
      <c r="F7">
        <v>31</v>
      </c>
      <c r="G7">
        <v>21</v>
      </c>
      <c r="H7">
        <v>3401</v>
      </c>
      <c r="I7">
        <v>1426</v>
      </c>
      <c r="J7" s="1">
        <f t="shared" si="0"/>
        <v>0.93145161290322576</v>
      </c>
      <c r="K7" s="1">
        <f t="shared" si="1"/>
        <v>0.41928844457512499</v>
      </c>
      <c r="L7" s="1">
        <f t="shared" si="4"/>
        <v>0.67741935483870963</v>
      </c>
      <c r="M7">
        <f t="shared" si="2"/>
        <v>161.95238095238096</v>
      </c>
      <c r="N7">
        <f t="shared" si="3"/>
        <v>46</v>
      </c>
    </row>
    <row r="8" spans="1:15" x14ac:dyDescent="0.3">
      <c r="A8" t="s">
        <v>17</v>
      </c>
      <c r="B8" t="s">
        <v>16</v>
      </c>
      <c r="C8">
        <v>2003</v>
      </c>
      <c r="D8">
        <v>3477</v>
      </c>
      <c r="E8">
        <v>2265</v>
      </c>
      <c r="F8">
        <v>30</v>
      </c>
      <c r="G8">
        <v>30</v>
      </c>
      <c r="H8">
        <v>24334</v>
      </c>
      <c r="I8">
        <v>6517</v>
      </c>
      <c r="J8" s="1">
        <f t="shared" si="0"/>
        <v>0.65142364106988782</v>
      </c>
      <c r="K8" s="1">
        <f t="shared" si="1"/>
        <v>0.26781458042245421</v>
      </c>
      <c r="L8" s="1">
        <f t="shared" si="4"/>
        <v>1</v>
      </c>
      <c r="M8">
        <f t="shared" si="2"/>
        <v>811.13333333333333</v>
      </c>
      <c r="N8">
        <f t="shared" si="3"/>
        <v>217.23333333333332</v>
      </c>
    </row>
    <row r="9" spans="1:15" x14ac:dyDescent="0.3">
      <c r="A9" t="s">
        <v>19</v>
      </c>
      <c r="B9" t="s">
        <v>18</v>
      </c>
      <c r="C9">
        <v>2006</v>
      </c>
      <c r="D9">
        <v>778</v>
      </c>
      <c r="E9">
        <v>590</v>
      </c>
      <c r="F9">
        <v>34</v>
      </c>
      <c r="G9">
        <v>29</v>
      </c>
      <c r="H9">
        <v>17097</v>
      </c>
      <c r="I9">
        <v>6006</v>
      </c>
      <c r="J9" s="1">
        <f t="shared" si="0"/>
        <v>0.75835475578406175</v>
      </c>
      <c r="K9" s="1">
        <f t="shared" si="1"/>
        <v>0.3512896999473592</v>
      </c>
      <c r="L9" s="1">
        <f t="shared" si="4"/>
        <v>0.8529411764705882</v>
      </c>
      <c r="M9">
        <f t="shared" si="2"/>
        <v>589.55172413793105</v>
      </c>
      <c r="N9">
        <f t="shared" si="3"/>
        <v>176.64705882352942</v>
      </c>
    </row>
    <row r="10" spans="1:15" x14ac:dyDescent="0.3">
      <c r="A10" t="s">
        <v>20</v>
      </c>
      <c r="B10" t="s">
        <v>21</v>
      </c>
      <c r="C10">
        <v>2011</v>
      </c>
      <c r="D10">
        <v>297</v>
      </c>
      <c r="E10">
        <v>237</v>
      </c>
      <c r="F10">
        <v>67</v>
      </c>
      <c r="G10">
        <v>67</v>
      </c>
      <c r="H10">
        <v>16373</v>
      </c>
      <c r="I10">
        <v>6312</v>
      </c>
      <c r="J10" s="1">
        <f t="shared" si="0"/>
        <v>0.79797979797979801</v>
      </c>
      <c r="K10" s="1">
        <f t="shared" si="1"/>
        <v>0.38551273437977157</v>
      </c>
      <c r="L10" s="1">
        <f t="shared" si="4"/>
        <v>1</v>
      </c>
      <c r="M10">
        <f t="shared" si="2"/>
        <v>244.37313432835822</v>
      </c>
      <c r="N10">
        <f t="shared" si="3"/>
        <v>94.208955223880594</v>
      </c>
    </row>
    <row r="11" spans="1:15" x14ac:dyDescent="0.3">
      <c r="A11" t="s">
        <v>23</v>
      </c>
      <c r="B11" t="s">
        <v>22</v>
      </c>
      <c r="C11">
        <v>2004</v>
      </c>
      <c r="D11">
        <v>2980</v>
      </c>
      <c r="E11">
        <v>2618</v>
      </c>
      <c r="F11">
        <v>22</v>
      </c>
      <c r="G11">
        <v>20</v>
      </c>
      <c r="H11">
        <v>19569</v>
      </c>
      <c r="I11">
        <v>7103</v>
      </c>
      <c r="J11" s="1">
        <f t="shared" si="0"/>
        <v>0.87852348993288587</v>
      </c>
      <c r="K11" s="1">
        <f t="shared" si="1"/>
        <v>0.36297204762634777</v>
      </c>
      <c r="L11" s="1">
        <f t="shared" si="4"/>
        <v>0.90909090909090906</v>
      </c>
      <c r="M11">
        <f t="shared" si="2"/>
        <v>978.45</v>
      </c>
      <c r="N11">
        <f t="shared" si="3"/>
        <v>322.86363636363637</v>
      </c>
    </row>
    <row r="12" spans="1:15" x14ac:dyDescent="0.3">
      <c r="A12" t="s">
        <v>25</v>
      </c>
      <c r="B12" t="s">
        <v>24</v>
      </c>
      <c r="C12">
        <v>2005</v>
      </c>
      <c r="D12">
        <v>2057</v>
      </c>
      <c r="E12">
        <v>1694</v>
      </c>
      <c r="F12">
        <v>30</v>
      </c>
      <c r="G12">
        <v>26</v>
      </c>
      <c r="H12">
        <v>26875</v>
      </c>
      <c r="I12">
        <v>8544</v>
      </c>
      <c r="J12" s="1">
        <f t="shared" si="0"/>
        <v>0.82352941176470584</v>
      </c>
      <c r="K12" s="1">
        <f t="shared" si="1"/>
        <v>0.31791627906976744</v>
      </c>
      <c r="L12" s="1">
        <f t="shared" si="4"/>
        <v>0.8666666666666667</v>
      </c>
      <c r="M12">
        <f t="shared" si="2"/>
        <v>1033.6538461538462</v>
      </c>
      <c r="N12">
        <f t="shared" si="3"/>
        <v>284.8</v>
      </c>
    </row>
    <row r="13" spans="1:15" x14ac:dyDescent="0.3">
      <c r="A13" t="s">
        <v>27</v>
      </c>
      <c r="B13" t="s">
        <v>26</v>
      </c>
      <c r="C13">
        <v>2005</v>
      </c>
      <c r="D13">
        <v>1632</v>
      </c>
      <c r="E13">
        <v>1135</v>
      </c>
      <c r="F13">
        <v>30</v>
      </c>
      <c r="G13">
        <v>30</v>
      </c>
      <c r="H13">
        <v>30149</v>
      </c>
      <c r="I13">
        <v>10619</v>
      </c>
      <c r="J13" s="1">
        <f t="shared" si="0"/>
        <v>0.69546568627450978</v>
      </c>
      <c r="K13" s="1">
        <f t="shared" si="1"/>
        <v>0.35221732064081729</v>
      </c>
      <c r="L13" s="1">
        <f t="shared" si="4"/>
        <v>1</v>
      </c>
      <c r="M13">
        <f t="shared" si="2"/>
        <v>1004.9666666666667</v>
      </c>
      <c r="N13">
        <f t="shared" si="3"/>
        <v>353.96666666666664</v>
      </c>
    </row>
    <row r="14" spans="1:15" x14ac:dyDescent="0.3">
      <c r="A14" t="s">
        <v>29</v>
      </c>
      <c r="B14" t="s">
        <v>30</v>
      </c>
      <c r="C14">
        <v>2003</v>
      </c>
      <c r="D14">
        <v>86</v>
      </c>
      <c r="E14">
        <v>81</v>
      </c>
      <c r="F14">
        <v>5</v>
      </c>
      <c r="G14">
        <v>5</v>
      </c>
      <c r="H14">
        <v>5162</v>
      </c>
      <c r="I14">
        <v>1728</v>
      </c>
      <c r="J14" s="1">
        <f t="shared" si="0"/>
        <v>0.94186046511627908</v>
      </c>
      <c r="K14" s="1">
        <f t="shared" si="1"/>
        <v>0.33475397132894225</v>
      </c>
      <c r="L14" s="1">
        <f t="shared" si="4"/>
        <v>1</v>
      </c>
      <c r="M14">
        <f t="shared" si="2"/>
        <v>1032.4000000000001</v>
      </c>
      <c r="N14">
        <f t="shared" si="3"/>
        <v>345.6</v>
      </c>
    </row>
    <row r="15" spans="1:15" x14ac:dyDescent="0.3">
      <c r="A15" t="s">
        <v>32</v>
      </c>
      <c r="B15" t="s">
        <v>31</v>
      </c>
      <c r="C15">
        <v>2008</v>
      </c>
      <c r="D15">
        <v>693</v>
      </c>
      <c r="E15">
        <v>661</v>
      </c>
      <c r="F15">
        <v>57</v>
      </c>
      <c r="G15">
        <v>52</v>
      </c>
      <c r="H15">
        <v>23567</v>
      </c>
      <c r="I15">
        <v>9844</v>
      </c>
      <c r="J15" s="1">
        <f t="shared" si="0"/>
        <v>0.9538239538239538</v>
      </c>
      <c r="K15" s="1">
        <f t="shared" si="1"/>
        <v>0.41770271990495184</v>
      </c>
      <c r="L15" s="1">
        <f t="shared" si="4"/>
        <v>0.91228070175438591</v>
      </c>
      <c r="M15">
        <f t="shared" si="2"/>
        <v>453.21153846153845</v>
      </c>
      <c r="N15">
        <f t="shared" si="3"/>
        <v>172.7017543859649</v>
      </c>
    </row>
    <row r="16" spans="1:15" x14ac:dyDescent="0.3">
      <c r="A16" t="s">
        <v>34</v>
      </c>
      <c r="B16" t="s">
        <v>33</v>
      </c>
      <c r="C16">
        <v>2008</v>
      </c>
      <c r="D16">
        <v>214</v>
      </c>
      <c r="E16">
        <v>183</v>
      </c>
      <c r="F16">
        <v>16</v>
      </c>
      <c r="G16">
        <v>15</v>
      </c>
      <c r="H16">
        <v>3749</v>
      </c>
      <c r="I16">
        <v>1155</v>
      </c>
      <c r="J16" s="1">
        <f t="shared" si="0"/>
        <v>0.85514018691588789</v>
      </c>
      <c r="K16" s="1">
        <f t="shared" si="1"/>
        <v>0.3080821552413977</v>
      </c>
      <c r="L16" s="1">
        <f>G16/F16</f>
        <v>0.9375</v>
      </c>
      <c r="M16">
        <f t="shared" si="2"/>
        <v>249.93333333333334</v>
      </c>
      <c r="N16">
        <f t="shared" si="3"/>
        <v>72.1875</v>
      </c>
    </row>
    <row r="17" spans="1:12" x14ac:dyDescent="0.3">
      <c r="I17" t="s">
        <v>48</v>
      </c>
      <c r="J17" s="1">
        <f>MIN(J2:J16)</f>
        <v>0.65142364106988782</v>
      </c>
      <c r="K17" s="1">
        <f t="shared" ref="K17:L17" si="5">MIN(K2:K16)</f>
        <v>0.26781458042245421</v>
      </c>
      <c r="L17" s="1">
        <f t="shared" si="5"/>
        <v>0.35</v>
      </c>
    </row>
    <row r="18" spans="1:12" x14ac:dyDescent="0.3">
      <c r="I18" t="s">
        <v>49</v>
      </c>
      <c r="J18" s="1">
        <f>MAX(J2:J16)</f>
        <v>0.9538239538239538</v>
      </c>
      <c r="K18" s="1">
        <f t="shared" ref="K18:L18" si="6">MAX(K2:K16)</f>
        <v>0.43818801753531417</v>
      </c>
      <c r="L18" s="1">
        <f t="shared" si="6"/>
        <v>1</v>
      </c>
    </row>
    <row r="19" spans="1:12" ht="15" thickBot="1" x14ac:dyDescent="0.35">
      <c r="I19" t="s">
        <v>51</v>
      </c>
      <c r="J19" s="1">
        <f>QUARTILE(J2:J16,1)</f>
        <v>0.7942044204420442</v>
      </c>
      <c r="K19" s="1">
        <f t="shared" ref="K19:L19" si="7">QUARTILE(K2:K16,1)</f>
        <v>0.32558381083402688</v>
      </c>
      <c r="L19" s="1">
        <f t="shared" si="7"/>
        <v>0.8598039215686275</v>
      </c>
    </row>
    <row r="20" spans="1:12" x14ac:dyDescent="0.3">
      <c r="A20" s="2" t="s">
        <v>46</v>
      </c>
      <c r="B20" s="3" t="s">
        <v>42</v>
      </c>
      <c r="I20" t="s">
        <v>50</v>
      </c>
      <c r="J20" s="1">
        <f>QUARTILE(J2:J16,3)</f>
        <v>0.90189061094582446</v>
      </c>
      <c r="K20" s="1">
        <f t="shared" ref="K20:L20" si="8">QUARTILE(K2:K16,3)</f>
        <v>0.41232077432576403</v>
      </c>
      <c r="L20" s="1">
        <f t="shared" si="8"/>
        <v>0.99683544303797467</v>
      </c>
    </row>
    <row r="21" spans="1:12" ht="15" thickBot="1" x14ac:dyDescent="0.35">
      <c r="A21" s="4" t="s">
        <v>47</v>
      </c>
      <c r="B21" s="5" t="s">
        <v>45</v>
      </c>
      <c r="I21" t="s">
        <v>52</v>
      </c>
      <c r="J21" s="1">
        <f>AVERAGE(J2:J16)</f>
        <v>0.83953178645120663</v>
      </c>
      <c r="K21" s="1">
        <f t="shared" ref="K21:L21" si="9">AVERAGE(K2:K16)</f>
        <v>0.3611498254264594</v>
      </c>
      <c r="L21" s="1">
        <f t="shared" si="9"/>
        <v>0.85743770245953665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2022-03-08T11:37:01Z</dcterms:created>
  <dcterms:modified xsi:type="dcterms:W3CDTF">2022-03-13T18:30:45Z</dcterms:modified>
</cp:coreProperties>
</file>