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The big hit with listwise is that Number of Speakers x Max of Development only has n=19 pairs
	-Eric Youngstrom</t>
      </text>
    </comment>
  </commentList>
</comments>
</file>

<file path=xl/sharedStrings.xml><?xml version="1.0" encoding="utf-8"?>
<sst xmlns="http://schemas.openxmlformats.org/spreadsheetml/2006/main" count="176" uniqueCount="52">
  <si>
    <t>Spearman's rho (Listwise N=90)</t>
  </si>
  <si>
    <t>MedicalWikipediaarticles</t>
  </si>
  <si>
    <t>MedicalWikidatalabels</t>
  </si>
  <si>
    <t>WikipediaandWikidataUsers</t>
  </si>
  <si>
    <t>COVID19PandemicWikipediaPageview</t>
  </si>
  <si>
    <t>COVIDWikipediaPages</t>
  </si>
  <si>
    <t>COVIDWikidataContent</t>
  </si>
  <si>
    <t>COVIDWikipediaEdits</t>
  </si>
  <si>
    <t>min</t>
  </si>
  <si>
    <t>max</t>
  </si>
  <si>
    <t>median</t>
  </si>
  <si>
    <t xml:space="preserve">Bonferroni adjusted critical value: </t>
  </si>
  <si>
    <t>mean</t>
  </si>
  <si>
    <t>Listwise Kendall's Tau (N = 90)</t>
  </si>
  <si>
    <t>Spearman's rho (pairwise)</t>
  </si>
  <si>
    <t>Correlation Coefficient</t>
  </si>
  <si>
    <t>N</t>
  </si>
  <si>
    <t>Descriptive Statistics</t>
  </si>
  <si>
    <t>Minimum</t>
  </si>
  <si>
    <t>Maximum</t>
  </si>
  <si>
    <t>Mean</t>
  </si>
  <si>
    <t>Std. Deviation</t>
  </si>
  <si>
    <t>Skewness</t>
  </si>
  <si>
    <t>Kurtosis</t>
  </si>
  <si>
    <t>Statistic</t>
  </si>
  <si>
    <t>Std. Error</t>
  </si>
  <si>
    <t>NumberSpeakers</t>
  </si>
  <si>
    <t>MaxOfDevelopment</t>
  </si>
  <si>
    <t>logmedwikiart</t>
  </si>
  <si>
    <t>logmedwdata</t>
  </si>
  <si>
    <t>logusers</t>
  </si>
  <si>
    <t>logcovidviews</t>
  </si>
  <si>
    <t>logcovidpages</t>
  </si>
  <si>
    <t>logcontent</t>
  </si>
  <si>
    <t>logedits</t>
  </si>
  <si>
    <t>logspeakers</t>
  </si>
  <si>
    <t>Valid N (listwise)</t>
  </si>
  <si>
    <t>Correlations</t>
  </si>
  <si>
    <t>Spearman's rho</t>
  </si>
  <si>
    <t>Cohen's q (favoring Max Dev)</t>
  </si>
  <si>
    <t>Component Matrix</t>
  </si>
  <si>
    <t>N=90</t>
  </si>
  <si>
    <t>Component</t>
  </si>
  <si>
    <t>Sig. (2-tailed)</t>
  </si>
  <si>
    <t>.</t>
  </si>
  <si>
    <t>Extraction Method: Principal Component Analysis.</t>
  </si>
  <si>
    <t>Total Variance Explained</t>
  </si>
  <si>
    <t>Initial Eigenvalues</t>
  </si>
  <si>
    <t>Extraction Sums of Squared Loadings</t>
  </si>
  <si>
    <t>Total</t>
  </si>
  <si>
    <t>% of Variance</t>
  </si>
  <si>
    <t>Cumulative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</si>
</sst>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i/>
      <color theme="1"/>
      <name val="Arial"/>
    </font>
    <font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8FD2B1"/>
        <bgColor rgb="FF8FD2B1"/>
      </patternFill>
    </fill>
    <fill>
      <patternFill patternType="solid">
        <fgColor rgb="FF93D4B4"/>
        <bgColor rgb="FF93D4B4"/>
      </patternFill>
    </fill>
    <fill>
      <patternFill patternType="solid">
        <fgColor rgb="FF98D5B7"/>
        <bgColor rgb="FF98D5B7"/>
      </patternFill>
    </fill>
    <fill>
      <patternFill patternType="solid">
        <fgColor rgb="FF57BB8A"/>
        <bgColor rgb="FF57BB8A"/>
      </patternFill>
    </fill>
    <fill>
      <patternFill patternType="solid">
        <fgColor rgb="FF92D3B3"/>
        <bgColor rgb="FF92D3B3"/>
      </patternFill>
    </fill>
    <fill>
      <patternFill patternType="solid">
        <fgColor rgb="FF8ED2B0"/>
        <bgColor rgb="FF8ED2B0"/>
      </patternFill>
    </fill>
    <fill>
      <patternFill patternType="solid">
        <fgColor rgb="FF8BD0AE"/>
        <bgColor rgb="FF8BD0AE"/>
      </patternFill>
    </fill>
    <fill>
      <patternFill patternType="solid">
        <fgColor rgb="FFBBE4D0"/>
        <bgColor rgb="FFBBE4D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center" readingOrder="0"/>
    </xf>
    <xf borderId="0" fillId="2" fontId="3" numFmtId="164" xfId="0" applyFill="1" applyFont="1" applyNumberForma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0" fontId="2" numFmtId="164" xfId="0" applyFont="1" applyNumberFormat="1"/>
    <xf borderId="0" fillId="3" fontId="4" numFmtId="164" xfId="0" applyAlignment="1" applyFont="1" applyNumberFormat="1">
      <alignment readingOrder="0"/>
    </xf>
    <xf borderId="0" fillId="3" fontId="5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164" xfId="0" applyAlignment="1" applyFill="1" applyFont="1" applyNumberFormat="1">
      <alignment horizontal="right" vertical="bottom"/>
    </xf>
    <xf borderId="0" fillId="5" fontId="2" numFmtId="164" xfId="0" applyAlignment="1" applyFill="1" applyFont="1" applyNumberFormat="1">
      <alignment horizontal="right" vertical="bottom"/>
    </xf>
    <xf borderId="0" fillId="6" fontId="2" numFmtId="164" xfId="0" applyAlignment="1" applyFill="1" applyFont="1" applyNumberFormat="1">
      <alignment horizontal="right" vertical="bottom"/>
    </xf>
    <xf borderId="0" fillId="7" fontId="2" numFmtId="164" xfId="0" applyAlignment="1" applyFill="1" applyFont="1" applyNumberFormat="1">
      <alignment horizontal="right" vertical="bottom"/>
    </xf>
    <xf borderId="0" fillId="8" fontId="2" numFmtId="164" xfId="0" applyAlignment="1" applyFill="1" applyFont="1" applyNumberFormat="1">
      <alignment horizontal="right" vertical="bottom"/>
    </xf>
    <xf borderId="0" fillId="9" fontId="2" numFmtId="164" xfId="0" applyAlignment="1" applyFill="1" applyFont="1" applyNumberFormat="1">
      <alignment horizontal="right" vertical="bottom"/>
    </xf>
    <xf borderId="0" fillId="10" fontId="2" numFmtId="164" xfId="0" applyAlignment="1" applyFill="1" applyFont="1" applyNumberFormat="1">
      <alignment horizontal="right" vertical="bottom"/>
    </xf>
    <xf borderId="0" fillId="11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152400</xdr:colOff>
      <xdr:row>22</xdr:row>
      <xdr:rowOff>152400</xdr:rowOff>
    </xdr:from>
    <xdr:ext cx="4857750" cy="4857750"/>
    <xdr:grpSp>
      <xdr:nvGrpSpPr>
        <xdr:cNvPr id="2" name="Shape 2" title="Drawing"/>
        <xdr:cNvGrpSpPr/>
      </xdr:nvGrpSpPr>
      <xdr:grpSpPr>
        <a:xfrm>
          <a:off x="152400" y="152400"/>
          <a:ext cx="4838700" cy="4838700"/>
          <a:chOff x="152400" y="152400"/>
          <a:chExt cx="4838700" cy="48387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4838700" cy="48387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14</xdr:col>
      <xdr:colOff>152400</xdr:colOff>
      <xdr:row>0</xdr:row>
      <xdr:rowOff>0</xdr:rowOff>
    </xdr:from>
    <xdr:ext cx="4857750" cy="4857750"/>
    <xdr:grpSp>
      <xdr:nvGrpSpPr>
        <xdr:cNvPr id="2" name="Shape 2" title="Drawing"/>
        <xdr:cNvGrpSpPr/>
      </xdr:nvGrpSpPr>
      <xdr:grpSpPr>
        <a:xfrm>
          <a:off x="152400" y="152400"/>
          <a:ext cx="4838700" cy="4838700"/>
          <a:chOff x="152400" y="152400"/>
          <a:chExt cx="4838700" cy="4838700"/>
        </a:xfrm>
      </xdr:grpSpPr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4838700" cy="48387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0</xdr:row>
      <xdr:rowOff>76200</xdr:rowOff>
    </xdr:from>
    <xdr:ext cx="8134350" cy="4800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.29"/>
    <col customWidth="1" min="3" max="3" width="4.43"/>
  </cols>
  <sheetData>
    <row r="2">
      <c r="D2" s="1" t="s">
        <v>0</v>
      </c>
    </row>
    <row r="3"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</row>
    <row r="4">
      <c r="A4" s="2" t="s">
        <v>8</v>
      </c>
      <c r="B4" s="3">
        <f>min(E4:K10)</f>
        <v>0.653</v>
      </c>
      <c r="D4" s="2" t="s">
        <v>1</v>
      </c>
      <c r="E4" s="4"/>
      <c r="F4" s="4">
        <v>0.95</v>
      </c>
      <c r="G4" s="4">
        <v>0.908</v>
      </c>
      <c r="H4" s="4">
        <v>0.674</v>
      </c>
      <c r="I4" s="4">
        <v>0.918</v>
      </c>
      <c r="J4" s="4">
        <v>0.914</v>
      </c>
      <c r="K4" s="4">
        <v>0.766</v>
      </c>
    </row>
    <row r="5">
      <c r="A5" s="2" t="s">
        <v>9</v>
      </c>
      <c r="B5" s="5">
        <f>MAX(E4:K10)</f>
        <v>0.97</v>
      </c>
      <c r="D5" s="2" t="s">
        <v>2</v>
      </c>
      <c r="E5" s="4">
        <v>0.95</v>
      </c>
      <c r="F5" s="4"/>
      <c r="G5" s="4">
        <v>0.911</v>
      </c>
      <c r="H5" s="4">
        <v>0.653</v>
      </c>
      <c r="I5" s="4">
        <v>0.923</v>
      </c>
      <c r="J5" s="4">
        <v>0.897</v>
      </c>
      <c r="K5" s="4">
        <v>0.757</v>
      </c>
    </row>
    <row r="6">
      <c r="A6" s="2" t="s">
        <v>10</v>
      </c>
      <c r="B6" s="5">
        <f>MEDIAN(E4:K10)</f>
        <v>0.839</v>
      </c>
      <c r="D6" s="2" t="s">
        <v>3</v>
      </c>
      <c r="E6" s="4">
        <v>0.908</v>
      </c>
      <c r="F6" s="4">
        <v>0.911</v>
      </c>
      <c r="G6" s="4"/>
      <c r="H6" s="4">
        <v>0.734</v>
      </c>
      <c r="I6" s="4">
        <v>0.888</v>
      </c>
      <c r="J6" s="4">
        <v>0.883</v>
      </c>
      <c r="K6" s="4">
        <v>0.802</v>
      </c>
      <c r="N6" s="2" t="s">
        <v>11</v>
      </c>
    </row>
    <row r="7">
      <c r="A7" s="2" t="s">
        <v>12</v>
      </c>
      <c r="B7" s="5">
        <f>AVERAGE(E4:K10)</f>
        <v>0.8228095238</v>
      </c>
      <c r="D7" s="2" t="s">
        <v>4</v>
      </c>
      <c r="E7" s="4">
        <v>0.674</v>
      </c>
      <c r="F7" s="4">
        <v>0.653</v>
      </c>
      <c r="G7" s="4">
        <v>0.734</v>
      </c>
      <c r="H7" s="4"/>
      <c r="I7" s="4">
        <v>0.699</v>
      </c>
      <c r="J7" s="4">
        <v>0.724</v>
      </c>
      <c r="K7" s="4">
        <v>0.66</v>
      </c>
      <c r="N7" s="6">
        <f>0.05/21</f>
        <v>0.002380952381</v>
      </c>
    </row>
    <row r="8">
      <c r="D8" s="2" t="s">
        <v>5</v>
      </c>
      <c r="E8" s="4">
        <v>0.918</v>
      </c>
      <c r="F8" s="4">
        <v>0.923</v>
      </c>
      <c r="G8" s="4">
        <v>0.888</v>
      </c>
      <c r="H8" s="4">
        <v>0.699</v>
      </c>
      <c r="I8" s="4"/>
      <c r="J8" s="4">
        <v>0.97</v>
      </c>
      <c r="K8" s="4">
        <v>0.839</v>
      </c>
      <c r="N8" s="6">
        <f>0.01/21</f>
        <v>0.0004761904762</v>
      </c>
    </row>
    <row r="9">
      <c r="D9" s="2" t="s">
        <v>6</v>
      </c>
      <c r="E9" s="4">
        <v>0.914</v>
      </c>
      <c r="F9" s="4">
        <v>0.897</v>
      </c>
      <c r="G9" s="4">
        <v>0.883</v>
      </c>
      <c r="H9" s="4">
        <v>0.724</v>
      </c>
      <c r="I9" s="4">
        <v>0.97</v>
      </c>
      <c r="J9" s="4"/>
      <c r="K9" s="4">
        <v>0.809</v>
      </c>
    </row>
    <row r="10">
      <c r="D10" s="2" t="s">
        <v>7</v>
      </c>
      <c r="E10" s="4">
        <v>0.766</v>
      </c>
      <c r="F10" s="4">
        <v>0.757</v>
      </c>
      <c r="G10" s="4">
        <v>0.802</v>
      </c>
      <c r="H10" s="4">
        <v>0.66</v>
      </c>
      <c r="I10" s="4">
        <v>0.839</v>
      </c>
      <c r="J10" s="4">
        <v>0.809</v>
      </c>
      <c r="K10" s="4"/>
    </row>
    <row r="11">
      <c r="E11" s="7"/>
      <c r="F11" s="7"/>
      <c r="G11" s="7"/>
      <c r="H11" s="7"/>
      <c r="I11" s="7"/>
      <c r="J11" s="7"/>
      <c r="K11" s="7"/>
    </row>
    <row r="12">
      <c r="D12" s="2" t="s">
        <v>13</v>
      </c>
      <c r="E12" s="7"/>
      <c r="F12" s="7"/>
      <c r="G12" s="7"/>
      <c r="H12" s="7"/>
      <c r="I12" s="7"/>
      <c r="J12" s="7"/>
      <c r="K12" s="7"/>
    </row>
    <row r="13">
      <c r="E13" s="4" t="s">
        <v>1</v>
      </c>
      <c r="F13" s="4" t="s">
        <v>2</v>
      </c>
      <c r="G13" s="4" t="s">
        <v>3</v>
      </c>
      <c r="H13" s="4" t="s">
        <v>4</v>
      </c>
      <c r="I13" s="4" t="s">
        <v>5</v>
      </c>
      <c r="J13" s="4" t="s">
        <v>6</v>
      </c>
      <c r="K13" s="4" t="s">
        <v>7</v>
      </c>
    </row>
    <row r="14">
      <c r="D14" s="2" t="s">
        <v>1</v>
      </c>
      <c r="E14" s="4">
        <v>1.0</v>
      </c>
      <c r="F14" s="4">
        <v>0.83</v>
      </c>
      <c r="G14" s="4">
        <v>0.748</v>
      </c>
      <c r="H14" s="4">
        <v>0.483</v>
      </c>
      <c r="I14" s="4">
        <v>0.756</v>
      </c>
      <c r="J14" s="4">
        <v>0.752</v>
      </c>
      <c r="K14" s="4">
        <v>0.585</v>
      </c>
    </row>
    <row r="15">
      <c r="D15" s="2" t="s">
        <v>2</v>
      </c>
      <c r="E15" s="4">
        <v>0.83</v>
      </c>
      <c r="F15" s="4">
        <v>1.0</v>
      </c>
      <c r="G15" s="4">
        <v>0.747</v>
      </c>
      <c r="H15" s="4">
        <v>0.462</v>
      </c>
      <c r="I15" s="4">
        <v>0.761</v>
      </c>
      <c r="J15" s="4">
        <v>0.715</v>
      </c>
      <c r="K15" s="4">
        <v>0.569</v>
      </c>
    </row>
    <row r="16">
      <c r="D16" s="2" t="s">
        <v>3</v>
      </c>
      <c r="E16" s="4">
        <v>0.748</v>
      </c>
      <c r="F16" s="4">
        <v>0.747</v>
      </c>
      <c r="G16" s="4">
        <v>1.0</v>
      </c>
      <c r="H16" s="4">
        <v>0.53</v>
      </c>
      <c r="I16" s="4">
        <v>0.715</v>
      </c>
      <c r="J16" s="4">
        <v>0.705</v>
      </c>
      <c r="K16" s="4">
        <v>0.621</v>
      </c>
    </row>
    <row r="17">
      <c r="D17" s="2" t="s">
        <v>4</v>
      </c>
      <c r="E17" s="4">
        <v>0.483</v>
      </c>
      <c r="F17" s="4">
        <v>0.462</v>
      </c>
      <c r="G17" s="4">
        <v>0.53</v>
      </c>
      <c r="H17" s="4">
        <v>1.0</v>
      </c>
      <c r="I17" s="4">
        <v>0.512</v>
      </c>
      <c r="J17" s="4">
        <v>0.535</v>
      </c>
      <c r="K17" s="4">
        <v>0.479</v>
      </c>
    </row>
    <row r="18">
      <c r="D18" s="2" t="s">
        <v>5</v>
      </c>
      <c r="E18" s="4">
        <v>0.756</v>
      </c>
      <c r="F18" s="4">
        <v>0.761</v>
      </c>
      <c r="G18" s="4">
        <v>0.715</v>
      </c>
      <c r="H18" s="4">
        <v>0.512</v>
      </c>
      <c r="I18" s="4">
        <v>1.0</v>
      </c>
      <c r="J18" s="4">
        <v>0.886</v>
      </c>
      <c r="K18" s="4">
        <v>0.648</v>
      </c>
    </row>
    <row r="19">
      <c r="D19" s="2" t="s">
        <v>6</v>
      </c>
      <c r="E19" s="4">
        <v>0.752</v>
      </c>
      <c r="F19" s="4">
        <v>0.715</v>
      </c>
      <c r="G19" s="4">
        <v>0.705</v>
      </c>
      <c r="H19" s="4">
        <v>0.535</v>
      </c>
      <c r="I19" s="4">
        <v>0.886</v>
      </c>
      <c r="J19" s="4">
        <v>1.0</v>
      </c>
      <c r="K19" s="4">
        <v>0.619</v>
      </c>
    </row>
    <row r="20">
      <c r="D20" s="2" t="s">
        <v>7</v>
      </c>
      <c r="E20" s="4">
        <v>0.585</v>
      </c>
      <c r="F20" s="4">
        <v>0.569</v>
      </c>
      <c r="G20" s="4">
        <v>0.621</v>
      </c>
      <c r="H20" s="4">
        <v>0.479</v>
      </c>
      <c r="I20" s="4">
        <v>0.648</v>
      </c>
      <c r="J20" s="4">
        <v>0.619</v>
      </c>
      <c r="K20" s="4">
        <v>1.0</v>
      </c>
    </row>
    <row r="23">
      <c r="D23" s="2" t="s">
        <v>14</v>
      </c>
    </row>
    <row r="25">
      <c r="F25" s="2" t="s">
        <v>1</v>
      </c>
      <c r="G25" s="2" t="s">
        <v>2</v>
      </c>
      <c r="H25" s="2" t="s">
        <v>3</v>
      </c>
      <c r="I25" s="2" t="s">
        <v>4</v>
      </c>
      <c r="J25" s="2" t="s">
        <v>5</v>
      </c>
      <c r="K25" s="2" t="s">
        <v>6</v>
      </c>
      <c r="L25" s="2" t="s">
        <v>7</v>
      </c>
    </row>
    <row r="26">
      <c r="D26" s="2" t="s">
        <v>1</v>
      </c>
      <c r="E26" s="2" t="s">
        <v>15</v>
      </c>
      <c r="F26" s="4">
        <v>1.0</v>
      </c>
      <c r="G26" s="4">
        <v>0.907</v>
      </c>
      <c r="H26" s="4">
        <v>0.832</v>
      </c>
      <c r="I26" s="4">
        <v>0.737</v>
      </c>
      <c r="J26" s="4">
        <v>0.865</v>
      </c>
      <c r="K26" s="4">
        <v>0.851</v>
      </c>
      <c r="L26" s="4">
        <v>0.838</v>
      </c>
    </row>
    <row r="27">
      <c r="D27" s="2" t="s">
        <v>2</v>
      </c>
      <c r="E27" s="2" t="s">
        <v>15</v>
      </c>
      <c r="F27" s="4">
        <v>0.907</v>
      </c>
      <c r="G27" s="4">
        <v>1.0</v>
      </c>
      <c r="H27" s="4">
        <v>0.881</v>
      </c>
      <c r="I27" s="4">
        <v>0.719</v>
      </c>
      <c r="J27" s="4">
        <v>0.945</v>
      </c>
      <c r="K27" s="4">
        <v>0.925</v>
      </c>
      <c r="L27" s="4">
        <v>0.806</v>
      </c>
    </row>
    <row r="28">
      <c r="D28" s="2" t="s">
        <v>3</v>
      </c>
      <c r="E28" s="2" t="s">
        <v>15</v>
      </c>
      <c r="F28" s="4">
        <v>0.832</v>
      </c>
      <c r="G28" s="4">
        <v>0.881</v>
      </c>
      <c r="H28" s="4">
        <v>1.0</v>
      </c>
      <c r="I28" s="4">
        <v>0.699</v>
      </c>
      <c r="J28" s="4">
        <v>0.845</v>
      </c>
      <c r="K28" s="4">
        <v>0.829</v>
      </c>
      <c r="L28" s="4">
        <v>0.822</v>
      </c>
    </row>
    <row r="29">
      <c r="D29" s="2" t="s">
        <v>4</v>
      </c>
      <c r="E29" s="2" t="s">
        <v>15</v>
      </c>
      <c r="F29" s="4">
        <v>0.737</v>
      </c>
      <c r="G29" s="4">
        <v>0.719</v>
      </c>
      <c r="H29" s="4">
        <v>0.699</v>
      </c>
      <c r="I29" s="4">
        <v>1.0</v>
      </c>
      <c r="J29" s="4">
        <v>0.727</v>
      </c>
      <c r="K29" s="4">
        <v>0.744</v>
      </c>
      <c r="L29" s="4">
        <v>0.758</v>
      </c>
    </row>
    <row r="30">
      <c r="D30" s="2" t="s">
        <v>5</v>
      </c>
      <c r="E30" s="2" t="s">
        <v>15</v>
      </c>
      <c r="F30" s="4">
        <v>0.865</v>
      </c>
      <c r="G30" s="4">
        <v>0.945</v>
      </c>
      <c r="H30" s="4">
        <v>0.845</v>
      </c>
      <c r="I30" s="4">
        <v>0.727</v>
      </c>
      <c r="J30" s="4">
        <v>1.0</v>
      </c>
      <c r="K30" s="8">
        <v>0.982</v>
      </c>
      <c r="L30" s="4">
        <v>0.847</v>
      </c>
    </row>
    <row r="31">
      <c r="D31" s="2" t="s">
        <v>6</v>
      </c>
      <c r="E31" s="2" t="s">
        <v>15</v>
      </c>
      <c r="F31" s="4">
        <v>0.851</v>
      </c>
      <c r="G31" s="4">
        <v>0.925</v>
      </c>
      <c r="H31" s="4">
        <v>0.829</v>
      </c>
      <c r="I31" s="4">
        <v>0.744</v>
      </c>
      <c r="J31" s="4">
        <v>0.982</v>
      </c>
      <c r="K31" s="4">
        <v>1.0</v>
      </c>
      <c r="L31" s="4">
        <v>0.834</v>
      </c>
    </row>
    <row r="32">
      <c r="D32" s="2" t="s">
        <v>7</v>
      </c>
      <c r="E32" s="2" t="s">
        <v>15</v>
      </c>
      <c r="F32" s="4">
        <v>0.838</v>
      </c>
      <c r="G32" s="4">
        <v>0.806</v>
      </c>
      <c r="H32" s="4">
        <v>0.822</v>
      </c>
      <c r="I32" s="4">
        <v>0.758</v>
      </c>
      <c r="J32" s="4">
        <v>0.847</v>
      </c>
      <c r="K32" s="4">
        <v>0.834</v>
      </c>
      <c r="L32" s="4">
        <v>1.0</v>
      </c>
    </row>
    <row r="33">
      <c r="D33" s="2" t="s">
        <v>1</v>
      </c>
      <c r="E33" s="2" t="s">
        <v>16</v>
      </c>
      <c r="F33" s="9">
        <v>294.0</v>
      </c>
      <c r="G33" s="9">
        <v>247.0</v>
      </c>
      <c r="H33" s="9">
        <v>264.0</v>
      </c>
      <c r="I33" s="9">
        <v>133.0</v>
      </c>
      <c r="J33" s="9">
        <v>290.0</v>
      </c>
      <c r="K33" s="9">
        <v>294.0</v>
      </c>
      <c r="L33" s="9">
        <v>170.0</v>
      </c>
    </row>
    <row r="34">
      <c r="D34" s="2" t="s">
        <v>2</v>
      </c>
      <c r="E34" s="2" t="s">
        <v>16</v>
      </c>
      <c r="F34" s="9">
        <v>247.0</v>
      </c>
      <c r="G34" s="9">
        <v>257.0</v>
      </c>
      <c r="H34" s="9">
        <v>232.0</v>
      </c>
      <c r="I34" s="9">
        <v>106.0</v>
      </c>
      <c r="J34" s="9">
        <v>256.0</v>
      </c>
      <c r="K34" s="9">
        <v>257.0</v>
      </c>
      <c r="L34" s="9">
        <v>139.0</v>
      </c>
    </row>
    <row r="35">
      <c r="D35" s="2" t="s">
        <v>3</v>
      </c>
      <c r="E35" s="2" t="s">
        <v>16</v>
      </c>
      <c r="F35" s="9">
        <v>264.0</v>
      </c>
      <c r="G35" s="9">
        <v>232.0</v>
      </c>
      <c r="H35" s="9">
        <v>273.0</v>
      </c>
      <c r="I35" s="9">
        <v>121.0</v>
      </c>
      <c r="J35" s="9">
        <v>273.0</v>
      </c>
      <c r="K35" s="9">
        <v>273.0</v>
      </c>
      <c r="L35" s="9">
        <v>157.0</v>
      </c>
    </row>
    <row r="36">
      <c r="D36" s="2" t="s">
        <v>4</v>
      </c>
      <c r="E36" s="2" t="s">
        <v>16</v>
      </c>
      <c r="F36" s="9">
        <v>133.0</v>
      </c>
      <c r="G36" s="9">
        <v>106.0</v>
      </c>
      <c r="H36" s="9">
        <v>121.0</v>
      </c>
      <c r="I36" s="9">
        <v>133.0</v>
      </c>
      <c r="J36" s="9">
        <v>133.0</v>
      </c>
      <c r="K36" s="9">
        <v>133.0</v>
      </c>
      <c r="L36" s="9">
        <v>124.0</v>
      </c>
    </row>
    <row r="37">
      <c r="D37" s="2" t="s">
        <v>5</v>
      </c>
      <c r="E37" s="2" t="s">
        <v>16</v>
      </c>
      <c r="F37" s="9">
        <v>290.0</v>
      </c>
      <c r="G37" s="9">
        <v>256.0</v>
      </c>
      <c r="H37" s="9">
        <v>273.0</v>
      </c>
      <c r="I37" s="9">
        <v>133.0</v>
      </c>
      <c r="J37" s="9">
        <v>301.0</v>
      </c>
      <c r="K37" s="9">
        <v>301.0</v>
      </c>
      <c r="L37" s="9">
        <v>170.0</v>
      </c>
    </row>
    <row r="38">
      <c r="D38" s="2" t="s">
        <v>6</v>
      </c>
      <c r="E38" s="2" t="s">
        <v>16</v>
      </c>
      <c r="F38" s="9">
        <v>294.0</v>
      </c>
      <c r="G38" s="9">
        <v>257.0</v>
      </c>
      <c r="H38" s="9">
        <v>273.0</v>
      </c>
      <c r="I38" s="9">
        <v>133.0</v>
      </c>
      <c r="J38" s="9">
        <v>301.0</v>
      </c>
      <c r="K38" s="9">
        <v>307.0</v>
      </c>
      <c r="L38" s="9">
        <v>170.0</v>
      </c>
    </row>
    <row r="39">
      <c r="D39" s="2" t="s">
        <v>7</v>
      </c>
      <c r="E39" s="2" t="s">
        <v>16</v>
      </c>
      <c r="F39" s="9">
        <v>170.0</v>
      </c>
      <c r="G39" s="9">
        <v>139.0</v>
      </c>
      <c r="H39" s="9">
        <v>157.0</v>
      </c>
      <c r="I39" s="9">
        <v>124.0</v>
      </c>
      <c r="J39" s="9">
        <v>170.0</v>
      </c>
      <c r="K39" s="9">
        <v>170.0</v>
      </c>
      <c r="L39" s="9">
        <v>170.0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</cols>
  <sheetData>
    <row r="1">
      <c r="B1" s="1" t="s">
        <v>17</v>
      </c>
    </row>
    <row r="2">
      <c r="C2" s="2" t="s">
        <v>16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J2" s="2" t="s">
        <v>23</v>
      </c>
    </row>
    <row r="3">
      <c r="B3" s="2"/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25</v>
      </c>
      <c r="J3" s="2" t="s">
        <v>24</v>
      </c>
      <c r="K3" s="2" t="s">
        <v>25</v>
      </c>
    </row>
    <row r="4">
      <c r="B4" s="2" t="s">
        <v>1</v>
      </c>
      <c r="C4" s="2">
        <v>294.0</v>
      </c>
      <c r="D4" s="2">
        <v>1.0</v>
      </c>
      <c r="E4" s="2">
        <v>18849.0</v>
      </c>
      <c r="F4" s="2">
        <v>679.39</v>
      </c>
      <c r="G4" s="2">
        <v>1849.943</v>
      </c>
      <c r="H4" s="2">
        <v>5.21</v>
      </c>
      <c r="I4" s="2">
        <v>0.142</v>
      </c>
      <c r="J4" s="2">
        <v>37.174</v>
      </c>
      <c r="K4" s="2">
        <v>0.283</v>
      </c>
    </row>
    <row r="5">
      <c r="B5" s="2" t="s">
        <v>2</v>
      </c>
      <c r="C5" s="2">
        <v>257.0</v>
      </c>
      <c r="D5" s="2">
        <v>4.0</v>
      </c>
      <c r="E5" s="2">
        <v>72957.0</v>
      </c>
      <c r="F5" s="2">
        <v>2897.0</v>
      </c>
      <c r="G5" s="2">
        <v>6585.196</v>
      </c>
      <c r="H5" s="2">
        <v>6.143</v>
      </c>
      <c r="I5" s="2">
        <v>0.152</v>
      </c>
      <c r="J5" s="2">
        <v>53.825</v>
      </c>
      <c r="K5" s="2">
        <v>0.303</v>
      </c>
    </row>
    <row r="6">
      <c r="B6" s="2" t="s">
        <v>3</v>
      </c>
      <c r="C6" s="2">
        <v>273.0</v>
      </c>
      <c r="D6" s="2">
        <v>1.0</v>
      </c>
      <c r="E6" s="2">
        <v>968.0</v>
      </c>
      <c r="F6" s="2">
        <v>67.12</v>
      </c>
      <c r="G6" s="2">
        <v>139.299</v>
      </c>
      <c r="H6" s="2">
        <v>3.561</v>
      </c>
      <c r="I6" s="2">
        <v>0.147</v>
      </c>
      <c r="J6" s="2">
        <v>14.215</v>
      </c>
      <c r="K6" s="2">
        <v>0.294</v>
      </c>
    </row>
    <row r="7">
      <c r="B7" s="2" t="s">
        <v>4</v>
      </c>
      <c r="C7" s="2">
        <v>133.0</v>
      </c>
      <c r="D7" s="2">
        <v>269.0</v>
      </c>
      <c r="E7" s="2">
        <v>1.6782412E7</v>
      </c>
      <c r="F7" s="2">
        <v>282528.19</v>
      </c>
      <c r="G7" s="2">
        <v>1530136.8</v>
      </c>
      <c r="H7" s="2">
        <v>9.818</v>
      </c>
      <c r="I7" s="2">
        <v>0.21</v>
      </c>
      <c r="J7" s="2">
        <v>104.53</v>
      </c>
      <c r="K7" s="2">
        <v>0.417</v>
      </c>
    </row>
    <row r="8">
      <c r="B8" s="2" t="s">
        <v>5</v>
      </c>
      <c r="C8" s="2">
        <v>301.0</v>
      </c>
      <c r="D8" s="2">
        <v>2.0</v>
      </c>
      <c r="E8" s="2">
        <v>2031.0</v>
      </c>
      <c r="F8" s="2">
        <v>157.11</v>
      </c>
      <c r="G8" s="2">
        <v>157.429</v>
      </c>
      <c r="H8" s="2">
        <v>6.627</v>
      </c>
      <c r="I8" s="2">
        <v>0.14</v>
      </c>
      <c r="J8" s="2">
        <v>68.704</v>
      </c>
      <c r="K8" s="2">
        <v>0.28</v>
      </c>
    </row>
    <row r="9">
      <c r="B9" s="2" t="s">
        <v>6</v>
      </c>
      <c r="C9" s="2">
        <v>307.0</v>
      </c>
      <c r="D9" s="2">
        <v>2.0</v>
      </c>
      <c r="E9" s="2">
        <v>686.0</v>
      </c>
      <c r="F9" s="2">
        <v>138.57</v>
      </c>
      <c r="G9" s="2">
        <v>92.022</v>
      </c>
      <c r="H9" s="2">
        <v>2.232</v>
      </c>
      <c r="I9" s="2">
        <v>0.139</v>
      </c>
      <c r="J9" s="2">
        <v>7.568</v>
      </c>
      <c r="K9" s="2">
        <v>0.277</v>
      </c>
    </row>
    <row r="10">
      <c r="B10" s="2" t="s">
        <v>7</v>
      </c>
      <c r="C10" s="2">
        <v>170.0</v>
      </c>
      <c r="D10" s="2">
        <v>1.0</v>
      </c>
      <c r="E10" s="2">
        <v>378541.0</v>
      </c>
      <c r="F10" s="2">
        <v>5431.36</v>
      </c>
      <c r="G10" s="2">
        <v>31676.499</v>
      </c>
      <c r="H10" s="2">
        <v>10.333</v>
      </c>
      <c r="I10" s="2">
        <v>0.186</v>
      </c>
      <c r="J10" s="2">
        <v>117.243</v>
      </c>
      <c r="K10" s="2">
        <v>0.37</v>
      </c>
    </row>
    <row r="11">
      <c r="B11" s="2" t="s">
        <v>26</v>
      </c>
      <c r="C11" s="2">
        <v>57.0</v>
      </c>
      <c r="D11" s="2">
        <v>7.5</v>
      </c>
      <c r="E11" s="2">
        <v>918.0</v>
      </c>
      <c r="F11" s="2">
        <v>82.311</v>
      </c>
      <c r="G11" s="2">
        <v>145.6929</v>
      </c>
      <c r="H11" s="2">
        <v>4.118</v>
      </c>
      <c r="I11" s="2">
        <v>0.316</v>
      </c>
      <c r="J11" s="2">
        <v>20.053</v>
      </c>
      <c r="K11" s="2">
        <v>0.623</v>
      </c>
    </row>
    <row r="12">
      <c r="B12" s="2" t="s">
        <v>27</v>
      </c>
      <c r="C12" s="2">
        <v>57.0</v>
      </c>
      <c r="D12" s="2">
        <v>0.433</v>
      </c>
      <c r="E12" s="2">
        <v>0.955</v>
      </c>
      <c r="F12" s="2">
        <v>0.77774</v>
      </c>
      <c r="G12" s="2">
        <v>0.14997</v>
      </c>
      <c r="H12" s="2">
        <v>-0.642</v>
      </c>
      <c r="I12" s="2">
        <v>0.316</v>
      </c>
      <c r="J12" s="2">
        <v>-0.674</v>
      </c>
      <c r="K12" s="2">
        <v>0.623</v>
      </c>
    </row>
    <row r="13">
      <c r="B13" s="2" t="s">
        <v>28</v>
      </c>
      <c r="C13" s="2">
        <v>294.0</v>
      </c>
      <c r="D13" s="2">
        <v>0.0</v>
      </c>
      <c r="E13" s="2">
        <v>4.28</v>
      </c>
      <c r="F13" s="2">
        <v>1.7783</v>
      </c>
      <c r="G13" s="2">
        <v>1.01575</v>
      </c>
      <c r="H13" s="2">
        <v>0.346</v>
      </c>
      <c r="I13" s="2">
        <v>0.142</v>
      </c>
      <c r="J13" s="2">
        <v>-0.722</v>
      </c>
      <c r="K13" s="2">
        <v>0.283</v>
      </c>
    </row>
    <row r="14">
      <c r="B14" s="2" t="s">
        <v>29</v>
      </c>
      <c r="C14" s="2">
        <v>257.0</v>
      </c>
      <c r="D14" s="2">
        <v>0.6</v>
      </c>
      <c r="E14" s="2">
        <v>4.86</v>
      </c>
      <c r="F14" s="2">
        <v>2.944</v>
      </c>
      <c r="G14" s="2">
        <v>0.65273</v>
      </c>
      <c r="H14" s="2">
        <v>0.255</v>
      </c>
      <c r="I14" s="2">
        <v>0.152</v>
      </c>
      <c r="J14" s="2">
        <v>0.335</v>
      </c>
      <c r="K14" s="2">
        <v>0.303</v>
      </c>
    </row>
    <row r="15">
      <c r="B15" s="2" t="s">
        <v>30</v>
      </c>
      <c r="C15" s="2">
        <v>273.0</v>
      </c>
      <c r="D15" s="2">
        <v>0.0</v>
      </c>
      <c r="E15" s="2">
        <v>2.99</v>
      </c>
      <c r="F15" s="2">
        <v>1.2718</v>
      </c>
      <c r="G15" s="2">
        <v>0.66552</v>
      </c>
      <c r="H15" s="2">
        <v>0.544</v>
      </c>
      <c r="I15" s="2">
        <v>0.147</v>
      </c>
      <c r="J15" s="2">
        <v>-0.352</v>
      </c>
      <c r="K15" s="2">
        <v>0.294</v>
      </c>
    </row>
    <row r="16">
      <c r="B16" s="2" t="s">
        <v>31</v>
      </c>
      <c r="C16" s="2">
        <v>133.0</v>
      </c>
      <c r="D16" s="2">
        <v>2.43</v>
      </c>
      <c r="E16" s="2">
        <v>7.22</v>
      </c>
      <c r="F16" s="2">
        <v>4.0</v>
      </c>
      <c r="G16" s="2">
        <v>1.02324</v>
      </c>
      <c r="H16" s="2">
        <v>0.977</v>
      </c>
      <c r="I16" s="2">
        <v>0.21</v>
      </c>
      <c r="J16" s="2">
        <v>0.029</v>
      </c>
      <c r="K16" s="2">
        <v>0.417</v>
      </c>
    </row>
    <row r="17">
      <c r="B17" s="2" t="s">
        <v>32</v>
      </c>
      <c r="C17" s="2">
        <v>301.0</v>
      </c>
      <c r="D17" s="2">
        <v>0.3</v>
      </c>
      <c r="E17" s="2">
        <v>3.31</v>
      </c>
      <c r="F17" s="2">
        <v>2.0788</v>
      </c>
      <c r="G17" s="2">
        <v>0.33307</v>
      </c>
      <c r="H17" s="2">
        <v>-0.913</v>
      </c>
      <c r="I17" s="2">
        <v>0.14</v>
      </c>
      <c r="J17" s="2">
        <v>4.175</v>
      </c>
      <c r="K17" s="2">
        <v>0.28</v>
      </c>
    </row>
    <row r="18">
      <c r="B18" s="2" t="s">
        <v>33</v>
      </c>
      <c r="C18" s="2">
        <v>307.0</v>
      </c>
      <c r="D18" s="2">
        <v>0.3</v>
      </c>
      <c r="E18" s="2">
        <v>2.84</v>
      </c>
      <c r="F18" s="2">
        <v>2.0501</v>
      </c>
      <c r="G18" s="2">
        <v>0.31271</v>
      </c>
      <c r="H18" s="2">
        <v>-1.302</v>
      </c>
      <c r="I18" s="2">
        <v>0.139</v>
      </c>
      <c r="J18" s="2">
        <v>4.323</v>
      </c>
      <c r="K18" s="2">
        <v>0.277</v>
      </c>
    </row>
    <row r="19">
      <c r="B19" s="2" t="s">
        <v>34</v>
      </c>
      <c r="C19" s="2">
        <v>170.0</v>
      </c>
      <c r="D19" s="2">
        <v>0.0</v>
      </c>
      <c r="E19" s="2">
        <v>5.58</v>
      </c>
      <c r="F19" s="2">
        <v>2.1759</v>
      </c>
      <c r="G19" s="2">
        <v>1.20288</v>
      </c>
      <c r="H19" s="2">
        <v>0.2</v>
      </c>
      <c r="I19" s="2">
        <v>0.186</v>
      </c>
      <c r="J19" s="2">
        <v>-0.345</v>
      </c>
      <c r="K19" s="2">
        <v>0.37</v>
      </c>
    </row>
    <row r="20">
      <c r="B20" s="2" t="s">
        <v>35</v>
      </c>
      <c r="C20" s="2">
        <v>57.0</v>
      </c>
      <c r="D20" s="2">
        <v>0.88</v>
      </c>
      <c r="E20" s="2">
        <v>2.96</v>
      </c>
      <c r="F20" s="2">
        <v>1.6112</v>
      </c>
      <c r="G20" s="2">
        <v>0.46267</v>
      </c>
      <c r="H20" s="2">
        <v>0.846</v>
      </c>
      <c r="I20" s="2">
        <v>0.316</v>
      </c>
      <c r="J20" s="2">
        <v>0.422</v>
      </c>
      <c r="K20" s="2">
        <v>0.623</v>
      </c>
    </row>
    <row r="21">
      <c r="B21" s="2" t="s">
        <v>36</v>
      </c>
      <c r="C21" s="2">
        <v>11.0</v>
      </c>
    </row>
    <row r="22">
      <c r="B22" s="2" t="s">
        <v>37</v>
      </c>
    </row>
    <row r="24">
      <c r="B24" s="1" t="s">
        <v>38</v>
      </c>
    </row>
    <row r="25"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10" t="s">
        <v>26</v>
      </c>
      <c r="K25" s="10" t="s">
        <v>27</v>
      </c>
      <c r="L25" s="2" t="s">
        <v>39</v>
      </c>
    </row>
    <row r="26">
      <c r="B26" s="2" t="s">
        <v>1</v>
      </c>
      <c r="C26" s="11">
        <v>1.0</v>
      </c>
      <c r="D26" s="11">
        <v>0.907</v>
      </c>
      <c r="E26" s="11">
        <v>0.832</v>
      </c>
      <c r="F26" s="11">
        <v>0.737</v>
      </c>
      <c r="G26" s="11">
        <v>0.865</v>
      </c>
      <c r="H26" s="11">
        <v>0.851</v>
      </c>
      <c r="I26" s="11">
        <v>0.838</v>
      </c>
      <c r="J26" s="12">
        <v>0.478</v>
      </c>
      <c r="K26" s="12">
        <v>0.706</v>
      </c>
      <c r="L26" s="13">
        <f t="shared" ref="L26:L32" si="1">fisher(K26)-fisher(J26)</f>
        <v>0.3587747235</v>
      </c>
    </row>
    <row r="27">
      <c r="B27" s="2" t="s">
        <v>2</v>
      </c>
      <c r="C27" s="11">
        <v>0.907</v>
      </c>
      <c r="D27" s="11">
        <v>1.0</v>
      </c>
      <c r="E27" s="11">
        <v>0.881</v>
      </c>
      <c r="F27" s="11">
        <v>0.719</v>
      </c>
      <c r="G27" s="11">
        <v>0.945</v>
      </c>
      <c r="H27" s="11">
        <v>0.925</v>
      </c>
      <c r="I27" s="11">
        <v>0.806</v>
      </c>
      <c r="J27" s="14">
        <v>0.38</v>
      </c>
      <c r="K27" s="12">
        <v>0.756</v>
      </c>
      <c r="L27" s="13">
        <f t="shared" si="1"/>
        <v>0.5867531244</v>
      </c>
    </row>
    <row r="28">
      <c r="B28" s="2" t="s">
        <v>3</v>
      </c>
      <c r="C28" s="11">
        <v>0.832</v>
      </c>
      <c r="D28" s="11">
        <v>0.881</v>
      </c>
      <c r="E28" s="11">
        <v>1.0</v>
      </c>
      <c r="F28" s="11">
        <v>0.699</v>
      </c>
      <c r="G28" s="11">
        <v>0.845</v>
      </c>
      <c r="H28" s="11">
        <v>0.829</v>
      </c>
      <c r="I28" s="11">
        <v>0.822</v>
      </c>
      <c r="J28" s="15">
        <v>0.21</v>
      </c>
      <c r="K28" s="12">
        <v>0.619</v>
      </c>
      <c r="L28" s="13">
        <f t="shared" si="1"/>
        <v>0.5102109427</v>
      </c>
    </row>
    <row r="29">
      <c r="A29" s="16"/>
      <c r="B29" s="17" t="s">
        <v>4</v>
      </c>
      <c r="C29" s="18">
        <v>0.737</v>
      </c>
      <c r="D29" s="19">
        <v>0.719</v>
      </c>
      <c r="E29" s="20">
        <v>0.699</v>
      </c>
      <c r="F29" s="21">
        <v>1.0</v>
      </c>
      <c r="G29" s="22">
        <v>0.727</v>
      </c>
      <c r="H29" s="23">
        <v>0.744</v>
      </c>
      <c r="I29" s="24">
        <v>0.758</v>
      </c>
      <c r="J29" s="25">
        <v>0.531</v>
      </c>
      <c r="K29" s="25">
        <v>0.533</v>
      </c>
      <c r="L29" s="26">
        <f t="shared" si="1"/>
        <v>0.002789496996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B30" s="2" t="s">
        <v>5</v>
      </c>
      <c r="C30" s="11">
        <v>0.865</v>
      </c>
      <c r="D30" s="11">
        <v>0.945</v>
      </c>
      <c r="E30" s="11">
        <v>0.845</v>
      </c>
      <c r="F30" s="11">
        <v>0.727</v>
      </c>
      <c r="G30" s="11">
        <v>1.0</v>
      </c>
      <c r="H30" s="11">
        <v>0.982</v>
      </c>
      <c r="I30" s="11">
        <v>0.847</v>
      </c>
      <c r="J30" s="12">
        <v>0.519</v>
      </c>
      <c r="K30" s="12">
        <v>0.71</v>
      </c>
      <c r="L30" s="13">
        <f t="shared" si="1"/>
        <v>0.312213747</v>
      </c>
    </row>
    <row r="31">
      <c r="B31" s="2" t="s">
        <v>6</v>
      </c>
      <c r="C31" s="11">
        <v>0.851</v>
      </c>
      <c r="D31" s="11">
        <v>0.925</v>
      </c>
      <c r="E31" s="11">
        <v>0.829</v>
      </c>
      <c r="F31" s="11">
        <v>0.744</v>
      </c>
      <c r="G31" s="11">
        <v>0.982</v>
      </c>
      <c r="H31" s="11">
        <v>1.0</v>
      </c>
      <c r="I31" s="11">
        <v>0.834</v>
      </c>
      <c r="J31" s="12">
        <v>0.532</v>
      </c>
      <c r="K31" s="12">
        <v>0.693</v>
      </c>
      <c r="L31" s="13">
        <f t="shared" si="1"/>
        <v>0.2607742901</v>
      </c>
    </row>
    <row r="32">
      <c r="B32" s="2" t="s">
        <v>7</v>
      </c>
      <c r="C32" s="11">
        <v>0.838</v>
      </c>
      <c r="D32" s="11">
        <v>0.806</v>
      </c>
      <c r="E32" s="11">
        <v>0.822</v>
      </c>
      <c r="F32" s="11">
        <v>0.758</v>
      </c>
      <c r="G32" s="11">
        <v>0.847</v>
      </c>
      <c r="H32" s="11">
        <v>0.834</v>
      </c>
      <c r="I32" s="11">
        <v>1.0</v>
      </c>
      <c r="J32" s="12">
        <v>0.55</v>
      </c>
      <c r="K32" s="12">
        <v>0.628</v>
      </c>
      <c r="L32" s="13">
        <f t="shared" si="1"/>
        <v>0.1197255326</v>
      </c>
    </row>
    <row r="33">
      <c r="B33" s="2" t="s">
        <v>26</v>
      </c>
      <c r="C33" s="2">
        <v>0.478</v>
      </c>
      <c r="D33" s="27">
        <v>0.38</v>
      </c>
      <c r="E33" s="28">
        <v>0.21</v>
      </c>
      <c r="F33" s="2">
        <v>0.531</v>
      </c>
      <c r="G33" s="2">
        <v>0.519</v>
      </c>
      <c r="H33" s="2">
        <v>0.532</v>
      </c>
      <c r="I33" s="2">
        <v>0.55</v>
      </c>
      <c r="J33" s="10">
        <v>1.0</v>
      </c>
      <c r="K33" s="29">
        <v>0.43</v>
      </c>
    </row>
    <row r="34">
      <c r="B34" s="2" t="s">
        <v>27</v>
      </c>
      <c r="C34" s="2">
        <v>0.706</v>
      </c>
      <c r="D34" s="2">
        <v>0.756</v>
      </c>
      <c r="E34" s="2">
        <v>0.619</v>
      </c>
      <c r="F34" s="2">
        <v>0.533</v>
      </c>
      <c r="G34" s="2">
        <v>0.71</v>
      </c>
      <c r="H34" s="2">
        <v>0.693</v>
      </c>
      <c r="I34" s="2">
        <v>0.628</v>
      </c>
      <c r="J34" s="29">
        <v>0.43</v>
      </c>
      <c r="K34" s="10">
        <v>1.0</v>
      </c>
    </row>
    <row r="35">
      <c r="B35" s="2" t="s">
        <v>16</v>
      </c>
      <c r="C35" s="2">
        <v>294.0</v>
      </c>
      <c r="D35" s="2">
        <v>247.0</v>
      </c>
      <c r="E35" s="2">
        <v>264.0</v>
      </c>
      <c r="F35" s="2">
        <v>133.0</v>
      </c>
      <c r="G35" s="2">
        <v>290.0</v>
      </c>
      <c r="H35" s="2">
        <v>294.0</v>
      </c>
      <c r="I35" s="2">
        <v>170.0</v>
      </c>
      <c r="J35" s="10">
        <v>56.0</v>
      </c>
      <c r="K35" s="10">
        <v>57.0</v>
      </c>
    </row>
    <row r="36">
      <c r="B36" s="2" t="s">
        <v>16</v>
      </c>
      <c r="C36" s="2">
        <v>247.0</v>
      </c>
      <c r="D36" s="2">
        <v>257.0</v>
      </c>
      <c r="E36" s="2">
        <v>232.0</v>
      </c>
      <c r="F36" s="2">
        <v>106.0</v>
      </c>
      <c r="G36" s="2">
        <v>256.0</v>
      </c>
      <c r="H36" s="2">
        <v>257.0</v>
      </c>
      <c r="I36" s="2">
        <v>139.0</v>
      </c>
      <c r="J36" s="10">
        <v>45.0</v>
      </c>
      <c r="K36" s="10">
        <v>56.0</v>
      </c>
    </row>
    <row r="37">
      <c r="B37" s="2" t="s">
        <v>16</v>
      </c>
      <c r="C37" s="2">
        <v>264.0</v>
      </c>
      <c r="D37" s="2">
        <v>232.0</v>
      </c>
      <c r="E37" s="2">
        <v>273.0</v>
      </c>
      <c r="F37" s="2">
        <v>121.0</v>
      </c>
      <c r="G37" s="2">
        <v>273.0</v>
      </c>
      <c r="H37" s="2">
        <v>273.0</v>
      </c>
      <c r="I37" s="2">
        <v>157.0</v>
      </c>
      <c r="J37" s="10">
        <v>45.0</v>
      </c>
      <c r="K37" s="10">
        <v>51.0</v>
      </c>
    </row>
    <row r="38">
      <c r="B38" s="2" t="s">
        <v>16</v>
      </c>
      <c r="C38" s="2">
        <v>133.0</v>
      </c>
      <c r="D38" s="2">
        <v>106.0</v>
      </c>
      <c r="E38" s="2">
        <v>121.0</v>
      </c>
      <c r="F38" s="2">
        <v>133.0</v>
      </c>
      <c r="G38" s="2">
        <v>133.0</v>
      </c>
      <c r="H38" s="2">
        <v>133.0</v>
      </c>
      <c r="I38" s="2">
        <v>124.0</v>
      </c>
      <c r="J38" s="10">
        <v>46.0</v>
      </c>
      <c r="K38" s="10">
        <v>44.0</v>
      </c>
    </row>
    <row r="39">
      <c r="B39" s="2" t="s">
        <v>16</v>
      </c>
      <c r="C39" s="2">
        <v>290.0</v>
      </c>
      <c r="D39" s="2">
        <v>256.0</v>
      </c>
      <c r="E39" s="2">
        <v>273.0</v>
      </c>
      <c r="F39" s="2">
        <v>133.0</v>
      </c>
      <c r="G39" s="2">
        <v>301.0</v>
      </c>
      <c r="H39" s="2">
        <v>301.0</v>
      </c>
      <c r="I39" s="2">
        <v>170.0</v>
      </c>
      <c r="J39" s="10">
        <v>57.0</v>
      </c>
      <c r="K39" s="10">
        <v>57.0</v>
      </c>
      <c r="N39" s="2" t="s">
        <v>40</v>
      </c>
      <c r="O39" s="2" t="s">
        <v>41</v>
      </c>
    </row>
    <row r="40">
      <c r="B40" s="2" t="s">
        <v>16</v>
      </c>
      <c r="C40" s="2">
        <v>294.0</v>
      </c>
      <c r="D40" s="2">
        <v>257.0</v>
      </c>
      <c r="E40" s="2">
        <v>273.0</v>
      </c>
      <c r="F40" s="2">
        <v>133.0</v>
      </c>
      <c r="G40" s="2">
        <v>301.0</v>
      </c>
      <c r="H40" s="2">
        <v>307.0</v>
      </c>
      <c r="I40" s="2">
        <v>170.0</v>
      </c>
      <c r="J40" s="10">
        <v>57.0</v>
      </c>
      <c r="K40" s="10">
        <v>57.0</v>
      </c>
      <c r="O40" s="30" t="s">
        <v>42</v>
      </c>
    </row>
    <row r="41">
      <c r="B41" s="2" t="s">
        <v>16</v>
      </c>
      <c r="C41" s="2">
        <v>170.0</v>
      </c>
      <c r="D41" s="2">
        <v>139.0</v>
      </c>
      <c r="E41" s="2">
        <v>157.0</v>
      </c>
      <c r="F41" s="2">
        <v>124.0</v>
      </c>
      <c r="G41" s="2">
        <v>170.0</v>
      </c>
      <c r="H41" s="2">
        <v>170.0</v>
      </c>
      <c r="I41" s="2">
        <v>170.0</v>
      </c>
      <c r="J41" s="10">
        <v>52.0</v>
      </c>
      <c r="K41" s="10">
        <v>49.0</v>
      </c>
      <c r="O41" s="30">
        <v>1.0</v>
      </c>
    </row>
    <row r="42">
      <c r="B42" s="2" t="s">
        <v>16</v>
      </c>
      <c r="C42" s="2">
        <v>56.0</v>
      </c>
      <c r="D42" s="2">
        <v>45.0</v>
      </c>
      <c r="E42" s="2">
        <v>45.0</v>
      </c>
      <c r="F42" s="2">
        <v>46.0</v>
      </c>
      <c r="G42" s="2">
        <v>57.0</v>
      </c>
      <c r="H42" s="2">
        <v>57.0</v>
      </c>
      <c r="I42" s="2">
        <v>52.0</v>
      </c>
      <c r="J42" s="10">
        <v>57.0</v>
      </c>
      <c r="K42" s="10">
        <v>19.0</v>
      </c>
      <c r="N42" s="2" t="s">
        <v>30</v>
      </c>
      <c r="O42" s="31">
        <v>0.95</v>
      </c>
    </row>
    <row r="43">
      <c r="B43" s="2" t="s">
        <v>16</v>
      </c>
      <c r="C43" s="2">
        <v>57.0</v>
      </c>
      <c r="D43" s="2">
        <v>56.0</v>
      </c>
      <c r="E43" s="2">
        <v>51.0</v>
      </c>
      <c r="F43" s="2">
        <v>44.0</v>
      </c>
      <c r="G43" s="2">
        <v>57.0</v>
      </c>
      <c r="H43" s="2">
        <v>57.0</v>
      </c>
      <c r="I43" s="2">
        <v>49.0</v>
      </c>
      <c r="J43" s="10">
        <v>19.0</v>
      </c>
      <c r="K43" s="10">
        <v>57.0</v>
      </c>
      <c r="N43" s="2" t="s">
        <v>29</v>
      </c>
      <c r="O43" s="31">
        <v>0.942</v>
      </c>
    </row>
    <row r="44">
      <c r="B44" s="2" t="s">
        <v>43</v>
      </c>
      <c r="C44" s="2" t="s">
        <v>44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10">
        <v>0.0</v>
      </c>
      <c r="K44" s="10">
        <v>0.0</v>
      </c>
      <c r="N44" s="2" t="s">
        <v>28</v>
      </c>
      <c r="O44" s="31">
        <v>0.923</v>
      </c>
    </row>
    <row r="45">
      <c r="B45" s="2" t="s">
        <v>43</v>
      </c>
      <c r="C45" s="2">
        <v>0.0</v>
      </c>
      <c r="D45" s="2" t="s">
        <v>44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10">
        <v>0.01</v>
      </c>
      <c r="K45" s="10">
        <v>0.0</v>
      </c>
      <c r="N45" s="2" t="s">
        <v>32</v>
      </c>
      <c r="O45" s="31">
        <v>0.916</v>
      </c>
    </row>
    <row r="46">
      <c r="B46" s="2" t="s">
        <v>43</v>
      </c>
      <c r="C46" s="2">
        <v>0.0</v>
      </c>
      <c r="D46" s="2">
        <v>0.0</v>
      </c>
      <c r="E46" s="2" t="s">
        <v>44</v>
      </c>
      <c r="F46" s="2">
        <v>0.0</v>
      </c>
      <c r="G46" s="2">
        <v>0.0</v>
      </c>
      <c r="H46" s="2">
        <v>0.0</v>
      </c>
      <c r="I46" s="2">
        <v>0.0</v>
      </c>
      <c r="J46" s="10">
        <v>0.166</v>
      </c>
      <c r="K46" s="10">
        <v>0.0</v>
      </c>
      <c r="N46" s="2" t="s">
        <v>33</v>
      </c>
      <c r="O46" s="31">
        <v>0.905</v>
      </c>
    </row>
    <row r="47">
      <c r="B47" s="2" t="s">
        <v>43</v>
      </c>
      <c r="C47" s="2">
        <v>0.0</v>
      </c>
      <c r="D47" s="2">
        <v>0.0</v>
      </c>
      <c r="E47" s="2">
        <v>0.0</v>
      </c>
      <c r="F47" s="2" t="s">
        <v>44</v>
      </c>
      <c r="G47" s="2">
        <v>0.0</v>
      </c>
      <c r="H47" s="2">
        <v>0.0</v>
      </c>
      <c r="I47" s="2">
        <v>0.0</v>
      </c>
      <c r="J47" s="10">
        <v>0.0</v>
      </c>
      <c r="K47" s="10">
        <v>0.0</v>
      </c>
      <c r="N47" s="2" t="s">
        <v>34</v>
      </c>
      <c r="O47" s="31">
        <v>0.868</v>
      </c>
    </row>
    <row r="48">
      <c r="B48" s="2" t="s">
        <v>43</v>
      </c>
      <c r="C48" s="2">
        <v>0.0</v>
      </c>
      <c r="D48" s="2">
        <v>0.0</v>
      </c>
      <c r="E48" s="2">
        <v>0.0</v>
      </c>
      <c r="F48" s="2">
        <v>0.0</v>
      </c>
      <c r="G48" s="2" t="s">
        <v>44</v>
      </c>
      <c r="H48" s="2">
        <v>0.0</v>
      </c>
      <c r="I48" s="2">
        <v>0.0</v>
      </c>
      <c r="J48" s="10">
        <v>0.0</v>
      </c>
      <c r="K48" s="10">
        <v>0.0</v>
      </c>
      <c r="N48" s="2" t="s">
        <v>31</v>
      </c>
      <c r="O48" s="31">
        <v>0.795</v>
      </c>
    </row>
    <row r="49">
      <c r="B49" s="2" t="s">
        <v>43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 t="s">
        <v>44</v>
      </c>
      <c r="I49" s="2">
        <v>0.0</v>
      </c>
      <c r="J49" s="10">
        <v>0.0</v>
      </c>
      <c r="K49" s="10">
        <v>0.0</v>
      </c>
      <c r="N49" s="2" t="s">
        <v>45</v>
      </c>
    </row>
    <row r="50">
      <c r="B50" s="2" t="s">
        <v>43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 t="s">
        <v>44</v>
      </c>
      <c r="J50" s="10">
        <v>0.0</v>
      </c>
      <c r="K50" s="10">
        <v>0.0</v>
      </c>
    </row>
    <row r="51">
      <c r="B51" s="2" t="s">
        <v>43</v>
      </c>
      <c r="C51" s="2">
        <v>0.0</v>
      </c>
      <c r="D51" s="2">
        <v>0.01</v>
      </c>
      <c r="E51" s="2">
        <v>0.166</v>
      </c>
      <c r="F51" s="2">
        <v>0.0</v>
      </c>
      <c r="G51" s="2">
        <v>0.0</v>
      </c>
      <c r="H51" s="2">
        <v>0.0</v>
      </c>
      <c r="I51" s="2">
        <v>0.0</v>
      </c>
      <c r="J51" s="10" t="s">
        <v>44</v>
      </c>
      <c r="K51" s="10">
        <v>0.066</v>
      </c>
    </row>
    <row r="52">
      <c r="B52" s="2" t="s">
        <v>43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10">
        <v>0.066</v>
      </c>
      <c r="K52" s="10" t="s">
        <v>44</v>
      </c>
      <c r="O52" s="1" t="s">
        <v>46</v>
      </c>
    </row>
    <row r="53">
      <c r="O53" s="2" t="s">
        <v>42</v>
      </c>
      <c r="P53" s="2" t="s">
        <v>47</v>
      </c>
      <c r="S53" s="2" t="s">
        <v>48</v>
      </c>
    </row>
    <row r="54">
      <c r="P54" s="2" t="s">
        <v>49</v>
      </c>
      <c r="Q54" s="2" t="s">
        <v>50</v>
      </c>
      <c r="R54" s="2" t="s">
        <v>51</v>
      </c>
      <c r="S54" s="2" t="s">
        <v>49</v>
      </c>
      <c r="T54" s="2" t="s">
        <v>50</v>
      </c>
      <c r="U54" s="2" t="s">
        <v>51</v>
      </c>
    </row>
    <row r="55">
      <c r="O55" s="2">
        <v>1.0</v>
      </c>
      <c r="P55" s="2">
        <v>5.684</v>
      </c>
      <c r="Q55" s="2">
        <v>81.204</v>
      </c>
      <c r="R55" s="2">
        <v>81.204</v>
      </c>
      <c r="S55" s="2">
        <v>5.684</v>
      </c>
      <c r="T55" s="2">
        <v>81.204</v>
      </c>
      <c r="U55" s="2">
        <v>81.204</v>
      </c>
    </row>
    <row r="56">
      <c r="O56" s="2">
        <v>2.0</v>
      </c>
      <c r="P56" s="2">
        <v>0.432</v>
      </c>
      <c r="Q56" s="2">
        <v>6.171</v>
      </c>
      <c r="R56" s="2">
        <v>87.376</v>
      </c>
    </row>
    <row r="57">
      <c r="O57" s="2">
        <v>3.0</v>
      </c>
      <c r="P57" s="2">
        <v>0.385</v>
      </c>
      <c r="Q57" s="2">
        <v>5.499</v>
      </c>
      <c r="R57" s="2">
        <v>92.875</v>
      </c>
    </row>
    <row r="58">
      <c r="O58" s="2">
        <v>4.0</v>
      </c>
      <c r="P58" s="2">
        <v>0.291</v>
      </c>
      <c r="Q58" s="2">
        <v>4.163</v>
      </c>
      <c r="R58" s="2">
        <v>97.037</v>
      </c>
    </row>
    <row r="59">
      <c r="O59" s="2">
        <v>5.0</v>
      </c>
      <c r="P59" s="2">
        <v>0.093</v>
      </c>
      <c r="Q59" s="2">
        <v>1.325</v>
      </c>
      <c r="R59" s="2">
        <v>98.362</v>
      </c>
    </row>
    <row r="60">
      <c r="O60" s="2">
        <v>6.0</v>
      </c>
      <c r="P60" s="2">
        <v>0.069</v>
      </c>
      <c r="Q60" s="2">
        <v>0.984</v>
      </c>
      <c r="R60" s="2">
        <v>99.346</v>
      </c>
    </row>
    <row r="61">
      <c r="O61" s="2">
        <v>7.0</v>
      </c>
      <c r="P61" s="2">
        <v>0.046</v>
      </c>
      <c r="Q61" s="2">
        <v>0.654</v>
      </c>
      <c r="R61" s="2">
        <v>100.0</v>
      </c>
    </row>
    <row r="62">
      <c r="O62" s="2" t="s">
        <v>45</v>
      </c>
    </row>
  </sheetData>
  <conditionalFormatting sqref="C26:K34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