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p Rho" sheetId="2" r:id="rId5"/>
    <sheet state="visible" name="messy data" sheetId="3" r:id="rId6"/>
  </sheets>
  <definedNames>
    <definedName hidden="1" localSheetId="2" name="_xlnm._FilterDatabase">'messy data'!$D$1:$D$1000</definedName>
  </definedNames>
  <calcPr/>
</workbook>
</file>

<file path=xl/sharedStrings.xml><?xml version="1.0" encoding="utf-8"?>
<sst xmlns="http://schemas.openxmlformats.org/spreadsheetml/2006/main" count="2895" uniqueCount="1117">
  <si>
    <t>T3</t>
  </si>
  <si>
    <t>T4</t>
  </si>
  <si>
    <t>Other</t>
  </si>
  <si>
    <t>Code</t>
  </si>
  <si>
    <t>Language</t>
  </si>
  <si>
    <t>Medical Wikipedia articles</t>
  </si>
  <si>
    <t>Medical Wikidata labels</t>
  </si>
  <si>
    <t>Wikipedia and Wikidata users</t>
  </si>
  <si>
    <t>COVID-19 pandemic Wikipedia pageview</t>
  </si>
  <si>
    <t>COVID Wikipedia pages</t>
  </si>
  <si>
    <t>COVID Wikidata content</t>
  </si>
  <si>
    <t>COVID Wikipedia edits</t>
  </si>
  <si>
    <t>Number of speakers</t>
  </si>
  <si>
    <t>Max of Development</t>
  </si>
  <si>
    <t>language</t>
  </si>
  <si>
    <t>count</t>
  </si>
  <si>
    <t>ab</t>
  </si>
  <si>
    <t>aa</t>
  </si>
  <si>
    <t>ace</t>
  </si>
  <si>
    <t>ady</t>
  </si>
  <si>
    <t>abs</t>
  </si>
  <si>
    <t>af</t>
  </si>
  <si>
    <t>ak</t>
  </si>
  <si>
    <t>am</t>
  </si>
  <si>
    <t>ady-cyrl</t>
  </si>
  <si>
    <t>an</t>
  </si>
  <si>
    <t>aeb</t>
  </si>
  <si>
    <t>ang</t>
  </si>
  <si>
    <t>aeb-arab</t>
  </si>
  <si>
    <t>ar</t>
  </si>
  <si>
    <t>aeb-latn</t>
  </si>
  <si>
    <t>arc</t>
  </si>
  <si>
    <t>ary</t>
  </si>
  <si>
    <t>arz</t>
  </si>
  <si>
    <t>aln</t>
  </si>
  <si>
    <t>as</t>
  </si>
  <si>
    <t>als</t>
  </si>
  <si>
    <t>ast</t>
  </si>
  <si>
    <t>atj</t>
  </si>
  <si>
    <t>ami</t>
  </si>
  <si>
    <t>av</t>
  </si>
  <si>
    <t>avk</t>
  </si>
  <si>
    <t>awa</t>
  </si>
  <si>
    <t>anp</t>
  </si>
  <si>
    <t>ay</t>
  </si>
  <si>
    <t>az</t>
  </si>
  <si>
    <t>azb</t>
  </si>
  <si>
    <t>arn</t>
  </si>
  <si>
    <t>ba</t>
  </si>
  <si>
    <t>arq</t>
  </si>
  <si>
    <t>ban</t>
  </si>
  <si>
    <t>bar</t>
  </si>
  <si>
    <t>bcl</t>
  </si>
  <si>
    <t>be</t>
  </si>
  <si>
    <t>be-tarask</t>
  </si>
  <si>
    <t>bg</t>
  </si>
  <si>
    <t>bho</t>
  </si>
  <si>
    <t>bi</t>
  </si>
  <si>
    <t>bjn</t>
  </si>
  <si>
    <t>bm</t>
  </si>
  <si>
    <t>bn</t>
  </si>
  <si>
    <t>bo</t>
  </si>
  <si>
    <t>bpy</t>
  </si>
  <si>
    <t>br</t>
  </si>
  <si>
    <t>bs</t>
  </si>
  <si>
    <t>bbc</t>
  </si>
  <si>
    <t>bug</t>
  </si>
  <si>
    <t>bbc-latn</t>
  </si>
  <si>
    <t>bxr</t>
  </si>
  <si>
    <t>bcc</t>
  </si>
  <si>
    <t>ca</t>
  </si>
  <si>
    <t>cbk-x-zam</t>
  </si>
  <si>
    <t>cdo</t>
  </si>
  <si>
    <t>ce</t>
  </si>
  <si>
    <t>ceb</t>
  </si>
  <si>
    <t>bgn</t>
  </si>
  <si>
    <t>ch</t>
  </si>
  <si>
    <t>chr</t>
  </si>
  <si>
    <t>chy</t>
  </si>
  <si>
    <t>ckb</t>
  </si>
  <si>
    <t>co</t>
  </si>
  <si>
    <t>cr</t>
  </si>
  <si>
    <t>crh-Latn</t>
  </si>
  <si>
    <t>cs</t>
  </si>
  <si>
    <t>bqi</t>
  </si>
  <si>
    <t>csb</t>
  </si>
  <si>
    <t>cu</t>
  </si>
  <si>
    <t>brh</t>
  </si>
  <si>
    <t>cv</t>
  </si>
  <si>
    <t>cy</t>
  </si>
  <si>
    <t>bto</t>
  </si>
  <si>
    <t>da</t>
  </si>
  <si>
    <t>de</t>
  </si>
  <si>
    <t>2.84 K</t>
  </si>
  <si>
    <t>din</t>
  </si>
  <si>
    <t>diq</t>
  </si>
  <si>
    <t>cbk-zam</t>
  </si>
  <si>
    <t>dsb</t>
  </si>
  <si>
    <t>dty</t>
  </si>
  <si>
    <t>dv</t>
  </si>
  <si>
    <t>dz</t>
  </si>
  <si>
    <t>ee</t>
  </si>
  <si>
    <t>cho</t>
  </si>
  <si>
    <t>egl</t>
  </si>
  <si>
    <t>el</t>
  </si>
  <si>
    <t>en</t>
  </si>
  <si>
    <t>10.41 K</t>
  </si>
  <si>
    <t>en-simple</t>
  </si>
  <si>
    <t>eo</t>
  </si>
  <si>
    <t>cps</t>
  </si>
  <si>
    <t>es</t>
  </si>
  <si>
    <t>2.60 K</t>
  </si>
  <si>
    <t>et</t>
  </si>
  <si>
    <t>crh</t>
  </si>
  <si>
    <t>eu</t>
  </si>
  <si>
    <t>crh-cyrl</t>
  </si>
  <si>
    <t>ext</t>
  </si>
  <si>
    <t>crh-latn</t>
  </si>
  <si>
    <t>fa</t>
  </si>
  <si>
    <t>ff</t>
  </si>
  <si>
    <t>fi</t>
  </si>
  <si>
    <t>fj</t>
  </si>
  <si>
    <t>fo</t>
  </si>
  <si>
    <t>fr</t>
  </si>
  <si>
    <t>3.02 K</t>
  </si>
  <si>
    <t>fr-x-nrm</t>
  </si>
  <si>
    <t>dag</t>
  </si>
  <si>
    <t>frp</t>
  </si>
  <si>
    <t>frr</t>
  </si>
  <si>
    <t>de-at</t>
  </si>
  <si>
    <t>fur</t>
  </si>
  <si>
    <t>de-ch</t>
  </si>
  <si>
    <t>fy</t>
  </si>
  <si>
    <t>de-formal</t>
  </si>
  <si>
    <t>ga</t>
  </si>
  <si>
    <t>gag</t>
  </si>
  <si>
    <t>gan</t>
  </si>
  <si>
    <t>gcr</t>
  </si>
  <si>
    <t>dtp</t>
  </si>
  <si>
    <t>gd</t>
  </si>
  <si>
    <t>gl</t>
  </si>
  <si>
    <t>glk</t>
  </si>
  <si>
    <t>gn</t>
  </si>
  <si>
    <t>gom</t>
  </si>
  <si>
    <t>gor</t>
  </si>
  <si>
    <t>got</t>
  </si>
  <si>
    <t>eml</t>
  </si>
  <si>
    <t>gsw</t>
  </si>
  <si>
    <t>gu</t>
  </si>
  <si>
    <t>en-ca</t>
  </si>
  <si>
    <t>gv</t>
  </si>
  <si>
    <t>en-gb</t>
  </si>
  <si>
    <t>ha</t>
  </si>
  <si>
    <t>hak</t>
  </si>
  <si>
    <t>haw</t>
  </si>
  <si>
    <t>es-419</t>
  </si>
  <si>
    <t>he</t>
  </si>
  <si>
    <t>es-formal</t>
  </si>
  <si>
    <t>hi</t>
  </si>
  <si>
    <t>hif</t>
  </si>
  <si>
    <t>hr</t>
  </si>
  <si>
    <t>hsb</t>
  </si>
  <si>
    <t>ht</t>
  </si>
  <si>
    <t>hu</t>
  </si>
  <si>
    <t>hy</t>
  </si>
  <si>
    <t>fit</t>
  </si>
  <si>
    <t>hyw</t>
  </si>
  <si>
    <t>ia</t>
  </si>
  <si>
    <t>id</t>
  </si>
  <si>
    <t>ie</t>
  </si>
  <si>
    <t>frc</t>
  </si>
  <si>
    <t>ig</t>
  </si>
  <si>
    <t>ik</t>
  </si>
  <si>
    <t>ilo</t>
  </si>
  <si>
    <t>inh</t>
  </si>
  <si>
    <t>io</t>
  </si>
  <si>
    <t>is</t>
  </si>
  <si>
    <t>it</t>
  </si>
  <si>
    <t>1.70 K</t>
  </si>
  <si>
    <t>it-x-tara</t>
  </si>
  <si>
    <t>gan-hans</t>
  </si>
  <si>
    <t>iu</t>
  </si>
  <si>
    <t>gan-hant</t>
  </si>
  <si>
    <t>ja</t>
  </si>
  <si>
    <t>1.21 K</t>
  </si>
  <si>
    <t>jam</t>
  </si>
  <si>
    <t>jbo</t>
  </si>
  <si>
    <t>jv</t>
  </si>
  <si>
    <t>jv-x-bms</t>
  </si>
  <si>
    <t>ka</t>
  </si>
  <si>
    <t>kaa</t>
  </si>
  <si>
    <t>gom-deva</t>
  </si>
  <si>
    <t>kab</t>
  </si>
  <si>
    <t>gom-latn</t>
  </si>
  <si>
    <t>kbd</t>
  </si>
  <si>
    <t>kbp</t>
  </si>
  <si>
    <t>kg</t>
  </si>
  <si>
    <t>grc</t>
  </si>
  <si>
    <t>ki</t>
  </si>
  <si>
    <t>kk</t>
  </si>
  <si>
    <t>kl</t>
  </si>
  <si>
    <t>km</t>
  </si>
  <si>
    <t>kn</t>
  </si>
  <si>
    <t>ko</t>
  </si>
  <si>
    <t>koi</t>
  </si>
  <si>
    <t>krc</t>
  </si>
  <si>
    <t>ks</t>
  </si>
  <si>
    <t>ksh</t>
  </si>
  <si>
    <t>hif-latn</t>
  </si>
  <si>
    <t>ku</t>
  </si>
  <si>
    <t>hil</t>
  </si>
  <si>
    <t>kv</t>
  </si>
  <si>
    <t>ho</t>
  </si>
  <si>
    <t>kw</t>
  </si>
  <si>
    <t>ky</t>
  </si>
  <si>
    <t>hrx</t>
  </si>
  <si>
    <t>la</t>
  </si>
  <si>
    <t>lad</t>
  </si>
  <si>
    <t>lb</t>
  </si>
  <si>
    <t>lbe</t>
  </si>
  <si>
    <t>lez</t>
  </si>
  <si>
    <t>lfn</t>
  </si>
  <si>
    <t>hz</t>
  </si>
  <si>
    <t>lg</t>
  </si>
  <si>
    <t>li</t>
  </si>
  <si>
    <t>lij</t>
  </si>
  <si>
    <t>lld</t>
  </si>
  <si>
    <t>lmo</t>
  </si>
  <si>
    <t>ii</t>
  </si>
  <si>
    <t>ln</t>
  </si>
  <si>
    <t>lo</t>
  </si>
  <si>
    <t>ike-cans</t>
  </si>
  <si>
    <t>lt</t>
  </si>
  <si>
    <t>ike-latn</t>
  </si>
  <si>
    <t>ltg</t>
  </si>
  <si>
    <t>lv</t>
  </si>
  <si>
    <t>lzh</t>
  </si>
  <si>
    <t>mad</t>
  </si>
  <si>
    <t>mai</t>
  </si>
  <si>
    <t>mdf</t>
  </si>
  <si>
    <t>mg</t>
  </si>
  <si>
    <t>mhr</t>
  </si>
  <si>
    <t>mi</t>
  </si>
  <si>
    <t>min</t>
  </si>
  <si>
    <t>jut</t>
  </si>
  <si>
    <t>mk</t>
  </si>
  <si>
    <t>ml</t>
  </si>
  <si>
    <t>mn</t>
  </si>
  <si>
    <t>mnw</t>
  </si>
  <si>
    <t>mr</t>
  </si>
  <si>
    <t>mrj</t>
  </si>
  <si>
    <t>kbd-cyrl</t>
  </si>
  <si>
    <t>ms</t>
  </si>
  <si>
    <t>mt</t>
  </si>
  <si>
    <t>kea</t>
  </si>
  <si>
    <t>mwl</t>
  </si>
  <si>
    <t>my</t>
  </si>
  <si>
    <t>khw</t>
  </si>
  <si>
    <t>myv</t>
  </si>
  <si>
    <t>mzn</t>
  </si>
  <si>
    <t>kiu</t>
  </si>
  <si>
    <t>na</t>
  </si>
  <si>
    <t>kj</t>
  </si>
  <si>
    <t>nah</t>
  </si>
  <si>
    <t>kjp</t>
  </si>
  <si>
    <t>nan</t>
  </si>
  <si>
    <t>nap</t>
  </si>
  <si>
    <t>kk-arab</t>
  </si>
  <si>
    <t>nb</t>
  </si>
  <si>
    <t>kk-cn</t>
  </si>
  <si>
    <t>nds</t>
  </si>
  <si>
    <t>kk-cyrl</t>
  </si>
  <si>
    <t>nds-NL</t>
  </si>
  <si>
    <t>kk-kz</t>
  </si>
  <si>
    <t>ne</t>
  </si>
  <si>
    <t>kk-latn</t>
  </si>
  <si>
    <t>new</t>
  </si>
  <si>
    <t>kk-tr</t>
  </si>
  <si>
    <t>ng</t>
  </si>
  <si>
    <t>nia</t>
  </si>
  <si>
    <t>nl</t>
  </si>
  <si>
    <t>nn</t>
  </si>
  <si>
    <t>nov</t>
  </si>
  <si>
    <t>ko-kp</t>
  </si>
  <si>
    <t>nqo</t>
  </si>
  <si>
    <t>nso</t>
  </si>
  <si>
    <t>kr</t>
  </si>
  <si>
    <t>nv</t>
  </si>
  <si>
    <t>ny</t>
  </si>
  <si>
    <t>kri</t>
  </si>
  <si>
    <t>oc</t>
  </si>
  <si>
    <t>krj</t>
  </si>
  <si>
    <t>olo</t>
  </si>
  <si>
    <t>krl</t>
  </si>
  <si>
    <t>om</t>
  </si>
  <si>
    <t>or</t>
  </si>
  <si>
    <t>ks-arab</t>
  </si>
  <si>
    <t>os</t>
  </si>
  <si>
    <t>ks-deva</t>
  </si>
  <si>
    <t>pa</t>
  </si>
  <si>
    <t>pag</t>
  </si>
  <si>
    <t>pam</t>
  </si>
  <si>
    <t>ku-arab</t>
  </si>
  <si>
    <t>pap</t>
  </si>
  <si>
    <t>ku-latn</t>
  </si>
  <si>
    <t>pcd</t>
  </si>
  <si>
    <t>pdc</t>
  </si>
  <si>
    <t>pfl</t>
  </si>
  <si>
    <t>pi</t>
  </si>
  <si>
    <t>pih</t>
  </si>
  <si>
    <t>pl</t>
  </si>
  <si>
    <t>1.02 K</t>
  </si>
  <si>
    <t>pms</t>
  </si>
  <si>
    <t>pnb</t>
  </si>
  <si>
    <t>pnt</t>
  </si>
  <si>
    <t>ps</t>
  </si>
  <si>
    <t>pt</t>
  </si>
  <si>
    <t>1.07 K</t>
  </si>
  <si>
    <t>qu</t>
  </si>
  <si>
    <t>rm</t>
  </si>
  <si>
    <t>liv</t>
  </si>
  <si>
    <t>rmy</t>
  </si>
  <si>
    <t>lki</t>
  </si>
  <si>
    <t>rn</t>
  </si>
  <si>
    <t>ro</t>
  </si>
  <si>
    <t>ru</t>
  </si>
  <si>
    <t>2.00 K</t>
  </si>
  <si>
    <t>rue</t>
  </si>
  <si>
    <t>rup</t>
  </si>
  <si>
    <t>loz</t>
  </si>
  <si>
    <t>rw</t>
  </si>
  <si>
    <t>lrc</t>
  </si>
  <si>
    <t>sa</t>
  </si>
  <si>
    <t>sah</t>
  </si>
  <si>
    <t>sat</t>
  </si>
  <si>
    <t>lus</t>
  </si>
  <si>
    <t>sc</t>
  </si>
  <si>
    <t>luz</t>
  </si>
  <si>
    <t>scn</t>
  </si>
  <si>
    <t>sco</t>
  </si>
  <si>
    <t>sd</t>
  </si>
  <si>
    <t>lzz</t>
  </si>
  <si>
    <t>se</t>
  </si>
  <si>
    <t>sg</t>
  </si>
  <si>
    <t>sgs</t>
  </si>
  <si>
    <t>map-bms</t>
  </si>
  <si>
    <t>sh</t>
  </si>
  <si>
    <t>shn</t>
  </si>
  <si>
    <t>si</t>
  </si>
  <si>
    <t>mh</t>
  </si>
  <si>
    <t>sk</t>
  </si>
  <si>
    <t>skr</t>
  </si>
  <si>
    <t>sl</t>
  </si>
  <si>
    <t>sm</t>
  </si>
  <si>
    <t>smn</t>
  </si>
  <si>
    <t>sn</t>
  </si>
  <si>
    <t>so</t>
  </si>
  <si>
    <t>mni</t>
  </si>
  <si>
    <t>sq</t>
  </si>
  <si>
    <t>sr</t>
  </si>
  <si>
    <t>mo</t>
  </si>
  <si>
    <t>srn</t>
  </si>
  <si>
    <t>ss</t>
  </si>
  <si>
    <t>st</t>
  </si>
  <si>
    <t>stq</t>
  </si>
  <si>
    <t>su</t>
  </si>
  <si>
    <t>mus</t>
  </si>
  <si>
    <t>sv</t>
  </si>
  <si>
    <t>sw</t>
  </si>
  <si>
    <t>szl</t>
  </si>
  <si>
    <t>szy</t>
  </si>
  <si>
    <t>ta</t>
  </si>
  <si>
    <t>tcy</t>
  </si>
  <si>
    <t>te</t>
  </si>
  <si>
    <t>tet</t>
  </si>
  <si>
    <t>tg</t>
  </si>
  <si>
    <t>th</t>
  </si>
  <si>
    <t>ti</t>
  </si>
  <si>
    <t>nds-nl</t>
  </si>
  <si>
    <t>tk</t>
  </si>
  <si>
    <t>tl</t>
  </si>
  <si>
    <t>tn</t>
  </si>
  <si>
    <t>to</t>
  </si>
  <si>
    <t>tpi</t>
  </si>
  <si>
    <t>niu</t>
  </si>
  <si>
    <t>tr</t>
  </si>
  <si>
    <t>ts</t>
  </si>
  <si>
    <t>tt</t>
  </si>
  <si>
    <t>no</t>
  </si>
  <si>
    <t>tum</t>
  </si>
  <si>
    <t>nod</t>
  </si>
  <si>
    <t>tw</t>
  </si>
  <si>
    <t>ty</t>
  </si>
  <si>
    <t>tyv</t>
  </si>
  <si>
    <t>nrm</t>
  </si>
  <si>
    <t>udm</t>
  </si>
  <si>
    <t>ug</t>
  </si>
  <si>
    <t>uk</t>
  </si>
  <si>
    <t>1.03 K</t>
  </si>
  <si>
    <t>ur</t>
  </si>
  <si>
    <t>nys</t>
  </si>
  <si>
    <t>uz</t>
  </si>
  <si>
    <t>ve</t>
  </si>
  <si>
    <t>vec</t>
  </si>
  <si>
    <t>vep</t>
  </si>
  <si>
    <t>vi</t>
  </si>
  <si>
    <t>vls</t>
  </si>
  <si>
    <t>ota</t>
  </si>
  <si>
    <t>vo</t>
  </si>
  <si>
    <t>vro</t>
  </si>
  <si>
    <t>wa</t>
  </si>
  <si>
    <t>war</t>
  </si>
  <si>
    <t>wo</t>
  </si>
  <si>
    <t>wuu</t>
  </si>
  <si>
    <t>xal</t>
  </si>
  <si>
    <t>pdt</t>
  </si>
  <si>
    <t>xh</t>
  </si>
  <si>
    <t>xmf</t>
  </si>
  <si>
    <t>yi</t>
  </si>
  <si>
    <t>yo</t>
  </si>
  <si>
    <t>yue</t>
  </si>
  <si>
    <t>za</t>
  </si>
  <si>
    <t>zea</t>
  </si>
  <si>
    <t>zh</t>
  </si>
  <si>
    <t>1.19 K</t>
  </si>
  <si>
    <t>prg</t>
  </si>
  <si>
    <t>zu</t>
  </si>
  <si>
    <t>pt-br</t>
  </si>
  <si>
    <t>qug</t>
  </si>
  <si>
    <t>rgn</t>
  </si>
  <si>
    <t>rif</t>
  </si>
  <si>
    <t>rmf</t>
  </si>
  <si>
    <t>roa-tara</t>
  </si>
  <si>
    <t>ruq</t>
  </si>
  <si>
    <t>ruq-cyrl</t>
  </si>
  <si>
    <t>ruq-latn</t>
  </si>
  <si>
    <t>rwr</t>
  </si>
  <si>
    <t>sdc</t>
  </si>
  <si>
    <t>sdh</t>
  </si>
  <si>
    <t>sei</t>
  </si>
  <si>
    <t>ses</t>
  </si>
  <si>
    <t>shi</t>
  </si>
  <si>
    <t>shi-latn</t>
  </si>
  <si>
    <t>shi-tfng</t>
  </si>
  <si>
    <t>shy-latn</t>
  </si>
  <si>
    <t>simple</t>
  </si>
  <si>
    <t>sjd</t>
  </si>
  <si>
    <t>sje</t>
  </si>
  <si>
    <t>sju</t>
  </si>
  <si>
    <t>sli</t>
  </si>
  <si>
    <t>sma</t>
  </si>
  <si>
    <t>smj</t>
  </si>
  <si>
    <t>sms</t>
  </si>
  <si>
    <t>sr-ec</t>
  </si>
  <si>
    <t>sr-el</t>
  </si>
  <si>
    <t>srq</t>
  </si>
  <si>
    <t>sty</t>
  </si>
  <si>
    <t>tay</t>
  </si>
  <si>
    <t>tg-cyrl</t>
  </si>
  <si>
    <t>tg-latn</t>
  </si>
  <si>
    <t>tly</t>
  </si>
  <si>
    <t>tru</t>
  </si>
  <si>
    <t>tt-cyrl</t>
  </si>
  <si>
    <t>tt-latn</t>
  </si>
  <si>
    <t>tzm</t>
  </si>
  <si>
    <t>ug-arab</t>
  </si>
  <si>
    <t>ug-latn</t>
  </si>
  <si>
    <t>vmf</t>
  </si>
  <si>
    <t>vot</t>
  </si>
  <si>
    <t>zh-cn</t>
  </si>
  <si>
    <t>zh-hans</t>
  </si>
  <si>
    <t>zh-hant</t>
  </si>
  <si>
    <t>zh-hk</t>
  </si>
  <si>
    <t>zh-mo</t>
  </si>
  <si>
    <t>zh-my</t>
  </si>
  <si>
    <t>zh-sg</t>
  </si>
  <si>
    <t>zh-tw</t>
  </si>
  <si>
    <t>Spearman's rho (Listwise N=90)</t>
  </si>
  <si>
    <t>MedicalWikipediaarticles</t>
  </si>
  <si>
    <t>MedicalWikidatalabels</t>
  </si>
  <si>
    <t>WikipediaandWikidataUsers</t>
  </si>
  <si>
    <t>COVID19PandemicWikipediaPageview</t>
  </si>
  <si>
    <t>COVIDWikipediaPages</t>
  </si>
  <si>
    <t>COVIDWikidataContent</t>
  </si>
  <si>
    <t>COVIDWikipediaEdits</t>
  </si>
  <si>
    <t>max</t>
  </si>
  <si>
    <t>median</t>
  </si>
  <si>
    <t xml:space="preserve">Bonferroni adjusted critical value: </t>
  </si>
  <si>
    <t>mean</t>
  </si>
  <si>
    <t>Listwise Kendall's Tau (N = 90)</t>
  </si>
  <si>
    <t>Spearman's rho (pairwise)</t>
  </si>
  <si>
    <t>Correlation Coefficient</t>
  </si>
  <si>
    <t>N</t>
  </si>
  <si>
    <t>Wiki</t>
  </si>
  <si>
    <t>N. speakers</t>
  </si>
  <si>
    <t>Country</t>
  </si>
  <si>
    <t>Official language</t>
  </si>
  <si>
    <t>Development</t>
  </si>
  <si>
    <t>Lanaguage</t>
  </si>
  <si>
    <t>Afar</t>
  </si>
  <si>
    <t>Abkhazia</t>
  </si>
  <si>
    <t>Abkhaz</t>
  </si>
  <si>
    <t>Albanian</t>
  </si>
  <si>
    <t>Norway</t>
  </si>
  <si>
    <t>Abkhazian</t>
  </si>
  <si>
    <t>Russian</t>
  </si>
  <si>
    <t>Algerian Arabic</t>
  </si>
  <si>
    <t>Ireland</t>
  </si>
  <si>
    <t>Acehnese</t>
  </si>
  <si>
    <t>Afghanistan</t>
  </si>
  <si>
    <t>Pashto</t>
  </si>
  <si>
    <t>Afrikaans</t>
  </si>
  <si>
    <t>Amharic</t>
  </si>
  <si>
    <t>Switzerland</t>
  </si>
  <si>
    <t>Adyghe</t>
  </si>
  <si>
    <t>Dari</t>
  </si>
  <si>
    <t>Assamese</t>
  </si>
  <si>
    <t>Hong Kong</t>
  </si>
  <si>
    <t>Albania</t>
  </si>
  <si>
    <t>Bavarian</t>
  </si>
  <si>
    <t>Iceland</t>
  </si>
  <si>
    <t>Akan</t>
  </si>
  <si>
    <t>Algeria</t>
  </si>
  <si>
    <t>Arabic</t>
  </si>
  <si>
    <t>Bengali</t>
  </si>
  <si>
    <t>Germany</t>
  </si>
  <si>
    <t>Alemannic</t>
  </si>
  <si>
    <t>Tamazight</t>
  </si>
  <si>
    <t>Armenian</t>
  </si>
  <si>
    <t>Bhojpuri</t>
  </si>
  <si>
    <t>Sweden</t>
  </si>
  <si>
    <t>Andorra</t>
  </si>
  <si>
    <t>Catalan</t>
  </si>
  <si>
    <t>Aymara</t>
  </si>
  <si>
    <t>Burmese</t>
  </si>
  <si>
    <t>Australia</t>
  </si>
  <si>
    <t>Aragonese</t>
  </si>
  <si>
    <t>Angola</t>
  </si>
  <si>
    <t>Portuguese</t>
  </si>
  <si>
    <t>Azerbaijani</t>
  </si>
  <si>
    <t>Cebuano</t>
  </si>
  <si>
    <t>Netherlands</t>
  </si>
  <si>
    <t>Anglo-Saxon</t>
  </si>
  <si>
    <t>Antigua and Barbuda</t>
  </si>
  <si>
    <t>English</t>
  </si>
  <si>
    <t>Belarusian</t>
  </si>
  <si>
    <t>Chhattisgarhi</t>
  </si>
  <si>
    <t>Denmark</t>
  </si>
  <si>
    <t>Argentina</t>
  </si>
  <si>
    <t>Spanish</t>
  </si>
  <si>
    <t>Chittagonian</t>
  </si>
  <si>
    <t>Finland</t>
  </si>
  <si>
    <t>Aramaic</t>
  </si>
  <si>
    <t>Armenia</t>
  </si>
  <si>
    <t>Bosnian</t>
  </si>
  <si>
    <t>Czech</t>
  </si>
  <si>
    <t>Singapore</t>
  </si>
  <si>
    <t>Moroccan Arabic</t>
  </si>
  <si>
    <t>Artsakh</t>
  </si>
  <si>
    <t>Bulgarian</t>
  </si>
  <si>
    <t>Deccan</t>
  </si>
  <si>
    <t>United Kingdom</t>
  </si>
  <si>
    <t>Egyptian Arabic</t>
  </si>
  <si>
    <t>None</t>
  </si>
  <si>
    <t>Dutch</t>
  </si>
  <si>
    <t>Belgium</t>
  </si>
  <si>
    <t>Austria</t>
  </si>
  <si>
    <t>German</t>
  </si>
  <si>
    <t>Castilian</t>
  </si>
  <si>
    <t>Eastern Punjabi</t>
  </si>
  <si>
    <t>New Zealand</t>
  </si>
  <si>
    <t>Asturian</t>
  </si>
  <si>
    <t>Azerbaijan</t>
  </si>
  <si>
    <t>Canada</t>
  </si>
  <si>
    <t>Atikamekw</t>
  </si>
  <si>
    <t>Bahamas</t>
  </si>
  <si>
    <t>Chewa</t>
  </si>
  <si>
    <t>United States</t>
  </si>
  <si>
    <t>Avar</t>
  </si>
  <si>
    <t>Bahrain</t>
  </si>
  <si>
    <t>Chibarwe</t>
  </si>
  <si>
    <t>French</t>
  </si>
  <si>
    <t>Kotava</t>
  </si>
  <si>
    <t>Bangladesh</t>
  </si>
  <si>
    <t>Chichewa</t>
  </si>
  <si>
    <t>Gan Chinese</t>
  </si>
  <si>
    <t>Israel</t>
  </si>
  <si>
    <t>Awadhi</t>
  </si>
  <si>
    <t>Barbados</t>
  </si>
  <si>
    <t>Comorian</t>
  </si>
  <si>
    <t>Japan</t>
  </si>
  <si>
    <t>Belarus</t>
  </si>
  <si>
    <t>Croatian</t>
  </si>
  <si>
    <t>Greek</t>
  </si>
  <si>
    <t>Liechtenstein</t>
  </si>
  <si>
    <t>Gujarati</t>
  </si>
  <si>
    <t>Slovenia</t>
  </si>
  <si>
    <t>South Azerbaijani</t>
  </si>
  <si>
    <t>Danish</t>
  </si>
  <si>
    <t>Hakka Chinese</t>
  </si>
  <si>
    <t>South Korea</t>
  </si>
  <si>
    <t>Bashkir</t>
  </si>
  <si>
    <t>Hausa</t>
  </si>
  <si>
    <t>Luxembourg</t>
  </si>
  <si>
    <t>Balinese</t>
  </si>
  <si>
    <t>Dhivehi</t>
  </si>
  <si>
    <t>Hejazi Arabic</t>
  </si>
  <si>
    <t>Spain</t>
  </si>
  <si>
    <t>Belize</t>
  </si>
  <si>
    <t>Hindi</t>
  </si>
  <si>
    <t>France</t>
  </si>
  <si>
    <t>bat-smg</t>
  </si>
  <si>
    <t>Samogitian</t>
  </si>
  <si>
    <t>Benin</t>
  </si>
  <si>
    <t>Dzongkha</t>
  </si>
  <si>
    <t>Hungarian</t>
  </si>
  <si>
    <t>Czechia</t>
  </si>
  <si>
    <t>Central Bikol</t>
  </si>
  <si>
    <t>Bhutan</t>
  </si>
  <si>
    <t>Igbo</t>
  </si>
  <si>
    <t>Malta</t>
  </si>
  <si>
    <t>Bolivia</t>
  </si>
  <si>
    <t>English(second language)</t>
  </si>
  <si>
    <t>Indonesian</t>
  </si>
  <si>
    <t>Estonia</t>
  </si>
  <si>
    <t>Belarusian (Taraškievica)</t>
  </si>
  <si>
    <t>Bosnia and Herzegovina</t>
  </si>
  <si>
    <t>English, Cocos Malay</t>
  </si>
  <si>
    <t>Iranian Persian</t>
  </si>
  <si>
    <t>Italy</t>
  </si>
  <si>
    <t>English, Cook Islands Māori</t>
  </si>
  <si>
    <t>Italian</t>
  </si>
  <si>
    <t>United Arab Emirates</t>
  </si>
  <si>
    <t>bh</t>
  </si>
  <si>
    <t>Serbian</t>
  </si>
  <si>
    <t>English, Mandarin, Malay</t>
  </si>
  <si>
    <t>Japanese</t>
  </si>
  <si>
    <t>Greece</t>
  </si>
  <si>
    <t>Bislama</t>
  </si>
  <si>
    <t>Botswana</t>
  </si>
  <si>
    <t>Estonian</t>
  </si>
  <si>
    <t>Javanese</t>
  </si>
  <si>
    <t>Cyprus</t>
  </si>
  <si>
    <t>Banjar</t>
  </si>
  <si>
    <t>Tswana</t>
  </si>
  <si>
    <t>Fiji Hindi</t>
  </si>
  <si>
    <t>Jin Chinese</t>
  </si>
  <si>
    <t>Lithuania</t>
  </si>
  <si>
    <t>Bambara</t>
  </si>
  <si>
    <t>Brazil</t>
  </si>
  <si>
    <t>Fijian</t>
  </si>
  <si>
    <t>Kannada</t>
  </si>
  <si>
    <t>Poland</t>
  </si>
  <si>
    <t>Brunei</t>
  </si>
  <si>
    <t>Malay</t>
  </si>
  <si>
    <t>Filipino</t>
  </si>
  <si>
    <t>Kazakh</t>
  </si>
  <si>
    <t>Tibetan</t>
  </si>
  <si>
    <t>Filipino Sign Language</t>
  </si>
  <si>
    <t>Khmer</t>
  </si>
  <si>
    <t>Latvia</t>
  </si>
  <si>
    <t>Bishnupriya Manipuri</t>
  </si>
  <si>
    <t>Bulgaria</t>
  </si>
  <si>
    <t>Finnish</t>
  </si>
  <si>
    <t>Kinyarwanda</t>
  </si>
  <si>
    <t>Portugal</t>
  </si>
  <si>
    <t>Breton</t>
  </si>
  <si>
    <t>Burkina Faso</t>
  </si>
  <si>
    <t>Korean</t>
  </si>
  <si>
    <t>Slovakia</t>
  </si>
  <si>
    <t>Burundi</t>
  </si>
  <si>
    <t>French Corsican language</t>
  </si>
  <si>
    <t>Magahi</t>
  </si>
  <si>
    <t>Hungary</t>
  </si>
  <si>
    <t>Buginese</t>
  </si>
  <si>
    <t>Kirundi</t>
  </si>
  <si>
    <t>Georgian</t>
  </si>
  <si>
    <t>Maithili</t>
  </si>
  <si>
    <t>Saudi Arabia</t>
  </si>
  <si>
    <t>Buryat</t>
  </si>
  <si>
    <t>Malayalam</t>
  </si>
  <si>
    <t>Cambodia</t>
  </si>
  <si>
    <t>Malaysian</t>
  </si>
  <si>
    <t>Chile</t>
  </si>
  <si>
    <t>Chavacano</t>
  </si>
  <si>
    <t>Cameroon</t>
  </si>
  <si>
    <t>Guaraní</t>
  </si>
  <si>
    <t>Mandarin</t>
  </si>
  <si>
    <t>Croatia</t>
  </si>
  <si>
    <t>Eastern Min</t>
  </si>
  <si>
    <t>Haitian Creole</t>
  </si>
  <si>
    <t>Marathi</t>
  </si>
  <si>
    <t>Qatar</t>
  </si>
  <si>
    <t>Chechen</t>
  </si>
  <si>
    <t>Hebrew</t>
  </si>
  <si>
    <t>Mesopotamian Arabic</t>
  </si>
  <si>
    <t>Min Bei Chinese</t>
  </si>
  <si>
    <t>Chamorro</t>
  </si>
  <si>
    <t>Cape Verde</t>
  </si>
  <si>
    <t>Hiri Motu</t>
  </si>
  <si>
    <t>Min Dong Chinese</t>
  </si>
  <si>
    <t>Montenegro</t>
  </si>
  <si>
    <t>Choctaw</t>
  </si>
  <si>
    <t>Central African Republic</t>
  </si>
  <si>
    <t>Min Nan Chinese</t>
  </si>
  <si>
    <t>Romania</t>
  </si>
  <si>
    <t>Cherokee</t>
  </si>
  <si>
    <t>Chad</t>
  </si>
  <si>
    <t>Icelandic</t>
  </si>
  <si>
    <t>Palau</t>
  </si>
  <si>
    <t>Cheyenne</t>
  </si>
  <si>
    <t>Icelandic Sign Language</t>
  </si>
  <si>
    <t>Nepali</t>
  </si>
  <si>
    <t>Kazakhstan</t>
  </si>
  <si>
    <t>Kurdish (Sorani)</t>
  </si>
  <si>
    <t>Nigerian Fulfulde</t>
  </si>
  <si>
    <t>Russia</t>
  </si>
  <si>
    <t>Corsican</t>
  </si>
  <si>
    <t>China</t>
  </si>
  <si>
    <t>Irish</t>
  </si>
  <si>
    <t>North Levantine Arabic</t>
  </si>
  <si>
    <t>Cree</t>
  </si>
  <si>
    <t>Christmas Island</t>
  </si>
  <si>
    <t>Northern Kurdish</t>
  </si>
  <si>
    <t>Turkey</t>
  </si>
  <si>
    <t>Crimean Tatar</t>
  </si>
  <si>
    <t>Cocos (Keeling) Islands</t>
  </si>
  <si>
    <t>Northern Pashto</t>
  </si>
  <si>
    <t>Uruguay</t>
  </si>
  <si>
    <t>Colombia</t>
  </si>
  <si>
    <t>Kalanga</t>
  </si>
  <si>
    <t>Northern Uzbek</t>
  </si>
  <si>
    <t>Kashubian</t>
  </si>
  <si>
    <t>Comoros</t>
  </si>
  <si>
    <t>Odia</t>
  </si>
  <si>
    <t>Panama</t>
  </si>
  <si>
    <t>Old Church Slavonic</t>
  </si>
  <si>
    <t>Polish</t>
  </si>
  <si>
    <t>Chuvash</t>
  </si>
  <si>
    <t>Khoisan</t>
  </si>
  <si>
    <t>Welsh</t>
  </si>
  <si>
    <t>Democratic Republic of the Congo</t>
  </si>
  <si>
    <t>Romanian</t>
  </si>
  <si>
    <t>Oman</t>
  </si>
  <si>
    <t>Republic of the Congo</t>
  </si>
  <si>
    <t>Rundi</t>
  </si>
  <si>
    <t>Georgia</t>
  </si>
  <si>
    <t>Cook Islands</t>
  </si>
  <si>
    <t>Costa Rica</t>
  </si>
  <si>
    <t>Dinka</t>
  </si>
  <si>
    <t>Korean Sign Language</t>
  </si>
  <si>
    <t>Saʽidi Arabic</t>
  </si>
  <si>
    <t>Malaysia</t>
  </si>
  <si>
    <t>Zazaki</t>
  </si>
  <si>
    <t>Kyrgyz</t>
  </si>
  <si>
    <t>Sanaani Spoken Arabic</t>
  </si>
  <si>
    <t>Kuwait</t>
  </si>
  <si>
    <t>Lower Sorbian</t>
  </si>
  <si>
    <t>Cuba</t>
  </si>
  <si>
    <t>Lao</t>
  </si>
  <si>
    <t>Saraiki</t>
  </si>
  <si>
    <t>Serbia</t>
  </si>
  <si>
    <t>Doteli</t>
  </si>
  <si>
    <t>Latvian</t>
  </si>
  <si>
    <t>Sindhi</t>
  </si>
  <si>
    <t>Mauritius</t>
  </si>
  <si>
    <t>Turkish</t>
  </si>
  <si>
    <t>Lithuanian</t>
  </si>
  <si>
    <t>Sinhalese</t>
  </si>
  <si>
    <t>Czech Republic</t>
  </si>
  <si>
    <t>Luxembourgish</t>
  </si>
  <si>
    <t>Somali</t>
  </si>
  <si>
    <t>Seychelles</t>
  </si>
  <si>
    <t>Ewe</t>
  </si>
  <si>
    <t>Slovak</t>
  </si>
  <si>
    <t>Macedonian</t>
  </si>
  <si>
    <t>Trinidad and Tobago</t>
  </si>
  <si>
    <t>Malagasy</t>
  </si>
  <si>
    <t>South Levantine Arabic</t>
  </si>
  <si>
    <t>Emilian-Romagnol</t>
  </si>
  <si>
    <t>Djibouti</t>
  </si>
  <si>
    <t>Southern Pashto</t>
  </si>
  <si>
    <t>Maltese</t>
  </si>
  <si>
    <t>Iran</t>
  </si>
  <si>
    <t>Esperanto</t>
  </si>
  <si>
    <t>Dominican Republic</t>
  </si>
  <si>
    <t>Sudanese Arabic</t>
  </si>
  <si>
    <t>Sri Lanka</t>
  </si>
  <si>
    <t>East Timor</t>
  </si>
  <si>
    <t>Maori</t>
  </si>
  <si>
    <t>Sunda</t>
  </si>
  <si>
    <t>Tetum</t>
  </si>
  <si>
    <t>Moldovan</t>
  </si>
  <si>
    <t>Sylheti</t>
  </si>
  <si>
    <t>Grenada</t>
  </si>
  <si>
    <t>Basque</t>
  </si>
  <si>
    <t>Ecuador</t>
  </si>
  <si>
    <t>Mongolian</t>
  </si>
  <si>
    <t>Tagalog</t>
  </si>
  <si>
    <t>Mexico</t>
  </si>
  <si>
    <t>Extremaduran</t>
  </si>
  <si>
    <t>Quechua</t>
  </si>
  <si>
    <t>Nambya</t>
  </si>
  <si>
    <t>Taʽizzi-Adeni Arabic</t>
  </si>
  <si>
    <t>Saint Kitts and Nevis</t>
  </si>
  <si>
    <t>Persian</t>
  </si>
  <si>
    <t>Egypt</t>
  </si>
  <si>
    <t>Nauruan</t>
  </si>
  <si>
    <t>Tamil</t>
  </si>
  <si>
    <t>Ukraine</t>
  </si>
  <si>
    <t>Fula</t>
  </si>
  <si>
    <t>El Salvador</t>
  </si>
  <si>
    <t>Ndau</t>
  </si>
  <si>
    <t>Telugu</t>
  </si>
  <si>
    <t>Equatorial Guinea</t>
  </si>
  <si>
    <t>Ndebele</t>
  </si>
  <si>
    <t>Thai</t>
  </si>
  <si>
    <t>Peru</t>
  </si>
  <si>
    <t>fiu-vro</t>
  </si>
  <si>
    <t>Võro</t>
  </si>
  <si>
    <t>Tunisian Arabic</t>
  </si>
  <si>
    <t>Thailand</t>
  </si>
  <si>
    <t>New Zealand Sign Language</t>
  </si>
  <si>
    <t>Faroese</t>
  </si>
  <si>
    <t>Eritrea</t>
  </si>
  <si>
    <t>Tigrinya</t>
  </si>
  <si>
    <t>Niuean</t>
  </si>
  <si>
    <t>Ukrainian</t>
  </si>
  <si>
    <t>North Macedonia</t>
  </si>
  <si>
    <t>Urdu</t>
  </si>
  <si>
    <t>Franco-Provençal</t>
  </si>
  <si>
    <t>Eswatini</t>
  </si>
  <si>
    <t>Norfuk</t>
  </si>
  <si>
    <t>Uyghur</t>
  </si>
  <si>
    <t>North Frisian</t>
  </si>
  <si>
    <t>Swazi</t>
  </si>
  <si>
    <t>Northern Sotho</t>
  </si>
  <si>
    <t>Vietnamese</t>
  </si>
  <si>
    <t>Friulian</t>
  </si>
  <si>
    <t>Ethiopia</t>
  </si>
  <si>
    <t>Norwegian</t>
  </si>
  <si>
    <t>Western Punjabi</t>
  </si>
  <si>
    <t>West Frisian</t>
  </si>
  <si>
    <t>Oromo</t>
  </si>
  <si>
    <t>Wu Chinese</t>
  </si>
  <si>
    <t>Saint Lucia</t>
  </si>
  <si>
    <t>Ossetian</t>
  </si>
  <si>
    <t>Xiang Chinese</t>
  </si>
  <si>
    <t>Gagauz</t>
  </si>
  <si>
    <t>Palauan</t>
  </si>
  <si>
    <t>Yoruba</t>
  </si>
  <si>
    <t>Gan</t>
  </si>
  <si>
    <t>Yue Chinese</t>
  </si>
  <si>
    <t>Moldova</t>
  </si>
  <si>
    <t>Guianan Creole</t>
  </si>
  <si>
    <t>Zulu</t>
  </si>
  <si>
    <t>Scottish Gaelic</t>
  </si>
  <si>
    <t>Fiji</t>
  </si>
  <si>
    <t>PNG Sign Language</t>
  </si>
  <si>
    <t>Lebanon</t>
  </si>
  <si>
    <t>Galician</t>
  </si>
  <si>
    <t>Gilaki</t>
  </si>
  <si>
    <t>Dominica</t>
  </si>
  <si>
    <t>Guarani</t>
  </si>
  <si>
    <t>Maldives</t>
  </si>
  <si>
    <t>Konkani</t>
  </si>
  <si>
    <t>Swedish</t>
  </si>
  <si>
    <t>Tunisia</t>
  </si>
  <si>
    <t>Gorontalo</t>
  </si>
  <si>
    <t>Romansh</t>
  </si>
  <si>
    <t>Saint Vincent and the Grenadines</t>
  </si>
  <si>
    <t>Gothic</t>
  </si>
  <si>
    <t>Gabon</t>
  </si>
  <si>
    <t>Suriname</t>
  </si>
  <si>
    <t>Gambia</t>
  </si>
  <si>
    <t>Sami</t>
  </si>
  <si>
    <t>Mongolia</t>
  </si>
  <si>
    <t>Manx</t>
  </si>
  <si>
    <t>Seychellois Creole</t>
  </si>
  <si>
    <t>Jamaica</t>
  </si>
  <si>
    <t>Hakka</t>
  </si>
  <si>
    <t>Ghana</t>
  </si>
  <si>
    <t>Shangani</t>
  </si>
  <si>
    <t>Jordan</t>
  </si>
  <si>
    <t>Hawaiian</t>
  </si>
  <si>
    <t>Shona</t>
  </si>
  <si>
    <t>Paraguay</t>
  </si>
  <si>
    <t>Sign language</t>
  </si>
  <si>
    <t>Tonga</t>
  </si>
  <si>
    <t>Guatemala</t>
  </si>
  <si>
    <t>Sinhala</t>
  </si>
  <si>
    <t>Libya</t>
  </si>
  <si>
    <t>Guinea</t>
  </si>
  <si>
    <t>Uzbekistan</t>
  </si>
  <si>
    <t>Guinea-Bissau</t>
  </si>
  <si>
    <t>Slovene</t>
  </si>
  <si>
    <t>Guyana</t>
  </si>
  <si>
    <t>Indonesia</t>
  </si>
  <si>
    <t>Upper Sorbian</t>
  </si>
  <si>
    <t>Haiti</t>
  </si>
  <si>
    <t>Sotho</t>
  </si>
  <si>
    <t>Philippines</t>
  </si>
  <si>
    <t>Southern Ndebele</t>
  </si>
  <si>
    <t>Honduras</t>
  </si>
  <si>
    <t>Samoa</t>
  </si>
  <si>
    <t>Standard Arabic</t>
  </si>
  <si>
    <t>Turkmenistan</t>
  </si>
  <si>
    <t>Western Armenian</t>
  </si>
  <si>
    <t>Swahili</t>
  </si>
  <si>
    <t>Venezuela</t>
  </si>
  <si>
    <t>Herero</t>
  </si>
  <si>
    <t>South Africa</t>
  </si>
  <si>
    <t>Interlingua</t>
  </si>
  <si>
    <t>India</t>
  </si>
  <si>
    <t>Palestine</t>
  </si>
  <si>
    <t>Tajik</t>
  </si>
  <si>
    <t>Interlingue</t>
  </si>
  <si>
    <t>Marshall Islands</t>
  </si>
  <si>
    <t>Vietnam</t>
  </si>
  <si>
    <t>Nuosu</t>
  </si>
  <si>
    <t>Iraq</t>
  </si>
  <si>
    <t>Inupiaq</t>
  </si>
  <si>
    <t>Ilokano</t>
  </si>
  <si>
    <t>Kyrgyzstan</t>
  </si>
  <si>
    <t>Ingush</t>
  </si>
  <si>
    <t>Tok Pisin</t>
  </si>
  <si>
    <t>Morocco</t>
  </si>
  <si>
    <t>Ido</t>
  </si>
  <si>
    <t>Tokelauan</t>
  </si>
  <si>
    <t>Ivory Coast</t>
  </si>
  <si>
    <t>Tongan</t>
  </si>
  <si>
    <t>Inuktitut</t>
  </si>
  <si>
    <t>Tsonga</t>
  </si>
  <si>
    <t>Tajikistan</t>
  </si>
  <si>
    <t>Jamaican Patois</t>
  </si>
  <si>
    <t>Lojban</t>
  </si>
  <si>
    <t>Turkmen</t>
  </si>
  <si>
    <t>Nicaragua</t>
  </si>
  <si>
    <t>Kenya</t>
  </si>
  <si>
    <t>Kiribati</t>
  </si>
  <si>
    <t>Namibia</t>
  </si>
  <si>
    <t>Karakalpak</t>
  </si>
  <si>
    <t>North Korea</t>
  </si>
  <si>
    <t>Uzbek</t>
  </si>
  <si>
    <t>Kabyle</t>
  </si>
  <si>
    <t>Venda</t>
  </si>
  <si>
    <t>Kabardian</t>
  </si>
  <si>
    <t>Venezuelan Sign Language</t>
  </si>
  <si>
    <t>Kabiye</t>
  </si>
  <si>
    <t>Kosovo</t>
  </si>
  <si>
    <t>Kongo</t>
  </si>
  <si>
    <t>Woleaian</t>
  </si>
  <si>
    <t>Sao Tome and Principe</t>
  </si>
  <si>
    <t>Kikuyu</t>
  </si>
  <si>
    <t>Xhosa</t>
  </si>
  <si>
    <t>Micronesia</t>
  </si>
  <si>
    <t>Kuanyama</t>
  </si>
  <si>
    <t>Laos</t>
  </si>
  <si>
    <t>Greenlandic</t>
  </si>
  <si>
    <t>Vanuatu</t>
  </si>
  <si>
    <t>Lesotho</t>
  </si>
  <si>
    <t>Nepal</t>
  </si>
  <si>
    <t>Komi-Permyak</t>
  </si>
  <si>
    <t>Kanuri</t>
  </si>
  <si>
    <t>Liberia</t>
  </si>
  <si>
    <t>Karachay-Balkar</t>
  </si>
  <si>
    <t>Kashmiri</t>
  </si>
  <si>
    <t>Zambia</t>
  </si>
  <si>
    <t>Ripuarian</t>
  </si>
  <si>
    <t>Myanmar</t>
  </si>
  <si>
    <t>Kurdish (Kurmanji)</t>
  </si>
  <si>
    <t>Komi</t>
  </si>
  <si>
    <t>Congo, Republic of the</t>
  </si>
  <si>
    <t>Cornish</t>
  </si>
  <si>
    <t>Zimbabwe</t>
  </si>
  <si>
    <t>Madagascar</t>
  </si>
  <si>
    <t>Solomon Islands</t>
  </si>
  <si>
    <t>Latin</t>
  </si>
  <si>
    <t>Syria</t>
  </si>
  <si>
    <t>Ladino</t>
  </si>
  <si>
    <t>Malawi</t>
  </si>
  <si>
    <t>Pakistan</t>
  </si>
  <si>
    <t>Lak</t>
  </si>
  <si>
    <t>Papua New Guinea</t>
  </si>
  <si>
    <t>Lezgian</t>
  </si>
  <si>
    <t>Lingua Franca Nova</t>
  </si>
  <si>
    <t>Luganda</t>
  </si>
  <si>
    <t>Mali</t>
  </si>
  <si>
    <t>Mauritania</t>
  </si>
  <si>
    <t>Limburgish</t>
  </si>
  <si>
    <t>Ligurian</t>
  </si>
  <si>
    <t>Uganda</t>
  </si>
  <si>
    <t>Ladin</t>
  </si>
  <si>
    <t>Sovereign Military Order of Malta</t>
  </si>
  <si>
    <t>Rwanda</t>
  </si>
  <si>
    <t>Lombard</t>
  </si>
  <si>
    <t>Nigeria</t>
  </si>
  <si>
    <t>Lingala</t>
  </si>
  <si>
    <t>Tanzania</t>
  </si>
  <si>
    <t>Northern Luri</t>
  </si>
  <si>
    <t>Federated States of Micronesia</t>
  </si>
  <si>
    <t>Latgalian</t>
  </si>
  <si>
    <t>Monaco</t>
  </si>
  <si>
    <t>Togo</t>
  </si>
  <si>
    <t>Madurese</t>
  </si>
  <si>
    <t>Senegal</t>
  </si>
  <si>
    <t>Banyumasan</t>
  </si>
  <si>
    <t>Moksha</t>
  </si>
  <si>
    <t>Sudan</t>
  </si>
  <si>
    <t>Marshallese</t>
  </si>
  <si>
    <t>Meadow Mari</t>
  </si>
  <si>
    <t>Mozambique</t>
  </si>
  <si>
    <t>Māori</t>
  </si>
  <si>
    <t>Myanmar (Burma)</t>
  </si>
  <si>
    <t>Congo, Democratic Republic of the</t>
  </si>
  <si>
    <t>Minangkabau</t>
  </si>
  <si>
    <t>Nauru</t>
  </si>
  <si>
    <t>Yemen</t>
  </si>
  <si>
    <t>Mon</t>
  </si>
  <si>
    <t>Hill Mari</t>
  </si>
  <si>
    <t>Sierra Leone</t>
  </si>
  <si>
    <t>Muscogee</t>
  </si>
  <si>
    <t>Niger</t>
  </si>
  <si>
    <t>Mirandese</t>
  </si>
  <si>
    <t>South Sudan</t>
  </si>
  <si>
    <t>Niue</t>
  </si>
  <si>
    <t>Erzya</t>
  </si>
  <si>
    <t>Mazanderani</t>
  </si>
  <si>
    <t>Norfolk Island</t>
  </si>
  <si>
    <t>Nahuatl</t>
  </si>
  <si>
    <t>Neapolitan</t>
  </si>
  <si>
    <t>Low German</t>
  </si>
  <si>
    <t>Northern Cyprus</t>
  </si>
  <si>
    <t>Dutch Low Saxon</t>
  </si>
  <si>
    <t>Newar</t>
  </si>
  <si>
    <t>Ndonga</t>
  </si>
  <si>
    <t>Nias</t>
  </si>
  <si>
    <t>Norwegian (Nynorsk)</t>
  </si>
  <si>
    <t>Norwegian (Bokmål)</t>
  </si>
  <si>
    <t>Novial</t>
  </si>
  <si>
    <t>N'Ko</t>
  </si>
  <si>
    <t>Norman</t>
  </si>
  <si>
    <t>Navajo</t>
  </si>
  <si>
    <t>Occitan</t>
  </si>
  <si>
    <t>Livvi-Karelian</t>
  </si>
  <si>
    <t>Punjabi</t>
  </si>
  <si>
    <t>Pangasinan</t>
  </si>
  <si>
    <t>Kapampangan</t>
  </si>
  <si>
    <t>Papiamento</t>
  </si>
  <si>
    <t>Picard</t>
  </si>
  <si>
    <t>Pennsylvania German</t>
  </si>
  <si>
    <t>Palatinate German</t>
  </si>
  <si>
    <t>Pali</t>
  </si>
  <si>
    <t>Norfolk</t>
  </si>
  <si>
    <t>Piedmontese</t>
  </si>
  <si>
    <t>Sahrawi Arab Democratic Republic</t>
  </si>
  <si>
    <t>Pontic Greek</t>
  </si>
  <si>
    <t>Romani</t>
  </si>
  <si>
    <t>San Marino</t>
  </si>
  <si>
    <t>São Tomé and Príncipe</t>
  </si>
  <si>
    <t>roa-rup</t>
  </si>
  <si>
    <t>Aromanian</t>
  </si>
  <si>
    <t>Tarantino</t>
  </si>
  <si>
    <t>Rusyn</t>
  </si>
  <si>
    <t>Sanskrit</t>
  </si>
  <si>
    <t>Sakha</t>
  </si>
  <si>
    <t>Santali</t>
  </si>
  <si>
    <t>Sardinian</t>
  </si>
  <si>
    <t>Sicilian</t>
  </si>
  <si>
    <t>Scots</t>
  </si>
  <si>
    <t>Northern Sami</t>
  </si>
  <si>
    <t>Sango</t>
  </si>
  <si>
    <t>Serbo-Croatian</t>
  </si>
  <si>
    <t>Somalia</t>
  </si>
  <si>
    <t>Shan</t>
  </si>
  <si>
    <t>Somaliland</t>
  </si>
  <si>
    <t>Simple English</t>
  </si>
  <si>
    <t>Samoan</t>
  </si>
  <si>
    <t>Inari Sami</t>
  </si>
  <si>
    <t>Sranan Tongo</t>
  </si>
  <si>
    <t>South Ossetia</t>
  </si>
  <si>
    <t>Saterland Frisian</t>
  </si>
  <si>
    <t>Sundanese</t>
  </si>
  <si>
    <t>Silesian</t>
  </si>
  <si>
    <t>Sakizaya</t>
  </si>
  <si>
    <t>Tulu</t>
  </si>
  <si>
    <t>Taiwan</t>
  </si>
  <si>
    <t>Tokelau</t>
  </si>
  <si>
    <t>Tatar</t>
  </si>
  <si>
    <t>Tumbuka</t>
  </si>
  <si>
    <t>Twi</t>
  </si>
  <si>
    <t>Tahitian</t>
  </si>
  <si>
    <t>Transnistria</t>
  </si>
  <si>
    <t>Tuvan</t>
  </si>
  <si>
    <t>Udmurt</t>
  </si>
  <si>
    <t>Tuvalu</t>
  </si>
  <si>
    <t>Venetian</t>
  </si>
  <si>
    <t>Veps</t>
  </si>
  <si>
    <t>West Flemish</t>
  </si>
  <si>
    <t>Volapük</t>
  </si>
  <si>
    <t>United Kingdom and Crown dependencies etc.</t>
  </si>
  <si>
    <t>Walloon</t>
  </si>
  <si>
    <t>Waray</t>
  </si>
  <si>
    <t>Wolof</t>
  </si>
  <si>
    <t>Wu</t>
  </si>
  <si>
    <t>Kalmyk</t>
  </si>
  <si>
    <t>Vatican City</t>
  </si>
  <si>
    <t>Mingrelian</t>
  </si>
  <si>
    <t>Yiddish</t>
  </si>
  <si>
    <t>Zhuang</t>
  </si>
  <si>
    <t>Zeelandic</t>
  </si>
  <si>
    <t>zh-classical</t>
  </si>
  <si>
    <t>Classical Chinese</t>
  </si>
  <si>
    <t>zh-min-nan</t>
  </si>
  <si>
    <t>Southern Min</t>
  </si>
  <si>
    <t>zh-yue</t>
  </si>
  <si>
    <t>Cantonese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</si>
</sst>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theme="1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textRotation="45" vertical="bottom"/>
    </xf>
    <xf borderId="0" fillId="2" fontId="4" numFmtId="0" xfId="0" applyAlignment="1" applyFont="1">
      <alignment readingOrder="0" textRotation="45"/>
    </xf>
    <xf borderId="0" fillId="2" fontId="4" numFmtId="0" xfId="0" applyAlignment="1" applyFont="1">
      <alignment readingOrder="0" textRotation="45"/>
    </xf>
    <xf borderId="0" fillId="0" fontId="5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2" fillId="0" fontId="7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shrinkToFit="0" vertical="bottom" wrapText="0"/>
    </xf>
    <xf borderId="0" fillId="0" fontId="6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vertical="bottom"/>
    </xf>
    <xf borderId="0" fillId="3" fontId="8" numFmtId="164" xfId="0" applyAlignment="1" applyFill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64" xfId="0" applyAlignment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horizontal="center" shrinkToFit="0" vertical="bottom" wrapText="0"/>
    </xf>
    <xf borderId="0" fillId="0" fontId="7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'Raw data'!$F$1:$F$2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'Raw data'!$D$3:$D$1000</c:f>
            </c:numRef>
          </c:xVal>
          <c:yVal>
            <c:numRef>
              <c:f>'Raw data'!$F$3:$F$1000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35329"/>
        <c:axId val="1089168880"/>
      </c:scatterChart>
      <c:valAx>
        <c:axId val="388435329"/>
        <c:scaling>
          <c:orientation val="minMax"/>
          <c:min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168880"/>
      </c:valAx>
      <c:valAx>
        <c:axId val="108916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435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'Raw data'!$C$3:$C$1000</c:f>
            </c:numRef>
          </c:xVal>
          <c:yVal>
            <c:numRef>
              <c:f>'Raw data'!$D$3:$D$1000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23899"/>
        <c:axId val="1247981553"/>
      </c:scatterChart>
      <c:valAx>
        <c:axId val="255823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981553"/>
      </c:valAx>
      <c:valAx>
        <c:axId val="1247981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823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'Raw data'!$J$1:$J$2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'Raw data'!$K$3:$K$1000</c:f>
            </c:numRef>
          </c:xVal>
          <c:yVal>
            <c:numRef>
              <c:f>'Raw data'!$J$3:$J$1000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58161"/>
        <c:axId val="270281126"/>
      </c:scatterChart>
      <c:valAx>
        <c:axId val="1934258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281126"/>
      </c:valAx>
      <c:valAx>
        <c:axId val="270281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258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609600</xdr:colOff>
      <xdr:row>10</xdr:row>
      <xdr:rowOff>209550</xdr:rowOff>
    </xdr:from>
    <xdr:ext cx="3981450" cy="3638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0</xdr:row>
      <xdr:rowOff>47625</xdr:rowOff>
    </xdr:from>
    <xdr:ext cx="3981450" cy="3638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28575</xdr:colOff>
      <xdr:row>0</xdr:row>
      <xdr:rowOff>47625</xdr:rowOff>
    </xdr:from>
    <xdr:ext cx="3981450" cy="3638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2.43"/>
    <col customWidth="1" min="3" max="11" width="8.57"/>
  </cols>
  <sheetData>
    <row r="1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3" t="s">
        <v>2</v>
      </c>
      <c r="K1" s="3" t="s">
        <v>2</v>
      </c>
    </row>
    <row r="2">
      <c r="A2" s="4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8"/>
      <c r="M2" s="8"/>
      <c r="N2" s="8"/>
      <c r="O2" s="8"/>
      <c r="P2" s="8"/>
      <c r="Q2" s="8"/>
      <c r="R2" s="8"/>
      <c r="S2" s="8"/>
      <c r="T2" s="8"/>
      <c r="U2" s="8"/>
      <c r="V2" s="9" t="s">
        <v>14</v>
      </c>
      <c r="W2" s="9" t="s">
        <v>15</v>
      </c>
      <c r="X2" s="8"/>
      <c r="Y2" s="8"/>
      <c r="Z2" s="8"/>
      <c r="AA2" s="8"/>
    </row>
    <row r="3">
      <c r="A3" s="9" t="s">
        <v>16</v>
      </c>
      <c r="B3" s="9" t="str">
        <f>VLOOKUP(A3,'messy data'!A:D,2,FALSE)</f>
        <v>Abkhazian</v>
      </c>
      <c r="C3" s="10">
        <v>1.0</v>
      </c>
      <c r="D3" s="10">
        <f t="shared" ref="D3:D309" si="1">VLOOKUP(A3,V:W,2,FALSE)</f>
        <v>158</v>
      </c>
      <c r="E3" s="10">
        <v>17.0</v>
      </c>
      <c r="F3" s="11" t="e">
        <v>#N/A</v>
      </c>
      <c r="G3" s="10">
        <v>58.0</v>
      </c>
      <c r="H3" s="10">
        <v>56.0</v>
      </c>
      <c r="I3" s="12" t="e">
        <v>#N/A</v>
      </c>
      <c r="J3" s="13" t="str">
        <f>VLOOKUP(A3,'messy data'!A:D,3,FALSE)</f>
        <v>#N/A</v>
      </c>
      <c r="K3" s="13" t="str">
        <f>VLOOKUP(A3,'messy data'!A:D,4,FALSE)</f>
        <v>#N/A</v>
      </c>
      <c r="V3" s="9" t="s">
        <v>17</v>
      </c>
      <c r="W3" s="10">
        <v>9.0</v>
      </c>
    </row>
    <row r="4">
      <c r="A4" s="9" t="s">
        <v>18</v>
      </c>
      <c r="B4" s="9" t="str">
        <f>VLOOKUP(A4,'messy data'!A:D,2,FALSE)</f>
        <v>Acehnese</v>
      </c>
      <c r="C4" s="10">
        <v>10.0</v>
      </c>
      <c r="D4" s="10">
        <f t="shared" si="1"/>
        <v>313</v>
      </c>
      <c r="E4" s="10">
        <v>25.0</v>
      </c>
      <c r="F4" s="11" t="e">
        <v>#N/A</v>
      </c>
      <c r="G4" s="10">
        <v>125.0</v>
      </c>
      <c r="H4" s="10">
        <v>124.0</v>
      </c>
      <c r="I4" s="12" t="e">
        <v>#N/A</v>
      </c>
      <c r="J4" s="13" t="str">
        <f>VLOOKUP(A4,'messy data'!A:D,3,FALSE)</f>
        <v>#N/A</v>
      </c>
      <c r="K4" s="13" t="str">
        <f>VLOOKUP(A4,'messy data'!A:D,4,FALSE)</f>
        <v>#N/A</v>
      </c>
      <c r="V4" s="9" t="s">
        <v>16</v>
      </c>
      <c r="W4" s="10">
        <v>158.0</v>
      </c>
    </row>
    <row r="5">
      <c r="A5" s="9" t="s">
        <v>19</v>
      </c>
      <c r="B5" s="9" t="str">
        <f>VLOOKUP(A5,'messy data'!A:D,2,FALSE)</f>
        <v>Adyghe</v>
      </c>
      <c r="C5" s="10">
        <v>1.0</v>
      </c>
      <c r="D5" s="10">
        <f t="shared" si="1"/>
        <v>177</v>
      </c>
      <c r="E5" s="10">
        <v>6.0</v>
      </c>
      <c r="F5" s="11" t="e">
        <v>#N/A</v>
      </c>
      <c r="G5" s="10">
        <v>99.0</v>
      </c>
      <c r="H5" s="10">
        <v>98.0</v>
      </c>
      <c r="I5" s="12" t="e">
        <v>#N/A</v>
      </c>
      <c r="J5" s="13" t="str">
        <f>VLOOKUP(A5,'messy data'!A:D,3,FALSE)</f>
        <v>#N/A</v>
      </c>
      <c r="K5" s="13" t="str">
        <f>VLOOKUP(A5,'messy data'!A:D,4,FALSE)</f>
        <v>#N/A</v>
      </c>
      <c r="V5" s="9" t="s">
        <v>20</v>
      </c>
      <c r="W5" s="10">
        <v>1.0</v>
      </c>
    </row>
    <row r="6">
      <c r="A6" s="9" t="s">
        <v>21</v>
      </c>
      <c r="B6" s="9" t="str">
        <f>VLOOKUP(A6,'messy data'!A:D,2,FALSE)</f>
        <v>Afrikaans</v>
      </c>
      <c r="C6" s="10">
        <v>520.0</v>
      </c>
      <c r="D6" s="10">
        <f t="shared" si="1"/>
        <v>2986</v>
      </c>
      <c r="E6" s="10">
        <v>138.0</v>
      </c>
      <c r="F6" s="11">
        <v>31854.0</v>
      </c>
      <c r="G6" s="10">
        <v>165.0</v>
      </c>
      <c r="H6" s="10">
        <v>159.0</v>
      </c>
      <c r="I6" s="10">
        <v>77.0</v>
      </c>
      <c r="J6" s="13" t="str">
        <f>VLOOKUP(A6,'messy data'!A:D,3,FALSE)</f>
        <v>#N/A</v>
      </c>
      <c r="K6" s="13">
        <f>VLOOKUP(A6,'messy data'!A:D,4,FALSE)</f>
        <v>0.709</v>
      </c>
      <c r="V6" s="9" t="s">
        <v>18</v>
      </c>
      <c r="W6" s="10">
        <v>313.0</v>
      </c>
    </row>
    <row r="7">
      <c r="A7" s="9" t="s">
        <v>22</v>
      </c>
      <c r="B7" s="9" t="str">
        <f>VLOOKUP(A7,'messy data'!A:D,2,FALSE)</f>
        <v>Akan</v>
      </c>
      <c r="C7" s="10">
        <v>21.0</v>
      </c>
      <c r="D7" s="10">
        <f t="shared" si="1"/>
        <v>358</v>
      </c>
      <c r="E7" s="10">
        <v>9.0</v>
      </c>
      <c r="F7" s="11" t="e">
        <v>#N/A</v>
      </c>
      <c r="G7" s="10">
        <v>70.0</v>
      </c>
      <c r="H7" s="10">
        <v>67.0</v>
      </c>
      <c r="I7" s="12" t="e">
        <v>#N/A</v>
      </c>
      <c r="J7" s="13" t="str">
        <f>VLOOKUP(A7,'messy data'!A:D,3,FALSE)</f>
        <v>#N/A</v>
      </c>
      <c r="K7" s="13" t="str">
        <f>VLOOKUP(A7,'messy data'!A:D,4,FALSE)</f>
        <v>#N/A</v>
      </c>
      <c r="V7" s="9" t="s">
        <v>19</v>
      </c>
      <c r="W7" s="10">
        <v>177.0</v>
      </c>
    </row>
    <row r="8">
      <c r="A8" s="9" t="s">
        <v>23</v>
      </c>
      <c r="B8" s="9" t="str">
        <f>VLOOKUP(A8,'messy data'!A:D,2,FALSE)</f>
        <v>Amharic</v>
      </c>
      <c r="C8" s="10">
        <v>56.0</v>
      </c>
      <c r="D8" s="10">
        <f t="shared" si="1"/>
        <v>950</v>
      </c>
      <c r="E8" s="10">
        <v>25.0</v>
      </c>
      <c r="F8" s="11">
        <v>1902.0</v>
      </c>
      <c r="G8" s="10">
        <v>142.0</v>
      </c>
      <c r="H8" s="10">
        <v>136.0</v>
      </c>
      <c r="I8" s="10">
        <v>77.0</v>
      </c>
      <c r="J8" s="13">
        <f>VLOOKUP(A8,'messy data'!A:D,3,FALSE)</f>
        <v>21.9</v>
      </c>
      <c r="K8" s="13">
        <f>VLOOKUP(A8,'messy data'!A:D,4,FALSE)</f>
        <v>0.485</v>
      </c>
      <c r="V8" s="9" t="s">
        <v>24</v>
      </c>
      <c r="W8" s="10">
        <v>1.0</v>
      </c>
    </row>
    <row r="9">
      <c r="A9" s="9" t="s">
        <v>25</v>
      </c>
      <c r="B9" s="9" t="str">
        <f>VLOOKUP(A9,'messy data'!A:D,2,FALSE)</f>
        <v>Aragonese</v>
      </c>
      <c r="C9" s="10">
        <v>99.0</v>
      </c>
      <c r="D9" s="10">
        <f t="shared" si="1"/>
        <v>1517</v>
      </c>
      <c r="E9" s="10">
        <v>59.0</v>
      </c>
      <c r="F9" s="11">
        <v>1885.0</v>
      </c>
      <c r="G9" s="10">
        <v>146.0</v>
      </c>
      <c r="H9" s="10">
        <v>143.0</v>
      </c>
      <c r="I9" s="10">
        <v>47.0</v>
      </c>
      <c r="J9" s="13" t="str">
        <f>VLOOKUP(A9,'messy data'!A:D,3,FALSE)</f>
        <v>#N/A</v>
      </c>
      <c r="K9" s="13" t="str">
        <f>VLOOKUP(A9,'messy data'!A:D,4,FALSE)</f>
        <v>#N/A</v>
      </c>
      <c r="V9" s="9" t="s">
        <v>26</v>
      </c>
      <c r="W9" s="10">
        <v>6.0</v>
      </c>
    </row>
    <row r="10">
      <c r="A10" s="9" t="s">
        <v>27</v>
      </c>
      <c r="B10" s="9" t="str">
        <f>VLOOKUP(A10,'messy data'!A:D,2,FALSE)</f>
        <v>Anglo-Saxon</v>
      </c>
      <c r="C10" s="10">
        <v>15.0</v>
      </c>
      <c r="D10" s="10">
        <f t="shared" si="1"/>
        <v>634</v>
      </c>
      <c r="E10" s="10">
        <v>14.0</v>
      </c>
      <c r="F10" s="11" t="e">
        <v>#N/A</v>
      </c>
      <c r="G10" s="10">
        <v>126.0</v>
      </c>
      <c r="H10" s="10">
        <v>123.0</v>
      </c>
      <c r="I10" s="10">
        <v>6.0</v>
      </c>
      <c r="J10" s="13" t="str">
        <f>VLOOKUP(A10,'messy data'!A:D,3,FALSE)</f>
        <v>#N/A</v>
      </c>
      <c r="K10" s="13" t="str">
        <f>VLOOKUP(A10,'messy data'!A:D,4,FALSE)</f>
        <v>#N/A</v>
      </c>
      <c r="V10" s="9" t="s">
        <v>28</v>
      </c>
      <c r="W10" s="10">
        <v>320.0</v>
      </c>
    </row>
    <row r="11">
      <c r="A11" s="9" t="s">
        <v>29</v>
      </c>
      <c r="B11" s="9" t="str">
        <f>VLOOKUP(A11,'messy data'!A:D,2,FALSE)</f>
        <v>Arabic</v>
      </c>
      <c r="C11" s="10">
        <v>9668.0</v>
      </c>
      <c r="D11" s="10">
        <f t="shared" si="1"/>
        <v>23264</v>
      </c>
      <c r="E11" s="10">
        <v>817.0</v>
      </c>
      <c r="F11" s="11">
        <v>333951.0</v>
      </c>
      <c r="G11" s="10">
        <v>700.0</v>
      </c>
      <c r="H11" s="10">
        <v>593.0</v>
      </c>
      <c r="I11" s="10">
        <v>27285.0</v>
      </c>
      <c r="J11" s="13" t="str">
        <f>VLOOKUP(A11,'messy data'!A:D,3,FALSE)</f>
        <v>#N/A</v>
      </c>
      <c r="K11" s="13">
        <f>VLOOKUP(A11,'messy data'!A:D,4,FALSE)</f>
        <v>0.89</v>
      </c>
      <c r="V11" s="9" t="s">
        <v>30</v>
      </c>
      <c r="W11" s="10">
        <v>44.0</v>
      </c>
    </row>
    <row r="12">
      <c r="A12" s="9" t="s">
        <v>31</v>
      </c>
      <c r="B12" s="9" t="str">
        <f>VLOOKUP(A12,'messy data'!A:D,2,FALSE)</f>
        <v>Aramaic</v>
      </c>
      <c r="C12" s="10">
        <v>10.0</v>
      </c>
      <c r="D12" s="10">
        <f t="shared" si="1"/>
        <v>454</v>
      </c>
      <c r="E12" s="10">
        <v>4.0</v>
      </c>
      <c r="F12" s="11" t="e">
        <v>#N/A</v>
      </c>
      <c r="G12" s="10">
        <v>83.0</v>
      </c>
      <c r="H12" s="10">
        <v>83.0</v>
      </c>
      <c r="I12" s="12" t="e">
        <v>#N/A</v>
      </c>
      <c r="J12" s="13" t="str">
        <f>VLOOKUP(A12,'messy data'!A:D,3,FALSE)</f>
        <v>#N/A</v>
      </c>
      <c r="K12" s="13" t="str">
        <f>VLOOKUP(A12,'messy data'!A:D,4,FALSE)</f>
        <v>#N/A</v>
      </c>
      <c r="V12" s="9" t="s">
        <v>21</v>
      </c>
      <c r="W12" s="10">
        <v>2986.0</v>
      </c>
    </row>
    <row r="13">
      <c r="A13" s="9" t="s">
        <v>32</v>
      </c>
      <c r="B13" s="9" t="str">
        <f>VLOOKUP(A13,'messy data'!A:D,2,FALSE)</f>
        <v>Moroccan Arabic</v>
      </c>
      <c r="C13" s="10">
        <v>15.0</v>
      </c>
      <c r="D13" s="10">
        <f t="shared" si="1"/>
        <v>494</v>
      </c>
      <c r="E13" s="10">
        <v>16.0</v>
      </c>
      <c r="F13" s="11" t="e">
        <v>#N/A</v>
      </c>
      <c r="G13" s="10">
        <v>134.0</v>
      </c>
      <c r="H13" s="10">
        <v>130.0</v>
      </c>
      <c r="I13" s="12" t="e">
        <v>#N/A</v>
      </c>
      <c r="J13" s="13">
        <f>VLOOKUP(A13,'messy data'!A:D,3,FALSE)</f>
        <v>27.5</v>
      </c>
      <c r="K13" s="13" t="str">
        <f>VLOOKUP(A13,'messy data'!A:D,4,FALSE)</f>
        <v>#N/A</v>
      </c>
      <c r="V13" s="9" t="s">
        <v>22</v>
      </c>
      <c r="W13" s="10">
        <v>358.0</v>
      </c>
    </row>
    <row r="14">
      <c r="A14" s="9" t="s">
        <v>33</v>
      </c>
      <c r="B14" s="9" t="str">
        <f>VLOOKUP(A14,'messy data'!A:D,2,FALSE)</f>
        <v>Egyptian Arabic</v>
      </c>
      <c r="C14" s="10">
        <v>304.0</v>
      </c>
      <c r="D14" s="10">
        <f t="shared" si="1"/>
        <v>1303</v>
      </c>
      <c r="E14" s="10">
        <v>104.0</v>
      </c>
      <c r="F14" s="11">
        <v>1309.0</v>
      </c>
      <c r="G14" s="10">
        <v>162.0</v>
      </c>
      <c r="H14" s="10">
        <v>157.0</v>
      </c>
      <c r="I14" s="10">
        <v>375.0</v>
      </c>
      <c r="J14" s="13">
        <f>VLOOKUP(A14,'messy data'!A:D,3,FALSE)</f>
        <v>64.6</v>
      </c>
      <c r="K14" s="13" t="str">
        <f>VLOOKUP(A14,'messy data'!A:D,4,FALSE)</f>
        <v>#N/A</v>
      </c>
      <c r="V14" s="9" t="s">
        <v>34</v>
      </c>
      <c r="W14" s="10">
        <v>8.0</v>
      </c>
    </row>
    <row r="15">
      <c r="A15" s="9" t="s">
        <v>35</v>
      </c>
      <c r="B15" s="9" t="str">
        <f>VLOOKUP(A15,'messy data'!A:D,2,FALSE)</f>
        <v>Assamese</v>
      </c>
      <c r="C15" s="10">
        <v>113.0</v>
      </c>
      <c r="D15" s="10">
        <f t="shared" si="1"/>
        <v>672</v>
      </c>
      <c r="E15" s="10">
        <v>46.0</v>
      </c>
      <c r="F15" s="11">
        <v>11313.0</v>
      </c>
      <c r="G15" s="10">
        <v>88.0</v>
      </c>
      <c r="H15" s="10">
        <v>84.0</v>
      </c>
      <c r="I15" s="10">
        <v>47.0</v>
      </c>
      <c r="J15" s="13">
        <f>VLOOKUP(A15,'messy data'!A:D,3,FALSE)</f>
        <v>15.3</v>
      </c>
      <c r="K15" s="13" t="str">
        <f>VLOOKUP(A15,'messy data'!A:D,4,FALSE)</f>
        <v>#N/A</v>
      </c>
      <c r="V15" s="9" t="s">
        <v>36</v>
      </c>
      <c r="W15" s="10">
        <v>70.0</v>
      </c>
    </row>
    <row r="16">
      <c r="A16" s="9" t="s">
        <v>37</v>
      </c>
      <c r="B16" s="9" t="str">
        <f>VLOOKUP(A16,'messy data'!A:D,2,FALSE)</f>
        <v>Asturian</v>
      </c>
      <c r="C16" s="10">
        <v>431.0</v>
      </c>
      <c r="D16" s="10">
        <f t="shared" si="1"/>
        <v>5996</v>
      </c>
      <c r="E16" s="10">
        <v>97.0</v>
      </c>
      <c r="F16" s="11" t="e">
        <v>#N/A</v>
      </c>
      <c r="G16" s="10">
        <v>403.0</v>
      </c>
      <c r="H16" s="10">
        <v>160.0</v>
      </c>
      <c r="I16" s="10">
        <v>380.0</v>
      </c>
      <c r="J16" s="13" t="str">
        <f>VLOOKUP(A16,'messy data'!A:D,3,FALSE)</f>
        <v>#N/A</v>
      </c>
      <c r="K16" s="13" t="str">
        <f>VLOOKUP(A16,'messy data'!A:D,4,FALSE)</f>
        <v>#N/A</v>
      </c>
      <c r="V16" s="9" t="s">
        <v>23</v>
      </c>
      <c r="W16" s="10">
        <v>950.0</v>
      </c>
    </row>
    <row r="17">
      <c r="A17" s="9" t="s">
        <v>38</v>
      </c>
      <c r="B17" s="9" t="str">
        <f>VLOOKUP(A17,'messy data'!A:D,2,FALSE)</f>
        <v>Atikamekw</v>
      </c>
      <c r="C17" s="10">
        <v>4.0</v>
      </c>
      <c r="D17" s="10">
        <f t="shared" si="1"/>
        <v>145</v>
      </c>
      <c r="E17" s="10">
        <v>4.0</v>
      </c>
      <c r="F17" s="11" t="e">
        <v>#N/A</v>
      </c>
      <c r="G17" s="10">
        <v>8.0</v>
      </c>
      <c r="H17" s="10">
        <v>9.0</v>
      </c>
      <c r="I17" s="10">
        <v>29.0</v>
      </c>
      <c r="J17" s="13" t="str">
        <f>VLOOKUP(A17,'messy data'!A:D,3,FALSE)</f>
        <v>#N/A</v>
      </c>
      <c r="K17" s="13" t="str">
        <f>VLOOKUP(A17,'messy data'!A:D,4,FALSE)</f>
        <v>#N/A</v>
      </c>
      <c r="V17" s="9" t="s">
        <v>39</v>
      </c>
      <c r="W17" s="10">
        <v>1.0</v>
      </c>
    </row>
    <row r="18">
      <c r="A18" s="9" t="s">
        <v>40</v>
      </c>
      <c r="B18" s="9" t="str">
        <f>VLOOKUP(A18,'messy data'!A:D,2,FALSE)</f>
        <v>Avar</v>
      </c>
      <c r="C18" s="10">
        <v>8.0</v>
      </c>
      <c r="D18" s="10">
        <f t="shared" si="1"/>
        <v>248</v>
      </c>
      <c r="E18" s="10">
        <v>6.0</v>
      </c>
      <c r="F18" s="11" t="e">
        <v>#N/A</v>
      </c>
      <c r="G18" s="10">
        <v>68.0</v>
      </c>
      <c r="H18" s="10">
        <v>68.0</v>
      </c>
      <c r="I18" s="12" t="e">
        <v>#N/A</v>
      </c>
      <c r="J18" s="13" t="str">
        <f>VLOOKUP(A18,'messy data'!A:D,3,FALSE)</f>
        <v>#N/A</v>
      </c>
      <c r="K18" s="13" t="str">
        <f>VLOOKUP(A18,'messy data'!A:D,4,FALSE)</f>
        <v>#N/A</v>
      </c>
      <c r="V18" s="9" t="s">
        <v>25</v>
      </c>
      <c r="W18" s="10">
        <v>1517.0</v>
      </c>
    </row>
    <row r="19">
      <c r="A19" s="9" t="s">
        <v>41</v>
      </c>
      <c r="B19" s="9" t="str">
        <f>VLOOKUP(A19,'messy data'!A:D,2,FALSE)</f>
        <v>Kotava</v>
      </c>
      <c r="C19" s="10">
        <v>1.0</v>
      </c>
      <c r="D19" s="10">
        <f t="shared" si="1"/>
        <v>355</v>
      </c>
      <c r="E19" s="10">
        <v>10.0</v>
      </c>
      <c r="F19" s="11" t="e">
        <v>#N/A</v>
      </c>
      <c r="G19" s="10">
        <v>83.0</v>
      </c>
      <c r="H19" s="10">
        <v>83.0</v>
      </c>
      <c r="I19" s="12" t="e">
        <v>#N/A</v>
      </c>
      <c r="J19" s="13" t="str">
        <f>VLOOKUP(A19,'messy data'!A:D,3,FALSE)</f>
        <v>#N/A</v>
      </c>
      <c r="K19" s="13" t="str">
        <f>VLOOKUP(A19,'messy data'!A:D,4,FALSE)</f>
        <v>#N/A</v>
      </c>
      <c r="V19" s="9" t="s">
        <v>27</v>
      </c>
      <c r="W19" s="10">
        <v>634.0</v>
      </c>
    </row>
    <row r="20">
      <c r="A20" s="9" t="s">
        <v>42</v>
      </c>
      <c r="B20" s="9" t="str">
        <f>VLOOKUP(A20,'messy data'!A:D,2,FALSE)</f>
        <v>Awadhi</v>
      </c>
      <c r="C20" s="10">
        <v>11.0</v>
      </c>
      <c r="D20" s="10">
        <f t="shared" si="1"/>
        <v>162</v>
      </c>
      <c r="E20" s="10">
        <v>2.0</v>
      </c>
      <c r="F20" s="11" t="e">
        <v>#N/A</v>
      </c>
      <c r="G20" s="10">
        <v>76.0</v>
      </c>
      <c r="H20" s="10">
        <v>76.0</v>
      </c>
      <c r="I20" s="12" t="e">
        <v>#N/A</v>
      </c>
      <c r="J20" s="13" t="str">
        <f>VLOOKUP(A20,'messy data'!A:D,3,FALSE)</f>
        <v>#N/A</v>
      </c>
      <c r="K20" s="13" t="str">
        <f>VLOOKUP(A20,'messy data'!A:D,4,FALSE)</f>
        <v>#N/A</v>
      </c>
      <c r="V20" s="9" t="s">
        <v>43</v>
      </c>
      <c r="W20" s="10">
        <v>2.0</v>
      </c>
    </row>
    <row r="21">
      <c r="A21" s="9" t="s">
        <v>44</v>
      </c>
      <c r="B21" s="9" t="str">
        <f>VLOOKUP(A21,'messy data'!A:D,2,FALSE)</f>
        <v>Aymara</v>
      </c>
      <c r="C21" s="10">
        <v>23.0</v>
      </c>
      <c r="D21" s="10">
        <f t="shared" si="1"/>
        <v>416</v>
      </c>
      <c r="E21" s="10">
        <v>13.0</v>
      </c>
      <c r="F21" s="11" t="e">
        <v>#N/A</v>
      </c>
      <c r="G21" s="10">
        <v>82.0</v>
      </c>
      <c r="H21" s="10">
        <v>81.0</v>
      </c>
      <c r="I21" s="12" t="e">
        <v>#N/A</v>
      </c>
      <c r="J21" s="13" t="str">
        <f>VLOOKUP(A21,'messy data'!A:D,3,FALSE)</f>
        <v>#N/A</v>
      </c>
      <c r="K21" s="13">
        <f>VLOOKUP(A21,'messy data'!A:D,4,FALSE)</f>
        <v>0.777</v>
      </c>
      <c r="V21" s="9" t="s">
        <v>29</v>
      </c>
      <c r="W21" s="10">
        <v>23264.0</v>
      </c>
    </row>
    <row r="22">
      <c r="A22" s="9" t="s">
        <v>45</v>
      </c>
      <c r="B22" s="9" t="str">
        <f>VLOOKUP(A22,'messy data'!A:D,2,FALSE)</f>
        <v>Azerbaijani</v>
      </c>
      <c r="C22" s="10">
        <v>827.0</v>
      </c>
      <c r="D22" s="10">
        <f t="shared" si="1"/>
        <v>4428</v>
      </c>
      <c r="E22" s="10">
        <v>248.0</v>
      </c>
      <c r="F22" s="11">
        <v>67572.0</v>
      </c>
      <c r="G22" s="10">
        <v>205.0</v>
      </c>
      <c r="H22" s="10">
        <v>199.0</v>
      </c>
      <c r="I22" s="10">
        <v>932.0</v>
      </c>
      <c r="J22" s="13" t="str">
        <f>VLOOKUP(A22,'messy data'!A:D,3,FALSE)</f>
        <v>#N/A</v>
      </c>
      <c r="K22" s="13">
        <f>VLOOKUP(A22,'messy data'!A:D,4,FALSE)</f>
        <v>0.756</v>
      </c>
      <c r="V22" s="9" t="s">
        <v>31</v>
      </c>
      <c r="W22" s="10">
        <v>454.0</v>
      </c>
    </row>
    <row r="23">
      <c r="A23" s="9" t="s">
        <v>46</v>
      </c>
      <c r="B23" s="9" t="str">
        <f>VLOOKUP(A23,'messy data'!A:D,2,FALSE)</f>
        <v>South Azerbaijani</v>
      </c>
      <c r="C23" s="10">
        <v>1167.0</v>
      </c>
      <c r="D23" s="10">
        <f t="shared" si="1"/>
        <v>3848</v>
      </c>
      <c r="E23" s="10">
        <v>82.0</v>
      </c>
      <c r="F23" s="11">
        <v>1403.0</v>
      </c>
      <c r="G23" s="10">
        <v>147.0</v>
      </c>
      <c r="H23" s="10">
        <v>147.0</v>
      </c>
      <c r="I23" s="10">
        <v>28.0</v>
      </c>
      <c r="J23" s="13">
        <f>VLOOKUP(A23,'messy data'!A:D,3,FALSE)</f>
        <v>13.8</v>
      </c>
      <c r="K23" s="13" t="str">
        <f>VLOOKUP(A23,'messy data'!A:D,4,FALSE)</f>
        <v>#N/A</v>
      </c>
      <c r="V23" s="9" t="s">
        <v>47</v>
      </c>
      <c r="W23" s="10">
        <v>17.0</v>
      </c>
    </row>
    <row r="24">
      <c r="A24" s="9" t="s">
        <v>48</v>
      </c>
      <c r="B24" s="9" t="str">
        <f>VLOOKUP(A24,'messy data'!A:D,2,FALSE)</f>
        <v>Bashkir</v>
      </c>
      <c r="C24" s="10">
        <v>97.0</v>
      </c>
      <c r="D24" s="10">
        <f t="shared" si="1"/>
        <v>1403</v>
      </c>
      <c r="E24" s="10">
        <v>52.0</v>
      </c>
      <c r="F24" s="11" t="e">
        <v>#N/A</v>
      </c>
      <c r="G24" s="10">
        <v>142.0</v>
      </c>
      <c r="H24" s="10">
        <v>140.0</v>
      </c>
      <c r="I24" s="12" t="e">
        <v>#N/A</v>
      </c>
      <c r="J24" s="13" t="str">
        <f>VLOOKUP(A24,'messy data'!A:D,3,FALSE)</f>
        <v>#N/A</v>
      </c>
      <c r="K24" s="13" t="str">
        <f>VLOOKUP(A24,'messy data'!A:D,4,FALSE)</f>
        <v>#N/A</v>
      </c>
      <c r="V24" s="9" t="s">
        <v>49</v>
      </c>
      <c r="W24" s="10">
        <v>13.0</v>
      </c>
    </row>
    <row r="25">
      <c r="A25" s="9" t="s">
        <v>50</v>
      </c>
      <c r="B25" s="9" t="str">
        <f>VLOOKUP(A25,'messy data'!A:D,2,FALSE)</f>
        <v>Balinese</v>
      </c>
      <c r="C25" s="10">
        <v>7.0</v>
      </c>
      <c r="D25" s="10">
        <f t="shared" si="1"/>
        <v>328</v>
      </c>
      <c r="E25" s="10">
        <v>19.0</v>
      </c>
      <c r="F25" s="11">
        <v>1775.0</v>
      </c>
      <c r="G25" s="10">
        <v>119.0</v>
      </c>
      <c r="H25" s="10">
        <v>119.0</v>
      </c>
      <c r="I25" s="10">
        <v>71.0</v>
      </c>
      <c r="J25" s="13" t="str">
        <f>VLOOKUP(A25,'messy data'!A:D,3,FALSE)</f>
        <v>#N/A</v>
      </c>
      <c r="K25" s="13" t="str">
        <f>VLOOKUP(A25,'messy data'!A:D,4,FALSE)</f>
        <v>#N/A</v>
      </c>
      <c r="V25" s="9" t="s">
        <v>32</v>
      </c>
      <c r="W25" s="10">
        <v>494.0</v>
      </c>
    </row>
    <row r="26">
      <c r="A26" s="9" t="s">
        <v>51</v>
      </c>
      <c r="B26" s="9" t="str">
        <f>VLOOKUP(A26,'messy data'!A:D,2,FALSE)</f>
        <v>Bavarian</v>
      </c>
      <c r="C26" s="10">
        <v>56.0</v>
      </c>
      <c r="D26" s="10">
        <f t="shared" si="1"/>
        <v>928</v>
      </c>
      <c r="E26" s="10">
        <v>43.0</v>
      </c>
      <c r="F26" s="11" t="e">
        <v>#N/A</v>
      </c>
      <c r="G26" s="10">
        <v>137.0</v>
      </c>
      <c r="H26" s="10">
        <v>130.0</v>
      </c>
      <c r="I26" s="12" t="e">
        <v>#N/A</v>
      </c>
      <c r="J26" s="13">
        <f>VLOOKUP(A26,'messy data'!A:D,3,FALSE)</f>
        <v>14.1</v>
      </c>
      <c r="K26" s="13" t="str">
        <f>VLOOKUP(A26,'messy data'!A:D,4,FALSE)</f>
        <v>#N/A</v>
      </c>
      <c r="V26" s="9" t="s">
        <v>33</v>
      </c>
      <c r="W26" s="10">
        <v>1303.0</v>
      </c>
    </row>
    <row r="27">
      <c r="A27" s="9" t="s">
        <v>52</v>
      </c>
      <c r="B27" s="9" t="str">
        <f>VLOOKUP(A27,'messy data'!A:D,2,FALSE)</f>
        <v>Central Bikol</v>
      </c>
      <c r="C27" s="10">
        <v>26.0</v>
      </c>
      <c r="D27" s="10">
        <f t="shared" si="1"/>
        <v>541</v>
      </c>
      <c r="E27" s="10">
        <v>31.0</v>
      </c>
      <c r="F27" s="11">
        <v>1329.0</v>
      </c>
      <c r="G27" s="10">
        <v>131.0</v>
      </c>
      <c r="H27" s="10">
        <v>131.0</v>
      </c>
      <c r="I27" s="10">
        <v>23.0</v>
      </c>
      <c r="J27" s="13" t="str">
        <f>VLOOKUP(A27,'messy data'!A:D,3,FALSE)</f>
        <v>#N/A</v>
      </c>
      <c r="K27" s="13" t="str">
        <f>VLOOKUP(A27,'messy data'!A:D,4,FALSE)</f>
        <v>#N/A</v>
      </c>
      <c r="V27" s="9" t="s">
        <v>35</v>
      </c>
      <c r="W27" s="10">
        <v>672.0</v>
      </c>
    </row>
    <row r="28">
      <c r="A28" s="9" t="s">
        <v>53</v>
      </c>
      <c r="B28" s="9" t="str">
        <f>VLOOKUP(A28,'messy data'!A:D,2,FALSE)</f>
        <v>Belarusian</v>
      </c>
      <c r="C28" s="10">
        <v>768.0</v>
      </c>
      <c r="D28" s="10">
        <f t="shared" si="1"/>
        <v>4434</v>
      </c>
      <c r="E28" s="10">
        <v>150.0</v>
      </c>
      <c r="F28" s="11">
        <v>3125.0</v>
      </c>
      <c r="G28" s="10">
        <v>220.0</v>
      </c>
      <c r="H28" s="10">
        <v>218.0</v>
      </c>
      <c r="I28" s="10">
        <v>496.0</v>
      </c>
      <c r="J28" s="13" t="str">
        <f>VLOOKUP(A28,'messy data'!A:D,3,FALSE)</f>
        <v>#N/A</v>
      </c>
      <c r="K28" s="13">
        <f>VLOOKUP(A28,'messy data'!A:D,4,FALSE)</f>
        <v>0.823</v>
      </c>
      <c r="V28" s="9" t="s">
        <v>37</v>
      </c>
      <c r="W28" s="10">
        <v>5996.0</v>
      </c>
    </row>
    <row r="29">
      <c r="A29" s="9" t="s">
        <v>54</v>
      </c>
      <c r="B29" s="9" t="str">
        <f>VLOOKUP(A29,'messy data'!A:D,2,FALSE)</f>
        <v>Belarusian (Taraškievica)</v>
      </c>
      <c r="C29" s="10">
        <v>324.0</v>
      </c>
      <c r="D29" s="10">
        <f t="shared" si="1"/>
        <v>3704</v>
      </c>
      <c r="E29" s="12" t="e">
        <v>#N/A</v>
      </c>
      <c r="F29" s="11">
        <v>1098.0</v>
      </c>
      <c r="G29" s="10">
        <v>198.0</v>
      </c>
      <c r="H29" s="10">
        <v>157.0</v>
      </c>
      <c r="I29" s="10">
        <v>117.0</v>
      </c>
      <c r="J29" s="13" t="str">
        <f>VLOOKUP(A29,'messy data'!A:D,3,FALSE)</f>
        <v>#N/A</v>
      </c>
      <c r="K29" s="13" t="str">
        <f>VLOOKUP(A29,'messy data'!A:D,4,FALSE)</f>
        <v>#N/A</v>
      </c>
      <c r="V29" s="9" t="s">
        <v>38</v>
      </c>
      <c r="W29" s="10">
        <v>145.0</v>
      </c>
    </row>
    <row r="30">
      <c r="A30" s="9" t="s">
        <v>55</v>
      </c>
      <c r="B30" s="9" t="str">
        <f>VLOOKUP(A30,'messy data'!A:D,2,FALSE)</f>
        <v>Bulgarian</v>
      </c>
      <c r="C30" s="10">
        <v>1270.0</v>
      </c>
      <c r="D30" s="10">
        <f t="shared" si="1"/>
        <v>8457</v>
      </c>
      <c r="E30" s="10">
        <v>260.0</v>
      </c>
      <c r="F30" s="11">
        <v>64849.0</v>
      </c>
      <c r="G30" s="10">
        <v>207.0</v>
      </c>
      <c r="H30" s="10">
        <v>187.0</v>
      </c>
      <c r="I30" s="10">
        <v>2576.0</v>
      </c>
      <c r="J30" s="13" t="str">
        <f>VLOOKUP(A30,'messy data'!A:D,3,FALSE)</f>
        <v>#N/A</v>
      </c>
      <c r="K30" s="13">
        <f>VLOOKUP(A30,'messy data'!A:D,4,FALSE)</f>
        <v>0.816</v>
      </c>
      <c r="V30" s="9" t="s">
        <v>40</v>
      </c>
      <c r="W30" s="10">
        <v>248.0</v>
      </c>
    </row>
    <row r="31">
      <c r="A31" s="9" t="s">
        <v>56</v>
      </c>
      <c r="B31" s="9" t="str">
        <f>VLOOKUP(A31,'messy data'!A:D,2,FALSE)</f>
        <v>#N/A</v>
      </c>
      <c r="C31" s="10">
        <v>41.0</v>
      </c>
      <c r="D31" s="10">
        <f t="shared" si="1"/>
        <v>778</v>
      </c>
      <c r="E31" s="12" t="e">
        <v>#N/A</v>
      </c>
      <c r="F31" s="11" t="e">
        <v>#N/A</v>
      </c>
      <c r="G31" s="10">
        <v>137.0</v>
      </c>
      <c r="H31" s="10">
        <v>136.0</v>
      </c>
      <c r="I31" s="12" t="e">
        <v>#N/A</v>
      </c>
      <c r="J31" s="13" t="str">
        <f>VLOOKUP(A31,'messy data'!A:D,3,FALSE)</f>
        <v>#N/A</v>
      </c>
      <c r="K31" s="13" t="str">
        <f>VLOOKUP(A31,'messy data'!A:D,4,FALSE)</f>
        <v>#N/A</v>
      </c>
      <c r="V31" s="9" t="s">
        <v>41</v>
      </c>
      <c r="W31" s="10">
        <v>355.0</v>
      </c>
    </row>
    <row r="32">
      <c r="A32" s="9" t="s">
        <v>57</v>
      </c>
      <c r="B32" s="9" t="str">
        <f>VLOOKUP(A32,'messy data'!A:D,2,FALSE)</f>
        <v>Bislama</v>
      </c>
      <c r="C32" s="10">
        <v>3.0</v>
      </c>
      <c r="D32" s="10">
        <f t="shared" si="1"/>
        <v>217</v>
      </c>
      <c r="E32" s="10">
        <v>4.0</v>
      </c>
      <c r="F32" s="11" t="e">
        <v>#N/A</v>
      </c>
      <c r="G32" s="10">
        <v>77.0</v>
      </c>
      <c r="H32" s="10">
        <v>77.0</v>
      </c>
      <c r="I32" s="12" t="e">
        <v>#N/A</v>
      </c>
      <c r="J32" s="13" t="str">
        <f>VLOOKUP(A32,'messy data'!A:D,3,FALSE)</f>
        <v>#N/A</v>
      </c>
      <c r="K32" s="13" t="str">
        <f>VLOOKUP(A32,'messy data'!A:D,4,FALSE)</f>
        <v>#N/A</v>
      </c>
      <c r="V32" s="9" t="s">
        <v>42</v>
      </c>
      <c r="W32" s="10">
        <v>162.0</v>
      </c>
    </row>
    <row r="33">
      <c r="A33" s="9" t="s">
        <v>58</v>
      </c>
      <c r="B33" s="9" t="str">
        <f>VLOOKUP(A33,'messy data'!A:D,2,FALSE)</f>
        <v>Banjar</v>
      </c>
      <c r="C33" s="10">
        <v>30.0</v>
      </c>
      <c r="D33" s="10">
        <f t="shared" si="1"/>
        <v>329</v>
      </c>
      <c r="E33" s="10">
        <v>17.0</v>
      </c>
      <c r="F33" s="11">
        <v>2198.0</v>
      </c>
      <c r="G33" s="10">
        <v>56.0</v>
      </c>
      <c r="H33" s="10">
        <v>55.0</v>
      </c>
      <c r="I33" s="12" t="e">
        <v>#N/A</v>
      </c>
      <c r="J33" s="13" t="str">
        <f>VLOOKUP(A33,'messy data'!A:D,3,FALSE)</f>
        <v>#N/A</v>
      </c>
      <c r="K33" s="13" t="str">
        <f>VLOOKUP(A33,'messy data'!A:D,4,FALSE)</f>
        <v>#N/A</v>
      </c>
      <c r="V33" s="9" t="s">
        <v>44</v>
      </c>
      <c r="W33" s="10">
        <v>416.0</v>
      </c>
    </row>
    <row r="34">
      <c r="A34" s="9" t="s">
        <v>59</v>
      </c>
      <c r="B34" s="9" t="str">
        <f>VLOOKUP(A34,'messy data'!A:D,2,FALSE)</f>
        <v>Bambara</v>
      </c>
      <c r="C34" s="10">
        <v>8.0</v>
      </c>
      <c r="D34" s="10">
        <f t="shared" si="1"/>
        <v>192</v>
      </c>
      <c r="E34" s="10">
        <v>5.0</v>
      </c>
      <c r="F34" s="11" t="e">
        <v>#N/A</v>
      </c>
      <c r="G34" s="10">
        <v>54.0</v>
      </c>
      <c r="H34" s="10">
        <v>53.0</v>
      </c>
      <c r="I34" s="12" t="e">
        <v>#N/A</v>
      </c>
      <c r="J34" s="13" t="str">
        <f>VLOOKUP(A34,'messy data'!A:D,3,FALSE)</f>
        <v>#N/A</v>
      </c>
      <c r="K34" s="13" t="str">
        <f>VLOOKUP(A34,'messy data'!A:D,4,FALSE)</f>
        <v>#N/A</v>
      </c>
      <c r="V34" s="9" t="s">
        <v>45</v>
      </c>
      <c r="W34" s="10">
        <v>4428.0</v>
      </c>
    </row>
    <row r="35">
      <c r="A35" s="9" t="s">
        <v>60</v>
      </c>
      <c r="B35" s="9" t="str">
        <f>VLOOKUP(A35,'messy data'!A:D,2,FALSE)</f>
        <v>Bengali</v>
      </c>
      <c r="C35" s="10">
        <v>732.0</v>
      </c>
      <c r="D35" s="10">
        <f t="shared" si="1"/>
        <v>3677</v>
      </c>
      <c r="E35" s="10">
        <v>272.0</v>
      </c>
      <c r="F35" s="11">
        <v>65814.0</v>
      </c>
      <c r="G35" s="10">
        <v>276.0</v>
      </c>
      <c r="H35" s="10">
        <v>222.0</v>
      </c>
      <c r="I35" s="10">
        <v>2766.0</v>
      </c>
      <c r="J35" s="13">
        <f>VLOOKUP(A35,'messy data'!A:D,3,FALSE)</f>
        <v>228</v>
      </c>
      <c r="K35" s="13">
        <f>VLOOKUP(A35,'messy data'!A:D,4,FALSE)</f>
        <v>0.632</v>
      </c>
      <c r="V35" s="9" t="s">
        <v>46</v>
      </c>
      <c r="W35" s="10">
        <v>3848.0</v>
      </c>
    </row>
    <row r="36">
      <c r="A36" s="9" t="s">
        <v>61</v>
      </c>
      <c r="B36" s="9" t="str">
        <f>VLOOKUP(A36,'messy data'!A:D,2,FALSE)</f>
        <v>Tibetan</v>
      </c>
      <c r="C36" s="10">
        <v>62.0</v>
      </c>
      <c r="D36" s="10">
        <f t="shared" si="1"/>
        <v>727</v>
      </c>
      <c r="E36" s="10">
        <v>10.0</v>
      </c>
      <c r="F36" s="11">
        <v>2060.0</v>
      </c>
      <c r="G36" s="10">
        <v>135.0</v>
      </c>
      <c r="H36" s="10">
        <v>135.0</v>
      </c>
      <c r="I36" s="10">
        <v>43.0</v>
      </c>
      <c r="J36" s="13" t="str">
        <f>VLOOKUP(A36,'messy data'!A:D,3,FALSE)</f>
        <v>#N/A</v>
      </c>
      <c r="K36" s="13" t="str">
        <f>VLOOKUP(A36,'messy data'!A:D,4,FALSE)</f>
        <v>#N/A</v>
      </c>
      <c r="V36" s="9" t="s">
        <v>48</v>
      </c>
      <c r="W36" s="10">
        <v>1403.0</v>
      </c>
    </row>
    <row r="37">
      <c r="A37" s="9" t="s">
        <v>62</v>
      </c>
      <c r="B37" s="9" t="str">
        <f>VLOOKUP(A37,'messy data'!A:D,2,FALSE)</f>
        <v>Bishnupriya Manipuri</v>
      </c>
      <c r="C37" s="10">
        <v>8.0</v>
      </c>
      <c r="D37" s="10">
        <f t="shared" si="1"/>
        <v>324</v>
      </c>
      <c r="E37" s="10">
        <v>10.0</v>
      </c>
      <c r="F37" s="11" t="e">
        <v>#N/A</v>
      </c>
      <c r="G37" s="10">
        <v>130.0</v>
      </c>
      <c r="H37" s="10">
        <v>129.0</v>
      </c>
      <c r="I37" s="12" t="e">
        <v>#N/A</v>
      </c>
      <c r="J37" s="13" t="str">
        <f>VLOOKUP(A37,'messy data'!A:D,3,FALSE)</f>
        <v>#N/A</v>
      </c>
      <c r="K37" s="13" t="str">
        <f>VLOOKUP(A37,'messy data'!A:D,4,FALSE)</f>
        <v>#N/A</v>
      </c>
      <c r="V37" s="9" t="s">
        <v>50</v>
      </c>
      <c r="W37" s="10">
        <v>328.0</v>
      </c>
    </row>
    <row r="38">
      <c r="A38" s="9" t="s">
        <v>63</v>
      </c>
      <c r="B38" s="9" t="str">
        <f>VLOOKUP(A38,'messy data'!A:D,2,FALSE)</f>
        <v>Breton</v>
      </c>
      <c r="C38" s="10">
        <v>139.0</v>
      </c>
      <c r="D38" s="10">
        <f t="shared" si="1"/>
        <v>1876</v>
      </c>
      <c r="E38" s="10">
        <v>60.0</v>
      </c>
      <c r="F38" s="11">
        <v>271.0</v>
      </c>
      <c r="G38" s="10">
        <v>146.0</v>
      </c>
      <c r="H38" s="10">
        <v>140.0</v>
      </c>
      <c r="I38" s="10">
        <v>306.0</v>
      </c>
      <c r="J38" s="13" t="str">
        <f>VLOOKUP(A38,'messy data'!A:D,3,FALSE)</f>
        <v>#N/A</v>
      </c>
      <c r="K38" s="13" t="str">
        <f>VLOOKUP(A38,'messy data'!A:D,4,FALSE)</f>
        <v>#N/A</v>
      </c>
      <c r="V38" s="9" t="s">
        <v>51</v>
      </c>
      <c r="W38" s="10">
        <v>928.0</v>
      </c>
    </row>
    <row r="39">
      <c r="A39" s="9" t="s">
        <v>64</v>
      </c>
      <c r="B39" s="9" t="str">
        <f>VLOOKUP(A39,'messy data'!A:D,2,FALSE)</f>
        <v>Bosnian</v>
      </c>
      <c r="C39" s="10">
        <v>709.0</v>
      </c>
      <c r="D39" s="10">
        <f t="shared" si="1"/>
        <v>4135</v>
      </c>
      <c r="E39" s="10">
        <v>114.0</v>
      </c>
      <c r="F39" s="11">
        <v>1481.0</v>
      </c>
      <c r="G39" s="10">
        <v>174.0</v>
      </c>
      <c r="H39" s="10">
        <v>171.0</v>
      </c>
      <c r="I39" s="10">
        <v>725.0</v>
      </c>
      <c r="J39" s="13" t="str">
        <f>VLOOKUP(A39,'messy data'!A:D,3,FALSE)</f>
        <v>#N/A</v>
      </c>
      <c r="K39" s="13">
        <f>VLOOKUP(A39,'messy data'!A:D,4,FALSE)</f>
        <v>0.78</v>
      </c>
      <c r="V39" s="9" t="s">
        <v>65</v>
      </c>
      <c r="W39" s="10">
        <v>1.0</v>
      </c>
    </row>
    <row r="40">
      <c r="A40" s="9" t="s">
        <v>66</v>
      </c>
      <c r="B40" s="9" t="str">
        <f>VLOOKUP(A40,'messy data'!A:D,2,FALSE)</f>
        <v>Buginese</v>
      </c>
      <c r="C40" s="12" t="e">
        <v>#N/A</v>
      </c>
      <c r="D40" s="10">
        <f t="shared" si="1"/>
        <v>79</v>
      </c>
      <c r="E40" s="10">
        <v>4.0</v>
      </c>
      <c r="F40" s="11" t="e">
        <v>#N/A</v>
      </c>
      <c r="G40" s="10">
        <v>49.0</v>
      </c>
      <c r="H40" s="10">
        <v>48.0</v>
      </c>
      <c r="I40" s="12" t="e">
        <v>#N/A</v>
      </c>
      <c r="J40" s="13" t="str">
        <f>VLOOKUP(A40,'messy data'!A:D,3,FALSE)</f>
        <v>#N/A</v>
      </c>
      <c r="K40" s="13" t="str">
        <f>VLOOKUP(A40,'messy data'!A:D,4,FALSE)</f>
        <v>#N/A</v>
      </c>
      <c r="V40" s="9" t="s">
        <v>67</v>
      </c>
      <c r="W40" s="10">
        <v>2.0</v>
      </c>
    </row>
    <row r="41">
      <c r="A41" s="9" t="s">
        <v>68</v>
      </c>
      <c r="B41" s="9" t="str">
        <f>VLOOKUP(A41,'messy data'!A:D,2,FALSE)</f>
        <v>Buryat</v>
      </c>
      <c r="C41" s="10">
        <v>32.0</v>
      </c>
      <c r="D41" s="10">
        <f t="shared" si="1"/>
        <v>614</v>
      </c>
      <c r="E41" s="10">
        <v>6.0</v>
      </c>
      <c r="F41" s="11" t="e">
        <v>#N/A</v>
      </c>
      <c r="G41" s="10">
        <v>131.0</v>
      </c>
      <c r="H41" s="10">
        <v>131.0</v>
      </c>
      <c r="I41" s="12" t="e">
        <v>#N/A</v>
      </c>
      <c r="J41" s="13" t="str">
        <f>VLOOKUP(A41,'messy data'!A:D,3,FALSE)</f>
        <v>#N/A</v>
      </c>
      <c r="K41" s="13" t="str">
        <f>VLOOKUP(A41,'messy data'!A:D,4,FALSE)</f>
        <v>#N/A</v>
      </c>
      <c r="V41" s="9" t="s">
        <v>69</v>
      </c>
      <c r="W41" s="10">
        <v>1.0</v>
      </c>
    </row>
    <row r="42">
      <c r="A42" s="9" t="s">
        <v>70</v>
      </c>
      <c r="B42" s="9" t="str">
        <f>VLOOKUP(A42,'messy data'!A:D,2,FALSE)</f>
        <v>Catalan</v>
      </c>
      <c r="C42" s="10">
        <v>3481.0</v>
      </c>
      <c r="D42" s="10">
        <f t="shared" si="1"/>
        <v>14182</v>
      </c>
      <c r="E42" s="10">
        <v>632.0</v>
      </c>
      <c r="F42" s="11">
        <v>10937.0</v>
      </c>
      <c r="G42" s="10">
        <v>616.0</v>
      </c>
      <c r="H42" s="10">
        <v>285.0</v>
      </c>
      <c r="I42" s="10">
        <v>4531.0</v>
      </c>
      <c r="J42" s="13" t="str">
        <f>VLOOKUP(A42,'messy data'!A:D,3,FALSE)</f>
        <v>#N/A</v>
      </c>
      <c r="K42" s="13">
        <f>VLOOKUP(A42,'messy data'!A:D,4,FALSE)</f>
        <v>0.868</v>
      </c>
      <c r="V42" s="9" t="s">
        <v>52</v>
      </c>
      <c r="W42" s="10">
        <v>541.0</v>
      </c>
    </row>
    <row r="43">
      <c r="A43" s="9" t="s">
        <v>71</v>
      </c>
      <c r="B43" s="9" t="str">
        <f>VLOOKUP(A43,'messy data'!A:D,2,FALSE)</f>
        <v>#N/A</v>
      </c>
      <c r="C43" s="12" t="e">
        <v>#N/A</v>
      </c>
      <c r="D43" s="10" t="str">
        <f t="shared" si="1"/>
        <v>#N/A</v>
      </c>
      <c r="E43" s="12" t="e">
        <v>#N/A</v>
      </c>
      <c r="F43" s="11" t="e">
        <v>#N/A</v>
      </c>
      <c r="G43" s="12" t="e">
        <v>#N/A</v>
      </c>
      <c r="H43" s="10">
        <v>127.0</v>
      </c>
      <c r="I43" s="12" t="e">
        <v>#N/A</v>
      </c>
      <c r="J43" s="13" t="str">
        <f>VLOOKUP(A43,'messy data'!A:D,3,FALSE)</f>
        <v>#N/A</v>
      </c>
      <c r="K43" s="13" t="str">
        <f>VLOOKUP(A43,'messy data'!A:D,4,FALSE)</f>
        <v>#N/A</v>
      </c>
      <c r="V43" s="9" t="s">
        <v>53</v>
      </c>
      <c r="W43" s="10">
        <v>4434.0</v>
      </c>
    </row>
    <row r="44">
      <c r="A44" s="9" t="s">
        <v>72</v>
      </c>
      <c r="B44" s="9" t="str">
        <f>VLOOKUP(A44,'messy data'!A:D,2,FALSE)</f>
        <v>Eastern Min</v>
      </c>
      <c r="C44" s="10">
        <v>60.0</v>
      </c>
      <c r="D44" s="10">
        <f t="shared" si="1"/>
        <v>906</v>
      </c>
      <c r="E44" s="10">
        <v>13.0</v>
      </c>
      <c r="F44" s="11">
        <v>1363.0</v>
      </c>
      <c r="G44" s="10">
        <v>142.0</v>
      </c>
      <c r="H44" s="10">
        <v>141.0</v>
      </c>
      <c r="I44" s="10">
        <v>61.0</v>
      </c>
      <c r="J44" s="13" t="str">
        <f>VLOOKUP(A44,'messy data'!A:D,3,FALSE)</f>
        <v>#N/A</v>
      </c>
      <c r="K44" s="13" t="str">
        <f>VLOOKUP(A44,'messy data'!A:D,4,FALSE)</f>
        <v>#N/A</v>
      </c>
      <c r="V44" s="9" t="s">
        <v>54</v>
      </c>
      <c r="W44" s="10">
        <v>3704.0</v>
      </c>
    </row>
    <row r="45">
      <c r="A45" s="9" t="s">
        <v>73</v>
      </c>
      <c r="B45" s="9" t="str">
        <f>VLOOKUP(A45,'messy data'!A:D,2,FALSE)</f>
        <v>Chechen</v>
      </c>
      <c r="C45" s="10">
        <v>25.0</v>
      </c>
      <c r="D45" s="10">
        <f t="shared" si="1"/>
        <v>667</v>
      </c>
      <c r="E45" s="10">
        <v>32.0</v>
      </c>
      <c r="F45" s="11">
        <v>584.0</v>
      </c>
      <c r="G45" s="10">
        <v>133.0</v>
      </c>
      <c r="H45" s="10">
        <v>134.0</v>
      </c>
      <c r="I45" s="12" t="e">
        <v>#N/A</v>
      </c>
      <c r="J45" s="13" t="str">
        <f>VLOOKUP(A45,'messy data'!A:D,3,FALSE)</f>
        <v>#N/A</v>
      </c>
      <c r="K45" s="13" t="str">
        <f>VLOOKUP(A45,'messy data'!A:D,4,FALSE)</f>
        <v>#N/A</v>
      </c>
      <c r="V45" s="9" t="s">
        <v>55</v>
      </c>
      <c r="W45" s="10">
        <v>8457.0</v>
      </c>
    </row>
    <row r="46">
      <c r="A46" s="9" t="s">
        <v>74</v>
      </c>
      <c r="B46" s="9" t="str">
        <f>VLOOKUP(A46,'messy data'!A:D,2,FALSE)</f>
        <v>Cebuano</v>
      </c>
      <c r="C46" s="10">
        <v>48.0</v>
      </c>
      <c r="D46" s="10">
        <f t="shared" si="1"/>
        <v>4113</v>
      </c>
      <c r="E46" s="10">
        <v>141.0</v>
      </c>
      <c r="F46" s="11">
        <v>4819.0</v>
      </c>
      <c r="G46" s="10">
        <v>146.0</v>
      </c>
      <c r="H46" s="10">
        <v>137.0</v>
      </c>
      <c r="I46" s="10">
        <v>34.0</v>
      </c>
      <c r="J46" s="13">
        <f>VLOOKUP(A46,'messy data'!A:D,3,FALSE)</f>
        <v>15.9</v>
      </c>
      <c r="K46" s="13" t="str">
        <f>VLOOKUP(A46,'messy data'!A:D,4,FALSE)</f>
        <v>#N/A</v>
      </c>
      <c r="V46" s="9" t="s">
        <v>75</v>
      </c>
      <c r="W46" s="10">
        <v>111.0</v>
      </c>
    </row>
    <row r="47">
      <c r="A47" s="9" t="s">
        <v>76</v>
      </c>
      <c r="B47" s="9" t="str">
        <f>VLOOKUP(A47,'messy data'!A:D,2,FALSE)</f>
        <v>Chamorro</v>
      </c>
      <c r="C47" s="12" t="e">
        <v>#N/A</v>
      </c>
      <c r="D47" s="10">
        <f t="shared" si="1"/>
        <v>98</v>
      </c>
      <c r="E47" s="10">
        <v>1.0</v>
      </c>
      <c r="F47" s="11" t="e">
        <v>#N/A</v>
      </c>
      <c r="G47" s="10">
        <v>58.0</v>
      </c>
      <c r="H47" s="10">
        <v>58.0</v>
      </c>
      <c r="I47" s="12" t="e">
        <v>#N/A</v>
      </c>
      <c r="J47" s="13" t="str">
        <f>VLOOKUP(A47,'messy data'!A:D,3,FALSE)</f>
        <v>#N/A</v>
      </c>
      <c r="K47" s="13" t="str">
        <f>VLOOKUP(A47,'messy data'!A:D,4,FALSE)</f>
        <v>#N/A</v>
      </c>
      <c r="V47" s="9" t="s">
        <v>56</v>
      </c>
      <c r="W47" s="10">
        <v>778.0</v>
      </c>
    </row>
    <row r="48">
      <c r="A48" s="9" t="s">
        <v>77</v>
      </c>
      <c r="B48" s="9" t="str">
        <f>VLOOKUP(A48,'messy data'!A:D,2,FALSE)</f>
        <v>Cherokee</v>
      </c>
      <c r="C48" s="10">
        <v>18.0</v>
      </c>
      <c r="D48" s="10">
        <f t="shared" si="1"/>
        <v>382</v>
      </c>
      <c r="E48" s="10">
        <v>8.0</v>
      </c>
      <c r="F48" s="11" t="e">
        <v>#N/A</v>
      </c>
      <c r="G48" s="10">
        <v>90.0</v>
      </c>
      <c r="H48" s="10">
        <v>88.0</v>
      </c>
      <c r="I48" s="12" t="e">
        <v>#N/A</v>
      </c>
      <c r="J48" s="13" t="str">
        <f>VLOOKUP(A48,'messy data'!A:D,3,FALSE)</f>
        <v>#N/A</v>
      </c>
      <c r="K48" s="13" t="str">
        <f>VLOOKUP(A48,'messy data'!A:D,4,FALSE)</f>
        <v>#N/A</v>
      </c>
      <c r="V48" s="9" t="s">
        <v>57</v>
      </c>
      <c r="W48" s="10">
        <v>217.0</v>
      </c>
    </row>
    <row r="49">
      <c r="A49" s="9" t="s">
        <v>78</v>
      </c>
      <c r="B49" s="9" t="str">
        <f>VLOOKUP(A49,'messy data'!A:D,2,FALSE)</f>
        <v>Cheyenne</v>
      </c>
      <c r="C49" s="10">
        <v>9.0</v>
      </c>
      <c r="D49" s="10">
        <f t="shared" si="1"/>
        <v>191</v>
      </c>
      <c r="E49" s="10">
        <v>2.0</v>
      </c>
      <c r="F49" s="11" t="e">
        <v>#N/A</v>
      </c>
      <c r="G49" s="10">
        <v>50.0</v>
      </c>
      <c r="H49" s="10">
        <v>39.0</v>
      </c>
      <c r="I49" s="12" t="e">
        <v>#N/A</v>
      </c>
      <c r="J49" s="13" t="str">
        <f>VLOOKUP(A49,'messy data'!A:D,3,FALSE)</f>
        <v>#N/A</v>
      </c>
      <c r="K49" s="13" t="str">
        <f>VLOOKUP(A49,'messy data'!A:D,4,FALSE)</f>
        <v>#N/A</v>
      </c>
      <c r="V49" s="9" t="s">
        <v>58</v>
      </c>
      <c r="W49" s="10">
        <v>329.0</v>
      </c>
    </row>
    <row r="50">
      <c r="A50" s="9" t="s">
        <v>79</v>
      </c>
      <c r="B50" s="9" t="str">
        <f>VLOOKUP(A50,'messy data'!A:D,2,FALSE)</f>
        <v>Kurdish (Sorani)</v>
      </c>
      <c r="C50" s="10">
        <v>367.0</v>
      </c>
      <c r="D50" s="10">
        <f t="shared" si="1"/>
        <v>1963</v>
      </c>
      <c r="E50" s="10">
        <v>52.0</v>
      </c>
      <c r="F50" s="11">
        <v>2168.0</v>
      </c>
      <c r="G50" s="10">
        <v>190.0</v>
      </c>
      <c r="H50" s="10">
        <v>189.0</v>
      </c>
      <c r="I50" s="10">
        <v>40.0</v>
      </c>
      <c r="J50" s="13" t="str">
        <f>VLOOKUP(A50,'messy data'!A:D,3,FALSE)</f>
        <v>#N/A</v>
      </c>
      <c r="K50" s="13" t="str">
        <f>VLOOKUP(A50,'messy data'!A:D,4,FALSE)</f>
        <v>#N/A</v>
      </c>
      <c r="V50" s="9" t="s">
        <v>59</v>
      </c>
      <c r="W50" s="10">
        <v>192.0</v>
      </c>
    </row>
    <row r="51">
      <c r="A51" s="9" t="s">
        <v>80</v>
      </c>
      <c r="B51" s="9" t="str">
        <f>VLOOKUP(A51,'messy data'!A:D,2,FALSE)</f>
        <v>Corsican</v>
      </c>
      <c r="C51" s="10">
        <v>9.0</v>
      </c>
      <c r="D51" s="10">
        <f t="shared" si="1"/>
        <v>705</v>
      </c>
      <c r="E51" s="10">
        <v>21.0</v>
      </c>
      <c r="F51" s="11" t="e">
        <v>#N/A</v>
      </c>
      <c r="G51" s="10">
        <v>102.0</v>
      </c>
      <c r="H51" s="10">
        <v>79.0</v>
      </c>
      <c r="I51" s="12" t="e">
        <v>#N/A</v>
      </c>
      <c r="J51" s="13" t="str">
        <f>VLOOKUP(A51,'messy data'!A:D,3,FALSE)</f>
        <v>#N/A</v>
      </c>
      <c r="K51" s="13" t="str">
        <f>VLOOKUP(A51,'messy data'!A:D,4,FALSE)</f>
        <v>#N/A</v>
      </c>
      <c r="V51" s="9" t="s">
        <v>60</v>
      </c>
      <c r="W51" s="10">
        <v>3677.0</v>
      </c>
    </row>
    <row r="52">
      <c r="A52" s="9" t="s">
        <v>81</v>
      </c>
      <c r="B52" s="9" t="str">
        <f>VLOOKUP(A52,'messy data'!A:D,2,FALSE)</f>
        <v>Cree</v>
      </c>
      <c r="C52" s="12" t="e">
        <v>#N/A</v>
      </c>
      <c r="D52" s="10">
        <f t="shared" si="1"/>
        <v>78</v>
      </c>
      <c r="E52" s="10">
        <v>8.0</v>
      </c>
      <c r="F52" s="11" t="e">
        <v>#N/A</v>
      </c>
      <c r="G52" s="10">
        <v>9.0</v>
      </c>
      <c r="H52" s="10">
        <v>9.0</v>
      </c>
      <c r="I52" s="12" t="e">
        <v>#N/A</v>
      </c>
      <c r="J52" s="13" t="str">
        <f>VLOOKUP(A52,'messy data'!A:D,3,FALSE)</f>
        <v>#N/A</v>
      </c>
      <c r="K52" s="13" t="str">
        <f>VLOOKUP(A52,'messy data'!A:D,4,FALSE)</f>
        <v>#N/A</v>
      </c>
      <c r="V52" s="9" t="s">
        <v>61</v>
      </c>
      <c r="W52" s="10">
        <v>727.0</v>
      </c>
    </row>
    <row r="53">
      <c r="A53" s="9" t="s">
        <v>82</v>
      </c>
      <c r="B53" s="9" t="str">
        <f>VLOOKUP(A53,'messy data'!A:D,2,FALSE)</f>
        <v>#N/A</v>
      </c>
      <c r="C53" s="10">
        <v>2.0</v>
      </c>
      <c r="D53" s="10">
        <f t="shared" si="1"/>
        <v>281</v>
      </c>
      <c r="E53" s="12" t="e">
        <v>#N/A</v>
      </c>
      <c r="F53" s="11" t="e">
        <v>#N/A</v>
      </c>
      <c r="G53" s="10">
        <v>127.0</v>
      </c>
      <c r="H53" s="10">
        <v>129.0</v>
      </c>
      <c r="I53" s="12" t="e">
        <v>#N/A</v>
      </c>
      <c r="J53" s="13" t="str">
        <f>VLOOKUP(A53,'messy data'!A:D,3,FALSE)</f>
        <v>#N/A</v>
      </c>
      <c r="K53" s="13" t="str">
        <f>VLOOKUP(A53,'messy data'!A:D,4,FALSE)</f>
        <v>#N/A</v>
      </c>
      <c r="V53" s="9" t="s">
        <v>62</v>
      </c>
      <c r="W53" s="10">
        <v>324.0</v>
      </c>
    </row>
    <row r="54">
      <c r="A54" s="9" t="s">
        <v>83</v>
      </c>
      <c r="B54" s="9" t="str">
        <f>VLOOKUP(A54,'messy data'!A:D,2,FALSE)</f>
        <v>Czech</v>
      </c>
      <c r="C54" s="10">
        <v>2752.0</v>
      </c>
      <c r="D54" s="10">
        <f t="shared" si="1"/>
        <v>10758</v>
      </c>
      <c r="E54" s="10">
        <v>589.0</v>
      </c>
      <c r="F54" s="11">
        <v>157806.0</v>
      </c>
      <c r="G54" s="10">
        <v>303.0</v>
      </c>
      <c r="H54" s="10">
        <v>256.0</v>
      </c>
      <c r="I54" s="10">
        <v>6571.0</v>
      </c>
      <c r="J54" s="13">
        <f>VLOOKUP(A54,'messy data'!A:D,3,FALSE)</f>
        <v>10.7</v>
      </c>
      <c r="K54" s="13" t="str">
        <f>VLOOKUP(A54,'messy data'!A:D,4,FALSE)</f>
        <v/>
      </c>
      <c r="V54" s="9" t="s">
        <v>84</v>
      </c>
      <c r="W54" s="10">
        <v>3.0</v>
      </c>
    </row>
    <row r="55">
      <c r="A55" s="9" t="s">
        <v>85</v>
      </c>
      <c r="B55" s="9" t="str">
        <f>VLOOKUP(A55,'messy data'!A:D,2,FALSE)</f>
        <v>Kashubian</v>
      </c>
      <c r="C55" s="10">
        <v>35.0</v>
      </c>
      <c r="D55" s="10">
        <f t="shared" si="1"/>
        <v>418</v>
      </c>
      <c r="E55" s="10">
        <v>14.0</v>
      </c>
      <c r="F55" s="11" t="e">
        <v>#N/A</v>
      </c>
      <c r="G55" s="10">
        <v>103.0</v>
      </c>
      <c r="H55" s="10">
        <v>102.0</v>
      </c>
      <c r="I55" s="12" t="e">
        <v>#N/A</v>
      </c>
      <c r="J55" s="13" t="str">
        <f>VLOOKUP(A55,'messy data'!A:D,3,FALSE)</f>
        <v>#N/A</v>
      </c>
      <c r="K55" s="13" t="str">
        <f>VLOOKUP(A55,'messy data'!A:D,4,FALSE)</f>
        <v>#N/A</v>
      </c>
      <c r="V55" s="9" t="s">
        <v>63</v>
      </c>
      <c r="W55" s="10">
        <v>1876.0</v>
      </c>
    </row>
    <row r="56">
      <c r="A56" s="9" t="s">
        <v>86</v>
      </c>
      <c r="B56" s="9" t="str">
        <f>VLOOKUP(A56,'messy data'!A:D,2,FALSE)</f>
        <v>Old Church Slavonic</v>
      </c>
      <c r="C56" s="10">
        <v>1.0</v>
      </c>
      <c r="D56" s="10">
        <f t="shared" si="1"/>
        <v>163</v>
      </c>
      <c r="E56" s="10">
        <v>3.0</v>
      </c>
      <c r="F56" s="11" t="e">
        <v>#N/A</v>
      </c>
      <c r="G56" s="10">
        <v>65.0</v>
      </c>
      <c r="H56" s="10">
        <v>65.0</v>
      </c>
      <c r="I56" s="10">
        <v>9.0</v>
      </c>
      <c r="J56" s="13" t="str">
        <f>VLOOKUP(A56,'messy data'!A:D,3,FALSE)</f>
        <v>#N/A</v>
      </c>
      <c r="K56" s="13" t="str">
        <f>VLOOKUP(A56,'messy data'!A:D,4,FALSE)</f>
        <v>#N/A</v>
      </c>
      <c r="V56" s="9" t="s">
        <v>87</v>
      </c>
      <c r="W56" s="10">
        <v>91.0</v>
      </c>
    </row>
    <row r="57">
      <c r="A57" s="9" t="s">
        <v>88</v>
      </c>
      <c r="B57" s="9" t="str">
        <f>VLOOKUP(A57,'messy data'!A:D,2,FALSE)</f>
        <v>Chuvash</v>
      </c>
      <c r="C57" s="10">
        <v>61.0</v>
      </c>
      <c r="D57" s="10">
        <f t="shared" si="1"/>
        <v>1156</v>
      </c>
      <c r="E57" s="10">
        <v>25.0</v>
      </c>
      <c r="F57" s="11">
        <v>1262.0</v>
      </c>
      <c r="G57" s="10">
        <v>126.0</v>
      </c>
      <c r="H57" s="10">
        <v>126.0</v>
      </c>
      <c r="I57" s="10">
        <v>25.0</v>
      </c>
      <c r="J57" s="13" t="str">
        <f>VLOOKUP(A57,'messy data'!A:D,3,FALSE)</f>
        <v>#N/A</v>
      </c>
      <c r="K57" s="13" t="str">
        <f>VLOOKUP(A57,'messy data'!A:D,4,FALSE)</f>
        <v>#N/A</v>
      </c>
      <c r="V57" s="9" t="s">
        <v>64</v>
      </c>
      <c r="W57" s="10">
        <v>4135.0</v>
      </c>
    </row>
    <row r="58">
      <c r="A58" s="9" t="s">
        <v>89</v>
      </c>
      <c r="B58" s="9" t="str">
        <f>VLOOKUP(A58,'messy data'!A:D,2,FALSE)</f>
        <v>Welsh</v>
      </c>
      <c r="C58" s="10">
        <v>1339.0</v>
      </c>
      <c r="D58" s="10">
        <f t="shared" si="1"/>
        <v>4522</v>
      </c>
      <c r="E58" s="10">
        <v>74.0</v>
      </c>
      <c r="F58" s="11">
        <v>1678.0</v>
      </c>
      <c r="G58" s="10">
        <v>284.0</v>
      </c>
      <c r="H58" s="10">
        <v>165.0</v>
      </c>
      <c r="I58" s="10">
        <v>973.0</v>
      </c>
      <c r="J58" s="13" t="str">
        <f>VLOOKUP(A58,'messy data'!A:D,3,FALSE)</f>
        <v>#N/A</v>
      </c>
      <c r="K58" s="13" t="str">
        <f>VLOOKUP(A58,'messy data'!A:D,4,FALSE)</f>
        <v>#N/A</v>
      </c>
      <c r="V58" s="9" t="s">
        <v>90</v>
      </c>
      <c r="W58" s="10">
        <v>1.0</v>
      </c>
    </row>
    <row r="59">
      <c r="A59" s="9" t="s">
        <v>91</v>
      </c>
      <c r="B59" s="9" t="str">
        <f>VLOOKUP(A59,'messy data'!A:D,2,FALSE)</f>
        <v>Danish</v>
      </c>
      <c r="C59" s="10">
        <v>1479.0</v>
      </c>
      <c r="D59" s="10">
        <f t="shared" si="1"/>
        <v>6873</v>
      </c>
      <c r="E59" s="10">
        <v>296.0</v>
      </c>
      <c r="F59" s="11">
        <v>61795.0</v>
      </c>
      <c r="G59" s="10">
        <v>244.0</v>
      </c>
      <c r="H59" s="10">
        <v>193.0</v>
      </c>
      <c r="I59" s="10">
        <v>848.0</v>
      </c>
      <c r="J59" s="13" t="str">
        <f>VLOOKUP(A59,'messy data'!A:D,3,FALSE)</f>
        <v>#N/A</v>
      </c>
      <c r="K59" s="13">
        <f>VLOOKUP(A59,'messy data'!A:D,4,FALSE)</f>
        <v>0.94</v>
      </c>
      <c r="V59" s="9" t="s">
        <v>66</v>
      </c>
      <c r="W59" s="10">
        <v>79.0</v>
      </c>
    </row>
    <row r="60">
      <c r="A60" s="9" t="s">
        <v>92</v>
      </c>
      <c r="B60" s="9" t="str">
        <f>VLOOKUP(A60,'messy data'!A:D,2,FALSE)</f>
        <v>German</v>
      </c>
      <c r="C60" s="10">
        <v>9895.0</v>
      </c>
      <c r="D60" s="10">
        <f t="shared" si="1"/>
        <v>23550</v>
      </c>
      <c r="E60" s="9" t="s">
        <v>93</v>
      </c>
      <c r="F60" s="11">
        <v>2201160.0</v>
      </c>
      <c r="G60" s="10">
        <v>619.0</v>
      </c>
      <c r="H60" s="10">
        <v>451.0</v>
      </c>
      <c r="I60" s="10">
        <v>143278.0</v>
      </c>
      <c r="J60" s="13">
        <f>VLOOKUP(A60,'messy data'!A:D,3,FALSE)</f>
        <v>76.1</v>
      </c>
      <c r="K60" s="13">
        <f>VLOOKUP(A60,'messy data'!A:D,4,FALSE)</f>
        <v>0.955</v>
      </c>
      <c r="V60" s="9" t="s">
        <v>68</v>
      </c>
      <c r="W60" s="10">
        <v>614.0</v>
      </c>
    </row>
    <row r="61">
      <c r="A61" s="9" t="s">
        <v>94</v>
      </c>
      <c r="B61" s="9" t="str">
        <f>VLOOKUP(A61,'messy data'!A:D,2,FALSE)</f>
        <v>Dinka</v>
      </c>
      <c r="C61" s="10">
        <v>23.0</v>
      </c>
      <c r="D61" s="10">
        <f t="shared" si="1"/>
        <v>108</v>
      </c>
      <c r="E61" s="10">
        <v>1.0</v>
      </c>
      <c r="F61" s="11" t="e">
        <v>#N/A</v>
      </c>
      <c r="G61" s="10">
        <v>27.0</v>
      </c>
      <c r="H61" s="10">
        <v>27.0</v>
      </c>
      <c r="I61" s="10">
        <v>11.0</v>
      </c>
      <c r="J61" s="13" t="str">
        <f>VLOOKUP(A61,'messy data'!A:D,3,FALSE)</f>
        <v>#N/A</v>
      </c>
      <c r="K61" s="13" t="str">
        <f>VLOOKUP(A61,'messy data'!A:D,4,FALSE)</f>
        <v>#N/A</v>
      </c>
      <c r="V61" s="9" t="s">
        <v>70</v>
      </c>
      <c r="W61" s="10">
        <v>14182.0</v>
      </c>
    </row>
    <row r="62">
      <c r="A62" s="9" t="s">
        <v>95</v>
      </c>
      <c r="B62" s="9" t="str">
        <f>VLOOKUP(A62,'messy data'!A:D,2,FALSE)</f>
        <v>Zazaki</v>
      </c>
      <c r="C62" s="10">
        <v>55.0</v>
      </c>
      <c r="D62" s="10">
        <f t="shared" si="1"/>
        <v>929</v>
      </c>
      <c r="E62" s="10">
        <v>18.0</v>
      </c>
      <c r="F62" s="11">
        <v>1333.0</v>
      </c>
      <c r="G62" s="10">
        <v>140.0</v>
      </c>
      <c r="H62" s="10">
        <v>138.0</v>
      </c>
      <c r="I62" s="10">
        <v>5.0</v>
      </c>
      <c r="J62" s="13" t="str">
        <f>VLOOKUP(A62,'messy data'!A:D,3,FALSE)</f>
        <v>#N/A</v>
      </c>
      <c r="K62" s="13" t="str">
        <f>VLOOKUP(A62,'messy data'!A:D,4,FALSE)</f>
        <v>#N/A</v>
      </c>
      <c r="V62" s="9" t="s">
        <v>96</v>
      </c>
      <c r="W62" s="10">
        <v>299.0</v>
      </c>
    </row>
    <row r="63">
      <c r="A63" s="9" t="s">
        <v>97</v>
      </c>
      <c r="B63" s="9" t="str">
        <f>VLOOKUP(A63,'messy data'!A:D,2,FALSE)</f>
        <v>Lower Sorbian</v>
      </c>
      <c r="C63" s="10">
        <v>1.0</v>
      </c>
      <c r="D63" s="10">
        <f t="shared" si="1"/>
        <v>459</v>
      </c>
      <c r="E63" s="10">
        <v>10.0</v>
      </c>
      <c r="F63" s="11" t="e">
        <v>#N/A</v>
      </c>
      <c r="G63" s="10">
        <v>128.0</v>
      </c>
      <c r="H63" s="10">
        <v>127.0</v>
      </c>
      <c r="I63" s="12" t="e">
        <v>#N/A</v>
      </c>
      <c r="J63" s="13" t="str">
        <f>VLOOKUP(A63,'messy data'!A:D,3,FALSE)</f>
        <v>#N/A</v>
      </c>
      <c r="K63" s="13" t="str">
        <f>VLOOKUP(A63,'messy data'!A:D,4,FALSE)</f>
        <v>#N/A</v>
      </c>
      <c r="V63" s="9" t="s">
        <v>72</v>
      </c>
      <c r="W63" s="10">
        <v>906.0</v>
      </c>
    </row>
    <row r="64">
      <c r="A64" s="9" t="s">
        <v>98</v>
      </c>
      <c r="B64" s="9" t="str">
        <f>VLOOKUP(A64,'messy data'!A:D,2,FALSE)</f>
        <v>Doteli</v>
      </c>
      <c r="C64" s="10">
        <v>20.0</v>
      </c>
      <c r="D64" s="10">
        <f t="shared" si="1"/>
        <v>345</v>
      </c>
      <c r="E64" s="10">
        <v>10.0</v>
      </c>
      <c r="F64" s="11">
        <v>1331.0</v>
      </c>
      <c r="G64" s="10">
        <v>128.0</v>
      </c>
      <c r="H64" s="10">
        <v>128.0</v>
      </c>
      <c r="I64" s="10">
        <v>5.0</v>
      </c>
      <c r="J64" s="13" t="str">
        <f>VLOOKUP(A64,'messy data'!A:D,3,FALSE)</f>
        <v>#N/A</v>
      </c>
      <c r="K64" s="13" t="str">
        <f>VLOOKUP(A64,'messy data'!A:D,4,FALSE)</f>
        <v>#N/A</v>
      </c>
      <c r="V64" s="9" t="s">
        <v>73</v>
      </c>
      <c r="W64" s="10">
        <v>667.0</v>
      </c>
    </row>
    <row r="65">
      <c r="A65" s="9" t="s">
        <v>99</v>
      </c>
      <c r="B65" s="9" t="str">
        <f>VLOOKUP(A65,'messy data'!A:D,2,FALSE)</f>
        <v>Dhivehi</v>
      </c>
      <c r="C65" s="10">
        <v>272.0</v>
      </c>
      <c r="D65" s="10">
        <f t="shared" si="1"/>
        <v>815</v>
      </c>
      <c r="E65" s="10">
        <v>5.0</v>
      </c>
      <c r="F65" s="11" t="e">
        <v>#N/A</v>
      </c>
      <c r="G65" s="10">
        <v>138.0</v>
      </c>
      <c r="H65" s="10">
        <v>138.0</v>
      </c>
      <c r="I65" s="12" t="e">
        <v>#N/A</v>
      </c>
      <c r="J65" s="13" t="str">
        <f>VLOOKUP(A65,'messy data'!A:D,3,FALSE)</f>
        <v>#N/A</v>
      </c>
      <c r="K65" s="13">
        <f>VLOOKUP(A65,'messy data'!A:D,4,FALSE)</f>
        <v>0.74</v>
      </c>
      <c r="V65" s="9" t="s">
        <v>74</v>
      </c>
      <c r="W65" s="10">
        <v>4113.0</v>
      </c>
    </row>
    <row r="66">
      <c r="A66" s="9" t="s">
        <v>100</v>
      </c>
      <c r="B66" s="9" t="str">
        <f>VLOOKUP(A66,'messy data'!A:D,2,FALSE)</f>
        <v>Dzongkha</v>
      </c>
      <c r="C66" s="10">
        <v>2.0</v>
      </c>
      <c r="D66" s="10">
        <f t="shared" si="1"/>
        <v>92</v>
      </c>
      <c r="E66" s="10">
        <v>3.0</v>
      </c>
      <c r="F66" s="11" t="e">
        <v>#N/A</v>
      </c>
      <c r="G66" s="10">
        <v>71.0</v>
      </c>
      <c r="H66" s="10">
        <v>71.0</v>
      </c>
      <c r="I66" s="12" t="e">
        <v>#N/A</v>
      </c>
      <c r="J66" s="13" t="str">
        <f>VLOOKUP(A66,'messy data'!A:D,3,FALSE)</f>
        <v>#N/A</v>
      </c>
      <c r="K66" s="13">
        <f>VLOOKUP(A66,'messy data'!A:D,4,FALSE)</f>
        <v>0.654</v>
      </c>
      <c r="V66" s="9" t="s">
        <v>76</v>
      </c>
      <c r="W66" s="10">
        <v>98.0</v>
      </c>
    </row>
    <row r="67">
      <c r="A67" s="9" t="s">
        <v>101</v>
      </c>
      <c r="B67" s="9" t="str">
        <f>VLOOKUP(A67,'messy data'!A:D,2,FALSE)</f>
        <v>Ewe</v>
      </c>
      <c r="C67" s="10">
        <v>5.0</v>
      </c>
      <c r="D67" s="10">
        <f t="shared" si="1"/>
        <v>234</v>
      </c>
      <c r="E67" s="10">
        <v>3.0</v>
      </c>
      <c r="F67" s="11" t="e">
        <v>#N/A</v>
      </c>
      <c r="G67" s="10">
        <v>106.0</v>
      </c>
      <c r="H67" s="10">
        <v>106.0</v>
      </c>
      <c r="I67" s="12" t="e">
        <v>#N/A</v>
      </c>
      <c r="J67" s="13" t="str">
        <f>VLOOKUP(A67,'messy data'!A:D,3,FALSE)</f>
        <v>#N/A</v>
      </c>
      <c r="K67" s="13" t="str">
        <f>VLOOKUP(A67,'messy data'!A:D,4,FALSE)</f>
        <v>#N/A</v>
      </c>
      <c r="V67" s="9" t="s">
        <v>102</v>
      </c>
      <c r="W67" s="10">
        <v>8.0</v>
      </c>
    </row>
    <row r="68">
      <c r="A68" s="9" t="s">
        <v>103</v>
      </c>
      <c r="B68" s="9" t="str">
        <f>VLOOKUP(A68,'messy data'!A:D,2,FALSE)</f>
        <v>#N/A</v>
      </c>
      <c r="C68" s="10">
        <v>58.0</v>
      </c>
      <c r="D68" s="10">
        <f t="shared" si="1"/>
        <v>4</v>
      </c>
      <c r="E68" s="12" t="e">
        <v>#N/A</v>
      </c>
      <c r="F68" s="11" t="e">
        <v>#N/A</v>
      </c>
      <c r="G68" s="12" t="e">
        <v>#N/A</v>
      </c>
      <c r="H68" s="10">
        <v>57.0</v>
      </c>
      <c r="I68" s="12" t="e">
        <v>#N/A</v>
      </c>
      <c r="J68" s="13" t="str">
        <f>VLOOKUP(A68,'messy data'!A:D,3,FALSE)</f>
        <v>#N/A</v>
      </c>
      <c r="K68" s="13" t="str">
        <f>VLOOKUP(A68,'messy data'!A:D,4,FALSE)</f>
        <v>#N/A</v>
      </c>
      <c r="V68" s="9" t="s">
        <v>77</v>
      </c>
      <c r="W68" s="10">
        <v>382.0</v>
      </c>
    </row>
    <row r="69">
      <c r="A69" s="9" t="s">
        <v>104</v>
      </c>
      <c r="B69" s="9" t="str">
        <f>VLOOKUP(A69,'messy data'!A:D,2,FALSE)</f>
        <v>Greek</v>
      </c>
      <c r="C69" s="10">
        <v>1386.0</v>
      </c>
      <c r="D69" s="10">
        <f t="shared" si="1"/>
        <v>6295</v>
      </c>
      <c r="E69" s="10">
        <v>272.0</v>
      </c>
      <c r="F69" s="11">
        <v>94846.0</v>
      </c>
      <c r="G69" s="10">
        <v>224.0</v>
      </c>
      <c r="H69" s="10">
        <v>203.0</v>
      </c>
      <c r="I69" s="10">
        <v>3062.0</v>
      </c>
      <c r="J69" s="13">
        <f>VLOOKUP(A69,'messy data'!A:D,3,FALSE)</f>
        <v>13.1</v>
      </c>
      <c r="K69" s="13">
        <f>VLOOKUP(A69,'messy data'!A:D,4,FALSE)</f>
        <v>0.888</v>
      </c>
      <c r="V69" s="9" t="s">
        <v>78</v>
      </c>
      <c r="W69" s="10">
        <v>191.0</v>
      </c>
    </row>
    <row r="70">
      <c r="A70" s="9" t="s">
        <v>105</v>
      </c>
      <c r="B70" s="9" t="str">
        <f>VLOOKUP(A70,'messy data'!A:D,2,FALSE)</f>
        <v>English</v>
      </c>
      <c r="C70" s="10">
        <v>18849.0</v>
      </c>
      <c r="D70" s="10">
        <f t="shared" si="1"/>
        <v>73025</v>
      </c>
      <c r="E70" s="9" t="s">
        <v>106</v>
      </c>
      <c r="F70" s="11">
        <v>1.6782412E7</v>
      </c>
      <c r="G70" s="10">
        <v>2031.0</v>
      </c>
      <c r="H70" s="10">
        <v>686.0</v>
      </c>
      <c r="I70" s="10">
        <v>378541.0</v>
      </c>
      <c r="J70" s="13">
        <f>VLOOKUP(A70,'messy data'!A:D,3,FALSE)</f>
        <v>379</v>
      </c>
      <c r="K70" s="13">
        <f>VLOOKUP(A70,'messy data'!A:D,4,FALSE)</f>
        <v>0.955</v>
      </c>
      <c r="V70" s="9" t="s">
        <v>79</v>
      </c>
      <c r="W70" s="10">
        <v>1963.0</v>
      </c>
    </row>
    <row r="71">
      <c r="A71" s="9" t="s">
        <v>107</v>
      </c>
      <c r="B71" s="9" t="str">
        <f>VLOOKUP(A71,'messy data'!A:D,2,FALSE)</f>
        <v>#N/A</v>
      </c>
      <c r="C71" s="10">
        <v>1631.0</v>
      </c>
      <c r="D71" s="10" t="str">
        <f t="shared" si="1"/>
        <v>#N/A</v>
      </c>
      <c r="E71" s="12" t="e">
        <v>#N/A</v>
      </c>
      <c r="F71" s="11" t="e">
        <v>#N/A</v>
      </c>
      <c r="G71" s="12" t="e">
        <v>#N/A</v>
      </c>
      <c r="H71" s="10">
        <v>366.0</v>
      </c>
      <c r="I71" s="12" t="e">
        <v>#N/A</v>
      </c>
      <c r="J71" s="13" t="str">
        <f>VLOOKUP(A71,'messy data'!A:D,3,FALSE)</f>
        <v>#N/A</v>
      </c>
      <c r="K71" s="13" t="str">
        <f>VLOOKUP(A71,'messy data'!A:D,4,FALSE)</f>
        <v>#N/A</v>
      </c>
      <c r="V71" s="9" t="s">
        <v>80</v>
      </c>
      <c r="W71" s="10">
        <v>705.0</v>
      </c>
    </row>
    <row r="72">
      <c r="A72" s="9" t="s">
        <v>108</v>
      </c>
      <c r="B72" s="9" t="str">
        <f>VLOOKUP(A72,'messy data'!A:D,2,FALSE)</f>
        <v>Esperanto</v>
      </c>
      <c r="C72" s="10">
        <v>1115.0</v>
      </c>
      <c r="D72" s="10">
        <f t="shared" si="1"/>
        <v>9562</v>
      </c>
      <c r="E72" s="10">
        <v>231.0</v>
      </c>
      <c r="F72" s="11">
        <v>3159.0</v>
      </c>
      <c r="G72" s="10">
        <v>254.0</v>
      </c>
      <c r="H72" s="10">
        <v>179.0</v>
      </c>
      <c r="I72" s="10">
        <v>567.0</v>
      </c>
      <c r="J72" s="13" t="str">
        <f>VLOOKUP(A72,'messy data'!A:D,3,FALSE)</f>
        <v>#N/A</v>
      </c>
      <c r="K72" s="13" t="str">
        <f>VLOOKUP(A72,'messy data'!A:D,4,FALSE)</f>
        <v>#N/A</v>
      </c>
      <c r="V72" s="9" t="s">
        <v>109</v>
      </c>
      <c r="W72" s="10">
        <v>1.0</v>
      </c>
    </row>
    <row r="73">
      <c r="A73" s="9" t="s">
        <v>110</v>
      </c>
      <c r="B73" s="9" t="str">
        <f>VLOOKUP(A73,'messy data'!A:D,2,FALSE)</f>
        <v>Spanish</v>
      </c>
      <c r="C73" s="10">
        <v>7819.0</v>
      </c>
      <c r="D73" s="10">
        <f t="shared" si="1"/>
        <v>22638</v>
      </c>
      <c r="E73" s="9" t="s">
        <v>111</v>
      </c>
      <c r="F73" s="11">
        <v>4222931.0</v>
      </c>
      <c r="G73" s="10">
        <v>540.0</v>
      </c>
      <c r="H73" s="10">
        <v>444.0</v>
      </c>
      <c r="I73" s="10">
        <v>42323.0</v>
      </c>
      <c r="J73" s="13">
        <f>VLOOKUP(A73,'messy data'!A:D,3,FALSE)</f>
        <v>480</v>
      </c>
      <c r="K73" s="13" t="str">
        <f>VLOOKUP(A73,'messy data'!A:D,4,FALSE)</f>
        <v>#N/A</v>
      </c>
      <c r="V73" s="9" t="s">
        <v>81</v>
      </c>
      <c r="W73" s="10">
        <v>78.0</v>
      </c>
    </row>
    <row r="74">
      <c r="A74" s="9" t="s">
        <v>112</v>
      </c>
      <c r="B74" s="9" t="str">
        <f>VLOOKUP(A74,'messy data'!A:D,2,FALSE)</f>
        <v>Estonian</v>
      </c>
      <c r="C74" s="10">
        <v>1266.0</v>
      </c>
      <c r="D74" s="10">
        <f t="shared" si="1"/>
        <v>5853</v>
      </c>
      <c r="E74" s="10">
        <v>195.0</v>
      </c>
      <c r="F74" s="11">
        <v>27541.0</v>
      </c>
      <c r="G74" s="10">
        <v>253.0</v>
      </c>
      <c r="H74" s="10">
        <v>236.0</v>
      </c>
      <c r="I74" s="10">
        <v>303.0</v>
      </c>
      <c r="J74" s="13" t="str">
        <f>VLOOKUP(A74,'messy data'!A:D,3,FALSE)</f>
        <v>#N/A</v>
      </c>
      <c r="K74" s="13">
        <f>VLOOKUP(A74,'messy data'!A:D,4,FALSE)</f>
        <v>0.892</v>
      </c>
      <c r="V74" s="9" t="s">
        <v>113</v>
      </c>
      <c r="W74" s="10">
        <v>337.0</v>
      </c>
    </row>
    <row r="75">
      <c r="A75" s="9" t="s">
        <v>114</v>
      </c>
      <c r="B75" s="9" t="str">
        <f>VLOOKUP(A75,'messy data'!A:D,2,FALSE)</f>
        <v>Basque</v>
      </c>
      <c r="C75" s="10">
        <v>1540.0</v>
      </c>
      <c r="D75" s="10">
        <f t="shared" si="1"/>
        <v>7433</v>
      </c>
      <c r="E75" s="10">
        <v>187.0</v>
      </c>
      <c r="F75" s="11">
        <v>2442.0</v>
      </c>
      <c r="G75" s="10">
        <v>236.0</v>
      </c>
      <c r="H75" s="10">
        <v>211.0</v>
      </c>
      <c r="I75" s="10">
        <v>907.0</v>
      </c>
      <c r="J75" s="13" t="str">
        <f>VLOOKUP(A75,'messy data'!A:D,3,FALSE)</f>
        <v>#N/A</v>
      </c>
      <c r="K75" s="13" t="str">
        <f>VLOOKUP(A75,'messy data'!A:D,4,FALSE)</f>
        <v>#N/A</v>
      </c>
      <c r="V75" s="9" t="s">
        <v>115</v>
      </c>
      <c r="W75" s="10">
        <v>1.0</v>
      </c>
    </row>
    <row r="76">
      <c r="A76" s="9" t="s">
        <v>116</v>
      </c>
      <c r="B76" s="9" t="str">
        <f>VLOOKUP(A76,'messy data'!A:D,2,FALSE)</f>
        <v>Extremaduran</v>
      </c>
      <c r="C76" s="10">
        <v>28.0</v>
      </c>
      <c r="D76" s="10">
        <f t="shared" si="1"/>
        <v>544</v>
      </c>
      <c r="E76" s="10">
        <v>11.0</v>
      </c>
      <c r="F76" s="11" t="e">
        <v>#N/A</v>
      </c>
      <c r="G76" s="10">
        <v>131.0</v>
      </c>
      <c r="H76" s="10">
        <v>131.0</v>
      </c>
      <c r="I76" s="12" t="e">
        <v>#N/A</v>
      </c>
      <c r="J76" s="13" t="str">
        <f>VLOOKUP(A76,'messy data'!A:D,3,FALSE)</f>
        <v>#N/A</v>
      </c>
      <c r="K76" s="13" t="str">
        <f>VLOOKUP(A76,'messy data'!A:D,4,FALSE)</f>
        <v>#N/A</v>
      </c>
      <c r="V76" s="9" t="s">
        <v>117</v>
      </c>
      <c r="W76" s="10">
        <v>281.0</v>
      </c>
    </row>
    <row r="77">
      <c r="A77" s="9" t="s">
        <v>118</v>
      </c>
      <c r="B77" s="9" t="str">
        <f>VLOOKUP(A77,'messy data'!A:D,2,FALSE)</f>
        <v>Persian</v>
      </c>
      <c r="C77" s="10">
        <v>4967.0</v>
      </c>
      <c r="D77" s="10">
        <f t="shared" si="1"/>
        <v>13560</v>
      </c>
      <c r="E77" s="10">
        <v>668.0</v>
      </c>
      <c r="F77" s="11">
        <v>74963.0</v>
      </c>
      <c r="G77" s="10">
        <v>292.0</v>
      </c>
      <c r="H77" s="10">
        <v>318.0</v>
      </c>
      <c r="I77" s="10">
        <v>2017.0</v>
      </c>
      <c r="J77" s="13" t="str">
        <f>VLOOKUP(A77,'messy data'!A:D,3,FALSE)</f>
        <v>#N/A</v>
      </c>
      <c r="K77" s="13">
        <f>VLOOKUP(A77,'messy data'!A:D,4,FALSE)</f>
        <v>0.783</v>
      </c>
      <c r="V77" s="9" t="s">
        <v>83</v>
      </c>
      <c r="W77" s="10">
        <v>10758.0</v>
      </c>
    </row>
    <row r="78">
      <c r="A78" s="9" t="s">
        <v>119</v>
      </c>
      <c r="B78" s="9" t="str">
        <f>VLOOKUP(A78,'messy data'!A:D,2,FALSE)</f>
        <v>Fula</v>
      </c>
      <c r="C78" s="10">
        <v>3.0</v>
      </c>
      <c r="D78" s="10">
        <f t="shared" si="1"/>
        <v>119</v>
      </c>
      <c r="E78" s="10">
        <v>4.0</v>
      </c>
      <c r="F78" s="11" t="e">
        <v>#N/A</v>
      </c>
      <c r="G78" s="10">
        <v>73.0</v>
      </c>
      <c r="H78" s="10">
        <v>73.0</v>
      </c>
      <c r="I78" s="12" t="e">
        <v>#N/A</v>
      </c>
      <c r="J78" s="13" t="str">
        <f>VLOOKUP(A78,'messy data'!A:D,3,FALSE)</f>
        <v>#N/A</v>
      </c>
      <c r="K78" s="13" t="str">
        <f>VLOOKUP(A78,'messy data'!A:D,4,FALSE)</f>
        <v>#N/A</v>
      </c>
      <c r="V78" s="9" t="s">
        <v>85</v>
      </c>
      <c r="W78" s="10">
        <v>418.0</v>
      </c>
    </row>
    <row r="79">
      <c r="A79" s="9" t="s">
        <v>120</v>
      </c>
      <c r="B79" s="9" t="str">
        <f>VLOOKUP(A79,'messy data'!A:D,2,FALSE)</f>
        <v>Finnish</v>
      </c>
      <c r="C79" s="10">
        <v>3412.0</v>
      </c>
      <c r="D79" s="10">
        <f t="shared" si="1"/>
        <v>12152</v>
      </c>
      <c r="E79" s="10">
        <v>430.0</v>
      </c>
      <c r="F79" s="11">
        <v>76465.0</v>
      </c>
      <c r="G79" s="10">
        <v>272.0</v>
      </c>
      <c r="H79" s="10">
        <v>226.0</v>
      </c>
      <c r="I79" s="10">
        <v>3959.0</v>
      </c>
      <c r="J79" s="13" t="str">
        <f>VLOOKUP(A79,'messy data'!A:D,3,FALSE)</f>
        <v>#N/A</v>
      </c>
      <c r="K79" s="13">
        <f>VLOOKUP(A79,'messy data'!A:D,4,FALSE)</f>
        <v>0.938</v>
      </c>
      <c r="V79" s="9" t="s">
        <v>86</v>
      </c>
      <c r="W79" s="10">
        <v>163.0</v>
      </c>
    </row>
    <row r="80">
      <c r="A80" s="9" t="s">
        <v>121</v>
      </c>
      <c r="B80" s="9" t="str">
        <f>VLOOKUP(A80,'messy data'!A:D,2,FALSE)</f>
        <v>Fijian</v>
      </c>
      <c r="C80" s="10">
        <v>12.0</v>
      </c>
      <c r="D80" s="10">
        <f t="shared" si="1"/>
        <v>264</v>
      </c>
      <c r="E80" s="10">
        <v>3.0</v>
      </c>
      <c r="F80" s="11" t="e">
        <v>#N/A</v>
      </c>
      <c r="G80" s="10">
        <v>47.0</v>
      </c>
      <c r="H80" s="10">
        <v>47.0</v>
      </c>
      <c r="I80" s="10">
        <v>1.0</v>
      </c>
      <c r="J80" s="13" t="str">
        <f>VLOOKUP(A80,'messy data'!A:D,3,FALSE)</f>
        <v>#N/A</v>
      </c>
      <c r="K80" s="13">
        <f>VLOOKUP(A80,'messy data'!A:D,4,FALSE)</f>
        <v>0.743</v>
      </c>
      <c r="V80" s="9" t="s">
        <v>88</v>
      </c>
      <c r="W80" s="10">
        <v>1156.0</v>
      </c>
    </row>
    <row r="81">
      <c r="A81" s="9" t="s">
        <v>122</v>
      </c>
      <c r="B81" s="9" t="str">
        <f>VLOOKUP(A81,'messy data'!A:D,2,FALSE)</f>
        <v>Faroese</v>
      </c>
      <c r="C81" s="10">
        <v>66.0</v>
      </c>
      <c r="D81" s="10">
        <f t="shared" si="1"/>
        <v>897</v>
      </c>
      <c r="E81" s="10">
        <v>26.0</v>
      </c>
      <c r="F81" s="11" t="e">
        <v>#N/A</v>
      </c>
      <c r="G81" s="10">
        <v>139.0</v>
      </c>
      <c r="H81" s="10">
        <v>135.0</v>
      </c>
      <c r="I81" s="12" t="e">
        <v>#N/A</v>
      </c>
      <c r="J81" s="13" t="str">
        <f>VLOOKUP(A81,'messy data'!A:D,3,FALSE)</f>
        <v>#N/A</v>
      </c>
      <c r="K81" s="13" t="str">
        <f>VLOOKUP(A81,'messy data'!A:D,4,FALSE)</f>
        <v>#N/A</v>
      </c>
      <c r="V81" s="9" t="s">
        <v>89</v>
      </c>
      <c r="W81" s="10">
        <v>4522.0</v>
      </c>
    </row>
    <row r="82">
      <c r="A82" s="9" t="s">
        <v>123</v>
      </c>
      <c r="B82" s="9" t="str">
        <f>VLOOKUP(A82,'messy data'!A:D,2,FALSE)</f>
        <v>French</v>
      </c>
      <c r="C82" s="10">
        <v>8011.0</v>
      </c>
      <c r="D82" s="10">
        <f t="shared" si="1"/>
        <v>38813</v>
      </c>
      <c r="E82" s="9" t="s">
        <v>124</v>
      </c>
      <c r="F82" s="11">
        <v>2156565.0</v>
      </c>
      <c r="G82" s="10">
        <v>596.0</v>
      </c>
      <c r="H82" s="10">
        <v>423.0</v>
      </c>
      <c r="I82" s="10">
        <v>54952.0</v>
      </c>
      <c r="J82" s="13">
        <f>VLOOKUP(A82,'messy data'!A:D,3,FALSE)</f>
        <v>77.2</v>
      </c>
      <c r="K82" s="13">
        <f>VLOOKUP(A82,'messy data'!A:D,4,FALSE)</f>
        <v>0.955</v>
      </c>
      <c r="V82" s="9" t="s">
        <v>91</v>
      </c>
      <c r="W82" s="10">
        <v>6873.0</v>
      </c>
    </row>
    <row r="83">
      <c r="A83" s="9" t="s">
        <v>125</v>
      </c>
      <c r="B83" s="9" t="str">
        <f>VLOOKUP(A83,'messy data'!A:D,2,FALSE)</f>
        <v>#N/A</v>
      </c>
      <c r="C83" s="10">
        <v>17.0</v>
      </c>
      <c r="D83" s="10" t="str">
        <f t="shared" si="1"/>
        <v>#N/A</v>
      </c>
      <c r="E83" s="12" t="e">
        <v>#N/A</v>
      </c>
      <c r="F83" s="11" t="e">
        <v>#N/A</v>
      </c>
      <c r="G83" s="12" t="e">
        <v>#N/A</v>
      </c>
      <c r="H83" s="10">
        <v>64.0</v>
      </c>
      <c r="I83" s="12" t="e">
        <v>#N/A</v>
      </c>
      <c r="J83" s="13" t="str">
        <f>VLOOKUP(A83,'messy data'!A:D,3,FALSE)</f>
        <v>#N/A</v>
      </c>
      <c r="K83" s="13" t="str">
        <f>VLOOKUP(A83,'messy data'!A:D,4,FALSE)</f>
        <v>#N/A</v>
      </c>
      <c r="V83" s="9" t="s">
        <v>126</v>
      </c>
      <c r="W83" s="10">
        <v>2.0</v>
      </c>
    </row>
    <row r="84">
      <c r="A84" s="9" t="s">
        <v>127</v>
      </c>
      <c r="B84" s="9" t="str">
        <f>VLOOKUP(A84,'messy data'!A:D,2,FALSE)</f>
        <v>Franco-Provençal</v>
      </c>
      <c r="C84" s="10">
        <v>3.0</v>
      </c>
      <c r="D84" s="10">
        <f t="shared" si="1"/>
        <v>555</v>
      </c>
      <c r="E84" s="10">
        <v>11.0</v>
      </c>
      <c r="F84" s="11">
        <v>2604.0</v>
      </c>
      <c r="G84" s="10">
        <v>132.0</v>
      </c>
      <c r="H84" s="10">
        <v>131.0</v>
      </c>
      <c r="I84" s="10">
        <v>11.0</v>
      </c>
      <c r="J84" s="13" t="str">
        <f>VLOOKUP(A84,'messy data'!A:D,3,FALSE)</f>
        <v>#N/A</v>
      </c>
      <c r="K84" s="13" t="str">
        <f>VLOOKUP(A84,'messy data'!A:D,4,FALSE)</f>
        <v>#N/A</v>
      </c>
      <c r="V84" s="9" t="s">
        <v>92</v>
      </c>
      <c r="W84" s="10">
        <v>23550.0</v>
      </c>
    </row>
    <row r="85">
      <c r="A85" s="9" t="s">
        <v>128</v>
      </c>
      <c r="B85" s="9" t="str">
        <f>VLOOKUP(A85,'messy data'!A:D,2,FALSE)</f>
        <v>North Frisian</v>
      </c>
      <c r="C85" s="10">
        <v>45.0</v>
      </c>
      <c r="D85" s="10">
        <f t="shared" si="1"/>
        <v>1250</v>
      </c>
      <c r="E85" s="10">
        <v>10.0</v>
      </c>
      <c r="F85" s="11" t="e">
        <v>#N/A</v>
      </c>
      <c r="G85" s="10">
        <v>139.0</v>
      </c>
      <c r="H85" s="10">
        <v>138.0</v>
      </c>
      <c r="I85" s="10">
        <v>19.0</v>
      </c>
      <c r="J85" s="13" t="str">
        <f>VLOOKUP(A85,'messy data'!A:D,3,FALSE)</f>
        <v>#N/A</v>
      </c>
      <c r="K85" s="13" t="str">
        <f>VLOOKUP(A85,'messy data'!A:D,4,FALSE)</f>
        <v>#N/A</v>
      </c>
      <c r="V85" s="9" t="s">
        <v>129</v>
      </c>
      <c r="W85" s="10">
        <v>411.0</v>
      </c>
    </row>
    <row r="86">
      <c r="A86" s="9" t="s">
        <v>130</v>
      </c>
      <c r="B86" s="9" t="str">
        <f>VLOOKUP(A86,'messy data'!A:D,2,FALSE)</f>
        <v>Friulian</v>
      </c>
      <c r="C86" s="10">
        <v>17.0</v>
      </c>
      <c r="D86" s="10">
        <f t="shared" si="1"/>
        <v>539</v>
      </c>
      <c r="E86" s="10">
        <v>12.0</v>
      </c>
      <c r="F86" s="11" t="e">
        <v>#N/A</v>
      </c>
      <c r="G86" s="10">
        <v>65.0</v>
      </c>
      <c r="H86" s="10">
        <v>63.0</v>
      </c>
      <c r="I86" s="12" t="e">
        <v>#N/A</v>
      </c>
      <c r="J86" s="13" t="str">
        <f>VLOOKUP(A86,'messy data'!A:D,3,FALSE)</f>
        <v>#N/A</v>
      </c>
      <c r="K86" s="13" t="str">
        <f>VLOOKUP(A86,'messy data'!A:D,4,FALSE)</f>
        <v>#N/A</v>
      </c>
      <c r="V86" s="9" t="s">
        <v>131</v>
      </c>
      <c r="W86" s="10">
        <v>1822.0</v>
      </c>
    </row>
    <row r="87">
      <c r="A87" s="9" t="s">
        <v>132</v>
      </c>
      <c r="B87" s="9" t="str">
        <f>VLOOKUP(A87,'messy data'!A:D,2,FALSE)</f>
        <v>West Frisian</v>
      </c>
      <c r="C87" s="10">
        <v>138.0</v>
      </c>
      <c r="D87" s="10">
        <f t="shared" si="1"/>
        <v>1435</v>
      </c>
      <c r="E87" s="10">
        <v>40.0</v>
      </c>
      <c r="F87" s="11" t="e">
        <v>#N/A</v>
      </c>
      <c r="G87" s="10">
        <v>144.0</v>
      </c>
      <c r="H87" s="10">
        <v>137.0</v>
      </c>
      <c r="I87" s="10">
        <v>19.0</v>
      </c>
      <c r="J87" s="13" t="str">
        <f>VLOOKUP(A87,'messy data'!A:D,3,FALSE)</f>
        <v>#N/A</v>
      </c>
      <c r="K87" s="13" t="str">
        <f>VLOOKUP(A87,'messy data'!A:D,4,FALSE)</f>
        <v>#N/A</v>
      </c>
      <c r="V87" s="9" t="s">
        <v>133</v>
      </c>
      <c r="W87" s="10">
        <v>1.0</v>
      </c>
    </row>
    <row r="88">
      <c r="A88" s="9" t="s">
        <v>134</v>
      </c>
      <c r="B88" s="9" t="str">
        <f>VLOOKUP(A88,'messy data'!A:D,2,FALSE)</f>
        <v>Irish</v>
      </c>
      <c r="C88" s="10">
        <v>831.0</v>
      </c>
      <c r="D88" s="10">
        <f t="shared" si="1"/>
        <v>6722</v>
      </c>
      <c r="E88" s="10">
        <v>65.0</v>
      </c>
      <c r="F88" s="11">
        <v>10567.0</v>
      </c>
      <c r="G88" s="10">
        <v>186.0</v>
      </c>
      <c r="H88" s="10">
        <v>172.0</v>
      </c>
      <c r="I88" s="10">
        <v>45.0</v>
      </c>
      <c r="J88" s="13" t="str">
        <f>VLOOKUP(A88,'messy data'!A:D,3,FALSE)</f>
        <v>#N/A</v>
      </c>
      <c r="K88" s="13">
        <f>VLOOKUP(A88,'messy data'!A:D,4,FALSE)</f>
        <v>0.955</v>
      </c>
      <c r="V88" s="9" t="s">
        <v>94</v>
      </c>
      <c r="W88" s="10">
        <v>108.0</v>
      </c>
    </row>
    <row r="89">
      <c r="A89" s="9" t="s">
        <v>135</v>
      </c>
      <c r="B89" s="9" t="str">
        <f>VLOOKUP(A89,'messy data'!A:D,2,FALSE)</f>
        <v>Gagauz</v>
      </c>
      <c r="C89" s="10">
        <v>1.0</v>
      </c>
      <c r="D89" s="10">
        <f t="shared" si="1"/>
        <v>319</v>
      </c>
      <c r="E89" s="10">
        <v>9.0</v>
      </c>
      <c r="F89" s="11" t="e">
        <v>#N/A</v>
      </c>
      <c r="G89" s="10">
        <v>131.0</v>
      </c>
      <c r="H89" s="10">
        <v>131.0</v>
      </c>
      <c r="I89" s="12" t="e">
        <v>#N/A</v>
      </c>
      <c r="J89" s="13" t="str">
        <f>VLOOKUP(A89,'messy data'!A:D,3,FALSE)</f>
        <v>#N/A</v>
      </c>
      <c r="K89" s="13" t="str">
        <f>VLOOKUP(A89,'messy data'!A:D,4,FALSE)</f>
        <v>#N/A</v>
      </c>
      <c r="V89" s="9" t="s">
        <v>95</v>
      </c>
      <c r="W89" s="10">
        <v>929.0</v>
      </c>
    </row>
    <row r="90">
      <c r="A90" s="9" t="s">
        <v>136</v>
      </c>
      <c r="B90" s="9" t="str">
        <f>VLOOKUP(A90,'messy data'!A:D,2,FALSE)</f>
        <v>Gan</v>
      </c>
      <c r="C90" s="10">
        <v>19.0</v>
      </c>
      <c r="D90" s="10">
        <f t="shared" si="1"/>
        <v>419</v>
      </c>
      <c r="E90" s="10">
        <v>9.0</v>
      </c>
      <c r="F90" s="11" t="e">
        <v>#N/A</v>
      </c>
      <c r="G90" s="10">
        <v>54.0</v>
      </c>
      <c r="H90" s="10">
        <v>53.0</v>
      </c>
      <c r="I90" s="12" t="e">
        <v>#N/A</v>
      </c>
      <c r="J90" s="13" t="str">
        <f>VLOOKUP(A90,'messy data'!A:D,3,FALSE)</f>
        <v>#N/A</v>
      </c>
      <c r="K90" s="13" t="str">
        <f>VLOOKUP(A90,'messy data'!A:D,4,FALSE)</f>
        <v>#N/A</v>
      </c>
      <c r="V90" s="9" t="s">
        <v>97</v>
      </c>
      <c r="W90" s="10">
        <v>459.0</v>
      </c>
    </row>
    <row r="91">
      <c r="A91" s="9" t="s">
        <v>137</v>
      </c>
      <c r="B91" s="9" t="str">
        <f>VLOOKUP(A91,'messy data'!A:D,2,FALSE)</f>
        <v>Guianan Creole</v>
      </c>
      <c r="C91" s="10">
        <v>47.0</v>
      </c>
      <c r="D91" s="10">
        <f t="shared" si="1"/>
        <v>603</v>
      </c>
      <c r="E91" s="10">
        <v>3.0</v>
      </c>
      <c r="F91" s="11" t="e">
        <v>#N/A</v>
      </c>
      <c r="G91" s="10">
        <v>135.0</v>
      </c>
      <c r="H91" s="10">
        <v>135.0</v>
      </c>
      <c r="I91" s="12" t="e">
        <v>#N/A</v>
      </c>
      <c r="J91" s="13" t="str">
        <f>VLOOKUP(A91,'messy data'!A:D,3,FALSE)</f>
        <v>#N/A</v>
      </c>
      <c r="K91" s="13" t="str">
        <f>VLOOKUP(A91,'messy data'!A:D,4,FALSE)</f>
        <v>#N/A</v>
      </c>
      <c r="V91" s="9" t="s">
        <v>138</v>
      </c>
      <c r="W91" s="10">
        <v>8.0</v>
      </c>
    </row>
    <row r="92">
      <c r="A92" s="9" t="s">
        <v>139</v>
      </c>
      <c r="B92" s="9" t="str">
        <f>VLOOKUP(A92,'messy data'!A:D,2,FALSE)</f>
        <v>Scottish Gaelic</v>
      </c>
      <c r="C92" s="10">
        <v>50.0</v>
      </c>
      <c r="D92" s="10">
        <f t="shared" si="1"/>
        <v>1223</v>
      </c>
      <c r="E92" s="10">
        <v>21.0</v>
      </c>
      <c r="F92" s="11" t="e">
        <v>#N/A</v>
      </c>
      <c r="G92" s="10">
        <v>136.0</v>
      </c>
      <c r="H92" s="10">
        <v>131.0</v>
      </c>
      <c r="I92" s="12" t="e">
        <v>#N/A</v>
      </c>
      <c r="J92" s="13" t="str">
        <f>VLOOKUP(A92,'messy data'!A:D,3,FALSE)</f>
        <v>#N/A</v>
      </c>
      <c r="K92" s="13" t="str">
        <f>VLOOKUP(A92,'messy data'!A:D,4,FALSE)</f>
        <v>#N/A</v>
      </c>
      <c r="V92" s="9" t="s">
        <v>98</v>
      </c>
      <c r="W92" s="10">
        <v>345.0</v>
      </c>
    </row>
    <row r="93">
      <c r="A93" s="9" t="s">
        <v>140</v>
      </c>
      <c r="B93" s="9" t="str">
        <f>VLOOKUP(A93,'messy data'!A:D,2,FALSE)</f>
        <v>Galician</v>
      </c>
      <c r="C93" s="10">
        <v>1193.0</v>
      </c>
      <c r="D93" s="10">
        <f t="shared" si="1"/>
        <v>6417</v>
      </c>
      <c r="E93" s="10">
        <v>172.0</v>
      </c>
      <c r="F93" s="11">
        <v>1816.0</v>
      </c>
      <c r="G93" s="10">
        <v>200.0</v>
      </c>
      <c r="H93" s="10">
        <v>192.0</v>
      </c>
      <c r="I93" s="10">
        <v>1092.0</v>
      </c>
      <c r="J93" s="13" t="str">
        <f>VLOOKUP(A93,'messy data'!A:D,3,FALSE)</f>
        <v>#N/A</v>
      </c>
      <c r="K93" s="13" t="str">
        <f>VLOOKUP(A93,'messy data'!A:D,4,FALSE)</f>
        <v>#N/A</v>
      </c>
      <c r="V93" s="9" t="s">
        <v>99</v>
      </c>
      <c r="W93" s="10">
        <v>815.0</v>
      </c>
    </row>
    <row r="94">
      <c r="A94" s="9" t="s">
        <v>141</v>
      </c>
      <c r="B94" s="9" t="str">
        <f>VLOOKUP(A94,'messy data'!A:D,2,FALSE)</f>
        <v>Gilaki</v>
      </c>
      <c r="C94" s="10">
        <v>5.0</v>
      </c>
      <c r="D94" s="10">
        <f t="shared" si="1"/>
        <v>95</v>
      </c>
      <c r="E94" s="10">
        <v>6.0</v>
      </c>
      <c r="F94" s="11" t="e">
        <v>#N/A</v>
      </c>
      <c r="G94" s="10">
        <v>20.0</v>
      </c>
      <c r="H94" s="10">
        <v>19.0</v>
      </c>
      <c r="I94" s="12" t="e">
        <v>#N/A</v>
      </c>
      <c r="J94" s="13" t="str">
        <f>VLOOKUP(A94,'messy data'!A:D,3,FALSE)</f>
        <v>#N/A</v>
      </c>
      <c r="K94" s="13" t="str">
        <f>VLOOKUP(A94,'messy data'!A:D,4,FALSE)</f>
        <v>#N/A</v>
      </c>
      <c r="V94" s="9" t="s">
        <v>100</v>
      </c>
      <c r="W94" s="10">
        <v>92.0</v>
      </c>
    </row>
    <row r="95">
      <c r="A95" s="9" t="s">
        <v>142</v>
      </c>
      <c r="B95" s="9" t="str">
        <f>VLOOKUP(A95,'messy data'!A:D,2,FALSE)</f>
        <v>Guarani</v>
      </c>
      <c r="C95" s="10">
        <v>52.0</v>
      </c>
      <c r="D95" s="10">
        <f t="shared" si="1"/>
        <v>785</v>
      </c>
      <c r="E95" s="10">
        <v>11.0</v>
      </c>
      <c r="F95" s="11">
        <v>1903.0</v>
      </c>
      <c r="G95" s="10">
        <v>138.0</v>
      </c>
      <c r="H95" s="10">
        <v>138.0</v>
      </c>
      <c r="I95" s="12" t="e">
        <v>#N/A</v>
      </c>
      <c r="J95" s="13" t="str">
        <f>VLOOKUP(A95,'messy data'!A:D,3,FALSE)</f>
        <v>#N/A</v>
      </c>
      <c r="K95" s="13" t="str">
        <f>VLOOKUP(A95,'messy data'!A:D,4,FALSE)</f>
        <v>#N/A</v>
      </c>
      <c r="V95" s="9" t="s">
        <v>101</v>
      </c>
      <c r="W95" s="10">
        <v>234.0</v>
      </c>
    </row>
    <row r="96">
      <c r="A96" s="9" t="s">
        <v>143</v>
      </c>
      <c r="B96" s="9" t="str">
        <f>VLOOKUP(A96,'messy data'!A:D,2,FALSE)</f>
        <v>Konkani</v>
      </c>
      <c r="C96" s="10">
        <v>16.0</v>
      </c>
      <c r="D96" s="10">
        <f t="shared" si="1"/>
        <v>258</v>
      </c>
      <c r="E96" s="10">
        <v>4.0</v>
      </c>
      <c r="F96" s="11" t="e">
        <v>#N/A</v>
      </c>
      <c r="G96" s="10">
        <v>120.0</v>
      </c>
      <c r="H96" s="10">
        <v>120.0</v>
      </c>
      <c r="I96" s="12" t="e">
        <v>#N/A</v>
      </c>
      <c r="J96" s="13" t="str">
        <f>VLOOKUP(A96,'messy data'!A:D,3,FALSE)</f>
        <v>#N/A</v>
      </c>
      <c r="K96" s="13" t="str">
        <f>VLOOKUP(A96,'messy data'!A:D,4,FALSE)</f>
        <v>#N/A</v>
      </c>
      <c r="V96" s="9" t="s">
        <v>103</v>
      </c>
      <c r="W96" s="10">
        <v>4.0</v>
      </c>
    </row>
    <row r="97">
      <c r="A97" s="9" t="s">
        <v>144</v>
      </c>
      <c r="B97" s="9" t="str">
        <f>VLOOKUP(A97,'messy data'!A:D,2,FALSE)</f>
        <v>Gorontalo</v>
      </c>
      <c r="C97" s="10">
        <v>6.0</v>
      </c>
      <c r="D97" s="10">
        <f t="shared" si="1"/>
        <v>92</v>
      </c>
      <c r="E97" s="10">
        <v>11.0</v>
      </c>
      <c r="F97" s="11" t="e">
        <v>#N/A</v>
      </c>
      <c r="G97" s="10">
        <v>26.0</v>
      </c>
      <c r="H97" s="10">
        <v>25.0</v>
      </c>
      <c r="I97" s="10">
        <v>24.0</v>
      </c>
      <c r="J97" s="13" t="str">
        <f>VLOOKUP(A97,'messy data'!A:D,3,FALSE)</f>
        <v>#N/A</v>
      </c>
      <c r="K97" s="13" t="str">
        <f>VLOOKUP(A97,'messy data'!A:D,4,FALSE)</f>
        <v>#N/A</v>
      </c>
      <c r="V97" s="9" t="s">
        <v>104</v>
      </c>
      <c r="W97" s="10">
        <v>6295.0</v>
      </c>
    </row>
    <row r="98">
      <c r="A98" s="9" t="s">
        <v>145</v>
      </c>
      <c r="B98" s="9" t="str">
        <f>VLOOKUP(A98,'messy data'!A:D,2,FALSE)</f>
        <v>Gothic</v>
      </c>
      <c r="C98" s="10">
        <v>3.0</v>
      </c>
      <c r="D98" s="10">
        <f t="shared" si="1"/>
        <v>221</v>
      </c>
      <c r="E98" s="10">
        <v>3.0</v>
      </c>
      <c r="F98" s="11" t="e">
        <v>#N/A</v>
      </c>
      <c r="G98" s="10">
        <v>81.0</v>
      </c>
      <c r="H98" s="10">
        <v>81.0</v>
      </c>
      <c r="I98" s="12" t="e">
        <v>#N/A</v>
      </c>
      <c r="J98" s="13" t="str">
        <f>VLOOKUP(A98,'messy data'!A:D,3,FALSE)</f>
        <v>#N/A</v>
      </c>
      <c r="K98" s="13" t="str">
        <f>VLOOKUP(A98,'messy data'!A:D,4,FALSE)</f>
        <v>#N/A</v>
      </c>
      <c r="V98" s="9" t="s">
        <v>146</v>
      </c>
      <c r="W98" s="10">
        <v>453.0</v>
      </c>
    </row>
    <row r="99">
      <c r="A99" s="9" t="s">
        <v>147</v>
      </c>
      <c r="B99" s="9" t="str">
        <f>VLOOKUP(A99,'messy data'!A:D,2,FALSE)</f>
        <v>#N/A</v>
      </c>
      <c r="C99" s="10">
        <v>103.0</v>
      </c>
      <c r="D99" s="10">
        <f t="shared" si="1"/>
        <v>1273</v>
      </c>
      <c r="E99" s="12" t="e">
        <v>#N/A</v>
      </c>
      <c r="F99" s="11" t="e">
        <v>#N/A</v>
      </c>
      <c r="G99" s="10">
        <v>140.0</v>
      </c>
      <c r="H99" s="10">
        <v>139.0</v>
      </c>
      <c r="I99" s="12" t="e">
        <v>#N/A</v>
      </c>
      <c r="J99" s="13" t="str">
        <f>VLOOKUP(A99,'messy data'!A:D,3,FALSE)</f>
        <v>#N/A</v>
      </c>
      <c r="K99" s="13" t="str">
        <f>VLOOKUP(A99,'messy data'!A:D,4,FALSE)</f>
        <v>#N/A</v>
      </c>
      <c r="V99" s="9" t="s">
        <v>105</v>
      </c>
      <c r="W99" s="10">
        <v>73025.0</v>
      </c>
    </row>
    <row r="100">
      <c r="A100" s="9" t="s">
        <v>148</v>
      </c>
      <c r="B100" s="9" t="str">
        <f>VLOOKUP(A100,'messy data'!A:D,2,FALSE)</f>
        <v>Gujarati</v>
      </c>
      <c r="C100" s="10">
        <v>106.0</v>
      </c>
      <c r="D100" s="10">
        <f t="shared" si="1"/>
        <v>1020</v>
      </c>
      <c r="E100" s="10">
        <v>36.0</v>
      </c>
      <c r="F100" s="11" t="e">
        <v>#N/A</v>
      </c>
      <c r="G100" s="10">
        <v>147.0</v>
      </c>
      <c r="H100" s="10">
        <v>122.0</v>
      </c>
      <c r="I100" s="10">
        <v>232.0</v>
      </c>
      <c r="J100" s="13">
        <f>VLOOKUP(A100,'messy data'!A:D,3,FALSE)</f>
        <v>56.4</v>
      </c>
      <c r="K100" s="13" t="str">
        <f>VLOOKUP(A100,'messy data'!A:D,4,FALSE)</f>
        <v>#N/A</v>
      </c>
      <c r="V100" s="9" t="s">
        <v>149</v>
      </c>
      <c r="W100" s="10">
        <v>3239.0</v>
      </c>
    </row>
    <row r="101">
      <c r="A101" s="9" t="s">
        <v>150</v>
      </c>
      <c r="B101" s="9" t="str">
        <f>VLOOKUP(A101,'messy data'!A:D,2,FALSE)</f>
        <v>Manx</v>
      </c>
      <c r="C101" s="10">
        <v>17.0</v>
      </c>
      <c r="D101" s="10">
        <f t="shared" si="1"/>
        <v>758</v>
      </c>
      <c r="E101" s="10">
        <v>7.0</v>
      </c>
      <c r="F101" s="11" t="e">
        <v>#N/A</v>
      </c>
      <c r="G101" s="10">
        <v>128.0</v>
      </c>
      <c r="H101" s="10">
        <v>128.0</v>
      </c>
      <c r="I101" s="12" t="e">
        <v>#N/A</v>
      </c>
      <c r="J101" s="13" t="str">
        <f>VLOOKUP(A101,'messy data'!A:D,3,FALSE)</f>
        <v>#N/A</v>
      </c>
      <c r="K101" s="13" t="str">
        <f>VLOOKUP(A101,'messy data'!A:D,4,FALSE)</f>
        <v>#N/A</v>
      </c>
      <c r="V101" s="9" t="s">
        <v>151</v>
      </c>
      <c r="W101" s="10">
        <v>3705.0</v>
      </c>
    </row>
    <row r="102">
      <c r="A102" s="9" t="s">
        <v>152</v>
      </c>
      <c r="B102" s="9" t="str">
        <f>VLOOKUP(A102,'messy data'!A:D,2,FALSE)</f>
        <v>Hausa</v>
      </c>
      <c r="C102" s="10">
        <v>20.0</v>
      </c>
      <c r="D102" s="10">
        <f t="shared" si="1"/>
        <v>518</v>
      </c>
      <c r="E102" s="10">
        <v>24.0</v>
      </c>
      <c r="F102" s="11" t="e">
        <v>#N/A</v>
      </c>
      <c r="G102" s="10">
        <v>133.0</v>
      </c>
      <c r="H102" s="10">
        <v>133.0</v>
      </c>
      <c r="I102" s="10">
        <v>59.0</v>
      </c>
      <c r="J102" s="13">
        <f>VLOOKUP(A102,'messy data'!A:D,3,FALSE)</f>
        <v>43.9</v>
      </c>
      <c r="K102" s="13" t="str">
        <f>VLOOKUP(A102,'messy data'!A:D,4,FALSE)</f>
        <v>#N/A</v>
      </c>
      <c r="V102" s="9" t="s">
        <v>108</v>
      </c>
      <c r="W102" s="10">
        <v>9562.0</v>
      </c>
    </row>
    <row r="103">
      <c r="A103" s="9" t="s">
        <v>153</v>
      </c>
      <c r="B103" s="9" t="str">
        <f>VLOOKUP(A103,'messy data'!A:D,2,FALSE)</f>
        <v>Hakka</v>
      </c>
      <c r="C103" s="10">
        <v>58.0</v>
      </c>
      <c r="D103" s="10">
        <f t="shared" si="1"/>
        <v>870</v>
      </c>
      <c r="E103" s="10">
        <v>12.0</v>
      </c>
      <c r="F103" s="11">
        <v>1475.0</v>
      </c>
      <c r="G103" s="10">
        <v>142.0</v>
      </c>
      <c r="H103" s="10">
        <v>141.0</v>
      </c>
      <c r="I103" s="10">
        <v>44.0</v>
      </c>
      <c r="J103" s="13" t="str">
        <f>VLOOKUP(A103,'messy data'!A:D,3,FALSE)</f>
        <v>#N/A</v>
      </c>
      <c r="K103" s="13" t="str">
        <f>VLOOKUP(A103,'messy data'!A:D,4,FALSE)</f>
        <v>#N/A</v>
      </c>
      <c r="V103" s="9" t="s">
        <v>110</v>
      </c>
      <c r="W103" s="10">
        <v>22638.0</v>
      </c>
    </row>
    <row r="104">
      <c r="A104" s="9" t="s">
        <v>154</v>
      </c>
      <c r="B104" s="9" t="str">
        <f>VLOOKUP(A104,'messy data'!A:D,2,FALSE)</f>
        <v>Hawaiian</v>
      </c>
      <c r="C104" s="10">
        <v>7.0</v>
      </c>
      <c r="D104" s="10">
        <f t="shared" si="1"/>
        <v>307</v>
      </c>
      <c r="E104" s="10">
        <v>13.0</v>
      </c>
      <c r="F104" s="11">
        <v>1491.0</v>
      </c>
      <c r="G104" s="10">
        <v>102.0</v>
      </c>
      <c r="H104" s="10">
        <v>99.0</v>
      </c>
      <c r="I104" s="12" t="e">
        <v>#N/A</v>
      </c>
      <c r="J104" s="13" t="str">
        <f>VLOOKUP(A104,'messy data'!A:D,3,FALSE)</f>
        <v>#N/A</v>
      </c>
      <c r="K104" s="13" t="str">
        <f>VLOOKUP(A104,'messy data'!A:D,4,FALSE)</f>
        <v>#N/A</v>
      </c>
      <c r="V104" s="9" t="s">
        <v>155</v>
      </c>
      <c r="W104" s="10">
        <v>16.0</v>
      </c>
    </row>
    <row r="105">
      <c r="A105" s="9" t="s">
        <v>156</v>
      </c>
      <c r="B105" s="9" t="str">
        <f>VLOOKUP(A105,'messy data'!A:D,2,FALSE)</f>
        <v>Hebrew</v>
      </c>
      <c r="C105" s="10">
        <v>3008.0</v>
      </c>
      <c r="D105" s="10">
        <f t="shared" si="1"/>
        <v>9508</v>
      </c>
      <c r="E105" s="10">
        <v>551.0</v>
      </c>
      <c r="F105" s="11">
        <v>761032.0</v>
      </c>
      <c r="G105" s="10">
        <v>385.0</v>
      </c>
      <c r="H105" s="10">
        <v>362.0</v>
      </c>
      <c r="I105" s="10">
        <v>9731.0</v>
      </c>
      <c r="J105" s="13" t="str">
        <f>VLOOKUP(A105,'messy data'!A:D,3,FALSE)</f>
        <v>#N/A</v>
      </c>
      <c r="K105" s="13">
        <f>VLOOKUP(A105,'messy data'!A:D,4,FALSE)</f>
        <v>0.919</v>
      </c>
      <c r="V105" s="9" t="s">
        <v>157</v>
      </c>
      <c r="W105" s="10">
        <v>1.0</v>
      </c>
    </row>
    <row r="106">
      <c r="A106" s="9" t="s">
        <v>158</v>
      </c>
      <c r="B106" s="9" t="str">
        <f>VLOOKUP(A106,'messy data'!A:D,2,FALSE)</f>
        <v>Hindi</v>
      </c>
      <c r="C106" s="10">
        <v>1125.0</v>
      </c>
      <c r="D106" s="10">
        <f t="shared" si="1"/>
        <v>4653</v>
      </c>
      <c r="E106" s="10">
        <v>232.0</v>
      </c>
      <c r="F106" s="11">
        <v>610090.0</v>
      </c>
      <c r="G106" s="10">
        <v>202.0</v>
      </c>
      <c r="H106" s="10">
        <v>194.0</v>
      </c>
      <c r="I106" s="10">
        <v>855.0</v>
      </c>
      <c r="J106" s="13">
        <f>VLOOKUP(A106,'messy data'!A:D,3,FALSE)</f>
        <v>341</v>
      </c>
      <c r="K106" s="13">
        <f>VLOOKUP(A106,'messy data'!A:D,4,FALSE)</f>
        <v>0.645</v>
      </c>
      <c r="V106" s="9" t="s">
        <v>112</v>
      </c>
      <c r="W106" s="10">
        <v>5853.0</v>
      </c>
    </row>
    <row r="107">
      <c r="A107" s="9" t="s">
        <v>159</v>
      </c>
      <c r="B107" s="9" t="str">
        <f>VLOOKUP(A107,'messy data'!A:D,2,FALSE)</f>
        <v>Fiji Hindi</v>
      </c>
      <c r="C107" s="10">
        <v>22.0</v>
      </c>
      <c r="D107" s="10">
        <f t="shared" si="1"/>
        <v>658</v>
      </c>
      <c r="E107" s="10">
        <v>17.0</v>
      </c>
      <c r="F107" s="11" t="e">
        <v>#N/A</v>
      </c>
      <c r="G107" s="10">
        <v>130.0</v>
      </c>
      <c r="H107" s="10">
        <v>130.0</v>
      </c>
      <c r="I107" s="12" t="e">
        <v>#N/A</v>
      </c>
      <c r="J107" s="13" t="str">
        <f>VLOOKUP(A107,'messy data'!A:D,3,FALSE)</f>
        <v>#N/A</v>
      </c>
      <c r="K107" s="13">
        <f>VLOOKUP(A107,'messy data'!A:D,4,FALSE)</f>
        <v>0.743</v>
      </c>
      <c r="V107" s="9" t="s">
        <v>114</v>
      </c>
      <c r="W107" s="10">
        <v>7433.0</v>
      </c>
    </row>
    <row r="108">
      <c r="A108" s="9" t="s">
        <v>160</v>
      </c>
      <c r="B108" s="9" t="str">
        <f>VLOOKUP(A108,'messy data'!A:D,2,FALSE)</f>
        <v>Croatian</v>
      </c>
      <c r="C108" s="10">
        <v>1400.0</v>
      </c>
      <c r="D108" s="10">
        <f t="shared" si="1"/>
        <v>5706</v>
      </c>
      <c r="E108" s="10">
        <v>215.0</v>
      </c>
      <c r="F108" s="11">
        <v>25785.0</v>
      </c>
      <c r="G108" s="10">
        <v>192.0</v>
      </c>
      <c r="H108" s="10">
        <v>184.0</v>
      </c>
      <c r="I108" s="10">
        <v>1565.0</v>
      </c>
      <c r="J108" s="13" t="str">
        <f>VLOOKUP(A108,'messy data'!A:D,3,FALSE)</f>
        <v>#N/A</v>
      </c>
      <c r="K108" s="13">
        <f>VLOOKUP(A108,'messy data'!A:D,4,FALSE)</f>
        <v>0.851</v>
      </c>
      <c r="V108" s="9" t="s">
        <v>116</v>
      </c>
      <c r="W108" s="10">
        <v>544.0</v>
      </c>
    </row>
    <row r="109">
      <c r="A109" s="9" t="s">
        <v>161</v>
      </c>
      <c r="B109" s="9" t="str">
        <f>VLOOKUP(A109,'messy data'!A:D,2,FALSE)</f>
        <v>Upper Sorbian</v>
      </c>
      <c r="C109" s="10">
        <v>4.0</v>
      </c>
      <c r="D109" s="10">
        <f t="shared" si="1"/>
        <v>1284</v>
      </c>
      <c r="E109" s="10">
        <v>17.0</v>
      </c>
      <c r="F109" s="11" t="e">
        <v>#N/A</v>
      </c>
      <c r="G109" s="10">
        <v>130.0</v>
      </c>
      <c r="H109" s="10">
        <v>129.0</v>
      </c>
      <c r="I109" s="12" t="e">
        <v>#N/A</v>
      </c>
      <c r="J109" s="13" t="str">
        <f>VLOOKUP(A109,'messy data'!A:D,3,FALSE)</f>
        <v>#N/A</v>
      </c>
      <c r="K109" s="13" t="str">
        <f>VLOOKUP(A109,'messy data'!A:D,4,FALSE)</f>
        <v>#N/A</v>
      </c>
      <c r="V109" s="9" t="s">
        <v>118</v>
      </c>
      <c r="W109" s="10">
        <v>13560.0</v>
      </c>
    </row>
    <row r="110">
      <c r="A110" s="9" t="s">
        <v>162</v>
      </c>
      <c r="B110" s="9" t="str">
        <f>VLOOKUP(A110,'messy data'!A:D,2,FALSE)</f>
        <v>Haitian Creole</v>
      </c>
      <c r="C110" s="10">
        <v>134.0</v>
      </c>
      <c r="D110" s="10">
        <f t="shared" si="1"/>
        <v>1354</v>
      </c>
      <c r="E110" s="10">
        <v>17.0</v>
      </c>
      <c r="F110" s="11">
        <v>1817.0</v>
      </c>
      <c r="G110" s="10">
        <v>170.0</v>
      </c>
      <c r="H110" s="10">
        <v>165.0</v>
      </c>
      <c r="I110" s="10">
        <v>1076.0</v>
      </c>
      <c r="J110" s="13" t="str">
        <f>VLOOKUP(A110,'messy data'!A:D,3,FALSE)</f>
        <v>#N/A</v>
      </c>
      <c r="K110" s="13">
        <f>VLOOKUP(A110,'messy data'!A:D,4,FALSE)</f>
        <v>0.51</v>
      </c>
      <c r="V110" s="9" t="s">
        <v>119</v>
      </c>
      <c r="W110" s="10">
        <v>119.0</v>
      </c>
    </row>
    <row r="111">
      <c r="A111" s="9" t="s">
        <v>163</v>
      </c>
      <c r="B111" s="9" t="str">
        <f>VLOOKUP(A111,'messy data'!A:D,2,FALSE)</f>
        <v>Hungarian</v>
      </c>
      <c r="C111" s="10">
        <v>1824.0</v>
      </c>
      <c r="D111" s="10">
        <f t="shared" si="1"/>
        <v>7017</v>
      </c>
      <c r="E111" s="10">
        <v>404.0</v>
      </c>
      <c r="F111" s="11">
        <v>20772.0</v>
      </c>
      <c r="G111" s="10">
        <v>217.0</v>
      </c>
      <c r="H111" s="10">
        <v>187.0</v>
      </c>
      <c r="I111" s="10">
        <v>7575.0</v>
      </c>
      <c r="J111" s="13">
        <f>VLOOKUP(A111,'messy data'!A:D,3,FALSE)</f>
        <v>12.6</v>
      </c>
      <c r="K111" s="13">
        <f>VLOOKUP(A111,'messy data'!A:D,4,FALSE)</f>
        <v>0.854</v>
      </c>
      <c r="V111" s="9" t="s">
        <v>120</v>
      </c>
      <c r="W111" s="10">
        <v>12152.0</v>
      </c>
    </row>
    <row r="112">
      <c r="A112" s="9" t="s">
        <v>164</v>
      </c>
      <c r="B112" s="9" t="str">
        <f>VLOOKUP(A112,'messy data'!A:D,2,FALSE)</f>
        <v>Armenian</v>
      </c>
      <c r="C112" s="10">
        <v>1840.0</v>
      </c>
      <c r="D112" s="10">
        <f t="shared" si="1"/>
        <v>6072</v>
      </c>
      <c r="E112" s="10">
        <v>317.0</v>
      </c>
      <c r="F112" s="11">
        <v>21696.0</v>
      </c>
      <c r="G112" s="10">
        <v>208.0</v>
      </c>
      <c r="H112" s="10">
        <v>194.0</v>
      </c>
      <c r="I112" s="10">
        <v>956.0</v>
      </c>
      <c r="J112" s="13" t="str">
        <f>VLOOKUP(A112,'messy data'!A:D,3,FALSE)</f>
        <v>#N/A</v>
      </c>
      <c r="K112" s="13">
        <f>VLOOKUP(A112,'messy data'!A:D,4,FALSE)</f>
        <v>0.776</v>
      </c>
      <c r="V112" s="9" t="s">
        <v>165</v>
      </c>
      <c r="W112" s="10">
        <v>22.0</v>
      </c>
    </row>
    <row r="113">
      <c r="A113" s="9" t="s">
        <v>166</v>
      </c>
      <c r="B113" s="9" t="str">
        <f>VLOOKUP(A113,'messy data'!A:D,2,FALSE)</f>
        <v>Western Armenian</v>
      </c>
      <c r="C113" s="10">
        <v>102.0</v>
      </c>
      <c r="D113" s="10">
        <f t="shared" si="1"/>
        <v>505</v>
      </c>
      <c r="E113" s="10">
        <v>15.0</v>
      </c>
      <c r="F113" s="11" t="e">
        <v>#N/A</v>
      </c>
      <c r="G113" s="10">
        <v>87.0</v>
      </c>
      <c r="H113" s="10">
        <v>79.0</v>
      </c>
      <c r="I113" s="10">
        <v>45.0</v>
      </c>
      <c r="J113" s="13" t="str">
        <f>VLOOKUP(A113,'messy data'!A:D,3,FALSE)</f>
        <v>#N/A</v>
      </c>
      <c r="K113" s="13" t="str">
        <f>VLOOKUP(A113,'messy data'!A:D,4,FALSE)</f>
        <v>#N/A</v>
      </c>
      <c r="V113" s="9" t="s">
        <v>121</v>
      </c>
      <c r="W113" s="10">
        <v>264.0</v>
      </c>
    </row>
    <row r="114">
      <c r="A114" s="9" t="s">
        <v>167</v>
      </c>
      <c r="B114" s="9" t="str">
        <f>VLOOKUP(A114,'messy data'!A:D,2,FALSE)</f>
        <v>Interlingua</v>
      </c>
      <c r="C114" s="10">
        <v>205.0</v>
      </c>
      <c r="D114" s="10">
        <f t="shared" si="1"/>
        <v>2189</v>
      </c>
      <c r="E114" s="10">
        <v>15.0</v>
      </c>
      <c r="F114" s="11">
        <v>950.0</v>
      </c>
      <c r="G114" s="10">
        <v>147.0</v>
      </c>
      <c r="H114" s="10">
        <v>143.0</v>
      </c>
      <c r="I114" s="10">
        <v>68.0</v>
      </c>
      <c r="J114" s="13" t="str">
        <f>VLOOKUP(A114,'messy data'!A:D,3,FALSE)</f>
        <v>#N/A</v>
      </c>
      <c r="K114" s="13" t="str">
        <f>VLOOKUP(A114,'messy data'!A:D,4,FALSE)</f>
        <v>#N/A</v>
      </c>
      <c r="V114" s="9" t="s">
        <v>122</v>
      </c>
      <c r="W114" s="10">
        <v>897.0</v>
      </c>
    </row>
    <row r="115">
      <c r="A115" s="9" t="s">
        <v>168</v>
      </c>
      <c r="B115" s="9" t="str">
        <f>VLOOKUP(A115,'messy data'!A:D,2,FALSE)</f>
        <v>Indonesian</v>
      </c>
      <c r="C115" s="10">
        <v>2647.0</v>
      </c>
      <c r="D115" s="10">
        <f t="shared" si="1"/>
        <v>8149</v>
      </c>
      <c r="E115" s="10">
        <v>515.0</v>
      </c>
      <c r="F115" s="11">
        <v>342721.0</v>
      </c>
      <c r="G115" s="10">
        <v>457.0</v>
      </c>
      <c r="H115" s="10">
        <v>430.0</v>
      </c>
      <c r="I115" s="10">
        <v>886.0</v>
      </c>
      <c r="J115" s="13">
        <f>VLOOKUP(A115,'messy data'!A:D,3,FALSE)</f>
        <v>43.4</v>
      </c>
      <c r="K115" s="13">
        <f>VLOOKUP(A115,'messy data'!A:D,4,FALSE)</f>
        <v>0.718</v>
      </c>
      <c r="V115" s="9" t="s">
        <v>123</v>
      </c>
      <c r="W115" s="10">
        <v>38813.0</v>
      </c>
    </row>
    <row r="116">
      <c r="A116" s="9" t="s">
        <v>169</v>
      </c>
      <c r="B116" s="9" t="str">
        <f>VLOOKUP(A116,'messy data'!A:D,2,FALSE)</f>
        <v>Interlingue</v>
      </c>
      <c r="C116" s="10">
        <v>6.0</v>
      </c>
      <c r="D116" s="10">
        <f t="shared" si="1"/>
        <v>616</v>
      </c>
      <c r="E116" s="10">
        <v>16.0</v>
      </c>
      <c r="F116" s="11" t="e">
        <v>#N/A</v>
      </c>
      <c r="G116" s="10">
        <v>133.0</v>
      </c>
      <c r="H116" s="10">
        <v>130.0</v>
      </c>
      <c r="I116" s="12" t="e">
        <v>#N/A</v>
      </c>
      <c r="J116" s="13" t="str">
        <f>VLOOKUP(A116,'messy data'!A:D,3,FALSE)</f>
        <v>#N/A</v>
      </c>
      <c r="K116" s="13" t="str">
        <f>VLOOKUP(A116,'messy data'!A:D,4,FALSE)</f>
        <v>#N/A</v>
      </c>
      <c r="V116" s="9" t="s">
        <v>170</v>
      </c>
      <c r="W116" s="10">
        <v>24.0</v>
      </c>
    </row>
    <row r="117">
      <c r="A117" s="9" t="s">
        <v>171</v>
      </c>
      <c r="B117" s="9" t="str">
        <f>VLOOKUP(A117,'messy data'!A:D,2,FALSE)</f>
        <v>Igbo</v>
      </c>
      <c r="C117" s="10">
        <v>27.0</v>
      </c>
      <c r="D117" s="10">
        <f t="shared" si="1"/>
        <v>322</v>
      </c>
      <c r="E117" s="10">
        <v>8.0</v>
      </c>
      <c r="F117" s="11" t="e">
        <v>#N/A</v>
      </c>
      <c r="G117" s="10">
        <v>87.0</v>
      </c>
      <c r="H117" s="10">
        <v>87.0</v>
      </c>
      <c r="I117" s="10">
        <v>61.0</v>
      </c>
      <c r="J117" s="13">
        <f>VLOOKUP(A117,'messy data'!A:D,3,FALSE)</f>
        <v>27</v>
      </c>
      <c r="K117" s="13" t="str">
        <f>VLOOKUP(A117,'messy data'!A:D,4,FALSE)</f>
        <v>#N/A</v>
      </c>
      <c r="V117" s="9" t="s">
        <v>127</v>
      </c>
      <c r="W117" s="10">
        <v>555.0</v>
      </c>
    </row>
    <row r="118">
      <c r="A118" s="9" t="s">
        <v>172</v>
      </c>
      <c r="B118" s="9" t="str">
        <f>VLOOKUP(A118,'messy data'!A:D,2,FALSE)</f>
        <v>Inupiaq</v>
      </c>
      <c r="C118" s="10">
        <v>3.0</v>
      </c>
      <c r="D118" s="10">
        <f t="shared" si="1"/>
        <v>192</v>
      </c>
      <c r="E118" s="10">
        <v>5.0</v>
      </c>
      <c r="F118" s="11" t="e">
        <v>#N/A</v>
      </c>
      <c r="G118" s="10">
        <v>24.0</v>
      </c>
      <c r="H118" s="10">
        <v>25.0</v>
      </c>
      <c r="I118" s="12" t="e">
        <v>#N/A</v>
      </c>
      <c r="J118" s="13" t="str">
        <f>VLOOKUP(A118,'messy data'!A:D,3,FALSE)</f>
        <v>#N/A</v>
      </c>
      <c r="K118" s="13" t="str">
        <f>VLOOKUP(A118,'messy data'!A:D,4,FALSE)</f>
        <v>#N/A</v>
      </c>
      <c r="V118" s="9" t="s">
        <v>128</v>
      </c>
      <c r="W118" s="10">
        <v>1250.0</v>
      </c>
    </row>
    <row r="119">
      <c r="A119" s="9" t="s">
        <v>173</v>
      </c>
      <c r="B119" s="9" t="str">
        <f>VLOOKUP(A119,'messy data'!A:D,2,FALSE)</f>
        <v>Ilokano</v>
      </c>
      <c r="C119" s="10">
        <v>30.0</v>
      </c>
      <c r="D119" s="10">
        <f t="shared" si="1"/>
        <v>756</v>
      </c>
      <c r="E119" s="10">
        <v>14.0</v>
      </c>
      <c r="F119" s="11" t="e">
        <v>#N/A</v>
      </c>
      <c r="G119" s="10">
        <v>134.0</v>
      </c>
      <c r="H119" s="10">
        <v>132.0</v>
      </c>
      <c r="I119" s="12" t="e">
        <v>#N/A</v>
      </c>
      <c r="J119" s="13" t="str">
        <f>VLOOKUP(A119,'messy data'!A:D,3,FALSE)</f>
        <v>#N/A</v>
      </c>
      <c r="K119" s="13" t="str">
        <f>VLOOKUP(A119,'messy data'!A:D,4,FALSE)</f>
        <v>#N/A</v>
      </c>
      <c r="V119" s="9" t="s">
        <v>130</v>
      </c>
      <c r="W119" s="10">
        <v>539.0</v>
      </c>
    </row>
    <row r="120">
      <c r="A120" s="9" t="s">
        <v>174</v>
      </c>
      <c r="B120" s="9" t="str">
        <f>VLOOKUP(A120,'messy data'!A:D,2,FALSE)</f>
        <v>Ingush</v>
      </c>
      <c r="C120" s="10">
        <v>9.0</v>
      </c>
      <c r="D120" s="10">
        <f t="shared" si="1"/>
        <v>369</v>
      </c>
      <c r="E120" s="10">
        <v>9.0</v>
      </c>
      <c r="F120" s="11" t="e">
        <v>#N/A</v>
      </c>
      <c r="G120" s="10">
        <v>56.0</v>
      </c>
      <c r="H120" s="10">
        <v>56.0</v>
      </c>
      <c r="I120" s="12" t="e">
        <v>#N/A</v>
      </c>
      <c r="J120" s="13" t="str">
        <f>VLOOKUP(A120,'messy data'!A:D,3,FALSE)</f>
        <v>#N/A</v>
      </c>
      <c r="K120" s="13" t="str">
        <f>VLOOKUP(A120,'messy data'!A:D,4,FALSE)</f>
        <v>#N/A</v>
      </c>
      <c r="V120" s="9" t="s">
        <v>132</v>
      </c>
      <c r="W120" s="10">
        <v>1435.0</v>
      </c>
    </row>
    <row r="121">
      <c r="A121" s="9" t="s">
        <v>175</v>
      </c>
      <c r="B121" s="9" t="str">
        <f>VLOOKUP(A121,'messy data'!A:D,2,FALSE)</f>
        <v>Ido</v>
      </c>
      <c r="C121" s="10">
        <v>314.0</v>
      </c>
      <c r="D121" s="10">
        <f t="shared" si="1"/>
        <v>2311</v>
      </c>
      <c r="E121" s="10">
        <v>34.0</v>
      </c>
      <c r="F121" s="11" t="e">
        <v>#N/A</v>
      </c>
      <c r="G121" s="10">
        <v>149.0</v>
      </c>
      <c r="H121" s="10">
        <v>146.0</v>
      </c>
      <c r="I121" s="10">
        <v>6.0</v>
      </c>
      <c r="J121" s="13" t="str">
        <f>VLOOKUP(A121,'messy data'!A:D,3,FALSE)</f>
        <v>#N/A</v>
      </c>
      <c r="K121" s="13" t="str">
        <f>VLOOKUP(A121,'messy data'!A:D,4,FALSE)</f>
        <v>#N/A</v>
      </c>
      <c r="V121" s="9" t="s">
        <v>134</v>
      </c>
      <c r="W121" s="10">
        <v>6722.0</v>
      </c>
    </row>
    <row r="122">
      <c r="A122" s="9" t="s">
        <v>176</v>
      </c>
      <c r="B122" s="9" t="str">
        <f>VLOOKUP(A122,'messy data'!A:D,2,FALSE)</f>
        <v>Icelandic</v>
      </c>
      <c r="C122" s="10">
        <v>499.0</v>
      </c>
      <c r="D122" s="10">
        <f t="shared" si="1"/>
        <v>2959</v>
      </c>
      <c r="E122" s="10">
        <v>64.0</v>
      </c>
      <c r="F122" s="11">
        <v>11945.0</v>
      </c>
      <c r="G122" s="10">
        <v>164.0</v>
      </c>
      <c r="H122" s="10">
        <v>160.0</v>
      </c>
      <c r="I122" s="10">
        <v>253.0</v>
      </c>
      <c r="J122" s="13" t="str">
        <f>VLOOKUP(A122,'messy data'!A:D,3,FALSE)</f>
        <v>#N/A</v>
      </c>
      <c r="K122" s="13">
        <f>VLOOKUP(A122,'messy data'!A:D,4,FALSE)</f>
        <v>0.949</v>
      </c>
      <c r="V122" s="9" t="s">
        <v>135</v>
      </c>
      <c r="W122" s="10">
        <v>319.0</v>
      </c>
    </row>
    <row r="123">
      <c r="A123" s="9" t="s">
        <v>177</v>
      </c>
      <c r="B123" s="9" t="str">
        <f>VLOOKUP(A123,'messy data'!A:D,2,FALSE)</f>
        <v>Italian</v>
      </c>
      <c r="C123" s="10">
        <v>7159.0</v>
      </c>
      <c r="D123" s="10">
        <f t="shared" si="1"/>
        <v>18763</v>
      </c>
      <c r="E123" s="9" t="s">
        <v>178</v>
      </c>
      <c r="F123" s="11">
        <v>343889.0</v>
      </c>
      <c r="G123" s="10">
        <v>427.0</v>
      </c>
      <c r="H123" s="10">
        <v>399.0</v>
      </c>
      <c r="I123" s="10">
        <v>14379.0</v>
      </c>
      <c r="J123" s="13">
        <f>VLOOKUP(A123,'messy data'!A:D,3,FALSE)</f>
        <v>64.8</v>
      </c>
      <c r="K123" s="13">
        <f>VLOOKUP(A123,'messy data'!A:D,4,FALSE)</f>
        <v>0.955</v>
      </c>
      <c r="V123" s="9" t="s">
        <v>136</v>
      </c>
      <c r="W123" s="10">
        <v>419.0</v>
      </c>
    </row>
    <row r="124">
      <c r="A124" s="9" t="s">
        <v>179</v>
      </c>
      <c r="B124" s="9" t="str">
        <f>VLOOKUP(A124,'messy data'!A:D,2,FALSE)</f>
        <v>#N/A</v>
      </c>
      <c r="C124" s="12" t="e">
        <v>#N/A</v>
      </c>
      <c r="D124" s="10" t="str">
        <f t="shared" si="1"/>
        <v>#N/A</v>
      </c>
      <c r="E124" s="12" t="e">
        <v>#N/A</v>
      </c>
      <c r="F124" s="11" t="e">
        <v>#N/A</v>
      </c>
      <c r="G124" s="12" t="e">
        <v>#N/A</v>
      </c>
      <c r="H124" s="10">
        <v>79.0</v>
      </c>
      <c r="I124" s="12" t="e">
        <v>#N/A</v>
      </c>
      <c r="J124" s="13" t="str">
        <f>VLOOKUP(A124,'messy data'!A:D,3,FALSE)</f>
        <v>#N/A</v>
      </c>
      <c r="K124" s="13" t="str">
        <f>VLOOKUP(A124,'messy data'!A:D,4,FALSE)</f>
        <v>#N/A</v>
      </c>
      <c r="V124" s="9" t="s">
        <v>180</v>
      </c>
      <c r="W124" s="10">
        <v>46.0</v>
      </c>
    </row>
    <row r="125">
      <c r="A125" s="9" t="s">
        <v>181</v>
      </c>
      <c r="B125" s="9" t="str">
        <f>VLOOKUP(A125,'messy data'!A:D,2,FALSE)</f>
        <v>Inuktitut</v>
      </c>
      <c r="C125" s="10">
        <v>11.0</v>
      </c>
      <c r="D125" s="10">
        <f t="shared" si="1"/>
        <v>247</v>
      </c>
      <c r="E125" s="10">
        <v>7.0</v>
      </c>
      <c r="F125" s="11" t="e">
        <v>#N/A</v>
      </c>
      <c r="G125" s="10">
        <v>38.0</v>
      </c>
      <c r="H125" s="10">
        <v>37.0</v>
      </c>
      <c r="I125" s="12" t="e">
        <v>#N/A</v>
      </c>
      <c r="J125" s="13" t="str">
        <f>VLOOKUP(A125,'messy data'!A:D,3,FALSE)</f>
        <v>#N/A</v>
      </c>
      <c r="K125" s="13" t="str">
        <f>VLOOKUP(A125,'messy data'!A:D,4,FALSE)</f>
        <v>#N/A</v>
      </c>
      <c r="V125" s="9" t="s">
        <v>182</v>
      </c>
      <c r="W125" s="10">
        <v>38.0</v>
      </c>
    </row>
    <row r="126">
      <c r="A126" s="9" t="s">
        <v>183</v>
      </c>
      <c r="B126" s="9" t="str">
        <f>VLOOKUP(A126,'messy data'!A:D,2,FALSE)</f>
        <v>Japanese</v>
      </c>
      <c r="C126" s="10">
        <v>5361.0</v>
      </c>
      <c r="D126" s="10">
        <f t="shared" si="1"/>
        <v>19488</v>
      </c>
      <c r="E126" s="9" t="s">
        <v>184</v>
      </c>
      <c r="F126" s="11">
        <v>867097.0</v>
      </c>
      <c r="G126" s="10">
        <v>516.0</v>
      </c>
      <c r="H126" s="10">
        <v>265.0</v>
      </c>
      <c r="I126" s="10">
        <v>9724.0</v>
      </c>
      <c r="J126" s="13">
        <f>VLOOKUP(A126,'messy data'!A:D,3,FALSE)</f>
        <v>128</v>
      </c>
      <c r="K126" s="13">
        <f>VLOOKUP(A126,'messy data'!A:D,4,FALSE)</f>
        <v>0.919</v>
      </c>
      <c r="V126" s="9" t="s">
        <v>137</v>
      </c>
      <c r="W126" s="10">
        <v>603.0</v>
      </c>
    </row>
    <row r="127">
      <c r="A127" s="9" t="s">
        <v>185</v>
      </c>
      <c r="B127" s="9" t="str">
        <f>VLOOKUP(A127,'messy data'!A:D,2,FALSE)</f>
        <v>Jamaican Patois</v>
      </c>
      <c r="C127" s="10">
        <v>51.0</v>
      </c>
      <c r="D127" s="10">
        <f t="shared" si="1"/>
        <v>598</v>
      </c>
      <c r="E127" s="10">
        <v>2.0</v>
      </c>
      <c r="F127" s="11" t="e">
        <v>#N/A</v>
      </c>
      <c r="G127" s="10">
        <v>133.0</v>
      </c>
      <c r="H127" s="10">
        <v>132.0</v>
      </c>
      <c r="I127" s="12" t="e">
        <v>#N/A</v>
      </c>
      <c r="J127" s="13" t="str">
        <f>VLOOKUP(A127,'messy data'!A:D,3,FALSE)</f>
        <v>#N/A</v>
      </c>
      <c r="K127" s="13" t="str">
        <f>VLOOKUP(A127,'messy data'!A:D,4,FALSE)</f>
        <v>#N/A</v>
      </c>
      <c r="V127" s="9" t="s">
        <v>139</v>
      </c>
      <c r="W127" s="10">
        <v>1223.0</v>
      </c>
    </row>
    <row r="128">
      <c r="A128" s="9" t="s">
        <v>186</v>
      </c>
      <c r="B128" s="9" t="str">
        <f>VLOOKUP(A128,'messy data'!A:D,2,FALSE)</f>
        <v>Lojban</v>
      </c>
      <c r="C128" s="10">
        <v>10.0</v>
      </c>
      <c r="D128" s="10">
        <f t="shared" si="1"/>
        <v>459</v>
      </c>
      <c r="E128" s="10">
        <v>2.0</v>
      </c>
      <c r="F128" s="11" t="e">
        <v>#N/A</v>
      </c>
      <c r="G128" s="10">
        <v>99.0</v>
      </c>
      <c r="H128" s="10">
        <v>95.0</v>
      </c>
      <c r="I128" s="12" t="e">
        <v>#N/A</v>
      </c>
      <c r="J128" s="13" t="str">
        <f>VLOOKUP(A128,'messy data'!A:D,3,FALSE)</f>
        <v>#N/A</v>
      </c>
      <c r="K128" s="13" t="str">
        <f>VLOOKUP(A128,'messy data'!A:D,4,FALSE)</f>
        <v>#N/A</v>
      </c>
      <c r="V128" s="9" t="s">
        <v>140</v>
      </c>
      <c r="W128" s="10">
        <v>6417.0</v>
      </c>
    </row>
    <row r="129">
      <c r="A129" s="9" t="s">
        <v>187</v>
      </c>
      <c r="B129" s="9" t="str">
        <f>VLOOKUP(A129,'messy data'!A:D,2,FALSE)</f>
        <v>Javanese</v>
      </c>
      <c r="C129" s="10">
        <v>354.0</v>
      </c>
      <c r="D129" s="10">
        <f t="shared" si="1"/>
        <v>2070</v>
      </c>
      <c r="E129" s="10">
        <v>74.0</v>
      </c>
      <c r="F129" s="11">
        <v>1906.0</v>
      </c>
      <c r="G129" s="10">
        <v>162.0</v>
      </c>
      <c r="H129" s="10">
        <v>160.0</v>
      </c>
      <c r="I129" s="10">
        <v>245.0</v>
      </c>
      <c r="J129" s="13">
        <f>VLOOKUP(A129,'messy data'!A:D,3,FALSE)</f>
        <v>68.3</v>
      </c>
      <c r="K129" s="13" t="str">
        <f>VLOOKUP(A129,'messy data'!A:D,4,FALSE)</f>
        <v>#N/A</v>
      </c>
      <c r="V129" s="9" t="s">
        <v>141</v>
      </c>
      <c r="W129" s="10">
        <v>95.0</v>
      </c>
    </row>
    <row r="130">
      <c r="A130" s="9" t="s">
        <v>188</v>
      </c>
      <c r="B130" s="9" t="str">
        <f>VLOOKUP(A130,'messy data'!A:D,2,FALSE)</f>
        <v>#N/A</v>
      </c>
      <c r="C130" s="10">
        <v>7.0</v>
      </c>
      <c r="D130" s="10" t="str">
        <f t="shared" si="1"/>
        <v>#N/A</v>
      </c>
      <c r="E130" s="12" t="e">
        <v>#N/A</v>
      </c>
      <c r="F130" s="11" t="e">
        <v>#N/A</v>
      </c>
      <c r="G130" s="12" t="e">
        <v>#N/A</v>
      </c>
      <c r="H130" s="10">
        <v>90.0</v>
      </c>
      <c r="I130" s="12" t="e">
        <v>#N/A</v>
      </c>
      <c r="J130" s="13" t="str">
        <f>VLOOKUP(A130,'messy data'!A:D,3,FALSE)</f>
        <v>#N/A</v>
      </c>
      <c r="K130" s="13" t="str">
        <f>VLOOKUP(A130,'messy data'!A:D,4,FALSE)</f>
        <v>#N/A</v>
      </c>
      <c r="V130" s="9" t="s">
        <v>142</v>
      </c>
      <c r="W130" s="10">
        <v>785.0</v>
      </c>
    </row>
    <row r="131">
      <c r="A131" s="9" t="s">
        <v>189</v>
      </c>
      <c r="B131" s="9" t="str">
        <f>VLOOKUP(A131,'messy data'!A:D,2,FALSE)</f>
        <v>Georgian</v>
      </c>
      <c r="C131" s="10">
        <v>548.0</v>
      </c>
      <c r="D131" s="10">
        <f t="shared" si="1"/>
        <v>3363</v>
      </c>
      <c r="E131" s="10">
        <v>128.0</v>
      </c>
      <c r="F131" s="11">
        <v>12741.0</v>
      </c>
      <c r="G131" s="10">
        <v>170.0</v>
      </c>
      <c r="H131" s="10">
        <v>171.0</v>
      </c>
      <c r="I131" s="10">
        <v>746.0</v>
      </c>
      <c r="J131" s="13" t="str">
        <f>VLOOKUP(A131,'messy data'!A:D,3,FALSE)</f>
        <v>#N/A</v>
      </c>
      <c r="K131" s="13">
        <f>VLOOKUP(A131,'messy data'!A:D,4,FALSE)</f>
        <v>0.812</v>
      </c>
      <c r="V131" s="9" t="s">
        <v>143</v>
      </c>
      <c r="W131" s="10">
        <v>258.0</v>
      </c>
    </row>
    <row r="132">
      <c r="A132" s="9" t="s">
        <v>190</v>
      </c>
      <c r="B132" s="9" t="str">
        <f>VLOOKUP(A132,'messy data'!A:D,2,FALSE)</f>
        <v>Karakalpak</v>
      </c>
      <c r="C132" s="10">
        <v>7.0</v>
      </c>
      <c r="D132" s="10">
        <f t="shared" si="1"/>
        <v>382</v>
      </c>
      <c r="E132" s="10">
        <v>9.0</v>
      </c>
      <c r="F132" s="11" t="e">
        <v>#N/A</v>
      </c>
      <c r="G132" s="10">
        <v>121.0</v>
      </c>
      <c r="H132" s="10">
        <v>121.0</v>
      </c>
      <c r="I132" s="12" t="e">
        <v>#N/A</v>
      </c>
      <c r="J132" s="13" t="str">
        <f>VLOOKUP(A132,'messy data'!A:D,3,FALSE)</f>
        <v>#N/A</v>
      </c>
      <c r="K132" s="13" t="str">
        <f>VLOOKUP(A132,'messy data'!A:D,4,FALSE)</f>
        <v>#N/A</v>
      </c>
      <c r="V132" s="9" t="s">
        <v>191</v>
      </c>
      <c r="W132" s="10">
        <v>146.0</v>
      </c>
    </row>
    <row r="133">
      <c r="A133" s="9" t="s">
        <v>192</v>
      </c>
      <c r="B133" s="9" t="str">
        <f>VLOOKUP(A133,'messy data'!A:D,2,FALSE)</f>
        <v>Kabyle</v>
      </c>
      <c r="C133" s="10">
        <v>53.0</v>
      </c>
      <c r="D133" s="10">
        <f t="shared" si="1"/>
        <v>914</v>
      </c>
      <c r="E133" s="10">
        <v>13.0</v>
      </c>
      <c r="F133" s="11">
        <v>1824.0</v>
      </c>
      <c r="G133" s="10">
        <v>146.0</v>
      </c>
      <c r="H133" s="10">
        <v>128.0</v>
      </c>
      <c r="I133" s="10">
        <v>211.0</v>
      </c>
      <c r="J133" s="13" t="str">
        <f>VLOOKUP(A133,'messy data'!A:D,3,FALSE)</f>
        <v>#N/A</v>
      </c>
      <c r="K133" s="13" t="str">
        <f>VLOOKUP(A133,'messy data'!A:D,4,FALSE)</f>
        <v>#N/A</v>
      </c>
      <c r="V133" s="9" t="s">
        <v>193</v>
      </c>
      <c r="W133" s="10">
        <v>148.0</v>
      </c>
    </row>
    <row r="134">
      <c r="A134" s="9" t="s">
        <v>194</v>
      </c>
      <c r="B134" s="9" t="str">
        <f>VLOOKUP(A134,'messy data'!A:D,2,FALSE)</f>
        <v>Kabardian</v>
      </c>
      <c r="C134" s="10">
        <v>1.0</v>
      </c>
      <c r="D134" s="10">
        <f t="shared" si="1"/>
        <v>201</v>
      </c>
      <c r="E134" s="10">
        <v>7.0</v>
      </c>
      <c r="F134" s="11" t="e">
        <v>#N/A</v>
      </c>
      <c r="G134" s="10">
        <v>90.0</v>
      </c>
      <c r="H134" s="10">
        <v>90.0</v>
      </c>
      <c r="I134" s="12" t="e">
        <v>#N/A</v>
      </c>
      <c r="J134" s="13" t="str">
        <f>VLOOKUP(A134,'messy data'!A:D,3,FALSE)</f>
        <v>#N/A</v>
      </c>
      <c r="K134" s="13" t="str">
        <f>VLOOKUP(A134,'messy data'!A:D,4,FALSE)</f>
        <v>#N/A</v>
      </c>
      <c r="V134" s="9" t="s">
        <v>144</v>
      </c>
      <c r="W134" s="10">
        <v>92.0</v>
      </c>
    </row>
    <row r="135">
      <c r="A135" s="9" t="s">
        <v>195</v>
      </c>
      <c r="B135" s="9" t="str">
        <f>VLOOKUP(A135,'messy data'!A:D,2,FALSE)</f>
        <v>Kabiye</v>
      </c>
      <c r="C135" s="10">
        <v>34.0</v>
      </c>
      <c r="D135" s="10">
        <f t="shared" si="1"/>
        <v>592</v>
      </c>
      <c r="E135" s="10">
        <v>1.0</v>
      </c>
      <c r="F135" s="11" t="e">
        <v>#N/A</v>
      </c>
      <c r="G135" s="10">
        <v>112.0</v>
      </c>
      <c r="H135" s="10">
        <v>112.0</v>
      </c>
      <c r="I135" s="10">
        <v>1.0</v>
      </c>
      <c r="J135" s="13" t="str">
        <f>VLOOKUP(A135,'messy data'!A:D,3,FALSE)</f>
        <v>#N/A</v>
      </c>
      <c r="K135" s="13" t="str">
        <f>VLOOKUP(A135,'messy data'!A:D,4,FALSE)</f>
        <v>#N/A</v>
      </c>
      <c r="V135" s="9" t="s">
        <v>145</v>
      </c>
      <c r="W135" s="10">
        <v>221.0</v>
      </c>
    </row>
    <row r="136">
      <c r="A136" s="9" t="s">
        <v>196</v>
      </c>
      <c r="B136" s="9" t="str">
        <f>VLOOKUP(A136,'messy data'!A:D,2,FALSE)</f>
        <v>Kongo</v>
      </c>
      <c r="C136" s="10">
        <v>4.0</v>
      </c>
      <c r="D136" s="10">
        <f t="shared" si="1"/>
        <v>418</v>
      </c>
      <c r="E136" s="10">
        <v>2.0</v>
      </c>
      <c r="F136" s="11" t="e">
        <v>#N/A</v>
      </c>
      <c r="G136" s="10">
        <v>113.0</v>
      </c>
      <c r="H136" s="10">
        <v>110.0</v>
      </c>
      <c r="I136" s="12" t="e">
        <v>#N/A</v>
      </c>
      <c r="J136" s="13" t="str">
        <f>VLOOKUP(A136,'messy data'!A:D,3,FALSE)</f>
        <v>#N/A</v>
      </c>
      <c r="K136" s="13" t="str">
        <f>VLOOKUP(A136,'messy data'!A:D,4,FALSE)</f>
        <v>#N/A</v>
      </c>
      <c r="V136" s="9" t="s">
        <v>197</v>
      </c>
      <c r="W136" s="10">
        <v>24.0</v>
      </c>
    </row>
    <row r="137">
      <c r="A137" s="9" t="s">
        <v>198</v>
      </c>
      <c r="B137" s="9" t="str">
        <f>VLOOKUP(A137,'messy data'!A:D,2,FALSE)</f>
        <v>Kikuyu</v>
      </c>
      <c r="C137" s="10">
        <v>5.0</v>
      </c>
      <c r="D137" s="10">
        <f t="shared" si="1"/>
        <v>218</v>
      </c>
      <c r="E137" s="10">
        <v>3.0</v>
      </c>
      <c r="F137" s="11" t="e">
        <v>#N/A</v>
      </c>
      <c r="G137" s="10">
        <v>84.0</v>
      </c>
      <c r="H137" s="10">
        <v>84.0</v>
      </c>
      <c r="I137" s="12" t="e">
        <v>#N/A</v>
      </c>
      <c r="J137" s="13" t="str">
        <f>VLOOKUP(A137,'messy data'!A:D,3,FALSE)</f>
        <v>#N/A</v>
      </c>
      <c r="K137" s="13" t="str">
        <f>VLOOKUP(A137,'messy data'!A:D,4,FALSE)</f>
        <v>#N/A</v>
      </c>
      <c r="V137" s="9" t="s">
        <v>147</v>
      </c>
      <c r="W137" s="10">
        <v>1273.0</v>
      </c>
    </row>
    <row r="138">
      <c r="A138" s="9" t="s">
        <v>199</v>
      </c>
      <c r="B138" s="9" t="str">
        <f>VLOOKUP(A138,'messy data'!A:D,2,FALSE)</f>
        <v>Kazakh</v>
      </c>
      <c r="C138" s="10">
        <v>991.0</v>
      </c>
      <c r="D138" s="10">
        <f t="shared" si="1"/>
        <v>4451</v>
      </c>
      <c r="E138" s="10">
        <v>105.0</v>
      </c>
      <c r="F138" s="11">
        <v>43704.0</v>
      </c>
      <c r="G138" s="10">
        <v>171.0</v>
      </c>
      <c r="H138" s="10">
        <v>169.0</v>
      </c>
      <c r="I138" s="10">
        <v>164.0</v>
      </c>
      <c r="J138" s="13">
        <f>VLOOKUP(A138,'messy data'!A:D,3,FALSE)</f>
        <v>12.9</v>
      </c>
      <c r="K138" s="13">
        <f>VLOOKUP(A138,'messy data'!A:D,4,FALSE)</f>
        <v>0.825</v>
      </c>
      <c r="V138" s="9" t="s">
        <v>148</v>
      </c>
      <c r="W138" s="10">
        <v>1020.0</v>
      </c>
    </row>
    <row r="139">
      <c r="A139" s="9" t="s">
        <v>200</v>
      </c>
      <c r="B139" s="9" t="str">
        <f>VLOOKUP(A139,'messy data'!A:D,2,FALSE)</f>
        <v>Greenlandic</v>
      </c>
      <c r="C139" s="10">
        <v>1.0</v>
      </c>
      <c r="D139" s="10">
        <f t="shared" si="1"/>
        <v>267</v>
      </c>
      <c r="E139" s="10">
        <v>5.0</v>
      </c>
      <c r="F139" s="11" t="e">
        <v>#N/A</v>
      </c>
      <c r="G139" s="10">
        <v>97.0</v>
      </c>
      <c r="H139" s="10">
        <v>69.0</v>
      </c>
      <c r="I139" s="12" t="e">
        <v>#N/A</v>
      </c>
      <c r="J139" s="13" t="str">
        <f>VLOOKUP(A139,'messy data'!A:D,3,FALSE)</f>
        <v>#N/A</v>
      </c>
      <c r="K139" s="13" t="str">
        <f>VLOOKUP(A139,'messy data'!A:D,4,FALSE)</f>
        <v>#N/A</v>
      </c>
      <c r="V139" s="9" t="s">
        <v>150</v>
      </c>
      <c r="W139" s="10">
        <v>758.0</v>
      </c>
    </row>
    <row r="140">
      <c r="A140" s="9" t="s">
        <v>201</v>
      </c>
      <c r="B140" s="9" t="str">
        <f>VLOOKUP(A140,'messy data'!A:D,2,FALSE)</f>
        <v>Khmer</v>
      </c>
      <c r="C140" s="10">
        <v>30.0</v>
      </c>
      <c r="D140" s="10">
        <f t="shared" si="1"/>
        <v>404</v>
      </c>
      <c r="E140" s="10">
        <v>20.0</v>
      </c>
      <c r="F140" s="11" t="e">
        <v>#N/A</v>
      </c>
      <c r="G140" s="10">
        <v>81.0</v>
      </c>
      <c r="H140" s="10">
        <v>79.0</v>
      </c>
      <c r="I140" s="10">
        <v>311.0</v>
      </c>
      <c r="J140" s="13">
        <f>VLOOKUP(A140,'messy data'!A:D,3,FALSE)</f>
        <v>16.6</v>
      </c>
      <c r="K140" s="13">
        <f>VLOOKUP(A140,'messy data'!A:D,4,FALSE)</f>
        <v>0.594</v>
      </c>
      <c r="V140" s="9" t="s">
        <v>152</v>
      </c>
      <c r="W140" s="10">
        <v>518.0</v>
      </c>
    </row>
    <row r="141">
      <c r="A141" s="9" t="s">
        <v>202</v>
      </c>
      <c r="B141" s="9" t="str">
        <f>VLOOKUP(A141,'messy data'!A:D,2,FALSE)</f>
        <v>Kannada</v>
      </c>
      <c r="C141" s="10">
        <v>377.0</v>
      </c>
      <c r="D141" s="10">
        <f t="shared" si="1"/>
        <v>2244</v>
      </c>
      <c r="E141" s="10">
        <v>51.0</v>
      </c>
      <c r="F141" s="11" t="e">
        <v>#N/A</v>
      </c>
      <c r="G141" s="10">
        <v>161.0</v>
      </c>
      <c r="H141" s="10">
        <v>158.0</v>
      </c>
      <c r="I141" s="10">
        <v>889.0</v>
      </c>
      <c r="J141" s="13">
        <f>VLOOKUP(A141,'messy data'!A:D,3,FALSE)</f>
        <v>43.6</v>
      </c>
      <c r="K141" s="13" t="str">
        <f>VLOOKUP(A141,'messy data'!A:D,4,FALSE)</f>
        <v>#N/A</v>
      </c>
      <c r="V141" s="9" t="s">
        <v>153</v>
      </c>
      <c r="W141" s="10">
        <v>870.0</v>
      </c>
    </row>
    <row r="142">
      <c r="A142" s="9" t="s">
        <v>203</v>
      </c>
      <c r="B142" s="9" t="str">
        <f>VLOOKUP(A142,'messy data'!A:D,2,FALSE)</f>
        <v>Korean</v>
      </c>
      <c r="C142" s="10">
        <v>2915.0</v>
      </c>
      <c r="D142" s="10">
        <f t="shared" si="1"/>
        <v>9087</v>
      </c>
      <c r="E142" s="10">
        <v>464.0</v>
      </c>
      <c r="F142" s="11">
        <v>124273.0</v>
      </c>
      <c r="G142" s="10">
        <v>454.0</v>
      </c>
      <c r="H142" s="10">
        <v>443.0</v>
      </c>
      <c r="I142" s="10">
        <v>1277.0</v>
      </c>
      <c r="J142" s="13">
        <f>VLOOKUP(A142,'messy data'!A:D,3,FALSE)</f>
        <v>77.3</v>
      </c>
      <c r="K142" s="13">
        <f>VLOOKUP(A142,'messy data'!A:D,4,FALSE)</f>
        <v>0.916</v>
      </c>
      <c r="V142" s="9" t="s">
        <v>154</v>
      </c>
      <c r="W142" s="10">
        <v>307.0</v>
      </c>
    </row>
    <row r="143">
      <c r="A143" s="9" t="s">
        <v>204</v>
      </c>
      <c r="B143" s="9" t="str">
        <f>VLOOKUP(A143,'messy data'!A:D,2,FALSE)</f>
        <v>Komi-Permyak</v>
      </c>
      <c r="C143" s="10">
        <v>5.0</v>
      </c>
      <c r="D143" s="10">
        <f t="shared" si="1"/>
        <v>284</v>
      </c>
      <c r="E143" s="10">
        <v>5.0</v>
      </c>
      <c r="F143" s="11" t="e">
        <v>#N/A</v>
      </c>
      <c r="G143" s="10">
        <v>55.0</v>
      </c>
      <c r="H143" s="10">
        <v>55.0</v>
      </c>
      <c r="I143" s="10">
        <v>1.0</v>
      </c>
      <c r="J143" s="13" t="str">
        <f>VLOOKUP(A143,'messy data'!A:D,3,FALSE)</f>
        <v>#N/A</v>
      </c>
      <c r="K143" s="13" t="str">
        <f>VLOOKUP(A143,'messy data'!A:D,4,FALSE)</f>
        <v>#N/A</v>
      </c>
      <c r="V143" s="9" t="s">
        <v>156</v>
      </c>
      <c r="W143" s="10">
        <v>9508.0</v>
      </c>
    </row>
    <row r="144">
      <c r="A144" s="9" t="s">
        <v>205</v>
      </c>
      <c r="B144" s="9" t="str">
        <f>VLOOKUP(A144,'messy data'!A:D,2,FALSE)</f>
        <v>Karachay-Balkar</v>
      </c>
      <c r="C144" s="10">
        <v>4.0</v>
      </c>
      <c r="D144" s="10">
        <f t="shared" si="1"/>
        <v>234</v>
      </c>
      <c r="E144" s="10">
        <v>2.0</v>
      </c>
      <c r="F144" s="11" t="e">
        <v>#N/A</v>
      </c>
      <c r="G144" s="10">
        <v>76.0</v>
      </c>
      <c r="H144" s="10">
        <v>76.0</v>
      </c>
      <c r="I144" s="12" t="e">
        <v>#N/A</v>
      </c>
      <c r="J144" s="13" t="str">
        <f>VLOOKUP(A144,'messy data'!A:D,3,FALSE)</f>
        <v>#N/A</v>
      </c>
      <c r="K144" s="13" t="str">
        <f>VLOOKUP(A144,'messy data'!A:D,4,FALSE)</f>
        <v>#N/A</v>
      </c>
      <c r="V144" s="9" t="s">
        <v>158</v>
      </c>
      <c r="W144" s="10">
        <v>4653.0</v>
      </c>
    </row>
    <row r="145">
      <c r="A145" s="9" t="s">
        <v>206</v>
      </c>
      <c r="B145" s="9" t="str">
        <f>VLOOKUP(A145,'messy data'!A:D,2,FALSE)</f>
        <v>Kashmiri</v>
      </c>
      <c r="C145" s="10">
        <v>5.0</v>
      </c>
      <c r="D145" s="10">
        <f t="shared" si="1"/>
        <v>102</v>
      </c>
      <c r="E145" s="10">
        <v>6.0</v>
      </c>
      <c r="F145" s="11" t="e">
        <v>#N/A</v>
      </c>
      <c r="G145" s="10">
        <v>15.0</v>
      </c>
      <c r="H145" s="10">
        <v>13.0</v>
      </c>
      <c r="I145" s="12" t="e">
        <v>#N/A</v>
      </c>
      <c r="J145" s="13" t="str">
        <f>VLOOKUP(A145,'messy data'!A:D,3,FALSE)</f>
        <v>#N/A</v>
      </c>
      <c r="K145" s="13" t="str">
        <f>VLOOKUP(A145,'messy data'!A:D,4,FALSE)</f>
        <v>#N/A</v>
      </c>
      <c r="V145" s="9" t="s">
        <v>159</v>
      </c>
      <c r="W145" s="10">
        <v>658.0</v>
      </c>
    </row>
    <row r="146">
      <c r="A146" s="9" t="s">
        <v>207</v>
      </c>
      <c r="B146" s="9" t="str">
        <f>VLOOKUP(A146,'messy data'!A:D,2,FALSE)</f>
        <v>Ripuarian</v>
      </c>
      <c r="C146" s="10">
        <v>18.0</v>
      </c>
      <c r="D146" s="10">
        <f t="shared" si="1"/>
        <v>202</v>
      </c>
      <c r="E146" s="10">
        <v>6.0</v>
      </c>
      <c r="F146" s="11" t="e">
        <v>#N/A</v>
      </c>
      <c r="G146" s="10">
        <v>46.0</v>
      </c>
      <c r="H146" s="10">
        <v>37.0</v>
      </c>
      <c r="I146" s="12" t="e">
        <v>#N/A</v>
      </c>
      <c r="J146" s="13" t="str">
        <f>VLOOKUP(A146,'messy data'!A:D,3,FALSE)</f>
        <v>#N/A</v>
      </c>
      <c r="K146" s="13" t="str">
        <f>VLOOKUP(A146,'messy data'!A:D,4,FALSE)</f>
        <v>#N/A</v>
      </c>
      <c r="V146" s="9" t="s">
        <v>208</v>
      </c>
      <c r="W146" s="10">
        <v>2.0</v>
      </c>
    </row>
    <row r="147">
      <c r="A147" s="9" t="s">
        <v>209</v>
      </c>
      <c r="B147" s="9" t="str">
        <f>VLOOKUP(A147,'messy data'!A:D,2,FALSE)</f>
        <v>Kurdish (Kurmanji)</v>
      </c>
      <c r="C147" s="10">
        <v>192.0</v>
      </c>
      <c r="D147" s="10">
        <f t="shared" si="1"/>
        <v>1820</v>
      </c>
      <c r="E147" s="10">
        <v>55.0</v>
      </c>
      <c r="F147" s="11">
        <v>1463.0</v>
      </c>
      <c r="G147" s="10">
        <v>146.0</v>
      </c>
      <c r="H147" s="10">
        <v>144.0</v>
      </c>
      <c r="I147" s="10">
        <v>291.0</v>
      </c>
      <c r="J147" s="13" t="str">
        <f>VLOOKUP(A147,'messy data'!A:D,3,FALSE)</f>
        <v>#N/A</v>
      </c>
      <c r="K147" s="13" t="str">
        <f>VLOOKUP(A147,'messy data'!A:D,4,FALSE)</f>
        <v>#N/A</v>
      </c>
      <c r="V147" s="9" t="s">
        <v>210</v>
      </c>
      <c r="W147" s="10">
        <v>14.0</v>
      </c>
    </row>
    <row r="148">
      <c r="A148" s="9" t="s">
        <v>211</v>
      </c>
      <c r="B148" s="9" t="str">
        <f>VLOOKUP(A148,'messy data'!A:D,2,FALSE)</f>
        <v>Komi</v>
      </c>
      <c r="C148" s="10">
        <v>6.0</v>
      </c>
      <c r="D148" s="10">
        <f t="shared" si="1"/>
        <v>434</v>
      </c>
      <c r="E148" s="10">
        <v>8.0</v>
      </c>
      <c r="F148" s="11" t="e">
        <v>#N/A</v>
      </c>
      <c r="G148" s="10">
        <v>102.0</v>
      </c>
      <c r="H148" s="10">
        <v>102.0</v>
      </c>
      <c r="I148" s="12" t="e">
        <v>#N/A</v>
      </c>
      <c r="J148" s="13" t="str">
        <f>VLOOKUP(A148,'messy data'!A:D,3,FALSE)</f>
        <v>#N/A</v>
      </c>
      <c r="K148" s="13" t="str">
        <f>VLOOKUP(A148,'messy data'!A:D,4,FALSE)</f>
        <v>#N/A</v>
      </c>
      <c r="V148" s="9" t="s">
        <v>212</v>
      </c>
      <c r="W148" s="10">
        <v>3.0</v>
      </c>
    </row>
    <row r="149">
      <c r="A149" s="9" t="s">
        <v>213</v>
      </c>
      <c r="B149" s="9" t="str">
        <f>VLOOKUP(A149,'messy data'!A:D,2,FALSE)</f>
        <v>Cornish</v>
      </c>
      <c r="C149" s="10">
        <v>6.0</v>
      </c>
      <c r="D149" s="10">
        <f t="shared" si="1"/>
        <v>562</v>
      </c>
      <c r="E149" s="10">
        <v>10.0</v>
      </c>
      <c r="F149" s="11" t="e">
        <v>#N/A</v>
      </c>
      <c r="G149" s="10">
        <v>131.0</v>
      </c>
      <c r="H149" s="10">
        <v>131.0</v>
      </c>
      <c r="I149" s="12" t="e">
        <v>#N/A</v>
      </c>
      <c r="J149" s="13" t="str">
        <f>VLOOKUP(A149,'messy data'!A:D,3,FALSE)</f>
        <v>#N/A</v>
      </c>
      <c r="K149" s="13" t="str">
        <f>VLOOKUP(A149,'messy data'!A:D,4,FALSE)</f>
        <v>#N/A</v>
      </c>
      <c r="V149" s="9" t="s">
        <v>160</v>
      </c>
      <c r="W149" s="10">
        <v>5706.0</v>
      </c>
    </row>
    <row r="150">
      <c r="A150" s="9" t="s">
        <v>214</v>
      </c>
      <c r="B150" s="9" t="str">
        <f>VLOOKUP(A150,'messy data'!A:D,2,FALSE)</f>
        <v>Kyrgyz</v>
      </c>
      <c r="C150" s="10">
        <v>644.0</v>
      </c>
      <c r="D150" s="10">
        <f t="shared" si="1"/>
        <v>2722</v>
      </c>
      <c r="E150" s="10">
        <v>37.0</v>
      </c>
      <c r="F150" s="11">
        <v>21842.0</v>
      </c>
      <c r="G150" s="10">
        <v>159.0</v>
      </c>
      <c r="H150" s="10">
        <v>158.0</v>
      </c>
      <c r="I150" s="10">
        <v>61.0</v>
      </c>
      <c r="J150" s="13" t="str">
        <f>VLOOKUP(A150,'messy data'!A:D,3,FALSE)</f>
        <v>#N/A</v>
      </c>
      <c r="K150" s="13">
        <f>VLOOKUP(A150,'messy data'!A:D,4,FALSE)</f>
        <v>0.697</v>
      </c>
      <c r="V150" s="9" t="s">
        <v>215</v>
      </c>
      <c r="W150" s="10">
        <v>2.0</v>
      </c>
    </row>
    <row r="151">
      <c r="A151" s="9" t="s">
        <v>216</v>
      </c>
      <c r="B151" s="9" t="str">
        <f>VLOOKUP(A151,'messy data'!A:D,2,FALSE)</f>
        <v>Latin</v>
      </c>
      <c r="C151" s="10">
        <v>606.0</v>
      </c>
      <c r="D151" s="10">
        <f t="shared" si="1"/>
        <v>6673</v>
      </c>
      <c r="E151" s="10">
        <v>105.0</v>
      </c>
      <c r="F151" s="11" t="e">
        <v>#N/A</v>
      </c>
      <c r="G151" s="10">
        <v>169.0</v>
      </c>
      <c r="H151" s="10">
        <v>161.0</v>
      </c>
      <c r="I151" s="10">
        <v>196.0</v>
      </c>
      <c r="J151" s="13" t="str">
        <f>VLOOKUP(A151,'messy data'!A:D,3,FALSE)</f>
        <v>#N/A</v>
      </c>
      <c r="K151" s="13" t="str">
        <f>VLOOKUP(A151,'messy data'!A:D,4,FALSE)</f>
        <v>#N/A</v>
      </c>
      <c r="V151" s="9" t="s">
        <v>161</v>
      </c>
      <c r="W151" s="10">
        <v>1284.0</v>
      </c>
    </row>
    <row r="152">
      <c r="A152" s="9" t="s">
        <v>217</v>
      </c>
      <c r="B152" s="9" t="str">
        <f>VLOOKUP(A152,'messy data'!A:D,2,FALSE)</f>
        <v>Ladino</v>
      </c>
      <c r="C152" s="10">
        <v>7.0</v>
      </c>
      <c r="D152" s="10">
        <f t="shared" si="1"/>
        <v>457</v>
      </c>
      <c r="E152" s="10">
        <v>13.0</v>
      </c>
      <c r="F152" s="11" t="e">
        <v>#N/A</v>
      </c>
      <c r="G152" s="10">
        <v>121.0</v>
      </c>
      <c r="H152" s="10">
        <v>103.0</v>
      </c>
      <c r="I152" s="12" t="e">
        <v>#N/A</v>
      </c>
      <c r="J152" s="13" t="str">
        <f>VLOOKUP(A152,'messy data'!A:D,3,FALSE)</f>
        <v>#N/A</v>
      </c>
      <c r="K152" s="13" t="str">
        <f>VLOOKUP(A152,'messy data'!A:D,4,FALSE)</f>
        <v>#N/A</v>
      </c>
      <c r="V152" s="9" t="s">
        <v>162</v>
      </c>
      <c r="W152" s="10">
        <v>1354.0</v>
      </c>
    </row>
    <row r="153">
      <c r="A153" s="9" t="s">
        <v>218</v>
      </c>
      <c r="B153" s="9" t="str">
        <f>VLOOKUP(A153,'messy data'!A:D,2,FALSE)</f>
        <v>Luxembourgish</v>
      </c>
      <c r="C153" s="10">
        <v>151.0</v>
      </c>
      <c r="D153" s="10">
        <f t="shared" si="1"/>
        <v>1782</v>
      </c>
      <c r="E153" s="10">
        <v>49.0</v>
      </c>
      <c r="F153" s="11">
        <v>1936.0</v>
      </c>
      <c r="G153" s="10">
        <v>157.0</v>
      </c>
      <c r="H153" s="10">
        <v>140.0</v>
      </c>
      <c r="I153" s="10">
        <v>1286.0</v>
      </c>
      <c r="J153" s="13" t="str">
        <f>VLOOKUP(A153,'messy data'!A:D,3,FALSE)</f>
        <v>#N/A</v>
      </c>
      <c r="K153" s="13">
        <f>VLOOKUP(A153,'messy data'!A:D,4,FALSE)</f>
        <v>0.916</v>
      </c>
      <c r="V153" s="9" t="s">
        <v>163</v>
      </c>
      <c r="W153" s="10">
        <v>7017.0</v>
      </c>
    </row>
    <row r="154">
      <c r="A154" s="9" t="s">
        <v>219</v>
      </c>
      <c r="B154" s="9" t="str">
        <f>VLOOKUP(A154,'messy data'!A:D,2,FALSE)</f>
        <v>Lak</v>
      </c>
      <c r="C154" s="10">
        <v>9.0</v>
      </c>
      <c r="D154" s="10">
        <f t="shared" si="1"/>
        <v>227</v>
      </c>
      <c r="E154" s="10">
        <v>4.0</v>
      </c>
      <c r="F154" s="11" t="e">
        <v>#N/A</v>
      </c>
      <c r="G154" s="10">
        <v>26.0</v>
      </c>
      <c r="H154" s="10">
        <v>26.0</v>
      </c>
      <c r="I154" s="12" t="e">
        <v>#N/A</v>
      </c>
      <c r="J154" s="13" t="str">
        <f>VLOOKUP(A154,'messy data'!A:D,3,FALSE)</f>
        <v>#N/A</v>
      </c>
      <c r="K154" s="13" t="str">
        <f>VLOOKUP(A154,'messy data'!A:D,4,FALSE)</f>
        <v>#N/A</v>
      </c>
      <c r="V154" s="9" t="s">
        <v>164</v>
      </c>
      <c r="W154" s="10">
        <v>6072.0</v>
      </c>
    </row>
    <row r="155">
      <c r="A155" s="9" t="s">
        <v>220</v>
      </c>
      <c r="B155" s="9" t="str">
        <f>VLOOKUP(A155,'messy data'!A:D,2,FALSE)</f>
        <v>Lezgian</v>
      </c>
      <c r="C155" s="10">
        <v>17.0</v>
      </c>
      <c r="D155" s="10">
        <f t="shared" si="1"/>
        <v>364</v>
      </c>
      <c r="E155" s="10">
        <v>8.0</v>
      </c>
      <c r="F155" s="11" t="e">
        <v>#N/A</v>
      </c>
      <c r="G155" s="10">
        <v>104.0</v>
      </c>
      <c r="H155" s="10">
        <v>104.0</v>
      </c>
      <c r="I155" s="12" t="e">
        <v>#N/A</v>
      </c>
      <c r="J155" s="13" t="str">
        <f>VLOOKUP(A155,'messy data'!A:D,3,FALSE)</f>
        <v>#N/A</v>
      </c>
      <c r="K155" s="13" t="str">
        <f>VLOOKUP(A155,'messy data'!A:D,4,FALSE)</f>
        <v>#N/A</v>
      </c>
      <c r="V155" s="9" t="s">
        <v>166</v>
      </c>
      <c r="W155" s="10">
        <v>505.0</v>
      </c>
    </row>
    <row r="156">
      <c r="A156" s="9" t="s">
        <v>221</v>
      </c>
      <c r="B156" s="9" t="str">
        <f>VLOOKUP(A156,'messy data'!A:D,2,FALSE)</f>
        <v>Lingua Franca Nova</v>
      </c>
      <c r="C156" s="10">
        <v>91.0</v>
      </c>
      <c r="D156" s="10">
        <f t="shared" si="1"/>
        <v>1184</v>
      </c>
      <c r="E156" s="10">
        <v>6.0</v>
      </c>
      <c r="F156" s="11">
        <v>2037.0</v>
      </c>
      <c r="G156" s="10">
        <v>136.0</v>
      </c>
      <c r="H156" s="10">
        <v>133.0</v>
      </c>
      <c r="I156" s="10">
        <v>1.0</v>
      </c>
      <c r="J156" s="13" t="str">
        <f>VLOOKUP(A156,'messy data'!A:D,3,FALSE)</f>
        <v>#N/A</v>
      </c>
      <c r="K156" s="13" t="str">
        <f>VLOOKUP(A156,'messy data'!A:D,4,FALSE)</f>
        <v>#N/A</v>
      </c>
      <c r="V156" s="9" t="s">
        <v>222</v>
      </c>
      <c r="W156" s="10">
        <v>3.0</v>
      </c>
    </row>
    <row r="157">
      <c r="A157" s="9" t="s">
        <v>223</v>
      </c>
      <c r="B157" s="9" t="str">
        <f>VLOOKUP(A157,'messy data'!A:D,2,FALSE)</f>
        <v>Luganda</v>
      </c>
      <c r="C157" s="10">
        <v>37.0</v>
      </c>
      <c r="D157" s="10">
        <f t="shared" si="1"/>
        <v>189</v>
      </c>
      <c r="E157" s="10">
        <v>6.0</v>
      </c>
      <c r="F157" s="11" t="e">
        <v>#N/A</v>
      </c>
      <c r="G157" s="10">
        <v>46.0</v>
      </c>
      <c r="H157" s="10">
        <v>46.0</v>
      </c>
      <c r="I157" s="12" t="e">
        <v>#N/A</v>
      </c>
      <c r="J157" s="13" t="str">
        <f>VLOOKUP(A157,'messy data'!A:D,3,FALSE)</f>
        <v>#N/A</v>
      </c>
      <c r="K157" s="13" t="str">
        <f>VLOOKUP(A157,'messy data'!A:D,4,FALSE)</f>
        <v>#N/A</v>
      </c>
      <c r="V157" s="9" t="s">
        <v>167</v>
      </c>
      <c r="W157" s="10">
        <v>2189.0</v>
      </c>
    </row>
    <row r="158">
      <c r="A158" s="9" t="s">
        <v>224</v>
      </c>
      <c r="B158" s="9" t="str">
        <f>VLOOKUP(A158,'messy data'!A:D,2,FALSE)</f>
        <v>Limburgish</v>
      </c>
      <c r="C158" s="10">
        <v>86.0</v>
      </c>
      <c r="D158" s="10">
        <f t="shared" si="1"/>
        <v>1322</v>
      </c>
      <c r="E158" s="10">
        <v>19.0</v>
      </c>
      <c r="F158" s="11" t="e">
        <v>#N/A</v>
      </c>
      <c r="G158" s="10">
        <v>142.0</v>
      </c>
      <c r="H158" s="10">
        <v>139.0</v>
      </c>
      <c r="I158" s="10">
        <v>46.0</v>
      </c>
      <c r="J158" s="13" t="str">
        <f>VLOOKUP(A158,'messy data'!A:D,3,FALSE)</f>
        <v>#N/A</v>
      </c>
      <c r="K158" s="13" t="str">
        <f>VLOOKUP(A158,'messy data'!A:D,4,FALSE)</f>
        <v>#N/A</v>
      </c>
      <c r="V158" s="9" t="s">
        <v>168</v>
      </c>
      <c r="W158" s="10">
        <v>8149.0</v>
      </c>
    </row>
    <row r="159">
      <c r="A159" s="9" t="s">
        <v>225</v>
      </c>
      <c r="B159" s="9" t="str">
        <f>VLOOKUP(A159,'messy data'!A:D,2,FALSE)</f>
        <v>Ligurian</v>
      </c>
      <c r="C159" s="10">
        <v>40.0</v>
      </c>
      <c r="D159" s="10">
        <f t="shared" si="1"/>
        <v>833</v>
      </c>
      <c r="E159" s="10">
        <v>17.0</v>
      </c>
      <c r="F159" s="11">
        <v>1343.0</v>
      </c>
      <c r="G159" s="10">
        <v>137.0</v>
      </c>
      <c r="H159" s="10">
        <v>134.0</v>
      </c>
      <c r="I159" s="10">
        <v>13.0</v>
      </c>
      <c r="J159" s="13" t="str">
        <f>VLOOKUP(A159,'messy data'!A:D,3,FALSE)</f>
        <v>#N/A</v>
      </c>
      <c r="K159" s="13" t="str">
        <f>VLOOKUP(A159,'messy data'!A:D,4,FALSE)</f>
        <v>#N/A</v>
      </c>
      <c r="V159" s="9" t="s">
        <v>169</v>
      </c>
      <c r="W159" s="10">
        <v>616.0</v>
      </c>
    </row>
    <row r="160">
      <c r="A160" s="9" t="s">
        <v>226</v>
      </c>
      <c r="B160" s="9" t="str">
        <f>VLOOKUP(A160,'messy data'!A:D,2,FALSE)</f>
        <v>Ladin</v>
      </c>
      <c r="C160" s="10">
        <v>4.0</v>
      </c>
      <c r="D160" s="10">
        <f t="shared" si="1"/>
        <v>348</v>
      </c>
      <c r="E160" s="10">
        <v>8.0</v>
      </c>
      <c r="F160" s="11" t="e">
        <v>#N/A</v>
      </c>
      <c r="G160" s="10">
        <v>98.0</v>
      </c>
      <c r="H160" s="10">
        <v>98.0</v>
      </c>
      <c r="I160" s="12" t="e">
        <v>#N/A</v>
      </c>
      <c r="J160" s="13" t="str">
        <f>VLOOKUP(A160,'messy data'!A:D,3,FALSE)</f>
        <v>#N/A</v>
      </c>
      <c r="K160" s="13" t="str">
        <f>VLOOKUP(A160,'messy data'!A:D,4,FALSE)</f>
        <v>#N/A</v>
      </c>
      <c r="V160" s="9" t="s">
        <v>171</v>
      </c>
      <c r="W160" s="10">
        <v>322.0</v>
      </c>
    </row>
    <row r="161">
      <c r="A161" s="9" t="s">
        <v>227</v>
      </c>
      <c r="B161" s="9" t="str">
        <f>VLOOKUP(A161,'messy data'!A:D,2,FALSE)</f>
        <v>Lombard</v>
      </c>
      <c r="C161" s="10">
        <v>85.0</v>
      </c>
      <c r="D161" s="10">
        <f t="shared" si="1"/>
        <v>1120</v>
      </c>
      <c r="E161" s="10">
        <v>40.0</v>
      </c>
      <c r="F161" s="11">
        <v>1607.0</v>
      </c>
      <c r="G161" s="10">
        <v>142.0</v>
      </c>
      <c r="H161" s="10">
        <v>139.0</v>
      </c>
      <c r="I161" s="10">
        <v>112.0</v>
      </c>
      <c r="J161" s="13" t="str">
        <f>VLOOKUP(A161,'messy data'!A:D,3,FALSE)</f>
        <v>#N/A</v>
      </c>
      <c r="K161" s="13" t="str">
        <f>VLOOKUP(A161,'messy data'!A:D,4,FALSE)</f>
        <v>#N/A</v>
      </c>
      <c r="V161" s="9" t="s">
        <v>228</v>
      </c>
      <c r="W161" s="10">
        <v>7.0</v>
      </c>
    </row>
    <row r="162">
      <c r="A162" s="9" t="s">
        <v>229</v>
      </c>
      <c r="B162" s="9" t="str">
        <f>VLOOKUP(A162,'messy data'!A:D,2,FALSE)</f>
        <v>Lingala</v>
      </c>
      <c r="C162" s="10">
        <v>83.0</v>
      </c>
      <c r="D162" s="10">
        <f t="shared" si="1"/>
        <v>628</v>
      </c>
      <c r="E162" s="10">
        <v>5.0</v>
      </c>
      <c r="F162" s="11" t="e">
        <v>#N/A</v>
      </c>
      <c r="G162" s="10">
        <v>133.0</v>
      </c>
      <c r="H162" s="10">
        <v>133.0</v>
      </c>
      <c r="I162" s="12" t="e">
        <v>#N/A</v>
      </c>
      <c r="J162" s="13" t="str">
        <f>VLOOKUP(A162,'messy data'!A:D,3,FALSE)</f>
        <v>#N/A</v>
      </c>
      <c r="K162" s="13" t="str">
        <f>VLOOKUP(A162,'messy data'!A:D,4,FALSE)</f>
        <v>#N/A</v>
      </c>
      <c r="V162" s="9" t="s">
        <v>172</v>
      </c>
      <c r="W162" s="10">
        <v>192.0</v>
      </c>
    </row>
    <row r="163">
      <c r="A163" s="9" t="s">
        <v>230</v>
      </c>
      <c r="B163" s="9" t="str">
        <f>VLOOKUP(A163,'messy data'!A:D,2,FALSE)</f>
        <v>Lao</v>
      </c>
      <c r="C163" s="10">
        <v>19.0</v>
      </c>
      <c r="D163" s="10">
        <f t="shared" si="1"/>
        <v>416</v>
      </c>
      <c r="E163" s="10">
        <v>8.0</v>
      </c>
      <c r="F163" s="11">
        <v>1381.0</v>
      </c>
      <c r="G163" s="10">
        <v>95.0</v>
      </c>
      <c r="H163" s="10">
        <v>95.0</v>
      </c>
      <c r="I163" s="10">
        <v>4.0</v>
      </c>
      <c r="J163" s="13" t="str">
        <f>VLOOKUP(A163,'messy data'!A:D,3,FALSE)</f>
        <v>#N/A</v>
      </c>
      <c r="K163" s="13">
        <f>VLOOKUP(A163,'messy data'!A:D,4,FALSE)</f>
        <v>0.613</v>
      </c>
      <c r="V163" s="9" t="s">
        <v>231</v>
      </c>
      <c r="W163" s="10">
        <v>12.0</v>
      </c>
    </row>
    <row r="164">
      <c r="A164" s="9" t="s">
        <v>232</v>
      </c>
      <c r="B164" s="9" t="str">
        <f>VLOOKUP(A164,'messy data'!A:D,2,FALSE)</f>
        <v>Lithuanian</v>
      </c>
      <c r="C164" s="10">
        <v>975.0</v>
      </c>
      <c r="D164" s="10">
        <f t="shared" si="1"/>
        <v>4951</v>
      </c>
      <c r="E164" s="10">
        <v>177.0</v>
      </c>
      <c r="F164" s="11">
        <v>53740.0</v>
      </c>
      <c r="G164" s="10">
        <v>171.0</v>
      </c>
      <c r="H164" s="10">
        <v>168.0</v>
      </c>
      <c r="I164" s="10">
        <v>687.0</v>
      </c>
      <c r="J164" s="13" t="str">
        <f>VLOOKUP(A164,'messy data'!A:D,3,FALSE)</f>
        <v>#N/A</v>
      </c>
      <c r="K164" s="13">
        <f>VLOOKUP(A164,'messy data'!A:D,4,FALSE)</f>
        <v>0.882</v>
      </c>
      <c r="V164" s="9" t="s">
        <v>233</v>
      </c>
      <c r="W164" s="10">
        <v>12.0</v>
      </c>
    </row>
    <row r="165">
      <c r="A165" s="9" t="s">
        <v>234</v>
      </c>
      <c r="B165" s="9" t="str">
        <f>VLOOKUP(A165,'messy data'!A:D,2,FALSE)</f>
        <v>Latgalian</v>
      </c>
      <c r="C165" s="12" t="e">
        <v>#N/A</v>
      </c>
      <c r="D165" s="10">
        <f t="shared" si="1"/>
        <v>203</v>
      </c>
      <c r="E165" s="10">
        <v>2.0</v>
      </c>
      <c r="F165" s="11" t="e">
        <v>#N/A</v>
      </c>
      <c r="G165" s="10">
        <v>74.0</v>
      </c>
      <c r="H165" s="10">
        <v>74.0</v>
      </c>
      <c r="I165" s="12" t="e">
        <v>#N/A</v>
      </c>
      <c r="J165" s="13" t="str">
        <f>VLOOKUP(A165,'messy data'!A:D,3,FALSE)</f>
        <v>#N/A</v>
      </c>
      <c r="K165" s="13" t="str">
        <f>VLOOKUP(A165,'messy data'!A:D,4,FALSE)</f>
        <v>#N/A</v>
      </c>
      <c r="V165" s="9" t="s">
        <v>173</v>
      </c>
      <c r="W165" s="10">
        <v>756.0</v>
      </c>
    </row>
    <row r="166">
      <c r="A166" s="9" t="s">
        <v>235</v>
      </c>
      <c r="B166" s="9" t="str">
        <f>VLOOKUP(A166,'messy data'!A:D,2,FALSE)</f>
        <v>Latvian</v>
      </c>
      <c r="C166" s="10">
        <v>680.0</v>
      </c>
      <c r="D166" s="10">
        <f t="shared" si="1"/>
        <v>3883</v>
      </c>
      <c r="E166" s="10">
        <v>156.0</v>
      </c>
      <c r="F166" s="11">
        <v>36121.0</v>
      </c>
      <c r="G166" s="10">
        <v>186.0</v>
      </c>
      <c r="H166" s="10">
        <v>175.0</v>
      </c>
      <c r="I166" s="10">
        <v>2488.0</v>
      </c>
      <c r="J166" s="13" t="str">
        <f>VLOOKUP(A166,'messy data'!A:D,3,FALSE)</f>
        <v>#N/A</v>
      </c>
      <c r="K166" s="13">
        <f>VLOOKUP(A166,'messy data'!A:D,4,FALSE)</f>
        <v>0.866</v>
      </c>
      <c r="V166" s="9" t="s">
        <v>174</v>
      </c>
      <c r="W166" s="10">
        <v>369.0</v>
      </c>
    </row>
    <row r="167">
      <c r="A167" s="9" t="s">
        <v>236</v>
      </c>
      <c r="B167" s="9" t="str">
        <f>VLOOKUP(A167,'messy data'!A:D,2,FALSE)</f>
        <v>#N/A</v>
      </c>
      <c r="C167" s="10">
        <v>60.0</v>
      </c>
      <c r="D167" s="10">
        <f t="shared" si="1"/>
        <v>984</v>
      </c>
      <c r="E167" s="12" t="e">
        <v>#N/A</v>
      </c>
      <c r="F167" s="11" t="e">
        <v>#N/A</v>
      </c>
      <c r="G167" s="10">
        <v>134.0</v>
      </c>
      <c r="H167" s="10">
        <v>134.0</v>
      </c>
      <c r="I167" s="12" t="e">
        <v>#N/A</v>
      </c>
      <c r="J167" s="13" t="str">
        <f>VLOOKUP(A167,'messy data'!A:D,3,FALSE)</f>
        <v>#N/A</v>
      </c>
      <c r="K167" s="13" t="str">
        <f>VLOOKUP(A167,'messy data'!A:D,4,FALSE)</f>
        <v>#N/A</v>
      </c>
      <c r="V167" s="9" t="s">
        <v>175</v>
      </c>
      <c r="W167" s="10">
        <v>2311.0</v>
      </c>
    </row>
    <row r="168">
      <c r="A168" s="9" t="s">
        <v>237</v>
      </c>
      <c r="B168" s="9" t="str">
        <f>VLOOKUP(A168,'messy data'!A:D,2,FALSE)</f>
        <v>Madurese</v>
      </c>
      <c r="C168" s="10">
        <v>2.0</v>
      </c>
      <c r="D168" s="10">
        <f t="shared" si="1"/>
        <v>120</v>
      </c>
      <c r="E168" s="12" t="e">
        <v>#N/A</v>
      </c>
      <c r="F168" s="11" t="e">
        <v>#N/A</v>
      </c>
      <c r="G168" s="10">
        <v>25.0</v>
      </c>
      <c r="H168" s="10">
        <v>30.0</v>
      </c>
      <c r="I168" s="12" t="e">
        <v>#N/A</v>
      </c>
      <c r="J168" s="13" t="str">
        <f>VLOOKUP(A168,'messy data'!A:D,3,FALSE)</f>
        <v>#N/A</v>
      </c>
      <c r="K168" s="13" t="str">
        <f>VLOOKUP(A168,'messy data'!A:D,4,FALSE)</f>
        <v>#N/A</v>
      </c>
      <c r="V168" s="9" t="s">
        <v>176</v>
      </c>
      <c r="W168" s="10">
        <v>2959.0</v>
      </c>
    </row>
    <row r="169">
      <c r="A169" s="9" t="s">
        <v>238</v>
      </c>
      <c r="B169" s="9" t="str">
        <f>VLOOKUP(A169,'messy data'!A:D,2,FALSE)</f>
        <v>Maithili</v>
      </c>
      <c r="C169" s="10">
        <v>40.0</v>
      </c>
      <c r="D169" s="10">
        <f t="shared" si="1"/>
        <v>392</v>
      </c>
      <c r="E169" s="10">
        <v>15.0</v>
      </c>
      <c r="F169" s="11" t="e">
        <v>#N/A</v>
      </c>
      <c r="G169" s="10">
        <v>95.0</v>
      </c>
      <c r="H169" s="10">
        <v>94.0</v>
      </c>
      <c r="I169" s="10">
        <v>42.0</v>
      </c>
      <c r="J169" s="13">
        <f>VLOOKUP(A169,'messy data'!A:D,3,FALSE)</f>
        <v>33.9</v>
      </c>
      <c r="K169" s="13" t="str">
        <f>VLOOKUP(A169,'messy data'!A:D,4,FALSE)</f>
        <v>#N/A</v>
      </c>
      <c r="V169" s="9" t="s">
        <v>177</v>
      </c>
      <c r="W169" s="10">
        <v>18763.0</v>
      </c>
    </row>
    <row r="170">
      <c r="A170" s="9" t="s">
        <v>239</v>
      </c>
      <c r="B170" s="9" t="str">
        <f>VLOOKUP(A170,'messy data'!A:D,2,FALSE)</f>
        <v>Moksha</v>
      </c>
      <c r="C170" s="10">
        <v>3.0</v>
      </c>
      <c r="D170" s="10">
        <f t="shared" si="1"/>
        <v>205</v>
      </c>
      <c r="E170" s="10">
        <v>2.0</v>
      </c>
      <c r="F170" s="11" t="e">
        <v>#N/A</v>
      </c>
      <c r="G170" s="10">
        <v>74.0</v>
      </c>
      <c r="H170" s="10">
        <v>74.0</v>
      </c>
      <c r="I170" s="12" t="e">
        <v>#N/A</v>
      </c>
      <c r="J170" s="13" t="str">
        <f>VLOOKUP(A170,'messy data'!A:D,3,FALSE)</f>
        <v>#N/A</v>
      </c>
      <c r="K170" s="13" t="str">
        <f>VLOOKUP(A170,'messy data'!A:D,4,FALSE)</f>
        <v>#N/A</v>
      </c>
      <c r="V170" s="9" t="s">
        <v>181</v>
      </c>
      <c r="W170" s="10">
        <v>247.0</v>
      </c>
    </row>
    <row r="171">
      <c r="A171" s="9" t="s">
        <v>240</v>
      </c>
      <c r="B171" s="9" t="str">
        <f>VLOOKUP(A171,'messy data'!A:D,2,FALSE)</f>
        <v>Malagasy</v>
      </c>
      <c r="C171" s="10">
        <v>24.0</v>
      </c>
      <c r="D171" s="10">
        <f t="shared" si="1"/>
        <v>819</v>
      </c>
      <c r="E171" s="10">
        <v>19.0</v>
      </c>
      <c r="F171" s="11" t="e">
        <v>#N/A</v>
      </c>
      <c r="G171" s="10">
        <v>127.0</v>
      </c>
      <c r="H171" s="10">
        <v>126.0</v>
      </c>
      <c r="I171" s="10">
        <v>1.0</v>
      </c>
      <c r="J171" s="13" t="str">
        <f>VLOOKUP(A171,'messy data'!A:D,3,FALSE)</f>
        <v>#N/A</v>
      </c>
      <c r="K171" s="13">
        <f>VLOOKUP(A171,'messy data'!A:D,4,FALSE)</f>
        <v>0.528</v>
      </c>
      <c r="V171" s="9" t="s">
        <v>183</v>
      </c>
      <c r="W171" s="10">
        <v>19488.0</v>
      </c>
    </row>
    <row r="172">
      <c r="A172" s="9" t="s">
        <v>241</v>
      </c>
      <c r="B172" s="9" t="str">
        <f>VLOOKUP(A172,'messy data'!A:D,2,FALSE)</f>
        <v>Meadow Mari</v>
      </c>
      <c r="C172" s="10">
        <v>4.0</v>
      </c>
      <c r="D172" s="10">
        <f t="shared" si="1"/>
        <v>527</v>
      </c>
      <c r="E172" s="10">
        <v>7.0</v>
      </c>
      <c r="F172" s="11" t="e">
        <v>#N/A</v>
      </c>
      <c r="G172" s="10">
        <v>127.0</v>
      </c>
      <c r="H172" s="10">
        <v>98.0</v>
      </c>
      <c r="I172" s="12" t="e">
        <v>#N/A</v>
      </c>
      <c r="J172" s="13" t="str">
        <f>VLOOKUP(A172,'messy data'!A:D,3,FALSE)</f>
        <v>#N/A</v>
      </c>
      <c r="K172" s="13" t="str">
        <f>VLOOKUP(A172,'messy data'!A:D,4,FALSE)</f>
        <v>#N/A</v>
      </c>
      <c r="V172" s="9" t="s">
        <v>185</v>
      </c>
      <c r="W172" s="10">
        <v>598.0</v>
      </c>
    </row>
    <row r="173">
      <c r="A173" s="9" t="s">
        <v>242</v>
      </c>
      <c r="B173" s="9" t="str">
        <f>VLOOKUP(A173,'messy data'!A:D,2,FALSE)</f>
        <v>Māori</v>
      </c>
      <c r="C173" s="10">
        <v>5.0</v>
      </c>
      <c r="D173" s="10">
        <f t="shared" si="1"/>
        <v>435</v>
      </c>
      <c r="E173" s="10">
        <v>7.0</v>
      </c>
      <c r="F173" s="11" t="e">
        <v>#N/A</v>
      </c>
      <c r="G173" s="10">
        <v>122.0</v>
      </c>
      <c r="H173" s="10">
        <v>85.0</v>
      </c>
      <c r="I173" s="10">
        <v>1.0</v>
      </c>
      <c r="J173" s="13" t="str">
        <f>VLOOKUP(A173,'messy data'!A:D,3,FALSE)</f>
        <v>#N/A</v>
      </c>
      <c r="K173" s="13" t="str">
        <f>VLOOKUP(A173,'messy data'!A:D,4,FALSE)</f>
        <v>#N/A</v>
      </c>
      <c r="V173" s="9" t="s">
        <v>186</v>
      </c>
      <c r="W173" s="10">
        <v>459.0</v>
      </c>
    </row>
    <row r="174">
      <c r="A174" s="9" t="s">
        <v>243</v>
      </c>
      <c r="B174" s="9" t="str">
        <f>VLOOKUP(A174,'messy data'!A:D,2,FALSE)</f>
        <v>Minangkabau</v>
      </c>
      <c r="C174" s="10">
        <v>87.0</v>
      </c>
      <c r="D174" s="10">
        <f t="shared" si="1"/>
        <v>622</v>
      </c>
      <c r="E174" s="10">
        <v>31.0</v>
      </c>
      <c r="F174" s="11">
        <v>1305.0</v>
      </c>
      <c r="G174" s="10">
        <v>128.0</v>
      </c>
      <c r="H174" s="10">
        <v>93.0</v>
      </c>
      <c r="I174" s="10">
        <v>153.0</v>
      </c>
      <c r="J174" s="13" t="str">
        <f>VLOOKUP(A174,'messy data'!A:D,3,FALSE)</f>
        <v>#N/A</v>
      </c>
      <c r="K174" s="13" t="str">
        <f>VLOOKUP(A174,'messy data'!A:D,4,FALSE)</f>
        <v>#N/A</v>
      </c>
      <c r="V174" s="9" t="s">
        <v>244</v>
      </c>
      <c r="W174" s="10">
        <v>1.0</v>
      </c>
    </row>
    <row r="175">
      <c r="A175" s="9" t="s">
        <v>245</v>
      </c>
      <c r="B175" s="9" t="str">
        <f>VLOOKUP(A175,'messy data'!A:D,2,FALSE)</f>
        <v>Macedonian</v>
      </c>
      <c r="C175" s="10">
        <v>879.0</v>
      </c>
      <c r="D175" s="10">
        <f t="shared" si="1"/>
        <v>4738</v>
      </c>
      <c r="E175" s="10">
        <v>147.0</v>
      </c>
      <c r="F175" s="11">
        <v>269.0</v>
      </c>
      <c r="G175" s="10">
        <v>184.0</v>
      </c>
      <c r="H175" s="10">
        <v>169.0</v>
      </c>
      <c r="I175" s="10">
        <v>174.0</v>
      </c>
      <c r="J175" s="13" t="str">
        <f>VLOOKUP(A175,'messy data'!A:D,3,FALSE)</f>
        <v>#N/A</v>
      </c>
      <c r="K175" s="13">
        <f>VLOOKUP(A175,'messy data'!A:D,4,FALSE)</f>
        <v>0.774</v>
      </c>
      <c r="V175" s="9" t="s">
        <v>187</v>
      </c>
      <c r="W175" s="10">
        <v>2070.0</v>
      </c>
    </row>
    <row r="176">
      <c r="A176" s="9" t="s">
        <v>246</v>
      </c>
      <c r="B176" s="9" t="str">
        <f>VLOOKUP(A176,'messy data'!A:D,2,FALSE)</f>
        <v>Malayalam</v>
      </c>
      <c r="C176" s="10">
        <v>760.0</v>
      </c>
      <c r="D176" s="10">
        <f t="shared" si="1"/>
        <v>3516</v>
      </c>
      <c r="E176" s="10">
        <v>126.0</v>
      </c>
      <c r="F176" s="11">
        <v>27805.0</v>
      </c>
      <c r="G176" s="10">
        <v>193.0</v>
      </c>
      <c r="H176" s="10">
        <v>186.0</v>
      </c>
      <c r="I176" s="10">
        <v>514.0</v>
      </c>
      <c r="J176" s="13">
        <f>VLOOKUP(A176,'messy data'!A:D,3,FALSE)</f>
        <v>37.1</v>
      </c>
      <c r="K176" s="13" t="str">
        <f>VLOOKUP(A176,'messy data'!A:D,4,FALSE)</f>
        <v>#N/A</v>
      </c>
      <c r="V176" s="9" t="s">
        <v>189</v>
      </c>
      <c r="W176" s="10">
        <v>3363.0</v>
      </c>
    </row>
    <row r="177">
      <c r="A177" s="9" t="s">
        <v>247</v>
      </c>
      <c r="B177" s="9" t="str">
        <f>VLOOKUP(A177,'messy data'!A:D,2,FALSE)</f>
        <v>Mongolian</v>
      </c>
      <c r="C177" s="10">
        <v>129.0</v>
      </c>
      <c r="D177" s="10">
        <f t="shared" si="1"/>
        <v>1291</v>
      </c>
      <c r="E177" s="10">
        <v>42.0</v>
      </c>
      <c r="F177" s="11" t="e">
        <v>#N/A</v>
      </c>
      <c r="G177" s="10">
        <v>137.0</v>
      </c>
      <c r="H177" s="10">
        <v>137.0</v>
      </c>
      <c r="I177" s="10">
        <v>26.0</v>
      </c>
      <c r="J177" s="13" t="str">
        <f>VLOOKUP(A177,'messy data'!A:D,3,FALSE)</f>
        <v>#N/A</v>
      </c>
      <c r="K177" s="13">
        <f>VLOOKUP(A177,'messy data'!A:D,4,FALSE)</f>
        <v>0.737</v>
      </c>
      <c r="V177" s="9" t="s">
        <v>190</v>
      </c>
      <c r="W177" s="10">
        <v>382.0</v>
      </c>
    </row>
    <row r="178">
      <c r="A178" s="9" t="s">
        <v>248</v>
      </c>
      <c r="B178" s="9" t="str">
        <f>VLOOKUP(A178,'messy data'!A:D,2,FALSE)</f>
        <v>Mon</v>
      </c>
      <c r="C178" s="10">
        <v>12.0</v>
      </c>
      <c r="D178" s="10">
        <f t="shared" si="1"/>
        <v>92</v>
      </c>
      <c r="E178" s="10">
        <v>10.0</v>
      </c>
      <c r="F178" s="11" t="e">
        <v>#N/A</v>
      </c>
      <c r="G178" s="10">
        <v>11.0</v>
      </c>
      <c r="H178" s="10">
        <v>11.0</v>
      </c>
      <c r="I178" s="10">
        <v>178.0</v>
      </c>
      <c r="J178" s="13" t="str">
        <f>VLOOKUP(A178,'messy data'!A:D,3,FALSE)</f>
        <v>#N/A</v>
      </c>
      <c r="K178" s="13" t="str">
        <f>VLOOKUP(A178,'messy data'!A:D,4,FALSE)</f>
        <v>#N/A</v>
      </c>
      <c r="V178" s="9" t="s">
        <v>192</v>
      </c>
      <c r="W178" s="10">
        <v>914.0</v>
      </c>
    </row>
    <row r="179">
      <c r="A179" s="9" t="s">
        <v>249</v>
      </c>
      <c r="B179" s="9" t="str">
        <f>VLOOKUP(A179,'messy data'!A:D,2,FALSE)</f>
        <v>Marathi</v>
      </c>
      <c r="C179" s="10">
        <v>233.0</v>
      </c>
      <c r="D179" s="10">
        <f t="shared" si="1"/>
        <v>1646</v>
      </c>
      <c r="E179" s="10">
        <v>66.0</v>
      </c>
      <c r="F179" s="11">
        <v>7010.0</v>
      </c>
      <c r="G179" s="10">
        <v>155.0</v>
      </c>
      <c r="H179" s="10">
        <v>154.0</v>
      </c>
      <c r="I179" s="10">
        <v>617.0</v>
      </c>
      <c r="J179" s="13">
        <f>VLOOKUP(A179,'messy data'!A:D,3,FALSE)</f>
        <v>83.1</v>
      </c>
      <c r="K179" s="13" t="str">
        <f>VLOOKUP(A179,'messy data'!A:D,4,FALSE)</f>
        <v>#N/A</v>
      </c>
      <c r="V179" s="9" t="s">
        <v>194</v>
      </c>
      <c r="W179" s="10">
        <v>201.0</v>
      </c>
    </row>
    <row r="180">
      <c r="A180" s="9" t="s">
        <v>250</v>
      </c>
      <c r="B180" s="9" t="str">
        <f>VLOOKUP(A180,'messy data'!A:D,2,FALSE)</f>
        <v>Hill Mari</v>
      </c>
      <c r="C180" s="10">
        <v>4.0</v>
      </c>
      <c r="D180" s="10">
        <f t="shared" si="1"/>
        <v>566</v>
      </c>
      <c r="E180" s="10">
        <v>5.0</v>
      </c>
      <c r="F180" s="11" t="e">
        <v>#N/A</v>
      </c>
      <c r="G180" s="10">
        <v>65.0</v>
      </c>
      <c r="H180" s="10">
        <v>65.0</v>
      </c>
      <c r="I180" s="12" t="e">
        <v>#N/A</v>
      </c>
      <c r="J180" s="13" t="str">
        <f>VLOOKUP(A180,'messy data'!A:D,3,FALSE)</f>
        <v>#N/A</v>
      </c>
      <c r="K180" s="13" t="str">
        <f>VLOOKUP(A180,'messy data'!A:D,4,FALSE)</f>
        <v>#N/A</v>
      </c>
      <c r="V180" s="9" t="s">
        <v>251</v>
      </c>
      <c r="W180" s="10">
        <v>1.0</v>
      </c>
    </row>
    <row r="181">
      <c r="A181" s="9" t="s">
        <v>252</v>
      </c>
      <c r="B181" s="9" t="str">
        <f>VLOOKUP(A181,'messy data'!A:D,2,FALSE)</f>
        <v>Malay</v>
      </c>
      <c r="C181" s="10">
        <v>1164.0</v>
      </c>
      <c r="D181" s="10">
        <f t="shared" si="1"/>
        <v>4491</v>
      </c>
      <c r="E181" s="10">
        <v>223.0</v>
      </c>
      <c r="F181" s="11">
        <v>403784.0</v>
      </c>
      <c r="G181" s="10">
        <v>336.0</v>
      </c>
      <c r="H181" s="10">
        <v>336.0</v>
      </c>
      <c r="I181" s="10">
        <v>3110.0</v>
      </c>
      <c r="J181" s="13" t="str">
        <f>VLOOKUP(A181,'messy data'!A:D,3,FALSE)</f>
        <v>#N/A</v>
      </c>
      <c r="K181" s="13">
        <f>VLOOKUP(A181,'messy data'!A:D,4,FALSE)</f>
        <v>0.938</v>
      </c>
      <c r="V181" s="9" t="s">
        <v>195</v>
      </c>
      <c r="W181" s="10">
        <v>592.0</v>
      </c>
    </row>
    <row r="182">
      <c r="A182" s="9" t="s">
        <v>253</v>
      </c>
      <c r="B182" s="9" t="str">
        <f>VLOOKUP(A182,'messy data'!A:D,2,FALSE)</f>
        <v>Maltese</v>
      </c>
      <c r="C182" s="10">
        <v>16.0</v>
      </c>
      <c r="D182" s="10">
        <f t="shared" si="1"/>
        <v>763</v>
      </c>
      <c r="E182" s="10">
        <v>26.0</v>
      </c>
      <c r="F182" s="11">
        <v>2120.0</v>
      </c>
      <c r="G182" s="10">
        <v>135.0</v>
      </c>
      <c r="H182" s="10">
        <v>128.0</v>
      </c>
      <c r="I182" s="10">
        <v>9.0</v>
      </c>
      <c r="J182" s="13" t="str">
        <f>VLOOKUP(A182,'messy data'!A:D,3,FALSE)</f>
        <v>#N/A</v>
      </c>
      <c r="K182" s="13">
        <f>VLOOKUP(A182,'messy data'!A:D,4,FALSE)</f>
        <v>0.895</v>
      </c>
      <c r="V182" s="9" t="s">
        <v>254</v>
      </c>
      <c r="W182" s="10">
        <v>36.0</v>
      </c>
    </row>
    <row r="183">
      <c r="A183" s="9" t="s">
        <v>255</v>
      </c>
      <c r="B183" s="9" t="str">
        <f>VLOOKUP(A183,'messy data'!A:D,2,FALSE)</f>
        <v>Mirandese</v>
      </c>
      <c r="C183" s="10">
        <v>22.0</v>
      </c>
      <c r="D183" s="10">
        <f t="shared" si="1"/>
        <v>372</v>
      </c>
      <c r="E183" s="10">
        <v>9.0</v>
      </c>
      <c r="F183" s="11" t="e">
        <v>#N/A</v>
      </c>
      <c r="G183" s="10">
        <v>73.0</v>
      </c>
      <c r="H183" s="10">
        <v>72.0</v>
      </c>
      <c r="I183" s="10">
        <v>1.0</v>
      </c>
      <c r="J183" s="13" t="str">
        <f>VLOOKUP(A183,'messy data'!A:D,3,FALSE)</f>
        <v>#N/A</v>
      </c>
      <c r="K183" s="13" t="str">
        <f>VLOOKUP(A183,'messy data'!A:D,4,FALSE)</f>
        <v>#N/A</v>
      </c>
      <c r="V183" s="9" t="s">
        <v>196</v>
      </c>
      <c r="W183" s="10">
        <v>418.0</v>
      </c>
    </row>
    <row r="184">
      <c r="A184" s="9" t="s">
        <v>256</v>
      </c>
      <c r="B184" s="9" t="str">
        <f>VLOOKUP(A184,'messy data'!A:D,2,FALSE)</f>
        <v>Burmese</v>
      </c>
      <c r="C184" s="10">
        <v>194.0</v>
      </c>
      <c r="D184" s="10">
        <f t="shared" si="1"/>
        <v>1462</v>
      </c>
      <c r="E184" s="10">
        <v>64.0</v>
      </c>
      <c r="F184" s="11">
        <v>6194.0</v>
      </c>
      <c r="G184" s="10">
        <v>155.0</v>
      </c>
      <c r="H184" s="10">
        <v>155.0</v>
      </c>
      <c r="I184" s="10">
        <v>641.0</v>
      </c>
      <c r="J184" s="13">
        <f>VLOOKUP(A184,'messy data'!A:D,3,FALSE)</f>
        <v>32.9</v>
      </c>
      <c r="K184" s="13" t="str">
        <f>VLOOKUP(A184,'messy data'!A:D,4,FALSE)</f>
        <v/>
      </c>
      <c r="V184" s="9" t="s">
        <v>257</v>
      </c>
      <c r="W184" s="10">
        <v>2.0</v>
      </c>
    </row>
    <row r="185">
      <c r="A185" s="9" t="s">
        <v>258</v>
      </c>
      <c r="B185" s="9" t="str">
        <f>VLOOKUP(A185,'messy data'!A:D,2,FALSE)</f>
        <v>Erzya</v>
      </c>
      <c r="C185" s="10">
        <v>23.0</v>
      </c>
      <c r="D185" s="10">
        <f t="shared" si="1"/>
        <v>546</v>
      </c>
      <c r="E185" s="10">
        <v>9.0</v>
      </c>
      <c r="F185" s="11" t="e">
        <v>#N/A</v>
      </c>
      <c r="G185" s="10">
        <v>102.0</v>
      </c>
      <c r="H185" s="10">
        <v>102.0</v>
      </c>
      <c r="I185" s="12" t="e">
        <v>#N/A</v>
      </c>
      <c r="J185" s="13" t="str">
        <f>VLOOKUP(A185,'messy data'!A:D,3,FALSE)</f>
        <v>#N/A</v>
      </c>
      <c r="K185" s="13" t="str">
        <f>VLOOKUP(A185,'messy data'!A:D,4,FALSE)</f>
        <v>#N/A</v>
      </c>
      <c r="V185" s="9" t="s">
        <v>198</v>
      </c>
      <c r="W185" s="10">
        <v>218.0</v>
      </c>
    </row>
    <row r="186">
      <c r="A186" s="9" t="s">
        <v>259</v>
      </c>
      <c r="B186" s="9" t="str">
        <f>VLOOKUP(A186,'messy data'!A:D,2,FALSE)</f>
        <v>Mazanderani</v>
      </c>
      <c r="C186" s="10">
        <v>36.0</v>
      </c>
      <c r="D186" s="10">
        <f t="shared" si="1"/>
        <v>553</v>
      </c>
      <c r="E186" s="10">
        <v>15.0</v>
      </c>
      <c r="F186" s="11" t="e">
        <v>#N/A</v>
      </c>
      <c r="G186" s="10">
        <v>130.0</v>
      </c>
      <c r="H186" s="10">
        <v>130.0</v>
      </c>
      <c r="I186" s="10">
        <v>2.0</v>
      </c>
      <c r="J186" s="13" t="str">
        <f>VLOOKUP(A186,'messy data'!A:D,3,FALSE)</f>
        <v>#N/A</v>
      </c>
      <c r="K186" s="13" t="str">
        <f>VLOOKUP(A186,'messy data'!A:D,4,FALSE)</f>
        <v>#N/A</v>
      </c>
      <c r="V186" s="9" t="s">
        <v>260</v>
      </c>
      <c r="W186" s="10">
        <v>1.0</v>
      </c>
    </row>
    <row r="187">
      <c r="A187" s="9" t="s">
        <v>261</v>
      </c>
      <c r="B187" s="9" t="str">
        <f>VLOOKUP(A187,'messy data'!A:D,2,FALSE)</f>
        <v>Nauruan</v>
      </c>
      <c r="C187" s="10">
        <v>1.0</v>
      </c>
      <c r="D187" s="10">
        <f t="shared" si="1"/>
        <v>271</v>
      </c>
      <c r="E187" s="10">
        <v>4.0</v>
      </c>
      <c r="F187" s="11" t="e">
        <v>#N/A</v>
      </c>
      <c r="G187" s="10">
        <v>120.0</v>
      </c>
      <c r="H187" s="10">
        <v>120.0</v>
      </c>
      <c r="I187" s="12" t="e">
        <v>#N/A</v>
      </c>
      <c r="J187" s="13" t="str">
        <f>VLOOKUP(A187,'messy data'!A:D,3,FALSE)</f>
        <v>#N/A</v>
      </c>
      <c r="K187" s="13" t="str">
        <f>VLOOKUP(A187,'messy data'!A:D,4,FALSE)</f>
        <v/>
      </c>
      <c r="V187" s="9" t="s">
        <v>262</v>
      </c>
      <c r="W187" s="10">
        <v>6.0</v>
      </c>
    </row>
    <row r="188">
      <c r="A188" s="9" t="s">
        <v>263</v>
      </c>
      <c r="B188" s="9" t="str">
        <f>VLOOKUP(A188,'messy data'!A:D,2,FALSE)</f>
        <v>Nahuatl</v>
      </c>
      <c r="C188" s="10">
        <v>17.0</v>
      </c>
      <c r="D188" s="10">
        <f t="shared" si="1"/>
        <v>618</v>
      </c>
      <c r="E188" s="10">
        <v>7.0</v>
      </c>
      <c r="F188" s="11" t="e">
        <v>#N/A</v>
      </c>
      <c r="G188" s="10">
        <v>132.0</v>
      </c>
      <c r="H188" s="10">
        <v>75.0</v>
      </c>
      <c r="I188" s="12" t="e">
        <v>#N/A</v>
      </c>
      <c r="J188" s="13" t="str">
        <f>VLOOKUP(A188,'messy data'!A:D,3,FALSE)</f>
        <v>#N/A</v>
      </c>
      <c r="K188" s="13" t="str">
        <f>VLOOKUP(A188,'messy data'!A:D,4,FALSE)</f>
        <v>#N/A</v>
      </c>
      <c r="V188" s="9" t="s">
        <v>264</v>
      </c>
      <c r="W188" s="10">
        <v>5.0</v>
      </c>
    </row>
    <row r="189">
      <c r="A189" s="9" t="s">
        <v>265</v>
      </c>
      <c r="B189" s="9" t="str">
        <f>VLOOKUP(A189,'messy data'!A:D,2,FALSE)</f>
        <v>#N/A</v>
      </c>
      <c r="C189" s="10">
        <v>235.0</v>
      </c>
      <c r="D189" s="10">
        <f t="shared" si="1"/>
        <v>2016</v>
      </c>
      <c r="E189" s="12" t="e">
        <v>#N/A</v>
      </c>
      <c r="F189" s="11" t="e">
        <v>#N/A</v>
      </c>
      <c r="G189" s="10">
        <v>151.0</v>
      </c>
      <c r="H189" s="10">
        <v>150.0</v>
      </c>
      <c r="I189" s="12" t="e">
        <v>#N/A</v>
      </c>
      <c r="J189" s="13" t="str">
        <f>VLOOKUP(A189,'messy data'!A:D,3,FALSE)</f>
        <v>#N/A</v>
      </c>
      <c r="K189" s="13" t="str">
        <f>VLOOKUP(A189,'messy data'!A:D,4,FALSE)</f>
        <v>#N/A</v>
      </c>
      <c r="V189" s="9" t="s">
        <v>199</v>
      </c>
      <c r="W189" s="10">
        <v>4451.0</v>
      </c>
    </row>
    <row r="190">
      <c r="A190" s="9" t="s">
        <v>266</v>
      </c>
      <c r="B190" s="9" t="str">
        <f>VLOOKUP(A190,'messy data'!A:D,2,FALSE)</f>
        <v>Neapolitan</v>
      </c>
      <c r="C190" s="10">
        <v>11.0</v>
      </c>
      <c r="D190" s="10">
        <f t="shared" si="1"/>
        <v>506</v>
      </c>
      <c r="E190" s="10">
        <v>13.0</v>
      </c>
      <c r="F190" s="11" t="e">
        <v>#N/A</v>
      </c>
      <c r="G190" s="10">
        <v>78.0</v>
      </c>
      <c r="H190" s="10">
        <v>75.0</v>
      </c>
      <c r="I190" s="12" t="e">
        <v>#N/A</v>
      </c>
      <c r="J190" s="13" t="str">
        <f>VLOOKUP(A190,'messy data'!A:D,3,FALSE)</f>
        <v>#N/A</v>
      </c>
      <c r="K190" s="13" t="str">
        <f>VLOOKUP(A190,'messy data'!A:D,4,FALSE)</f>
        <v>#N/A</v>
      </c>
      <c r="V190" s="9" t="s">
        <v>267</v>
      </c>
      <c r="W190" s="10">
        <v>1198.0</v>
      </c>
    </row>
    <row r="191">
      <c r="A191" s="9" t="s">
        <v>268</v>
      </c>
      <c r="B191" s="9" t="str">
        <f>VLOOKUP(A191,'messy data'!A:D,2,FALSE)</f>
        <v>#N/A</v>
      </c>
      <c r="C191" s="10">
        <v>2022.0</v>
      </c>
      <c r="D191" s="10">
        <f t="shared" si="1"/>
        <v>7492</v>
      </c>
      <c r="E191" s="12" t="e">
        <v>#N/A</v>
      </c>
      <c r="F191" s="11" t="e">
        <v>#N/A</v>
      </c>
      <c r="G191" s="10">
        <v>235.0</v>
      </c>
      <c r="H191" s="10">
        <v>218.0</v>
      </c>
      <c r="I191" s="12" t="e">
        <v>#N/A</v>
      </c>
      <c r="J191" s="13" t="str">
        <f>VLOOKUP(A191,'messy data'!A:D,3,FALSE)</f>
        <v>#N/A</v>
      </c>
      <c r="K191" s="13" t="str">
        <f>VLOOKUP(A191,'messy data'!A:D,4,FALSE)</f>
        <v>#N/A</v>
      </c>
      <c r="V191" s="9" t="s">
        <v>269</v>
      </c>
      <c r="W191" s="10">
        <v>878.0</v>
      </c>
    </row>
    <row r="192">
      <c r="A192" s="9" t="s">
        <v>270</v>
      </c>
      <c r="B192" s="9" t="str">
        <f>VLOOKUP(A192,'messy data'!A:D,2,FALSE)</f>
        <v>Low German</v>
      </c>
      <c r="C192" s="10">
        <v>91.0</v>
      </c>
      <c r="D192" s="10">
        <f t="shared" si="1"/>
        <v>1406</v>
      </c>
      <c r="E192" s="10">
        <v>47.0</v>
      </c>
      <c r="F192" s="11" t="e">
        <v>#N/A</v>
      </c>
      <c r="G192" s="10">
        <v>141.0</v>
      </c>
      <c r="H192" s="10">
        <v>138.0</v>
      </c>
      <c r="I192" s="10">
        <v>28.0</v>
      </c>
      <c r="J192" s="13" t="str">
        <f>VLOOKUP(A192,'messy data'!A:D,3,FALSE)</f>
        <v>#N/A</v>
      </c>
      <c r="K192" s="13" t="str">
        <f>VLOOKUP(A192,'messy data'!A:D,4,FALSE)</f>
        <v>#N/A</v>
      </c>
      <c r="V192" s="9" t="s">
        <v>271</v>
      </c>
      <c r="W192" s="10">
        <v>1277.0</v>
      </c>
    </row>
    <row r="193">
      <c r="A193" s="9" t="s">
        <v>272</v>
      </c>
      <c r="B193" s="9" t="str">
        <f>VLOOKUP(A193,'messy data'!A:D,2,FALSE)</f>
        <v>Dutch Low Saxon</v>
      </c>
      <c r="C193" s="10">
        <v>25.0</v>
      </c>
      <c r="D193" s="10">
        <f t="shared" si="1"/>
        <v>700</v>
      </c>
      <c r="E193" s="12" t="e">
        <v>#N/A</v>
      </c>
      <c r="F193" s="11" t="e">
        <v>#N/A</v>
      </c>
      <c r="G193" s="10">
        <v>93.0</v>
      </c>
      <c r="H193" s="10">
        <v>90.0</v>
      </c>
      <c r="I193" s="10">
        <v>17.0</v>
      </c>
      <c r="J193" s="13" t="str">
        <f>VLOOKUP(A193,'messy data'!A:D,3,FALSE)</f>
        <v>#N/A</v>
      </c>
      <c r="K193" s="13" t="str">
        <f>VLOOKUP(A193,'messy data'!A:D,4,FALSE)</f>
        <v>#N/A</v>
      </c>
      <c r="V193" s="9" t="s">
        <v>273</v>
      </c>
      <c r="W193" s="10">
        <v>881.0</v>
      </c>
    </row>
    <row r="194">
      <c r="A194" s="9" t="s">
        <v>274</v>
      </c>
      <c r="B194" s="9" t="str">
        <f>VLOOKUP(A194,'messy data'!A:D,2,FALSE)</f>
        <v>Nepali</v>
      </c>
      <c r="C194" s="10">
        <v>187.0</v>
      </c>
      <c r="D194" s="10">
        <f t="shared" si="1"/>
        <v>1554</v>
      </c>
      <c r="E194" s="10">
        <v>45.0</v>
      </c>
      <c r="F194" s="11">
        <v>2068.0</v>
      </c>
      <c r="G194" s="10">
        <v>162.0</v>
      </c>
      <c r="H194" s="10">
        <v>144.0</v>
      </c>
      <c r="I194" s="10">
        <v>127.0</v>
      </c>
      <c r="J194" s="13">
        <f>VLOOKUP(A194,'messy data'!A:D,3,FALSE)</f>
        <v>15.8</v>
      </c>
      <c r="K194" s="13">
        <f>VLOOKUP(A194,'messy data'!A:D,4,FALSE)</f>
        <v>0.602</v>
      </c>
      <c r="V194" s="9" t="s">
        <v>275</v>
      </c>
      <c r="W194" s="10">
        <v>1196.0</v>
      </c>
    </row>
    <row r="195">
      <c r="A195" s="9" t="s">
        <v>276</v>
      </c>
      <c r="B195" s="9" t="str">
        <f>VLOOKUP(A195,'messy data'!A:D,2,FALSE)</f>
        <v>Newar</v>
      </c>
      <c r="C195" s="10">
        <v>154.0</v>
      </c>
      <c r="D195" s="10">
        <f t="shared" si="1"/>
        <v>1003</v>
      </c>
      <c r="E195" s="10">
        <v>6.0</v>
      </c>
      <c r="F195" s="11" t="e">
        <v>#N/A</v>
      </c>
      <c r="G195" s="10">
        <v>129.0</v>
      </c>
      <c r="H195" s="10">
        <v>129.0</v>
      </c>
      <c r="I195" s="12" t="e">
        <v>#N/A</v>
      </c>
      <c r="J195" s="13" t="str">
        <f>VLOOKUP(A195,'messy data'!A:D,3,FALSE)</f>
        <v>#N/A</v>
      </c>
      <c r="K195" s="13" t="str">
        <f>VLOOKUP(A195,'messy data'!A:D,4,FALSE)</f>
        <v>#N/A</v>
      </c>
      <c r="V195" s="9" t="s">
        <v>277</v>
      </c>
      <c r="W195" s="10">
        <v>876.0</v>
      </c>
    </row>
    <row r="196">
      <c r="A196" s="9" t="s">
        <v>278</v>
      </c>
      <c r="B196" s="9" t="str">
        <f>VLOOKUP(A196,'messy data'!A:D,2,FALSE)</f>
        <v>Ndonga</v>
      </c>
      <c r="C196" s="12" t="e">
        <v>#N/A</v>
      </c>
      <c r="D196" s="10">
        <f t="shared" si="1"/>
        <v>10</v>
      </c>
      <c r="E196" s="12" t="e">
        <v>#N/A</v>
      </c>
      <c r="F196" s="11" t="e">
        <v>#N/A</v>
      </c>
      <c r="G196" s="10">
        <v>2.0</v>
      </c>
      <c r="H196" s="10">
        <v>2.0</v>
      </c>
      <c r="I196" s="12" t="e">
        <v>#N/A</v>
      </c>
      <c r="J196" s="13" t="str">
        <f>VLOOKUP(A196,'messy data'!A:D,3,FALSE)</f>
        <v>#N/A</v>
      </c>
      <c r="K196" s="13" t="str">
        <f>VLOOKUP(A196,'messy data'!A:D,4,FALSE)</f>
        <v>#N/A</v>
      </c>
      <c r="V196" s="9" t="s">
        <v>200</v>
      </c>
      <c r="W196" s="10">
        <v>267.0</v>
      </c>
    </row>
    <row r="197">
      <c r="A197" s="9" t="s">
        <v>279</v>
      </c>
      <c r="B197" s="9" t="str">
        <f>VLOOKUP(A197,'messy data'!A:D,2,FALSE)</f>
        <v>Nias</v>
      </c>
      <c r="C197" s="10">
        <v>1.0</v>
      </c>
      <c r="D197" s="10">
        <f t="shared" si="1"/>
        <v>57</v>
      </c>
      <c r="E197" s="12" t="e">
        <v>#N/A</v>
      </c>
      <c r="F197" s="11" t="e">
        <v>#N/A</v>
      </c>
      <c r="G197" s="10">
        <v>20.0</v>
      </c>
      <c r="H197" s="10">
        <v>20.0</v>
      </c>
      <c r="I197" s="12" t="e">
        <v>#N/A</v>
      </c>
      <c r="J197" s="13" t="str">
        <f>VLOOKUP(A197,'messy data'!A:D,3,FALSE)</f>
        <v>#N/A</v>
      </c>
      <c r="K197" s="13" t="str">
        <f>VLOOKUP(A197,'messy data'!A:D,4,FALSE)</f>
        <v>#N/A</v>
      </c>
      <c r="V197" s="9" t="s">
        <v>201</v>
      </c>
      <c r="W197" s="10">
        <v>404.0</v>
      </c>
    </row>
    <row r="198">
      <c r="A198" s="9" t="s">
        <v>280</v>
      </c>
      <c r="B198" s="9" t="str">
        <f>VLOOKUP(A198,'messy data'!A:D,2,FALSE)</f>
        <v>Dutch</v>
      </c>
      <c r="C198" s="10">
        <v>4733.0</v>
      </c>
      <c r="D198" s="10">
        <f t="shared" si="1"/>
        <v>22289</v>
      </c>
      <c r="E198" s="10">
        <v>968.0</v>
      </c>
      <c r="F198" s="11">
        <v>327665.0</v>
      </c>
      <c r="G198" s="10">
        <v>883.0</v>
      </c>
      <c r="H198" s="10">
        <v>269.0</v>
      </c>
      <c r="I198" s="10">
        <v>10748.0</v>
      </c>
      <c r="J198" s="13">
        <f>VLOOKUP(A198,'messy data'!A:D,3,FALSE)</f>
        <v>23.1</v>
      </c>
      <c r="K198" s="13">
        <f>VLOOKUP(A198,'messy data'!A:D,4,FALSE)</f>
        <v>0.944</v>
      </c>
      <c r="V198" s="9" t="s">
        <v>202</v>
      </c>
      <c r="W198" s="10">
        <v>2244.0</v>
      </c>
    </row>
    <row r="199">
      <c r="A199" s="9" t="s">
        <v>281</v>
      </c>
      <c r="B199" s="9" t="str">
        <f>VLOOKUP(A199,'messy data'!A:D,2,FALSE)</f>
        <v>Norwegian (Nynorsk)</v>
      </c>
      <c r="C199" s="10">
        <v>550.0</v>
      </c>
      <c r="D199" s="10">
        <f t="shared" si="1"/>
        <v>10495</v>
      </c>
      <c r="E199" s="10">
        <v>90.0</v>
      </c>
      <c r="F199" s="11">
        <v>1600.0</v>
      </c>
      <c r="G199" s="10">
        <v>232.0</v>
      </c>
      <c r="H199" s="10">
        <v>162.0</v>
      </c>
      <c r="I199" s="10">
        <v>1367.0</v>
      </c>
      <c r="J199" s="13" t="str">
        <f>VLOOKUP(A199,'messy data'!A:D,3,FALSE)</f>
        <v>#N/A</v>
      </c>
      <c r="K199" s="13" t="str">
        <f>VLOOKUP(A199,'messy data'!A:D,4,FALSE)</f>
        <v>#N/A</v>
      </c>
      <c r="V199" s="9" t="s">
        <v>203</v>
      </c>
      <c r="W199" s="10">
        <v>9087.0</v>
      </c>
    </row>
    <row r="200">
      <c r="A200" s="9" t="s">
        <v>282</v>
      </c>
      <c r="B200" s="9" t="str">
        <f>VLOOKUP(A200,'messy data'!A:D,2,FALSE)</f>
        <v>Novial</v>
      </c>
      <c r="C200" s="10">
        <v>4.0</v>
      </c>
      <c r="D200" s="10">
        <f t="shared" si="1"/>
        <v>441</v>
      </c>
      <c r="E200" s="10">
        <v>6.0</v>
      </c>
      <c r="F200" s="11" t="e">
        <v>#N/A</v>
      </c>
      <c r="G200" s="10">
        <v>132.0</v>
      </c>
      <c r="H200" s="10">
        <v>131.0</v>
      </c>
      <c r="I200" s="12" t="e">
        <v>#N/A</v>
      </c>
      <c r="J200" s="13" t="str">
        <f>VLOOKUP(A200,'messy data'!A:D,3,FALSE)</f>
        <v>#N/A</v>
      </c>
      <c r="K200" s="13" t="str">
        <f>VLOOKUP(A200,'messy data'!A:D,4,FALSE)</f>
        <v>#N/A</v>
      </c>
      <c r="V200" s="9" t="s">
        <v>283</v>
      </c>
      <c r="W200" s="10">
        <v>10.0</v>
      </c>
    </row>
    <row r="201">
      <c r="A201" s="9" t="s">
        <v>284</v>
      </c>
      <c r="B201" s="9" t="str">
        <f>VLOOKUP(A201,'messy data'!A:D,2,FALSE)</f>
        <v>N'Ko</v>
      </c>
      <c r="C201" s="10">
        <v>5.0</v>
      </c>
      <c r="D201" s="10">
        <f t="shared" si="1"/>
        <v>200</v>
      </c>
      <c r="E201" s="10">
        <v>3.0</v>
      </c>
      <c r="F201" s="11" t="e">
        <v>#N/A</v>
      </c>
      <c r="G201" s="10">
        <v>32.0</v>
      </c>
      <c r="H201" s="10">
        <v>22.0</v>
      </c>
      <c r="I201" s="12" t="e">
        <v>#N/A</v>
      </c>
      <c r="J201" s="13" t="str">
        <f>VLOOKUP(A201,'messy data'!A:D,3,FALSE)</f>
        <v>#N/A</v>
      </c>
      <c r="K201" s="13" t="str">
        <f>VLOOKUP(A201,'messy data'!A:D,4,FALSE)</f>
        <v>#N/A</v>
      </c>
      <c r="V201" s="9" t="s">
        <v>204</v>
      </c>
      <c r="W201" s="10">
        <v>284.0</v>
      </c>
    </row>
    <row r="202">
      <c r="A202" s="9" t="s">
        <v>285</v>
      </c>
      <c r="B202" s="9" t="str">
        <f>VLOOKUP(A202,'messy data'!A:D,2,FALSE)</f>
        <v>Northern Sotho</v>
      </c>
      <c r="C202" s="10">
        <v>12.0</v>
      </c>
      <c r="D202" s="10">
        <f t="shared" si="1"/>
        <v>206</v>
      </c>
      <c r="E202" s="10">
        <v>3.0</v>
      </c>
      <c r="F202" s="11" t="e">
        <v>#N/A</v>
      </c>
      <c r="G202" s="10">
        <v>60.0</v>
      </c>
      <c r="H202" s="10">
        <v>60.0</v>
      </c>
      <c r="I202" s="12" t="e">
        <v>#N/A</v>
      </c>
      <c r="J202" s="13" t="str">
        <f>VLOOKUP(A202,'messy data'!A:D,3,FALSE)</f>
        <v>#N/A</v>
      </c>
      <c r="K202" s="13">
        <f>VLOOKUP(A202,'messy data'!A:D,4,FALSE)</f>
        <v>0.709</v>
      </c>
      <c r="V202" s="9" t="s">
        <v>286</v>
      </c>
      <c r="W202" s="10">
        <v>2.0</v>
      </c>
    </row>
    <row r="203">
      <c r="A203" s="9" t="s">
        <v>287</v>
      </c>
      <c r="B203" s="9" t="str">
        <f>VLOOKUP(A203,'messy data'!A:D,2,FALSE)</f>
        <v>Navajo</v>
      </c>
      <c r="C203" s="10">
        <v>16.0</v>
      </c>
      <c r="D203" s="10">
        <f t="shared" si="1"/>
        <v>534</v>
      </c>
      <c r="E203" s="10">
        <v>7.0</v>
      </c>
      <c r="F203" s="11" t="e">
        <v>#N/A</v>
      </c>
      <c r="G203" s="10">
        <v>74.0</v>
      </c>
      <c r="H203" s="10">
        <v>46.0</v>
      </c>
      <c r="I203" s="12" t="e">
        <v>#N/A</v>
      </c>
      <c r="J203" s="13" t="str">
        <f>VLOOKUP(A203,'messy data'!A:D,3,FALSE)</f>
        <v>#N/A</v>
      </c>
      <c r="K203" s="13" t="str">
        <f>VLOOKUP(A203,'messy data'!A:D,4,FALSE)</f>
        <v>#N/A</v>
      </c>
      <c r="V203" s="9" t="s">
        <v>205</v>
      </c>
      <c r="W203" s="10">
        <v>234.0</v>
      </c>
    </row>
    <row r="204">
      <c r="A204" s="9" t="s">
        <v>288</v>
      </c>
      <c r="B204" s="9" t="str">
        <f>VLOOKUP(A204,'messy data'!A:D,2,FALSE)</f>
        <v>Chewa</v>
      </c>
      <c r="C204" s="10">
        <v>23.0</v>
      </c>
      <c r="D204" s="10">
        <f t="shared" si="1"/>
        <v>113</v>
      </c>
      <c r="E204" s="10">
        <v>4.0</v>
      </c>
      <c r="F204" s="11">
        <v>2153.0</v>
      </c>
      <c r="G204" s="10">
        <v>34.0</v>
      </c>
      <c r="H204" s="10">
        <v>34.0</v>
      </c>
      <c r="I204" s="10">
        <v>2.0</v>
      </c>
      <c r="J204" s="13" t="str">
        <f>VLOOKUP(A204,'messy data'!A:D,3,FALSE)</f>
        <v>#N/A</v>
      </c>
      <c r="K204" s="13">
        <f>VLOOKUP(A204,'messy data'!A:D,4,FALSE)</f>
        <v>0.571</v>
      </c>
      <c r="V204" s="9" t="s">
        <v>289</v>
      </c>
      <c r="W204" s="10">
        <v>1.0</v>
      </c>
    </row>
    <row r="205">
      <c r="A205" s="9" t="s">
        <v>290</v>
      </c>
      <c r="B205" s="9" t="str">
        <f>VLOOKUP(A205,'messy data'!A:D,2,FALSE)</f>
        <v>Occitan</v>
      </c>
      <c r="C205" s="10">
        <v>234.0</v>
      </c>
      <c r="D205" s="10">
        <f t="shared" si="1"/>
        <v>2712</v>
      </c>
      <c r="E205" s="10">
        <v>52.0</v>
      </c>
      <c r="F205" s="11" t="e">
        <v>#N/A</v>
      </c>
      <c r="G205" s="10">
        <v>156.0</v>
      </c>
      <c r="H205" s="10">
        <v>148.0</v>
      </c>
      <c r="I205" s="10">
        <v>39.0</v>
      </c>
      <c r="J205" s="13" t="str">
        <f>VLOOKUP(A205,'messy data'!A:D,3,FALSE)</f>
        <v>#N/A</v>
      </c>
      <c r="K205" s="13" t="str">
        <f>VLOOKUP(A205,'messy data'!A:D,4,FALSE)</f>
        <v>#N/A</v>
      </c>
      <c r="V205" s="9" t="s">
        <v>291</v>
      </c>
      <c r="W205" s="10">
        <v>2.0</v>
      </c>
    </row>
    <row r="206">
      <c r="A206" s="9" t="s">
        <v>292</v>
      </c>
      <c r="B206" s="9" t="str">
        <f>VLOOKUP(A206,'messy data'!A:D,2,FALSE)</f>
        <v>Livvi-Karelian</v>
      </c>
      <c r="C206" s="10">
        <v>9.0</v>
      </c>
      <c r="D206" s="10">
        <f t="shared" si="1"/>
        <v>481</v>
      </c>
      <c r="E206" s="10">
        <v>6.0</v>
      </c>
      <c r="F206" s="11" t="e">
        <v>#N/A</v>
      </c>
      <c r="G206" s="10">
        <v>128.0</v>
      </c>
      <c r="H206" s="10">
        <v>128.0</v>
      </c>
      <c r="I206" s="12" t="e">
        <v>#N/A</v>
      </c>
      <c r="J206" s="13" t="str">
        <f>VLOOKUP(A206,'messy data'!A:D,3,FALSE)</f>
        <v>#N/A</v>
      </c>
      <c r="K206" s="13" t="str">
        <f>VLOOKUP(A206,'messy data'!A:D,4,FALSE)</f>
        <v>#N/A</v>
      </c>
      <c r="V206" s="9" t="s">
        <v>293</v>
      </c>
      <c r="W206" s="10">
        <v>1.0</v>
      </c>
    </row>
    <row r="207">
      <c r="A207" s="9" t="s">
        <v>294</v>
      </c>
      <c r="B207" s="9" t="str">
        <f>VLOOKUP(A207,'messy data'!A:D,2,FALSE)</f>
        <v>Oromo</v>
      </c>
      <c r="C207" s="10">
        <v>23.0</v>
      </c>
      <c r="D207" s="10">
        <f t="shared" si="1"/>
        <v>330</v>
      </c>
      <c r="E207" s="10">
        <v>6.0</v>
      </c>
      <c r="F207" s="11" t="e">
        <v>#N/A</v>
      </c>
      <c r="G207" s="10">
        <v>127.0</v>
      </c>
      <c r="H207" s="10">
        <v>127.0</v>
      </c>
      <c r="I207" s="12" t="e">
        <v>#N/A</v>
      </c>
      <c r="J207" s="13" t="str">
        <f>VLOOKUP(A207,'messy data'!A:D,3,FALSE)</f>
        <v>#N/A</v>
      </c>
      <c r="K207" s="13">
        <f>VLOOKUP(A207,'messy data'!A:D,4,FALSE)</f>
        <v>0.485</v>
      </c>
      <c r="V207" s="9" t="s">
        <v>206</v>
      </c>
      <c r="W207" s="10">
        <v>102.0</v>
      </c>
    </row>
    <row r="208">
      <c r="A208" s="9" t="s">
        <v>295</v>
      </c>
      <c r="B208" s="9" t="str">
        <f>VLOOKUP(A208,'messy data'!A:D,2,FALSE)</f>
        <v>Odia</v>
      </c>
      <c r="C208" s="10">
        <v>1181.0</v>
      </c>
      <c r="D208" s="10">
        <f t="shared" si="1"/>
        <v>2057</v>
      </c>
      <c r="E208" s="10">
        <v>30.0</v>
      </c>
      <c r="F208" s="11" t="e">
        <v>#N/A</v>
      </c>
      <c r="G208" s="10">
        <v>159.0</v>
      </c>
      <c r="H208" s="10">
        <v>106.0</v>
      </c>
      <c r="I208" s="10">
        <v>508.0</v>
      </c>
      <c r="J208" s="13">
        <f>VLOOKUP(A208,'messy data'!A:D,3,FALSE)</f>
        <v>34.5</v>
      </c>
      <c r="K208" s="13" t="str">
        <f>VLOOKUP(A208,'messy data'!A:D,4,FALSE)</f>
        <v>#N/A</v>
      </c>
      <c r="V208" s="9" t="s">
        <v>296</v>
      </c>
      <c r="W208" s="10">
        <v>1.0</v>
      </c>
    </row>
    <row r="209">
      <c r="A209" s="9" t="s">
        <v>297</v>
      </c>
      <c r="B209" s="9" t="str">
        <f>VLOOKUP(A209,'messy data'!A:D,2,FALSE)</f>
        <v>Ossetian</v>
      </c>
      <c r="C209" s="10">
        <v>16.0</v>
      </c>
      <c r="D209" s="10">
        <f t="shared" si="1"/>
        <v>811</v>
      </c>
      <c r="E209" s="10">
        <v>18.0</v>
      </c>
      <c r="F209" s="11" t="e">
        <v>#N/A</v>
      </c>
      <c r="G209" s="10">
        <v>133.0</v>
      </c>
      <c r="H209" s="10">
        <v>133.0</v>
      </c>
      <c r="I209" s="12" t="e">
        <v>#N/A</v>
      </c>
      <c r="J209" s="13" t="str">
        <f>VLOOKUP(A209,'messy data'!A:D,3,FALSE)</f>
        <v>#N/A</v>
      </c>
      <c r="K209" s="13" t="str">
        <f>VLOOKUP(A209,'messy data'!A:D,4,FALSE)</f>
        <v/>
      </c>
      <c r="V209" s="9" t="s">
        <v>298</v>
      </c>
      <c r="W209" s="10">
        <v>1.0</v>
      </c>
    </row>
    <row r="210">
      <c r="A210" s="9" t="s">
        <v>299</v>
      </c>
      <c r="B210" s="9" t="str">
        <f>VLOOKUP(A210,'messy data'!A:D,2,FALSE)</f>
        <v>Punjabi</v>
      </c>
      <c r="C210" s="10">
        <v>400.0</v>
      </c>
      <c r="D210" s="10">
        <f t="shared" si="1"/>
        <v>1989</v>
      </c>
      <c r="E210" s="10">
        <v>59.0</v>
      </c>
      <c r="F210" s="11">
        <v>1577.0</v>
      </c>
      <c r="G210" s="10">
        <v>186.0</v>
      </c>
      <c r="H210" s="10">
        <v>185.0</v>
      </c>
      <c r="I210" s="10">
        <v>568.0</v>
      </c>
      <c r="J210" s="13" t="str">
        <f>VLOOKUP(A210,'messy data'!A:D,3,FALSE)</f>
        <v>#N/A</v>
      </c>
      <c r="K210" s="13" t="str">
        <f>VLOOKUP(A210,'messy data'!A:D,4,FALSE)</f>
        <v>#N/A</v>
      </c>
      <c r="V210" s="9" t="s">
        <v>207</v>
      </c>
      <c r="W210" s="10">
        <v>202.0</v>
      </c>
    </row>
    <row r="211">
      <c r="A211" s="9" t="s">
        <v>300</v>
      </c>
      <c r="B211" s="9" t="str">
        <f>VLOOKUP(A211,'messy data'!A:D,2,FALSE)</f>
        <v>Pangasinan</v>
      </c>
      <c r="C211" s="12" t="e">
        <v>#N/A</v>
      </c>
      <c r="D211" s="10">
        <f t="shared" si="1"/>
        <v>166</v>
      </c>
      <c r="E211" s="10">
        <v>4.0</v>
      </c>
      <c r="F211" s="11" t="e">
        <v>#N/A</v>
      </c>
      <c r="G211" s="10">
        <v>76.0</v>
      </c>
      <c r="H211" s="10">
        <v>76.0</v>
      </c>
      <c r="I211" s="12" t="e">
        <v>#N/A</v>
      </c>
      <c r="J211" s="13" t="str">
        <f>VLOOKUP(A211,'messy data'!A:D,3,FALSE)</f>
        <v>#N/A</v>
      </c>
      <c r="K211" s="13" t="str">
        <f>VLOOKUP(A211,'messy data'!A:D,4,FALSE)</f>
        <v>#N/A</v>
      </c>
      <c r="V211" s="9" t="s">
        <v>209</v>
      </c>
      <c r="W211" s="10">
        <v>1820.0</v>
      </c>
    </row>
    <row r="212">
      <c r="A212" s="9" t="s">
        <v>301</v>
      </c>
      <c r="B212" s="9" t="str">
        <f>VLOOKUP(A212,'messy data'!A:D,2,FALSE)</f>
        <v>Kapampangan</v>
      </c>
      <c r="C212" s="10">
        <v>41.0</v>
      </c>
      <c r="D212" s="10">
        <f t="shared" si="1"/>
        <v>614</v>
      </c>
      <c r="E212" s="10">
        <v>16.0</v>
      </c>
      <c r="F212" s="11" t="e">
        <v>#N/A</v>
      </c>
      <c r="G212" s="10">
        <v>130.0</v>
      </c>
      <c r="H212" s="10">
        <v>130.0</v>
      </c>
      <c r="I212" s="10">
        <v>1.0</v>
      </c>
      <c r="J212" s="13" t="str">
        <f>VLOOKUP(A212,'messy data'!A:D,3,FALSE)</f>
        <v>#N/A</v>
      </c>
      <c r="K212" s="13" t="str">
        <f>VLOOKUP(A212,'messy data'!A:D,4,FALSE)</f>
        <v>#N/A</v>
      </c>
      <c r="V212" s="9" t="s">
        <v>302</v>
      </c>
      <c r="W212" s="10">
        <v>298.0</v>
      </c>
    </row>
    <row r="213">
      <c r="A213" s="9" t="s">
        <v>303</v>
      </c>
      <c r="B213" s="9" t="str">
        <f>VLOOKUP(A213,'messy data'!A:D,2,FALSE)</f>
        <v>Papiamento</v>
      </c>
      <c r="C213" s="10">
        <v>19.0</v>
      </c>
      <c r="D213" s="10">
        <f t="shared" si="1"/>
        <v>418</v>
      </c>
      <c r="E213" s="10">
        <v>12.0</v>
      </c>
      <c r="F213" s="11">
        <v>2537.0</v>
      </c>
      <c r="G213" s="10">
        <v>138.0</v>
      </c>
      <c r="H213" s="10">
        <v>137.0</v>
      </c>
      <c r="I213" s="10">
        <v>155.0</v>
      </c>
      <c r="J213" s="13" t="str">
        <f>VLOOKUP(A213,'messy data'!A:D,3,FALSE)</f>
        <v>#N/A</v>
      </c>
      <c r="K213" s="13" t="str">
        <f>VLOOKUP(A213,'messy data'!A:D,4,FALSE)</f>
        <v>#N/A</v>
      </c>
      <c r="V213" s="9" t="s">
        <v>304</v>
      </c>
      <c r="W213" s="10">
        <v>381.0</v>
      </c>
    </row>
    <row r="214">
      <c r="A214" s="9" t="s">
        <v>305</v>
      </c>
      <c r="B214" s="9" t="str">
        <f>VLOOKUP(A214,'messy data'!A:D,2,FALSE)</f>
        <v>Picard</v>
      </c>
      <c r="C214" s="10">
        <v>6.0</v>
      </c>
      <c r="D214" s="10">
        <f t="shared" si="1"/>
        <v>502</v>
      </c>
      <c r="E214" s="10">
        <v>12.0</v>
      </c>
      <c r="F214" s="11" t="e">
        <v>#N/A</v>
      </c>
      <c r="G214" s="10">
        <v>98.0</v>
      </c>
      <c r="H214" s="10">
        <v>96.0</v>
      </c>
      <c r="I214" s="12" t="e">
        <v>#N/A</v>
      </c>
      <c r="J214" s="13" t="str">
        <f>VLOOKUP(A214,'messy data'!A:D,3,FALSE)</f>
        <v>#N/A</v>
      </c>
      <c r="K214" s="13" t="str">
        <f>VLOOKUP(A214,'messy data'!A:D,4,FALSE)</f>
        <v>#N/A</v>
      </c>
      <c r="V214" s="9" t="s">
        <v>211</v>
      </c>
      <c r="W214" s="10">
        <v>434.0</v>
      </c>
    </row>
    <row r="215">
      <c r="A215" s="9" t="s">
        <v>306</v>
      </c>
      <c r="B215" s="9" t="str">
        <f>VLOOKUP(A215,'messy data'!A:D,2,FALSE)</f>
        <v>Pennsylvania German</v>
      </c>
      <c r="C215" s="10">
        <v>5.0</v>
      </c>
      <c r="D215" s="10">
        <f t="shared" si="1"/>
        <v>229</v>
      </c>
      <c r="E215" s="10">
        <v>6.0</v>
      </c>
      <c r="F215" s="11" t="e">
        <v>#N/A</v>
      </c>
      <c r="G215" s="10">
        <v>61.0</v>
      </c>
      <c r="H215" s="10">
        <v>60.0</v>
      </c>
      <c r="I215" s="12" t="e">
        <v>#N/A</v>
      </c>
      <c r="J215" s="13" t="str">
        <f>VLOOKUP(A215,'messy data'!A:D,3,FALSE)</f>
        <v>#N/A</v>
      </c>
      <c r="K215" s="13" t="str">
        <f>VLOOKUP(A215,'messy data'!A:D,4,FALSE)</f>
        <v>#N/A</v>
      </c>
      <c r="V215" s="9" t="s">
        <v>213</v>
      </c>
      <c r="W215" s="10">
        <v>562.0</v>
      </c>
    </row>
    <row r="216">
      <c r="A216" s="9" t="s">
        <v>307</v>
      </c>
      <c r="B216" s="9" t="str">
        <f>VLOOKUP(A216,'messy data'!A:D,2,FALSE)</f>
        <v>Palatinate German</v>
      </c>
      <c r="C216" s="10">
        <v>3.0</v>
      </c>
      <c r="D216" s="10">
        <f t="shared" si="1"/>
        <v>114</v>
      </c>
      <c r="E216" s="10">
        <v>5.0</v>
      </c>
      <c r="F216" s="11" t="e">
        <v>#N/A</v>
      </c>
      <c r="G216" s="10">
        <v>34.0</v>
      </c>
      <c r="H216" s="10">
        <v>33.0</v>
      </c>
      <c r="I216" s="12" t="e">
        <v>#N/A</v>
      </c>
      <c r="J216" s="13" t="str">
        <f>VLOOKUP(A216,'messy data'!A:D,3,FALSE)</f>
        <v>#N/A</v>
      </c>
      <c r="K216" s="13" t="str">
        <f>VLOOKUP(A216,'messy data'!A:D,4,FALSE)</f>
        <v>#N/A</v>
      </c>
      <c r="V216" s="9" t="s">
        <v>214</v>
      </c>
      <c r="W216" s="10">
        <v>2722.0</v>
      </c>
    </row>
    <row r="217">
      <c r="A217" s="9" t="s">
        <v>308</v>
      </c>
      <c r="B217" s="9" t="str">
        <f>VLOOKUP(A217,'messy data'!A:D,2,FALSE)</f>
        <v>Pali</v>
      </c>
      <c r="C217" s="10">
        <v>18.0</v>
      </c>
      <c r="D217" s="10">
        <f t="shared" si="1"/>
        <v>369</v>
      </c>
      <c r="E217" s="10">
        <v>3.0</v>
      </c>
      <c r="F217" s="11" t="e">
        <v>#N/A</v>
      </c>
      <c r="G217" s="10">
        <v>120.0</v>
      </c>
      <c r="H217" s="10">
        <v>119.0</v>
      </c>
      <c r="I217" s="12" t="e">
        <v>#N/A</v>
      </c>
      <c r="J217" s="13" t="str">
        <f>VLOOKUP(A217,'messy data'!A:D,3,FALSE)</f>
        <v>#N/A</v>
      </c>
      <c r="K217" s="13" t="str">
        <f>VLOOKUP(A217,'messy data'!A:D,4,FALSE)</f>
        <v>#N/A</v>
      </c>
      <c r="V217" s="9" t="s">
        <v>216</v>
      </c>
      <c r="W217" s="10">
        <v>6673.0</v>
      </c>
    </row>
    <row r="218">
      <c r="A218" s="9" t="s">
        <v>309</v>
      </c>
      <c r="B218" s="9" t="str">
        <f>VLOOKUP(A218,'messy data'!A:D,2,FALSE)</f>
        <v>Norfolk</v>
      </c>
      <c r="C218" s="10">
        <v>3.0</v>
      </c>
      <c r="D218" s="10">
        <f t="shared" si="1"/>
        <v>310</v>
      </c>
      <c r="E218" s="10">
        <v>6.0</v>
      </c>
      <c r="F218" s="11" t="e">
        <v>#N/A</v>
      </c>
      <c r="G218" s="10">
        <v>125.0</v>
      </c>
      <c r="H218" s="10">
        <v>125.0</v>
      </c>
      <c r="I218" s="12" t="e">
        <v>#N/A</v>
      </c>
      <c r="J218" s="13" t="str">
        <f>VLOOKUP(A218,'messy data'!A:D,3,FALSE)</f>
        <v>#N/A</v>
      </c>
      <c r="K218" s="13" t="str">
        <f>VLOOKUP(A218,'messy data'!A:D,4,FALSE)</f>
        <v>#N/A</v>
      </c>
      <c r="V218" s="9" t="s">
        <v>217</v>
      </c>
      <c r="W218" s="10">
        <v>457.0</v>
      </c>
    </row>
    <row r="219">
      <c r="A219" s="9" t="s">
        <v>310</v>
      </c>
      <c r="B219" s="9" t="str">
        <f>VLOOKUP(A219,'messy data'!A:D,2,FALSE)</f>
        <v>Polish</v>
      </c>
      <c r="C219" s="10">
        <v>6529.0</v>
      </c>
      <c r="D219" s="10">
        <f t="shared" si="1"/>
        <v>17520</v>
      </c>
      <c r="E219" s="9" t="s">
        <v>311</v>
      </c>
      <c r="F219" s="11">
        <v>518035.0</v>
      </c>
      <c r="G219" s="10">
        <v>411.0</v>
      </c>
      <c r="H219" s="10">
        <v>255.0</v>
      </c>
      <c r="I219" s="10">
        <v>11541.0</v>
      </c>
      <c r="J219" s="13">
        <f>VLOOKUP(A219,'messy data'!A:D,3,FALSE)</f>
        <v>39.7</v>
      </c>
      <c r="K219" s="13" t="str">
        <f>VLOOKUP(A219,'messy data'!A:D,4,FALSE)</f>
        <v>#N/A</v>
      </c>
      <c r="V219" s="9" t="s">
        <v>218</v>
      </c>
      <c r="W219" s="10">
        <v>1782.0</v>
      </c>
    </row>
    <row r="220">
      <c r="A220" s="9" t="s">
        <v>312</v>
      </c>
      <c r="B220" s="9" t="str">
        <f>VLOOKUP(A220,'messy data'!A:D,2,FALSE)</f>
        <v>Piedmontese</v>
      </c>
      <c r="C220" s="10">
        <v>38.0</v>
      </c>
      <c r="D220" s="10">
        <f t="shared" si="1"/>
        <v>891</v>
      </c>
      <c r="E220" s="10">
        <v>22.0</v>
      </c>
      <c r="F220" s="11" t="e">
        <v>#N/A</v>
      </c>
      <c r="G220" s="10">
        <v>133.0</v>
      </c>
      <c r="H220" s="10">
        <v>130.0</v>
      </c>
      <c r="I220" s="12" t="e">
        <v>#N/A</v>
      </c>
      <c r="J220" s="13" t="str">
        <f>VLOOKUP(A220,'messy data'!A:D,3,FALSE)</f>
        <v>#N/A</v>
      </c>
      <c r="K220" s="13" t="str">
        <f>VLOOKUP(A220,'messy data'!A:D,4,FALSE)</f>
        <v>#N/A</v>
      </c>
      <c r="V220" s="9" t="s">
        <v>219</v>
      </c>
      <c r="W220" s="10">
        <v>227.0</v>
      </c>
    </row>
    <row r="221">
      <c r="A221" s="9" t="s">
        <v>313</v>
      </c>
      <c r="B221" s="9" t="str">
        <f>VLOOKUP(A221,'messy data'!A:D,2,FALSE)</f>
        <v>Western Punjabi</v>
      </c>
      <c r="C221" s="10">
        <v>126.0</v>
      </c>
      <c r="D221" s="10">
        <f t="shared" si="1"/>
        <v>1571</v>
      </c>
      <c r="E221" s="10">
        <v>44.0</v>
      </c>
      <c r="F221" s="11">
        <v>1115.0</v>
      </c>
      <c r="G221" s="10">
        <v>161.0</v>
      </c>
      <c r="H221" s="10">
        <v>161.0</v>
      </c>
      <c r="I221" s="12" t="e">
        <v>#N/A</v>
      </c>
      <c r="J221" s="13">
        <f>VLOOKUP(A221,'messy data'!A:D,3,FALSE)</f>
        <v>92.7</v>
      </c>
      <c r="K221" s="13" t="str">
        <f>VLOOKUP(A221,'messy data'!A:D,4,FALSE)</f>
        <v>#N/A</v>
      </c>
      <c r="V221" s="9" t="s">
        <v>220</v>
      </c>
      <c r="W221" s="10">
        <v>364.0</v>
      </c>
    </row>
    <row r="222">
      <c r="A222" s="9" t="s">
        <v>314</v>
      </c>
      <c r="B222" s="9" t="str">
        <f>VLOOKUP(A222,'messy data'!A:D,2,FALSE)</f>
        <v>Pontic Greek</v>
      </c>
      <c r="C222" s="12" t="e">
        <v>#N/A</v>
      </c>
      <c r="D222" s="10">
        <f t="shared" si="1"/>
        <v>114</v>
      </c>
      <c r="E222" s="10">
        <v>2.0</v>
      </c>
      <c r="F222" s="11" t="e">
        <v>#N/A</v>
      </c>
      <c r="G222" s="10">
        <v>66.0</v>
      </c>
      <c r="H222" s="10">
        <v>66.0</v>
      </c>
      <c r="I222" s="12" t="e">
        <v>#N/A</v>
      </c>
      <c r="J222" s="13" t="str">
        <f>VLOOKUP(A222,'messy data'!A:D,3,FALSE)</f>
        <v>#N/A</v>
      </c>
      <c r="K222" s="13" t="str">
        <f>VLOOKUP(A222,'messy data'!A:D,4,FALSE)</f>
        <v>#N/A</v>
      </c>
      <c r="V222" s="9" t="s">
        <v>221</v>
      </c>
      <c r="W222" s="10">
        <v>1184.0</v>
      </c>
    </row>
    <row r="223">
      <c r="A223" s="9" t="s">
        <v>315</v>
      </c>
      <c r="B223" s="9" t="str">
        <f>VLOOKUP(A223,'messy data'!A:D,2,FALSE)</f>
        <v>Pashto</v>
      </c>
      <c r="C223" s="10">
        <v>184.0</v>
      </c>
      <c r="D223" s="10">
        <f t="shared" si="1"/>
        <v>1076</v>
      </c>
      <c r="E223" s="10">
        <v>21.0</v>
      </c>
      <c r="F223" s="11" t="e">
        <v>#N/A</v>
      </c>
      <c r="G223" s="10">
        <v>125.0</v>
      </c>
      <c r="H223" s="10">
        <v>124.0</v>
      </c>
      <c r="I223" s="12" t="e">
        <v>#N/A</v>
      </c>
      <c r="J223" s="13" t="str">
        <f>VLOOKUP(A223,'messy data'!A:D,3,FALSE)</f>
        <v>#N/A</v>
      </c>
      <c r="K223" s="13">
        <f>VLOOKUP(A223,'messy data'!A:D,4,FALSE)</f>
        <v>0.511</v>
      </c>
      <c r="V223" s="9" t="s">
        <v>223</v>
      </c>
      <c r="W223" s="10">
        <v>189.0</v>
      </c>
    </row>
    <row r="224">
      <c r="A224" s="9" t="s">
        <v>316</v>
      </c>
      <c r="B224" s="9" t="str">
        <f>VLOOKUP(A224,'messy data'!A:D,2,FALSE)</f>
        <v>Portuguese</v>
      </c>
      <c r="C224" s="10">
        <v>6311.0</v>
      </c>
      <c r="D224" s="10">
        <f t="shared" si="1"/>
        <v>16613</v>
      </c>
      <c r="E224" s="9" t="s">
        <v>317</v>
      </c>
      <c r="F224" s="11">
        <v>647844.0</v>
      </c>
      <c r="G224" s="10">
        <v>509.0</v>
      </c>
      <c r="H224" s="10">
        <v>460.0</v>
      </c>
      <c r="I224" s="10">
        <v>14940.0</v>
      </c>
      <c r="J224" s="13">
        <f>VLOOKUP(A224,'messy data'!A:D,3,FALSE)</f>
        <v>221</v>
      </c>
      <c r="K224" s="13" t="str">
        <f>VLOOKUP(A224,'messy data'!A:D,4,FALSE)</f>
        <v>#N/A</v>
      </c>
      <c r="V224" s="9" t="s">
        <v>224</v>
      </c>
      <c r="W224" s="10">
        <v>1322.0</v>
      </c>
    </row>
    <row r="225">
      <c r="A225" s="9" t="s">
        <v>318</v>
      </c>
      <c r="B225" s="9" t="str">
        <f>VLOOKUP(A225,'messy data'!A:D,2,FALSE)</f>
        <v>Quechua</v>
      </c>
      <c r="C225" s="10">
        <v>126.0</v>
      </c>
      <c r="D225" s="10">
        <f t="shared" si="1"/>
        <v>1476</v>
      </c>
      <c r="E225" s="10">
        <v>18.0</v>
      </c>
      <c r="F225" s="11">
        <v>4341.0</v>
      </c>
      <c r="G225" s="10">
        <v>149.0</v>
      </c>
      <c r="H225" s="10">
        <v>148.0</v>
      </c>
      <c r="I225" s="10">
        <v>169.0</v>
      </c>
      <c r="J225" s="13" t="str">
        <f>VLOOKUP(A225,'messy data'!A:D,3,FALSE)</f>
        <v>#N/A</v>
      </c>
      <c r="K225" s="13" t="str">
        <f>VLOOKUP(A225,'messy data'!A:D,4,FALSE)</f>
        <v>#N/A</v>
      </c>
      <c r="V225" s="9" t="s">
        <v>225</v>
      </c>
      <c r="W225" s="10">
        <v>833.0</v>
      </c>
    </row>
    <row r="226">
      <c r="A226" s="9" t="s">
        <v>319</v>
      </c>
      <c r="B226" s="9" t="str">
        <f>VLOOKUP(A226,'messy data'!A:D,2,FALSE)</f>
        <v>Romansh</v>
      </c>
      <c r="C226" s="10">
        <v>4.0</v>
      </c>
      <c r="D226" s="10">
        <f t="shared" si="1"/>
        <v>525</v>
      </c>
      <c r="E226" s="10">
        <v>9.0</v>
      </c>
      <c r="F226" s="11" t="e">
        <v>#N/A</v>
      </c>
      <c r="G226" s="10">
        <v>92.0</v>
      </c>
      <c r="H226" s="10">
        <v>86.0</v>
      </c>
      <c r="I226" s="12" t="e">
        <v>#N/A</v>
      </c>
      <c r="J226" s="13" t="str">
        <f>VLOOKUP(A226,'messy data'!A:D,3,FALSE)</f>
        <v>#N/A</v>
      </c>
      <c r="K226" s="13" t="str">
        <f>VLOOKUP(A226,'messy data'!A:D,4,FALSE)</f>
        <v>#N/A</v>
      </c>
      <c r="V226" s="9" t="s">
        <v>320</v>
      </c>
      <c r="W226" s="10">
        <v>52.0</v>
      </c>
    </row>
    <row r="227">
      <c r="A227" s="9" t="s">
        <v>321</v>
      </c>
      <c r="B227" s="9" t="str">
        <f>VLOOKUP(A227,'messy data'!A:D,2,FALSE)</f>
        <v>Romani</v>
      </c>
      <c r="C227" s="10">
        <v>2.0</v>
      </c>
      <c r="D227" s="10">
        <f t="shared" si="1"/>
        <v>143</v>
      </c>
      <c r="E227" s="10">
        <v>6.0</v>
      </c>
      <c r="F227" s="11" t="e">
        <v>#N/A</v>
      </c>
      <c r="G227" s="10">
        <v>57.0</v>
      </c>
      <c r="H227" s="10">
        <v>57.0</v>
      </c>
      <c r="I227" s="12" t="e">
        <v>#N/A</v>
      </c>
      <c r="J227" s="13" t="str">
        <f>VLOOKUP(A227,'messy data'!A:D,3,FALSE)</f>
        <v>#N/A</v>
      </c>
      <c r="K227" s="13" t="str">
        <f>VLOOKUP(A227,'messy data'!A:D,4,FALSE)</f>
        <v>#N/A</v>
      </c>
      <c r="V227" s="9" t="s">
        <v>322</v>
      </c>
      <c r="W227" s="10">
        <v>1.0</v>
      </c>
    </row>
    <row r="228">
      <c r="A228" s="9" t="s">
        <v>323</v>
      </c>
      <c r="B228" s="9" t="str">
        <f>VLOOKUP(A228,'messy data'!A:D,2,FALSE)</f>
        <v>Kirundi</v>
      </c>
      <c r="C228" s="10">
        <v>15.0</v>
      </c>
      <c r="D228" s="10">
        <f t="shared" si="1"/>
        <v>83</v>
      </c>
      <c r="E228" s="10">
        <v>2.0</v>
      </c>
      <c r="F228" s="11" t="e">
        <v>#N/A</v>
      </c>
      <c r="G228" s="10">
        <v>38.0</v>
      </c>
      <c r="H228" s="10">
        <v>38.0</v>
      </c>
      <c r="I228" s="10">
        <v>1.0</v>
      </c>
      <c r="J228" s="13" t="str">
        <f>VLOOKUP(A228,'messy data'!A:D,3,FALSE)</f>
        <v>#N/A</v>
      </c>
      <c r="K228" s="13">
        <f>VLOOKUP(A228,'messy data'!A:D,4,FALSE)</f>
        <v>0.433</v>
      </c>
      <c r="V228" s="9" t="s">
        <v>226</v>
      </c>
      <c r="W228" s="10">
        <v>348.0</v>
      </c>
    </row>
    <row r="229">
      <c r="A229" s="9" t="s">
        <v>324</v>
      </c>
      <c r="B229" s="9" t="str">
        <f>VLOOKUP(A229,'messy data'!A:D,2,FALSE)</f>
        <v>Romanian</v>
      </c>
      <c r="C229" s="10">
        <v>2179.0</v>
      </c>
      <c r="D229" s="10">
        <f t="shared" si="1"/>
        <v>9795</v>
      </c>
      <c r="E229" s="10">
        <v>319.0</v>
      </c>
      <c r="F229" s="11">
        <v>81013.0</v>
      </c>
      <c r="G229" s="10">
        <v>242.0</v>
      </c>
      <c r="H229" s="10">
        <v>217.0</v>
      </c>
      <c r="I229" s="10">
        <v>3522.0</v>
      </c>
      <c r="J229" s="13">
        <f>VLOOKUP(A229,'messy data'!A:D,3,FALSE)</f>
        <v>24.3</v>
      </c>
      <c r="K229" s="13" t="str">
        <f>VLOOKUP(A229,'messy data'!A:D,4,FALSE)</f>
        <v>#N/A</v>
      </c>
      <c r="V229" s="9" t="s">
        <v>227</v>
      </c>
      <c r="W229" s="10">
        <v>1120.0</v>
      </c>
    </row>
    <row r="230">
      <c r="A230" s="9" t="s">
        <v>325</v>
      </c>
      <c r="B230" s="9" t="str">
        <f>VLOOKUP(A230,'messy data'!A:D,2,FALSE)</f>
        <v>Russian</v>
      </c>
      <c r="C230" s="10">
        <v>6167.0</v>
      </c>
      <c r="D230" s="10">
        <f t="shared" si="1"/>
        <v>17961</v>
      </c>
      <c r="E230" s="9" t="s">
        <v>326</v>
      </c>
      <c r="F230" s="11">
        <v>1490638.0</v>
      </c>
      <c r="G230" s="10">
        <v>413.0</v>
      </c>
      <c r="H230" s="10">
        <v>364.0</v>
      </c>
      <c r="I230" s="10">
        <v>24970.0</v>
      </c>
      <c r="J230" s="13">
        <f>VLOOKUP(A230,'messy data'!A:D,3,FALSE)</f>
        <v>154</v>
      </c>
      <c r="K230" s="13" t="str">
        <f>VLOOKUP(A230,'messy data'!A:D,4,FALSE)</f>
        <v>#N/A</v>
      </c>
      <c r="V230" s="9" t="s">
        <v>229</v>
      </c>
      <c r="W230" s="10">
        <v>628.0</v>
      </c>
    </row>
    <row r="231">
      <c r="A231" s="9" t="s">
        <v>327</v>
      </c>
      <c r="B231" s="9" t="str">
        <f>VLOOKUP(A231,'messy data'!A:D,2,FALSE)</f>
        <v>Rusyn</v>
      </c>
      <c r="C231" s="10">
        <v>46.0</v>
      </c>
      <c r="D231" s="10">
        <f t="shared" si="1"/>
        <v>726</v>
      </c>
      <c r="E231" s="10">
        <v>15.0</v>
      </c>
      <c r="F231" s="11">
        <v>1575.0</v>
      </c>
      <c r="G231" s="10">
        <v>119.0</v>
      </c>
      <c r="H231" s="10">
        <v>119.0</v>
      </c>
      <c r="I231" s="10">
        <v>14.0</v>
      </c>
      <c r="J231" s="13" t="str">
        <f>VLOOKUP(A231,'messy data'!A:D,3,FALSE)</f>
        <v>#N/A</v>
      </c>
      <c r="K231" s="13" t="str">
        <f>VLOOKUP(A231,'messy data'!A:D,4,FALSE)</f>
        <v>#N/A</v>
      </c>
      <c r="V231" s="9" t="s">
        <v>230</v>
      </c>
      <c r="W231" s="10">
        <v>416.0</v>
      </c>
    </row>
    <row r="232">
      <c r="A232" s="9" t="s">
        <v>328</v>
      </c>
      <c r="B232" s="9" t="str">
        <f>VLOOKUP(A232,'messy data'!A:D,2,FALSE)</f>
        <v>#N/A</v>
      </c>
      <c r="C232" s="10">
        <v>17.0</v>
      </c>
      <c r="D232" s="10">
        <f t="shared" si="1"/>
        <v>573</v>
      </c>
      <c r="E232" s="12" t="e">
        <v>#N/A</v>
      </c>
      <c r="F232" s="11" t="e">
        <v>#N/A</v>
      </c>
      <c r="G232" s="10">
        <v>100.0</v>
      </c>
      <c r="H232" s="10">
        <v>74.0</v>
      </c>
      <c r="I232" s="12" t="e">
        <v>#N/A</v>
      </c>
      <c r="J232" s="13" t="str">
        <f>VLOOKUP(A232,'messy data'!A:D,3,FALSE)</f>
        <v>#N/A</v>
      </c>
      <c r="K232" s="13" t="str">
        <f>VLOOKUP(A232,'messy data'!A:D,4,FALSE)</f>
        <v>#N/A</v>
      </c>
      <c r="V232" s="9" t="s">
        <v>329</v>
      </c>
      <c r="W232" s="10">
        <v>2.0</v>
      </c>
    </row>
    <row r="233">
      <c r="A233" s="9" t="s">
        <v>330</v>
      </c>
      <c r="B233" s="9" t="str">
        <f>VLOOKUP(A233,'messy data'!A:D,2,FALSE)</f>
        <v>Kinyarwanda</v>
      </c>
      <c r="C233" s="10">
        <v>28.0</v>
      </c>
      <c r="D233" s="10">
        <f t="shared" si="1"/>
        <v>352</v>
      </c>
      <c r="E233" s="10">
        <v>12.0</v>
      </c>
      <c r="F233" s="11" t="e">
        <v>#N/A</v>
      </c>
      <c r="G233" s="10">
        <v>130.0</v>
      </c>
      <c r="H233" s="10">
        <v>130.0</v>
      </c>
      <c r="I233" s="12" t="e">
        <v>#N/A</v>
      </c>
      <c r="J233" s="13">
        <f>VLOOKUP(A233,'messy data'!A:D,3,FALSE)</f>
        <v>12.1</v>
      </c>
      <c r="K233" s="13">
        <f>VLOOKUP(A233,'messy data'!A:D,4,FALSE)</f>
        <v>0.543</v>
      </c>
      <c r="V233" s="9" t="s">
        <v>331</v>
      </c>
      <c r="W233" s="10">
        <v>257.0</v>
      </c>
    </row>
    <row r="234">
      <c r="A234" s="9" t="s">
        <v>332</v>
      </c>
      <c r="B234" s="9" t="str">
        <f>VLOOKUP(A234,'messy data'!A:D,2,FALSE)</f>
        <v>Sanskrit</v>
      </c>
      <c r="C234" s="10">
        <v>65.0</v>
      </c>
      <c r="D234" s="10">
        <f t="shared" si="1"/>
        <v>808</v>
      </c>
      <c r="E234" s="10">
        <v>21.0</v>
      </c>
      <c r="F234" s="11" t="e">
        <v>#N/A</v>
      </c>
      <c r="G234" s="10">
        <v>127.0</v>
      </c>
      <c r="H234" s="10">
        <v>125.0</v>
      </c>
      <c r="I234" s="12" t="e">
        <v>#N/A</v>
      </c>
      <c r="J234" s="13" t="str">
        <f>VLOOKUP(A234,'messy data'!A:D,3,FALSE)</f>
        <v>#N/A</v>
      </c>
      <c r="K234" s="13" t="str">
        <f>VLOOKUP(A234,'messy data'!A:D,4,FALSE)</f>
        <v>#N/A</v>
      </c>
      <c r="V234" s="9" t="s">
        <v>232</v>
      </c>
      <c r="W234" s="10">
        <v>4951.0</v>
      </c>
    </row>
    <row r="235">
      <c r="A235" s="9" t="s">
        <v>333</v>
      </c>
      <c r="B235" s="9" t="str">
        <f>VLOOKUP(A235,'messy data'!A:D,2,FALSE)</f>
        <v>Sakha</v>
      </c>
      <c r="C235" s="10">
        <v>93.0</v>
      </c>
      <c r="D235" s="10">
        <f t="shared" si="1"/>
        <v>923</v>
      </c>
      <c r="E235" s="10">
        <v>18.0</v>
      </c>
      <c r="F235" s="11">
        <v>1289.0</v>
      </c>
      <c r="G235" s="10">
        <v>143.0</v>
      </c>
      <c r="H235" s="10">
        <v>145.0</v>
      </c>
      <c r="I235" s="10">
        <v>33.0</v>
      </c>
      <c r="J235" s="13" t="str">
        <f>VLOOKUP(A235,'messy data'!A:D,3,FALSE)</f>
        <v>#N/A</v>
      </c>
      <c r="K235" s="13" t="str">
        <f>VLOOKUP(A235,'messy data'!A:D,4,FALSE)</f>
        <v>#N/A</v>
      </c>
      <c r="V235" s="9" t="s">
        <v>234</v>
      </c>
      <c r="W235" s="10">
        <v>203.0</v>
      </c>
    </row>
    <row r="236">
      <c r="A236" s="9" t="s">
        <v>334</v>
      </c>
      <c r="B236" s="9" t="str">
        <f>VLOOKUP(A236,'messy data'!A:D,2,FALSE)</f>
        <v>Santali</v>
      </c>
      <c r="C236" s="10">
        <v>39.0</v>
      </c>
      <c r="D236" s="10">
        <f t="shared" si="1"/>
        <v>563</v>
      </c>
      <c r="E236" s="10">
        <v>24.0</v>
      </c>
      <c r="F236" s="11">
        <v>1410.0</v>
      </c>
      <c r="G236" s="10">
        <v>122.0</v>
      </c>
      <c r="H236" s="10">
        <v>116.0</v>
      </c>
      <c r="I236" s="10">
        <v>58.0</v>
      </c>
      <c r="J236" s="13" t="str">
        <f>VLOOKUP(A236,'messy data'!A:D,3,FALSE)</f>
        <v>#N/A</v>
      </c>
      <c r="K236" s="13" t="str">
        <f>VLOOKUP(A236,'messy data'!A:D,4,FALSE)</f>
        <v>#N/A</v>
      </c>
      <c r="V236" s="9" t="s">
        <v>335</v>
      </c>
      <c r="W236" s="10">
        <v>2.0</v>
      </c>
    </row>
    <row r="237">
      <c r="A237" s="9" t="s">
        <v>336</v>
      </c>
      <c r="B237" s="9" t="str">
        <f>VLOOKUP(A237,'messy data'!A:D,2,FALSE)</f>
        <v>Sardinian</v>
      </c>
      <c r="C237" s="10">
        <v>44.0</v>
      </c>
      <c r="D237" s="10">
        <f t="shared" si="1"/>
        <v>914</v>
      </c>
      <c r="E237" s="10">
        <v>19.0</v>
      </c>
      <c r="F237" s="11">
        <v>1672.0</v>
      </c>
      <c r="G237" s="10">
        <v>137.0</v>
      </c>
      <c r="H237" s="10">
        <v>134.0</v>
      </c>
      <c r="I237" s="10">
        <v>51.0</v>
      </c>
      <c r="J237" s="13" t="str">
        <f>VLOOKUP(A237,'messy data'!A:D,3,FALSE)</f>
        <v>#N/A</v>
      </c>
      <c r="K237" s="13" t="str">
        <f>VLOOKUP(A237,'messy data'!A:D,4,FALSE)</f>
        <v>#N/A</v>
      </c>
      <c r="V237" s="9" t="s">
        <v>337</v>
      </c>
      <c r="W237" s="10">
        <v>1.0</v>
      </c>
    </row>
    <row r="238">
      <c r="A238" s="9" t="s">
        <v>338</v>
      </c>
      <c r="B238" s="9" t="str">
        <f>VLOOKUP(A238,'messy data'!A:D,2,FALSE)</f>
        <v>Sicilian</v>
      </c>
      <c r="C238" s="10">
        <v>120.0</v>
      </c>
      <c r="D238" s="10">
        <f t="shared" si="1"/>
        <v>1525</v>
      </c>
      <c r="E238" s="10">
        <v>24.0</v>
      </c>
      <c r="F238" s="11" t="e">
        <v>#N/A</v>
      </c>
      <c r="G238" s="10">
        <v>142.0</v>
      </c>
      <c r="H238" s="10">
        <v>135.0</v>
      </c>
      <c r="I238" s="12" t="e">
        <v>#N/A</v>
      </c>
      <c r="J238" s="13" t="str">
        <f>VLOOKUP(A238,'messy data'!A:D,3,FALSE)</f>
        <v>#N/A</v>
      </c>
      <c r="K238" s="13" t="str">
        <f>VLOOKUP(A238,'messy data'!A:D,4,FALSE)</f>
        <v>#N/A</v>
      </c>
      <c r="V238" s="9" t="s">
        <v>235</v>
      </c>
      <c r="W238" s="10">
        <v>3883.0</v>
      </c>
    </row>
    <row r="239">
      <c r="A239" s="9" t="s">
        <v>339</v>
      </c>
      <c r="B239" s="9" t="str">
        <f>VLOOKUP(A239,'messy data'!A:D,2,FALSE)</f>
        <v>Scots</v>
      </c>
      <c r="C239" s="10">
        <v>153.0</v>
      </c>
      <c r="D239" s="10">
        <f t="shared" si="1"/>
        <v>2010</v>
      </c>
      <c r="E239" s="10">
        <v>78.0</v>
      </c>
      <c r="F239" s="11">
        <v>3759.0</v>
      </c>
      <c r="G239" s="10">
        <v>155.0</v>
      </c>
      <c r="H239" s="10">
        <v>146.0</v>
      </c>
      <c r="I239" s="10">
        <v>77.0</v>
      </c>
      <c r="J239" s="13" t="str">
        <f>VLOOKUP(A239,'messy data'!A:D,3,FALSE)</f>
        <v>#N/A</v>
      </c>
      <c r="K239" s="13" t="str">
        <f>VLOOKUP(A239,'messy data'!A:D,4,FALSE)</f>
        <v>#N/A</v>
      </c>
      <c r="V239" s="9" t="s">
        <v>236</v>
      </c>
      <c r="W239" s="10">
        <v>984.0</v>
      </c>
    </row>
    <row r="240">
      <c r="A240" s="9" t="s">
        <v>340</v>
      </c>
      <c r="B240" s="9" t="str">
        <f>VLOOKUP(A240,'messy data'!A:D,2,FALSE)</f>
        <v>Sindhi</v>
      </c>
      <c r="C240" s="10">
        <v>84.0</v>
      </c>
      <c r="D240" s="10">
        <f t="shared" si="1"/>
        <v>909</v>
      </c>
      <c r="E240" s="10">
        <v>16.0</v>
      </c>
      <c r="F240" s="11">
        <v>2173.0</v>
      </c>
      <c r="G240" s="10">
        <v>154.0</v>
      </c>
      <c r="H240" s="10">
        <v>154.0</v>
      </c>
      <c r="I240" s="10">
        <v>490.0</v>
      </c>
      <c r="J240" s="13">
        <f>VLOOKUP(A240,'messy data'!A:D,3,FALSE)</f>
        <v>24.6</v>
      </c>
      <c r="K240" s="13" t="str">
        <f>VLOOKUP(A240,'messy data'!A:D,4,FALSE)</f>
        <v>#N/A</v>
      </c>
      <c r="V240" s="9" t="s">
        <v>341</v>
      </c>
      <c r="W240" s="10">
        <v>8.0</v>
      </c>
    </row>
    <row r="241">
      <c r="A241" s="9" t="s">
        <v>342</v>
      </c>
      <c r="B241" s="9" t="str">
        <f>VLOOKUP(A241,'messy data'!A:D,2,FALSE)</f>
        <v>Northern Sami</v>
      </c>
      <c r="C241" s="10">
        <v>32.0</v>
      </c>
      <c r="D241" s="10">
        <f t="shared" si="1"/>
        <v>935</v>
      </c>
      <c r="E241" s="10">
        <v>8.0</v>
      </c>
      <c r="F241" s="11" t="e">
        <v>#N/A</v>
      </c>
      <c r="G241" s="10">
        <v>149.0</v>
      </c>
      <c r="H241" s="10">
        <v>128.0</v>
      </c>
      <c r="I241" s="10">
        <v>17.0</v>
      </c>
      <c r="J241" s="13" t="str">
        <f>VLOOKUP(A241,'messy data'!A:D,3,FALSE)</f>
        <v>#N/A</v>
      </c>
      <c r="K241" s="13" t="str">
        <f>VLOOKUP(A241,'messy data'!A:D,4,FALSE)</f>
        <v>#N/A</v>
      </c>
      <c r="V241" s="9" t="s">
        <v>237</v>
      </c>
      <c r="W241" s="10">
        <v>120.0</v>
      </c>
    </row>
    <row r="242">
      <c r="A242" s="9" t="s">
        <v>343</v>
      </c>
      <c r="B242" s="9" t="str">
        <f>VLOOKUP(A242,'messy data'!A:D,2,FALSE)</f>
        <v>Sango</v>
      </c>
      <c r="C242" s="12" t="e">
        <v>#N/A</v>
      </c>
      <c r="D242" s="10">
        <f t="shared" si="1"/>
        <v>114</v>
      </c>
      <c r="E242" s="10">
        <v>1.0</v>
      </c>
      <c r="F242" s="11" t="e">
        <v>#N/A</v>
      </c>
      <c r="G242" s="10">
        <v>51.0</v>
      </c>
      <c r="H242" s="10">
        <v>51.0</v>
      </c>
      <c r="I242" s="12" t="e">
        <v>#N/A</v>
      </c>
      <c r="J242" s="13" t="str">
        <f>VLOOKUP(A242,'messy data'!A:D,3,FALSE)</f>
        <v>#N/A</v>
      </c>
      <c r="K242" s="13" t="str">
        <f>VLOOKUP(A242,'messy data'!A:D,4,FALSE)</f>
        <v>#N/A</v>
      </c>
      <c r="V242" s="9" t="s">
        <v>238</v>
      </c>
      <c r="W242" s="10">
        <v>392.0</v>
      </c>
    </row>
    <row r="243">
      <c r="A243" s="9" t="s">
        <v>344</v>
      </c>
      <c r="B243" s="9" t="str">
        <f>VLOOKUP(A243,'messy data'!A:D,2,FALSE)</f>
        <v>#N/A</v>
      </c>
      <c r="C243" s="10">
        <v>62.0</v>
      </c>
      <c r="D243" s="10">
        <f t="shared" si="1"/>
        <v>910</v>
      </c>
      <c r="E243" s="12" t="e">
        <v>#N/A</v>
      </c>
      <c r="F243" s="11" t="e">
        <v>#N/A</v>
      </c>
      <c r="G243" s="10">
        <v>135.0</v>
      </c>
      <c r="H243" s="10">
        <v>135.0</v>
      </c>
      <c r="I243" s="12" t="e">
        <v>#N/A</v>
      </c>
      <c r="J243" s="13" t="str">
        <f>VLOOKUP(A243,'messy data'!A:D,3,FALSE)</f>
        <v>#N/A</v>
      </c>
      <c r="K243" s="13" t="str">
        <f>VLOOKUP(A243,'messy data'!A:D,4,FALSE)</f>
        <v>#N/A</v>
      </c>
      <c r="V243" s="9" t="s">
        <v>345</v>
      </c>
      <c r="W243" s="10">
        <v>231.0</v>
      </c>
    </row>
    <row r="244">
      <c r="A244" s="9" t="s">
        <v>346</v>
      </c>
      <c r="B244" s="9" t="str">
        <f>VLOOKUP(A244,'messy data'!A:D,2,FALSE)</f>
        <v>Serbo-Croatian</v>
      </c>
      <c r="C244" s="10">
        <v>3512.0</v>
      </c>
      <c r="D244" s="10">
        <f t="shared" si="1"/>
        <v>10360</v>
      </c>
      <c r="E244" s="10">
        <v>126.0</v>
      </c>
      <c r="F244" s="11">
        <v>2377.0</v>
      </c>
      <c r="G244" s="10">
        <v>186.0</v>
      </c>
      <c r="H244" s="10">
        <v>184.0</v>
      </c>
      <c r="I244" s="10">
        <v>43.0</v>
      </c>
      <c r="J244" s="13" t="str">
        <f>VLOOKUP(A244,'messy data'!A:D,3,FALSE)</f>
        <v>#N/A</v>
      </c>
      <c r="K244" s="13" t="str">
        <f>VLOOKUP(A244,'messy data'!A:D,4,FALSE)</f>
        <v>#N/A</v>
      </c>
      <c r="V244" s="9" t="s">
        <v>239</v>
      </c>
      <c r="W244" s="10">
        <v>205.0</v>
      </c>
    </row>
    <row r="245">
      <c r="A245" s="9" t="s">
        <v>347</v>
      </c>
      <c r="B245" s="9" t="str">
        <f>VLOOKUP(A245,'messy data'!A:D,2,FALSE)</f>
        <v>Shan</v>
      </c>
      <c r="C245" s="10">
        <v>6.0</v>
      </c>
      <c r="D245" s="10">
        <f t="shared" si="1"/>
        <v>258</v>
      </c>
      <c r="E245" s="10">
        <v>8.0</v>
      </c>
      <c r="F245" s="11" t="e">
        <v>#N/A</v>
      </c>
      <c r="G245" s="10">
        <v>135.0</v>
      </c>
      <c r="H245" s="10">
        <v>135.0</v>
      </c>
      <c r="I245" s="10">
        <v>29.0</v>
      </c>
      <c r="J245" s="13" t="str">
        <f>VLOOKUP(A245,'messy data'!A:D,3,FALSE)</f>
        <v>#N/A</v>
      </c>
      <c r="K245" s="13" t="str">
        <f>VLOOKUP(A245,'messy data'!A:D,4,FALSE)</f>
        <v>#N/A</v>
      </c>
      <c r="V245" s="9" t="s">
        <v>240</v>
      </c>
      <c r="W245" s="10">
        <v>819.0</v>
      </c>
    </row>
    <row r="246">
      <c r="A246" s="9" t="s">
        <v>348</v>
      </c>
      <c r="B246" s="9" t="str">
        <f>VLOOKUP(A246,'messy data'!A:D,2,FALSE)</f>
        <v>Sinhalese</v>
      </c>
      <c r="C246" s="10">
        <v>236.0</v>
      </c>
      <c r="D246" s="10">
        <f t="shared" si="1"/>
        <v>1468</v>
      </c>
      <c r="E246" s="10">
        <v>35.0</v>
      </c>
      <c r="F246" s="11">
        <v>8167.0</v>
      </c>
      <c r="G246" s="10">
        <v>174.0</v>
      </c>
      <c r="H246" s="10">
        <v>158.0</v>
      </c>
      <c r="I246" s="10">
        <v>221.0</v>
      </c>
      <c r="J246" s="13">
        <f>VLOOKUP(A246,'messy data'!A:D,3,FALSE)</f>
        <v>15.3</v>
      </c>
      <c r="K246" s="13" t="str">
        <f>VLOOKUP(A246,'messy data'!A:D,4,FALSE)</f>
        <v>#N/A</v>
      </c>
      <c r="V246" s="9" t="s">
        <v>349</v>
      </c>
      <c r="W246" s="10">
        <v>4.0</v>
      </c>
    </row>
    <row r="247">
      <c r="A247" s="9" t="s">
        <v>350</v>
      </c>
      <c r="B247" s="9" t="str">
        <f>VLOOKUP(A247,'messy data'!A:D,2,FALSE)</f>
        <v>Slovak</v>
      </c>
      <c r="C247" s="10">
        <v>1033.0</v>
      </c>
      <c r="D247" s="10">
        <f t="shared" si="1"/>
        <v>4911</v>
      </c>
      <c r="E247" s="10">
        <v>212.0</v>
      </c>
      <c r="F247" s="11">
        <v>48500.0</v>
      </c>
      <c r="G247" s="10">
        <v>180.0</v>
      </c>
      <c r="H247" s="10">
        <v>173.0</v>
      </c>
      <c r="I247" s="10">
        <v>655.0</v>
      </c>
      <c r="J247" s="13" t="str">
        <f>VLOOKUP(A247,'messy data'!A:D,3,FALSE)</f>
        <v>#N/A</v>
      </c>
      <c r="K247" s="13" t="str">
        <f>VLOOKUP(A247,'messy data'!A:D,4,FALSE)</f>
        <v>#N/A</v>
      </c>
      <c r="V247" s="9" t="s">
        <v>241</v>
      </c>
      <c r="W247" s="10">
        <v>527.0</v>
      </c>
    </row>
    <row r="248">
      <c r="A248" s="9" t="s">
        <v>351</v>
      </c>
      <c r="B248" s="9" t="str">
        <f>VLOOKUP(A248,'messy data'!A:D,2,FALSE)</f>
        <v>Saraiki</v>
      </c>
      <c r="C248" s="12" t="e">
        <v>#N/A</v>
      </c>
      <c r="D248" s="10">
        <f t="shared" si="1"/>
        <v>46</v>
      </c>
      <c r="E248" s="12" t="e">
        <v>#N/A</v>
      </c>
      <c r="F248" s="11" t="e">
        <v>#N/A</v>
      </c>
      <c r="G248" s="10">
        <v>14.0</v>
      </c>
      <c r="H248" s="10">
        <v>15.0</v>
      </c>
      <c r="I248" s="12" t="e">
        <v>#N/A</v>
      </c>
      <c r="J248" s="13">
        <f>VLOOKUP(A248,'messy data'!A:D,3,FALSE)</f>
        <v>20</v>
      </c>
      <c r="K248" s="13" t="str">
        <f>VLOOKUP(A248,'messy data'!A:D,4,FALSE)</f>
        <v>#N/A</v>
      </c>
      <c r="V248" s="9" t="s">
        <v>242</v>
      </c>
      <c r="W248" s="10">
        <v>435.0</v>
      </c>
    </row>
    <row r="249">
      <c r="A249" s="9" t="s">
        <v>352</v>
      </c>
      <c r="B249" s="9" t="str">
        <f>VLOOKUP(A249,'messy data'!A:D,2,FALSE)</f>
        <v>Slovene</v>
      </c>
      <c r="C249" s="10">
        <v>1409.0</v>
      </c>
      <c r="D249" s="10">
        <f t="shared" si="1"/>
        <v>5174</v>
      </c>
      <c r="E249" s="10">
        <v>139.0</v>
      </c>
      <c r="F249" s="11">
        <v>5030.0</v>
      </c>
      <c r="G249" s="10">
        <v>200.0</v>
      </c>
      <c r="H249" s="10">
        <v>187.0</v>
      </c>
      <c r="I249" s="10">
        <v>587.0</v>
      </c>
      <c r="J249" s="13" t="str">
        <f>VLOOKUP(A249,'messy data'!A:D,3,FALSE)</f>
        <v>#N/A</v>
      </c>
      <c r="K249" s="13" t="str">
        <f>VLOOKUP(A249,'messy data'!A:D,4,FALSE)</f>
        <v>#N/A</v>
      </c>
      <c r="V249" s="9" t="s">
        <v>243</v>
      </c>
      <c r="W249" s="10">
        <v>622.0</v>
      </c>
    </row>
    <row r="250">
      <c r="A250" s="9" t="s">
        <v>353</v>
      </c>
      <c r="B250" s="9" t="str">
        <f>VLOOKUP(A250,'messy data'!A:D,2,FALSE)</f>
        <v>Samoan</v>
      </c>
      <c r="C250" s="12" t="e">
        <v>#N/A</v>
      </c>
      <c r="D250" s="10">
        <f t="shared" si="1"/>
        <v>287</v>
      </c>
      <c r="E250" s="10">
        <v>8.0</v>
      </c>
      <c r="F250" s="11" t="e">
        <v>#N/A</v>
      </c>
      <c r="G250" s="10">
        <v>119.0</v>
      </c>
      <c r="H250" s="10">
        <v>119.0</v>
      </c>
      <c r="I250" s="12" t="e">
        <v>#N/A</v>
      </c>
      <c r="J250" s="13" t="str">
        <f>VLOOKUP(A250,'messy data'!A:D,3,FALSE)</f>
        <v>#N/A</v>
      </c>
      <c r="K250" s="13" t="str">
        <f>VLOOKUP(A250,'messy data'!A:D,4,FALSE)</f>
        <v>#N/A</v>
      </c>
      <c r="V250" s="9" t="s">
        <v>245</v>
      </c>
      <c r="W250" s="10">
        <v>4738.0</v>
      </c>
    </row>
    <row r="251">
      <c r="A251" s="9" t="s">
        <v>354</v>
      </c>
      <c r="B251" s="9" t="str">
        <f>VLOOKUP(A251,'messy data'!A:D,2,FALSE)</f>
        <v>Inari Sami</v>
      </c>
      <c r="C251" s="10">
        <v>2.0</v>
      </c>
      <c r="D251" s="10">
        <f t="shared" si="1"/>
        <v>661</v>
      </c>
      <c r="E251" s="12" t="e">
        <v>#N/A</v>
      </c>
      <c r="F251" s="11" t="e">
        <v>#N/A</v>
      </c>
      <c r="G251" s="10">
        <v>140.0</v>
      </c>
      <c r="H251" s="10">
        <v>128.0</v>
      </c>
      <c r="I251" s="12" t="e">
        <v>#N/A</v>
      </c>
      <c r="J251" s="13" t="str">
        <f>VLOOKUP(A251,'messy data'!A:D,3,FALSE)</f>
        <v>#N/A</v>
      </c>
      <c r="K251" s="13" t="str">
        <f>VLOOKUP(A251,'messy data'!A:D,4,FALSE)</f>
        <v>#N/A</v>
      </c>
      <c r="V251" s="9" t="s">
        <v>246</v>
      </c>
      <c r="W251" s="10">
        <v>3516.0</v>
      </c>
    </row>
    <row r="252">
      <c r="A252" s="9" t="s">
        <v>355</v>
      </c>
      <c r="B252" s="9" t="str">
        <f>VLOOKUP(A252,'messy data'!A:D,2,FALSE)</f>
        <v>Shona</v>
      </c>
      <c r="C252" s="10">
        <v>33.0</v>
      </c>
      <c r="D252" s="10">
        <f t="shared" si="1"/>
        <v>581</v>
      </c>
      <c r="E252" s="10">
        <v>10.0</v>
      </c>
      <c r="F252" s="11" t="e">
        <v>#N/A</v>
      </c>
      <c r="G252" s="10">
        <v>130.0</v>
      </c>
      <c r="H252" s="10">
        <v>130.0</v>
      </c>
      <c r="I252" s="12" t="e">
        <v>#N/A</v>
      </c>
      <c r="J252" s="13" t="str">
        <f>VLOOKUP(A252,'messy data'!A:D,3,FALSE)</f>
        <v>#N/A</v>
      </c>
      <c r="K252" s="13" t="str">
        <f>VLOOKUP(A252,'messy data'!A:D,4,FALSE)</f>
        <v>#N/A</v>
      </c>
      <c r="V252" s="9" t="s">
        <v>247</v>
      </c>
      <c r="W252" s="10">
        <v>1291.0</v>
      </c>
    </row>
    <row r="253">
      <c r="A253" s="9" t="s">
        <v>356</v>
      </c>
      <c r="B253" s="9" t="str">
        <f>VLOOKUP(A253,'messy data'!A:D,2,FALSE)</f>
        <v>Somali</v>
      </c>
      <c r="C253" s="10">
        <v>73.0</v>
      </c>
      <c r="D253" s="10">
        <f t="shared" si="1"/>
        <v>876</v>
      </c>
      <c r="E253" s="10">
        <v>31.0</v>
      </c>
      <c r="F253" s="11">
        <v>1452.0</v>
      </c>
      <c r="G253" s="10">
        <v>143.0</v>
      </c>
      <c r="H253" s="10">
        <v>138.0</v>
      </c>
      <c r="I253" s="10">
        <v>7.0</v>
      </c>
      <c r="J253" s="13">
        <f>VLOOKUP(A253,'messy data'!A:D,3,FALSE)</f>
        <v>16.2</v>
      </c>
      <c r="K253" s="13" t="str">
        <f>VLOOKUP(A253,'messy data'!A:D,4,FALSE)</f>
        <v>#N/A</v>
      </c>
      <c r="V253" s="9" t="s">
        <v>357</v>
      </c>
      <c r="W253" s="10">
        <v>2.0</v>
      </c>
    </row>
    <row r="254">
      <c r="A254" s="9" t="s">
        <v>358</v>
      </c>
      <c r="B254" s="9" t="str">
        <f>VLOOKUP(A254,'messy data'!A:D,2,FALSE)</f>
        <v>Albanian</v>
      </c>
      <c r="C254" s="10">
        <v>412.0</v>
      </c>
      <c r="D254" s="10">
        <f t="shared" si="1"/>
        <v>5569</v>
      </c>
      <c r="E254" s="10">
        <v>115.0</v>
      </c>
      <c r="F254" s="11">
        <v>11297.0</v>
      </c>
      <c r="G254" s="10">
        <v>233.0</v>
      </c>
      <c r="H254" s="10">
        <v>224.0</v>
      </c>
      <c r="I254" s="10">
        <v>1626.0</v>
      </c>
      <c r="J254" s="13">
        <f>VLOOKUP(A254,'messy data'!A:D,3,FALSE)</f>
        <v>7.5</v>
      </c>
      <c r="K254" s="13">
        <f>VLOOKUP(A254,'messy data'!A:D,4,FALSE)</f>
        <v>0.829</v>
      </c>
      <c r="V254" s="9" t="s">
        <v>248</v>
      </c>
      <c r="W254" s="10">
        <v>92.0</v>
      </c>
    </row>
    <row r="255">
      <c r="A255" s="9" t="s">
        <v>359</v>
      </c>
      <c r="B255" s="9" t="str">
        <f>VLOOKUP(A255,'messy data'!A:D,2,FALSE)</f>
        <v>Serbian</v>
      </c>
      <c r="C255" s="10">
        <v>4444.0</v>
      </c>
      <c r="D255" s="10">
        <f t="shared" si="1"/>
        <v>12732</v>
      </c>
      <c r="E255" s="10">
        <v>294.0</v>
      </c>
      <c r="F255" s="11">
        <v>32509.0</v>
      </c>
      <c r="G255" s="10">
        <v>220.0</v>
      </c>
      <c r="H255" s="10">
        <v>210.0</v>
      </c>
      <c r="I255" s="10">
        <v>1639.0</v>
      </c>
      <c r="J255" s="13" t="str">
        <f>VLOOKUP(A255,'messy data'!A:D,3,FALSE)</f>
        <v>#N/A</v>
      </c>
      <c r="K255" s="13" t="str">
        <f>VLOOKUP(A255,'messy data'!A:D,4,FALSE)</f>
        <v>#N/A</v>
      </c>
      <c r="V255" s="9" t="s">
        <v>360</v>
      </c>
      <c r="W255" s="10">
        <v>93.0</v>
      </c>
    </row>
    <row r="256">
      <c r="A256" s="9" t="s">
        <v>361</v>
      </c>
      <c r="B256" s="9" t="str">
        <f>VLOOKUP(A256,'messy data'!A:D,2,FALSE)</f>
        <v>Sranan Tongo</v>
      </c>
      <c r="C256" s="10">
        <v>2.0</v>
      </c>
      <c r="D256" s="10">
        <f t="shared" si="1"/>
        <v>200</v>
      </c>
      <c r="E256" s="10">
        <v>6.0</v>
      </c>
      <c r="F256" s="11" t="e">
        <v>#N/A</v>
      </c>
      <c r="G256" s="10">
        <v>80.0</v>
      </c>
      <c r="H256" s="10">
        <v>77.0</v>
      </c>
      <c r="I256" s="12" t="e">
        <v>#N/A</v>
      </c>
      <c r="J256" s="13" t="str">
        <f>VLOOKUP(A256,'messy data'!A:D,3,FALSE)</f>
        <v>#N/A</v>
      </c>
      <c r="K256" s="13" t="str">
        <f>VLOOKUP(A256,'messy data'!A:D,4,FALSE)</f>
        <v>#N/A</v>
      </c>
      <c r="V256" s="9" t="s">
        <v>249</v>
      </c>
      <c r="W256" s="10">
        <v>1646.0</v>
      </c>
    </row>
    <row r="257">
      <c r="A257" s="9" t="s">
        <v>362</v>
      </c>
      <c r="B257" s="9" t="str">
        <f>VLOOKUP(A257,'messy data'!A:D,2,FALSE)</f>
        <v>Swazi</v>
      </c>
      <c r="C257" s="10">
        <v>23.0</v>
      </c>
      <c r="D257" s="10">
        <f t="shared" si="1"/>
        <v>228</v>
      </c>
      <c r="E257" s="10">
        <v>3.0</v>
      </c>
      <c r="F257" s="11" t="e">
        <v>#N/A</v>
      </c>
      <c r="G257" s="10">
        <v>114.0</v>
      </c>
      <c r="H257" s="10">
        <v>114.0</v>
      </c>
      <c r="I257" s="10">
        <v>11.0</v>
      </c>
      <c r="J257" s="13" t="str">
        <f>VLOOKUP(A257,'messy data'!A:D,3,FALSE)</f>
        <v>#N/A</v>
      </c>
      <c r="K257" s="13" t="str">
        <f>VLOOKUP(A257,'messy data'!A:D,4,FALSE)</f>
        <v>#N/A</v>
      </c>
      <c r="V257" s="9" t="s">
        <v>250</v>
      </c>
      <c r="W257" s="10">
        <v>566.0</v>
      </c>
    </row>
    <row r="258">
      <c r="A258" s="9" t="s">
        <v>363</v>
      </c>
      <c r="B258" s="9" t="str">
        <f>VLOOKUP(A258,'messy data'!A:D,2,FALSE)</f>
        <v>Sotho</v>
      </c>
      <c r="C258" s="10">
        <v>19.0</v>
      </c>
      <c r="D258" s="10">
        <f t="shared" si="1"/>
        <v>172</v>
      </c>
      <c r="E258" s="10">
        <v>5.0</v>
      </c>
      <c r="F258" s="11">
        <v>1498.0</v>
      </c>
      <c r="G258" s="10">
        <v>54.0</v>
      </c>
      <c r="H258" s="10">
        <v>54.0</v>
      </c>
      <c r="I258" s="12" t="e">
        <v>#N/A</v>
      </c>
      <c r="J258" s="13" t="str">
        <f>VLOOKUP(A258,'messy data'!A:D,3,FALSE)</f>
        <v>#N/A</v>
      </c>
      <c r="K258" s="13" t="str">
        <f>VLOOKUP(A258,'messy data'!A:D,4,FALSE)</f>
        <v>#N/A</v>
      </c>
      <c r="V258" s="9" t="s">
        <v>252</v>
      </c>
      <c r="W258" s="10">
        <v>4491.0</v>
      </c>
    </row>
    <row r="259">
      <c r="A259" s="9" t="s">
        <v>364</v>
      </c>
      <c r="B259" s="9" t="str">
        <f>VLOOKUP(A259,'messy data'!A:D,2,FALSE)</f>
        <v>Saterland Frisian</v>
      </c>
      <c r="C259" s="10">
        <v>17.0</v>
      </c>
      <c r="D259" s="10">
        <f t="shared" si="1"/>
        <v>613</v>
      </c>
      <c r="E259" s="10">
        <v>6.0</v>
      </c>
      <c r="F259" s="11" t="e">
        <v>#N/A</v>
      </c>
      <c r="G259" s="10">
        <v>112.0</v>
      </c>
      <c r="H259" s="10">
        <v>111.0</v>
      </c>
      <c r="I259" s="10">
        <v>1.0</v>
      </c>
      <c r="J259" s="13" t="str">
        <f>VLOOKUP(A259,'messy data'!A:D,3,FALSE)</f>
        <v>#N/A</v>
      </c>
      <c r="K259" s="13" t="str">
        <f>VLOOKUP(A259,'messy data'!A:D,4,FALSE)</f>
        <v>#N/A</v>
      </c>
      <c r="V259" s="9" t="s">
        <v>253</v>
      </c>
      <c r="W259" s="10">
        <v>763.0</v>
      </c>
    </row>
    <row r="260">
      <c r="A260" s="9" t="s">
        <v>365</v>
      </c>
      <c r="B260" s="9" t="str">
        <f>VLOOKUP(A260,'messy data'!A:D,2,FALSE)</f>
        <v>Sundanese</v>
      </c>
      <c r="C260" s="10">
        <v>196.0</v>
      </c>
      <c r="D260" s="10">
        <f t="shared" si="1"/>
        <v>1346</v>
      </c>
      <c r="E260" s="10">
        <v>29.0</v>
      </c>
      <c r="F260" s="11" t="e">
        <v>#N/A</v>
      </c>
      <c r="G260" s="10">
        <v>173.0</v>
      </c>
      <c r="H260" s="10">
        <v>172.0</v>
      </c>
      <c r="I260" s="10">
        <v>160.0</v>
      </c>
      <c r="J260" s="13" t="str">
        <f>VLOOKUP(A260,'messy data'!A:D,3,FALSE)</f>
        <v>#N/A</v>
      </c>
      <c r="K260" s="13" t="str">
        <f>VLOOKUP(A260,'messy data'!A:D,4,FALSE)</f>
        <v>#N/A</v>
      </c>
      <c r="V260" s="9" t="s">
        <v>366</v>
      </c>
      <c r="W260" s="10">
        <v>2.0</v>
      </c>
    </row>
    <row r="261">
      <c r="A261" s="9" t="s">
        <v>367</v>
      </c>
      <c r="B261" s="9" t="str">
        <f>VLOOKUP(A261,'messy data'!A:D,2,FALSE)</f>
        <v>Swedish</v>
      </c>
      <c r="C261" s="10">
        <v>3731.0</v>
      </c>
      <c r="D261" s="10">
        <f t="shared" si="1"/>
        <v>11295</v>
      </c>
      <c r="E261" s="10">
        <v>624.0</v>
      </c>
      <c r="F261" s="11">
        <v>181353.0</v>
      </c>
      <c r="G261" s="10">
        <v>297.0</v>
      </c>
      <c r="H261" s="10">
        <v>230.0</v>
      </c>
      <c r="I261" s="10">
        <v>2615.0</v>
      </c>
      <c r="J261" s="13" t="str">
        <f>VLOOKUP(A261,'messy data'!A:D,3,FALSE)</f>
        <v>#N/A</v>
      </c>
      <c r="K261" s="13" t="str">
        <f>VLOOKUP(A261,'messy data'!A:D,4,FALSE)</f>
        <v>#N/A</v>
      </c>
      <c r="V261" s="9" t="s">
        <v>255</v>
      </c>
      <c r="W261" s="10">
        <v>372.0</v>
      </c>
    </row>
    <row r="262">
      <c r="A262" s="9" t="s">
        <v>368</v>
      </c>
      <c r="B262" s="9" t="str">
        <f>VLOOKUP(A262,'messy data'!A:D,2,FALSE)</f>
        <v>Swahili</v>
      </c>
      <c r="C262" s="10">
        <v>267.0</v>
      </c>
      <c r="D262" s="10">
        <f t="shared" si="1"/>
        <v>1863</v>
      </c>
      <c r="E262" s="10">
        <v>69.0</v>
      </c>
      <c r="F262" s="11">
        <v>7179.0</v>
      </c>
      <c r="G262" s="10">
        <v>156.0</v>
      </c>
      <c r="H262" s="10">
        <v>154.0</v>
      </c>
      <c r="I262" s="10">
        <v>67.0</v>
      </c>
      <c r="J262" s="13" t="str">
        <f>VLOOKUP(A262,'messy data'!A:D,3,FALSE)</f>
        <v>#N/A</v>
      </c>
      <c r="K262" s="13" t="str">
        <f>VLOOKUP(A262,'messy data'!A:D,4,FALSE)</f>
        <v>#N/A</v>
      </c>
      <c r="V262" s="9" t="s">
        <v>256</v>
      </c>
      <c r="W262" s="10">
        <v>1462.0</v>
      </c>
    </row>
    <row r="263">
      <c r="A263" s="9" t="s">
        <v>369</v>
      </c>
      <c r="B263" s="9" t="str">
        <f>VLOOKUP(A263,'messy data'!A:D,2,FALSE)</f>
        <v>Silesian</v>
      </c>
      <c r="C263" s="10">
        <v>17.0</v>
      </c>
      <c r="D263" s="10">
        <f t="shared" si="1"/>
        <v>481</v>
      </c>
      <c r="E263" s="10">
        <v>17.0</v>
      </c>
      <c r="F263" s="11">
        <v>3422.0</v>
      </c>
      <c r="G263" s="10">
        <v>134.0</v>
      </c>
      <c r="H263" s="10">
        <v>132.0</v>
      </c>
      <c r="I263" s="10">
        <v>319.0</v>
      </c>
      <c r="J263" s="13" t="str">
        <f>VLOOKUP(A263,'messy data'!A:D,3,FALSE)</f>
        <v>#N/A</v>
      </c>
      <c r="K263" s="13" t="str">
        <f>VLOOKUP(A263,'messy data'!A:D,4,FALSE)</f>
        <v>#N/A</v>
      </c>
      <c r="V263" s="9" t="s">
        <v>258</v>
      </c>
      <c r="W263" s="10">
        <v>546.0</v>
      </c>
    </row>
    <row r="264">
      <c r="A264" s="9" t="s">
        <v>370</v>
      </c>
      <c r="B264" s="9" t="str">
        <f>VLOOKUP(A264,'messy data'!A:D,2,FALSE)</f>
        <v>Sakizaya</v>
      </c>
      <c r="C264" s="10">
        <v>14.0</v>
      </c>
      <c r="D264" s="10">
        <f t="shared" si="1"/>
        <v>321</v>
      </c>
      <c r="E264" s="10">
        <v>4.0</v>
      </c>
      <c r="F264" s="11" t="e">
        <v>#N/A</v>
      </c>
      <c r="G264" s="10">
        <v>124.0</v>
      </c>
      <c r="H264" s="10">
        <v>123.0</v>
      </c>
      <c r="I264" s="10">
        <v>39.0</v>
      </c>
      <c r="J264" s="13" t="str">
        <f>VLOOKUP(A264,'messy data'!A:D,3,FALSE)</f>
        <v>#N/A</v>
      </c>
      <c r="K264" s="13" t="str">
        <f>VLOOKUP(A264,'messy data'!A:D,4,FALSE)</f>
        <v>#N/A</v>
      </c>
      <c r="V264" s="9" t="s">
        <v>259</v>
      </c>
      <c r="W264" s="10">
        <v>553.0</v>
      </c>
    </row>
    <row r="265">
      <c r="A265" s="9" t="s">
        <v>371</v>
      </c>
      <c r="B265" s="9" t="str">
        <f>VLOOKUP(A265,'messy data'!A:D,2,FALSE)</f>
        <v>Tamil</v>
      </c>
      <c r="C265" s="10">
        <v>1032.0</v>
      </c>
      <c r="D265" s="10">
        <f t="shared" si="1"/>
        <v>4352</v>
      </c>
      <c r="E265" s="10">
        <v>125.0</v>
      </c>
      <c r="F265" s="11">
        <v>93345.0</v>
      </c>
      <c r="G265" s="10">
        <v>210.0</v>
      </c>
      <c r="H265" s="10">
        <v>208.0</v>
      </c>
      <c r="I265" s="10">
        <v>1061.0</v>
      </c>
      <c r="J265" s="13">
        <f>VLOOKUP(A265,'messy data'!A:D,3,FALSE)</f>
        <v>75</v>
      </c>
      <c r="K265" s="13" t="str">
        <f>VLOOKUP(A265,'messy data'!A:D,4,FALSE)</f>
        <v>#N/A</v>
      </c>
      <c r="V265" s="9" t="s">
        <v>261</v>
      </c>
      <c r="W265" s="10">
        <v>271.0</v>
      </c>
    </row>
    <row r="266">
      <c r="A266" s="9" t="s">
        <v>372</v>
      </c>
      <c r="B266" s="9" t="str">
        <f>VLOOKUP(A266,'messy data'!A:D,2,FALSE)</f>
        <v>Tulu</v>
      </c>
      <c r="C266" s="10">
        <v>22.0</v>
      </c>
      <c r="D266" s="10">
        <f t="shared" si="1"/>
        <v>196</v>
      </c>
      <c r="E266" s="10">
        <v>8.0</v>
      </c>
      <c r="F266" s="11" t="e">
        <v>#N/A</v>
      </c>
      <c r="G266" s="10">
        <v>26.0</v>
      </c>
      <c r="H266" s="10">
        <v>26.0</v>
      </c>
      <c r="I266" s="10">
        <v>36.0</v>
      </c>
      <c r="J266" s="13" t="str">
        <f>VLOOKUP(A266,'messy data'!A:D,3,FALSE)</f>
        <v>#N/A</v>
      </c>
      <c r="K266" s="13" t="str">
        <f>VLOOKUP(A266,'messy data'!A:D,4,FALSE)</f>
        <v>#N/A</v>
      </c>
      <c r="V266" s="9" t="s">
        <v>263</v>
      </c>
      <c r="W266" s="10">
        <v>618.0</v>
      </c>
    </row>
    <row r="267">
      <c r="A267" s="9" t="s">
        <v>373</v>
      </c>
      <c r="B267" s="9" t="str">
        <f>VLOOKUP(A267,'messy data'!A:D,2,FALSE)</f>
        <v>Telugu</v>
      </c>
      <c r="C267" s="10">
        <v>401.0</v>
      </c>
      <c r="D267" s="10">
        <f t="shared" si="1"/>
        <v>2451</v>
      </c>
      <c r="E267" s="10">
        <v>65.0</v>
      </c>
      <c r="F267" s="11">
        <v>15186.0</v>
      </c>
      <c r="G267" s="10">
        <v>169.0</v>
      </c>
      <c r="H267" s="10">
        <v>160.0</v>
      </c>
      <c r="I267" s="10">
        <v>1910.0</v>
      </c>
      <c r="J267" s="13">
        <f>VLOOKUP(A267,'messy data'!A:D,3,FALSE)</f>
        <v>82</v>
      </c>
      <c r="K267" s="13" t="str">
        <f>VLOOKUP(A267,'messy data'!A:D,4,FALSE)</f>
        <v>#N/A</v>
      </c>
      <c r="V267" s="9" t="s">
        <v>265</v>
      </c>
      <c r="W267" s="10">
        <v>2016.0</v>
      </c>
    </row>
    <row r="268">
      <c r="A268" s="9" t="s">
        <v>374</v>
      </c>
      <c r="B268" s="9" t="str">
        <f>VLOOKUP(A268,'messy data'!A:D,2,FALSE)</f>
        <v>Tetum</v>
      </c>
      <c r="C268" s="10">
        <v>2.0</v>
      </c>
      <c r="D268" s="10">
        <f t="shared" si="1"/>
        <v>199</v>
      </c>
      <c r="E268" s="10">
        <v>4.0</v>
      </c>
      <c r="F268" s="11" t="e">
        <v>#N/A</v>
      </c>
      <c r="G268" s="10">
        <v>115.0</v>
      </c>
      <c r="H268" s="10">
        <v>115.0</v>
      </c>
      <c r="I268" s="10">
        <v>1.0</v>
      </c>
      <c r="J268" s="13" t="str">
        <f>VLOOKUP(A268,'messy data'!A:D,3,FALSE)</f>
        <v>#N/A</v>
      </c>
      <c r="K268" s="13" t="str">
        <f>VLOOKUP(A268,'messy data'!A:D,4,FALSE)</f>
        <v>#N/A</v>
      </c>
      <c r="V268" s="9" t="s">
        <v>266</v>
      </c>
      <c r="W268" s="10">
        <v>506.0</v>
      </c>
    </row>
    <row r="269">
      <c r="A269" s="9" t="s">
        <v>375</v>
      </c>
      <c r="B269" s="9" t="str">
        <f>VLOOKUP(A269,'messy data'!A:D,2,FALSE)</f>
        <v>Tajik</v>
      </c>
      <c r="C269" s="10">
        <v>232.0</v>
      </c>
      <c r="D269" s="10">
        <f t="shared" si="1"/>
        <v>1605</v>
      </c>
      <c r="E269" s="10">
        <v>46.0</v>
      </c>
      <c r="F269" s="11">
        <v>3691.0</v>
      </c>
      <c r="G269" s="10">
        <v>137.0</v>
      </c>
      <c r="H269" s="10">
        <v>136.0</v>
      </c>
      <c r="I269" s="10">
        <v>129.0</v>
      </c>
      <c r="J269" s="13" t="str">
        <f>VLOOKUP(A269,'messy data'!A:D,3,FALSE)</f>
        <v>#N/A</v>
      </c>
      <c r="K269" s="13" t="str">
        <f>VLOOKUP(A269,'messy data'!A:D,4,FALSE)</f>
        <v>#N/A</v>
      </c>
      <c r="V269" s="9" t="s">
        <v>268</v>
      </c>
      <c r="W269" s="10">
        <v>7492.0</v>
      </c>
    </row>
    <row r="270">
      <c r="A270" s="9" t="s">
        <v>376</v>
      </c>
      <c r="B270" s="9" t="str">
        <f>VLOOKUP(A270,'messy data'!A:D,2,FALSE)</f>
        <v>Thai</v>
      </c>
      <c r="C270" s="10">
        <v>1808.0</v>
      </c>
      <c r="D270" s="10">
        <f t="shared" si="1"/>
        <v>5525</v>
      </c>
      <c r="E270" s="10">
        <v>211.0</v>
      </c>
      <c r="F270" s="11">
        <v>268583.0</v>
      </c>
      <c r="G270" s="10">
        <v>244.0</v>
      </c>
      <c r="H270" s="10">
        <v>240.0</v>
      </c>
      <c r="I270" s="10">
        <v>4778.0</v>
      </c>
      <c r="J270" s="13">
        <f>VLOOKUP(A270,'messy data'!A:D,3,FALSE)</f>
        <v>20.7</v>
      </c>
      <c r="K270" s="13" t="str">
        <f>VLOOKUP(A270,'messy data'!A:D,4,FALSE)</f>
        <v>#N/A</v>
      </c>
      <c r="V270" s="9" t="s">
        <v>270</v>
      </c>
      <c r="W270" s="10">
        <v>1406.0</v>
      </c>
    </row>
    <row r="271">
      <c r="A271" s="9" t="s">
        <v>377</v>
      </c>
      <c r="B271" s="9" t="str">
        <f>VLOOKUP(A271,'messy data'!A:D,2,FALSE)</f>
        <v>Tigrinya</v>
      </c>
      <c r="C271" s="10">
        <v>14.0</v>
      </c>
      <c r="D271" s="10">
        <f t="shared" si="1"/>
        <v>152</v>
      </c>
      <c r="E271" s="10">
        <v>5.0</v>
      </c>
      <c r="F271" s="11">
        <v>1212.0</v>
      </c>
      <c r="G271" s="10">
        <v>58.0</v>
      </c>
      <c r="H271" s="10">
        <v>58.0</v>
      </c>
      <c r="I271" s="10">
        <v>13.0</v>
      </c>
      <c r="J271" s="13" t="str">
        <f>VLOOKUP(A271,'messy data'!A:D,3,FALSE)</f>
        <v>#N/A</v>
      </c>
      <c r="K271" s="13" t="str">
        <f>VLOOKUP(A271,'messy data'!A:D,4,FALSE)</f>
        <v>#N/A</v>
      </c>
      <c r="V271" s="9" t="s">
        <v>378</v>
      </c>
      <c r="W271" s="10">
        <v>700.0</v>
      </c>
    </row>
    <row r="272">
      <c r="A272" s="9" t="s">
        <v>379</v>
      </c>
      <c r="B272" s="9" t="str">
        <f>VLOOKUP(A272,'messy data'!A:D,2,FALSE)</f>
        <v>Turkmen</v>
      </c>
      <c r="C272" s="10">
        <v>57.0</v>
      </c>
      <c r="D272" s="10">
        <f t="shared" si="1"/>
        <v>511</v>
      </c>
      <c r="E272" s="10">
        <v>10.0</v>
      </c>
      <c r="F272" s="11">
        <v>1544.0</v>
      </c>
      <c r="G272" s="10">
        <v>132.0</v>
      </c>
      <c r="H272" s="10">
        <v>124.0</v>
      </c>
      <c r="I272" s="10">
        <v>10.0</v>
      </c>
      <c r="J272" s="13" t="str">
        <f>VLOOKUP(A272,'messy data'!A:D,3,FALSE)</f>
        <v>#N/A</v>
      </c>
      <c r="K272" s="13" t="str">
        <f>VLOOKUP(A272,'messy data'!A:D,4,FALSE)</f>
        <v>#N/A</v>
      </c>
      <c r="V272" s="9" t="s">
        <v>274</v>
      </c>
      <c r="W272" s="10">
        <v>1554.0</v>
      </c>
    </row>
    <row r="273">
      <c r="A273" s="9" t="s">
        <v>380</v>
      </c>
      <c r="B273" s="9" t="str">
        <f>VLOOKUP(A273,'messy data'!A:D,2,FALSE)</f>
        <v>Tagalog</v>
      </c>
      <c r="C273" s="10">
        <v>462.0</v>
      </c>
      <c r="D273" s="10">
        <f t="shared" si="1"/>
        <v>2787</v>
      </c>
      <c r="E273" s="10">
        <v>78.0</v>
      </c>
      <c r="F273" s="11">
        <v>91692.0</v>
      </c>
      <c r="G273" s="10">
        <v>172.0</v>
      </c>
      <c r="H273" s="10">
        <v>169.0</v>
      </c>
      <c r="I273" s="10">
        <v>719.0</v>
      </c>
      <c r="J273" s="13">
        <f>VLOOKUP(A273,'messy data'!A:D,3,FALSE)</f>
        <v>23.6</v>
      </c>
      <c r="K273" s="13" t="str">
        <f>VLOOKUP(A273,'messy data'!A:D,4,FALSE)</f>
        <v>#N/A</v>
      </c>
      <c r="V273" s="9" t="s">
        <v>276</v>
      </c>
      <c r="W273" s="10">
        <v>1003.0</v>
      </c>
    </row>
    <row r="274">
      <c r="A274" s="9" t="s">
        <v>381</v>
      </c>
      <c r="B274" s="9" t="str">
        <f>VLOOKUP(A274,'messy data'!A:D,2,FALSE)</f>
        <v>Tswana</v>
      </c>
      <c r="C274" s="10">
        <v>4.0</v>
      </c>
      <c r="D274" s="10">
        <f t="shared" si="1"/>
        <v>58</v>
      </c>
      <c r="E274" s="10">
        <v>2.0</v>
      </c>
      <c r="F274" s="11">
        <v>5056.0</v>
      </c>
      <c r="G274" s="10">
        <v>15.0</v>
      </c>
      <c r="H274" s="10">
        <v>15.0</v>
      </c>
      <c r="I274" s="10">
        <v>9.0</v>
      </c>
      <c r="J274" s="13" t="str">
        <f>VLOOKUP(A274,'messy data'!A:D,3,FALSE)</f>
        <v>#N/A</v>
      </c>
      <c r="K274" s="13" t="str">
        <f>VLOOKUP(A274,'messy data'!A:D,4,FALSE)</f>
        <v>#N/A</v>
      </c>
      <c r="V274" s="9" t="s">
        <v>278</v>
      </c>
      <c r="W274" s="10">
        <v>10.0</v>
      </c>
    </row>
    <row r="275">
      <c r="A275" s="9" t="s">
        <v>382</v>
      </c>
      <c r="B275" s="9" t="str">
        <f>VLOOKUP(A275,'messy data'!A:D,2,FALSE)</f>
        <v>Tongan</v>
      </c>
      <c r="C275" s="10">
        <v>2.0</v>
      </c>
      <c r="D275" s="10">
        <f t="shared" si="1"/>
        <v>128</v>
      </c>
      <c r="E275" s="10">
        <v>2.0</v>
      </c>
      <c r="F275" s="11" t="e">
        <v>#N/A</v>
      </c>
      <c r="G275" s="10">
        <v>20.0</v>
      </c>
      <c r="H275" s="10">
        <v>17.0</v>
      </c>
      <c r="I275" s="12" t="e">
        <v>#N/A</v>
      </c>
      <c r="J275" s="13" t="str">
        <f>VLOOKUP(A275,'messy data'!A:D,3,FALSE)</f>
        <v>#N/A</v>
      </c>
      <c r="K275" s="13" t="str">
        <f>VLOOKUP(A275,'messy data'!A:D,4,FALSE)</f>
        <v>#N/A</v>
      </c>
      <c r="V275" s="9" t="s">
        <v>279</v>
      </c>
      <c r="W275" s="10">
        <v>57.0</v>
      </c>
    </row>
    <row r="276">
      <c r="A276" s="9" t="s">
        <v>383</v>
      </c>
      <c r="B276" s="9" t="str">
        <f>VLOOKUP(A276,'messy data'!A:D,2,FALSE)</f>
        <v>Tok Pisin</v>
      </c>
      <c r="C276" s="10">
        <v>8.0</v>
      </c>
      <c r="D276" s="10">
        <f t="shared" si="1"/>
        <v>223</v>
      </c>
      <c r="E276" s="10">
        <v>5.0</v>
      </c>
      <c r="F276" s="11">
        <v>1602.0</v>
      </c>
      <c r="G276" s="10">
        <v>100.0</v>
      </c>
      <c r="H276" s="10">
        <v>100.0</v>
      </c>
      <c r="I276" s="12" t="e">
        <v>#N/A</v>
      </c>
      <c r="J276" s="13" t="str">
        <f>VLOOKUP(A276,'messy data'!A:D,3,FALSE)</f>
        <v>#N/A</v>
      </c>
      <c r="K276" s="13" t="str">
        <f>VLOOKUP(A276,'messy data'!A:D,4,FALSE)</f>
        <v>#N/A</v>
      </c>
      <c r="V276" s="9" t="s">
        <v>384</v>
      </c>
      <c r="W276" s="10">
        <v>3.0</v>
      </c>
    </row>
    <row r="277">
      <c r="A277" s="9" t="s">
        <v>385</v>
      </c>
      <c r="B277" s="9" t="str">
        <f>VLOOKUP(A277,'messy data'!A:D,2,FALSE)</f>
        <v>Turkish</v>
      </c>
      <c r="C277" s="10">
        <v>2754.0</v>
      </c>
      <c r="D277" s="10">
        <f t="shared" si="1"/>
        <v>8037</v>
      </c>
      <c r="E277" s="10">
        <v>693.0</v>
      </c>
      <c r="F277" s="11">
        <v>268326.0</v>
      </c>
      <c r="G277" s="10">
        <v>369.0</v>
      </c>
      <c r="H277" s="10">
        <v>356.0</v>
      </c>
      <c r="I277" s="10">
        <v>8749.0</v>
      </c>
      <c r="J277" s="13">
        <f>VLOOKUP(A277,'messy data'!A:D,3,FALSE)</f>
        <v>79.4</v>
      </c>
      <c r="K277" s="13" t="str">
        <f>VLOOKUP(A277,'messy data'!A:D,4,FALSE)</f>
        <v>#N/A</v>
      </c>
      <c r="V277" s="9" t="s">
        <v>280</v>
      </c>
      <c r="W277" s="10">
        <v>22289.0</v>
      </c>
    </row>
    <row r="278">
      <c r="A278" s="9" t="s">
        <v>386</v>
      </c>
      <c r="B278" s="9" t="str">
        <f>VLOOKUP(A278,'messy data'!A:D,2,FALSE)</f>
        <v>Tsonga</v>
      </c>
      <c r="C278" s="10">
        <v>16.0</v>
      </c>
      <c r="D278" s="10">
        <f t="shared" si="1"/>
        <v>253</v>
      </c>
      <c r="E278" s="10">
        <v>8.0</v>
      </c>
      <c r="F278" s="11">
        <v>2314.0</v>
      </c>
      <c r="G278" s="10">
        <v>92.0</v>
      </c>
      <c r="H278" s="10">
        <v>92.0</v>
      </c>
      <c r="I278" s="10">
        <v>40.0</v>
      </c>
      <c r="J278" s="13" t="str">
        <f>VLOOKUP(A278,'messy data'!A:D,3,FALSE)</f>
        <v>#N/A</v>
      </c>
      <c r="K278" s="13" t="str">
        <f>VLOOKUP(A278,'messy data'!A:D,4,FALSE)</f>
        <v>#N/A</v>
      </c>
      <c r="V278" s="9" t="s">
        <v>281</v>
      </c>
      <c r="W278" s="10">
        <v>10495.0</v>
      </c>
    </row>
    <row r="279">
      <c r="A279" s="9" t="s">
        <v>387</v>
      </c>
      <c r="B279" s="9" t="str">
        <f>VLOOKUP(A279,'messy data'!A:D,2,FALSE)</f>
        <v>Tatar</v>
      </c>
      <c r="C279" s="10">
        <v>206.0</v>
      </c>
      <c r="D279" s="10">
        <f t="shared" si="1"/>
        <v>2435</v>
      </c>
      <c r="E279" s="10">
        <v>55.0</v>
      </c>
      <c r="F279" s="11" t="e">
        <v>#N/A</v>
      </c>
      <c r="G279" s="10">
        <v>170.0</v>
      </c>
      <c r="H279" s="10">
        <v>140.0</v>
      </c>
      <c r="I279" s="10">
        <v>7.0</v>
      </c>
      <c r="J279" s="13" t="str">
        <f>VLOOKUP(A279,'messy data'!A:D,3,FALSE)</f>
        <v>#N/A</v>
      </c>
      <c r="K279" s="13" t="str">
        <f>VLOOKUP(A279,'messy data'!A:D,4,FALSE)</f>
        <v>#N/A</v>
      </c>
      <c r="V279" s="9" t="s">
        <v>388</v>
      </c>
      <c r="W279" s="10">
        <v>1.0</v>
      </c>
    </row>
    <row r="280">
      <c r="A280" s="9" t="s">
        <v>389</v>
      </c>
      <c r="B280" s="9" t="str">
        <f>VLOOKUP(A280,'messy data'!A:D,2,FALSE)</f>
        <v>Tumbuka</v>
      </c>
      <c r="C280" s="10">
        <v>1.0</v>
      </c>
      <c r="D280" s="10">
        <f t="shared" si="1"/>
        <v>129</v>
      </c>
      <c r="E280" s="10">
        <v>2.0</v>
      </c>
      <c r="F280" s="11" t="e">
        <v>#N/A</v>
      </c>
      <c r="G280" s="10">
        <v>84.0</v>
      </c>
      <c r="H280" s="10">
        <v>84.0</v>
      </c>
      <c r="I280" s="12" t="e">
        <v>#N/A</v>
      </c>
      <c r="J280" s="13" t="str">
        <f>VLOOKUP(A280,'messy data'!A:D,3,FALSE)</f>
        <v>#N/A</v>
      </c>
      <c r="K280" s="13" t="str">
        <f>VLOOKUP(A280,'messy data'!A:D,4,FALSE)</f>
        <v>#N/A</v>
      </c>
      <c r="V280" s="9" t="s">
        <v>390</v>
      </c>
      <c r="W280" s="10">
        <v>3.0</v>
      </c>
    </row>
    <row r="281">
      <c r="A281" s="9" t="s">
        <v>391</v>
      </c>
      <c r="B281" s="9" t="str">
        <f>VLOOKUP(A281,'messy data'!A:D,2,FALSE)</f>
        <v>Twi</v>
      </c>
      <c r="C281" s="10">
        <v>3.0</v>
      </c>
      <c r="D281" s="10">
        <f t="shared" si="1"/>
        <v>103</v>
      </c>
      <c r="E281" s="10">
        <v>6.0</v>
      </c>
      <c r="F281" s="11">
        <v>1515.0</v>
      </c>
      <c r="G281" s="10">
        <v>65.0</v>
      </c>
      <c r="H281" s="10">
        <v>64.0</v>
      </c>
      <c r="I281" s="12" t="e">
        <v>#N/A</v>
      </c>
      <c r="J281" s="13" t="str">
        <f>VLOOKUP(A281,'messy data'!A:D,3,FALSE)</f>
        <v>#N/A</v>
      </c>
      <c r="K281" s="13" t="str">
        <f>VLOOKUP(A281,'messy data'!A:D,4,FALSE)</f>
        <v>#N/A</v>
      </c>
      <c r="V281" s="9" t="s">
        <v>282</v>
      </c>
      <c r="W281" s="10">
        <v>441.0</v>
      </c>
    </row>
    <row r="282">
      <c r="A282" s="9" t="s">
        <v>392</v>
      </c>
      <c r="B282" s="9" t="str">
        <f>VLOOKUP(A282,'messy data'!A:D,2,FALSE)</f>
        <v>Tahitian</v>
      </c>
      <c r="C282" s="12" t="e">
        <v>#N/A</v>
      </c>
      <c r="D282" s="10">
        <f t="shared" si="1"/>
        <v>91</v>
      </c>
      <c r="E282" s="10">
        <v>4.0</v>
      </c>
      <c r="F282" s="11" t="e">
        <v>#N/A</v>
      </c>
      <c r="G282" s="10">
        <v>47.0</v>
      </c>
      <c r="H282" s="10">
        <v>35.0</v>
      </c>
      <c r="I282" s="12" t="e">
        <v>#N/A</v>
      </c>
      <c r="J282" s="13" t="str">
        <f>VLOOKUP(A282,'messy data'!A:D,3,FALSE)</f>
        <v>#N/A</v>
      </c>
      <c r="K282" s="13" t="str">
        <f>VLOOKUP(A282,'messy data'!A:D,4,FALSE)</f>
        <v>#N/A</v>
      </c>
      <c r="V282" s="9" t="s">
        <v>284</v>
      </c>
      <c r="W282" s="10">
        <v>200.0</v>
      </c>
    </row>
    <row r="283">
      <c r="A283" s="9" t="s">
        <v>393</v>
      </c>
      <c r="B283" s="9" t="str">
        <f>VLOOKUP(A283,'messy data'!A:D,2,FALSE)</f>
        <v>Tuvan</v>
      </c>
      <c r="C283" s="10">
        <v>27.0</v>
      </c>
      <c r="D283" s="10">
        <f t="shared" si="1"/>
        <v>240</v>
      </c>
      <c r="E283" s="10">
        <v>6.0</v>
      </c>
      <c r="F283" s="11" t="e">
        <v>#N/A</v>
      </c>
      <c r="G283" s="10">
        <v>31.0</v>
      </c>
      <c r="H283" s="10">
        <v>30.0</v>
      </c>
      <c r="I283" s="12" t="e">
        <v>#N/A</v>
      </c>
      <c r="J283" s="13" t="str">
        <f>VLOOKUP(A283,'messy data'!A:D,3,FALSE)</f>
        <v>#N/A</v>
      </c>
      <c r="K283" s="13" t="str">
        <f>VLOOKUP(A283,'messy data'!A:D,4,FALSE)</f>
        <v>#N/A</v>
      </c>
      <c r="V283" s="9" t="s">
        <v>394</v>
      </c>
      <c r="W283" s="10">
        <v>511.0</v>
      </c>
    </row>
    <row r="284">
      <c r="A284" s="9" t="s">
        <v>395</v>
      </c>
      <c r="B284" s="9" t="str">
        <f>VLOOKUP(A284,'messy data'!A:D,2,FALSE)</f>
        <v>Udmurt</v>
      </c>
      <c r="C284" s="10">
        <v>2.0</v>
      </c>
      <c r="D284" s="10">
        <f t="shared" si="1"/>
        <v>422</v>
      </c>
      <c r="E284" s="10">
        <v>9.0</v>
      </c>
      <c r="F284" s="11" t="e">
        <v>#N/A</v>
      </c>
      <c r="G284" s="10">
        <v>126.0</v>
      </c>
      <c r="H284" s="10">
        <v>126.0</v>
      </c>
      <c r="I284" s="10">
        <v>3.0</v>
      </c>
      <c r="J284" s="13" t="str">
        <f>VLOOKUP(A284,'messy data'!A:D,3,FALSE)</f>
        <v>#N/A</v>
      </c>
      <c r="K284" s="13" t="str">
        <f>VLOOKUP(A284,'messy data'!A:D,4,FALSE)</f>
        <v>#N/A</v>
      </c>
      <c r="V284" s="9" t="s">
        <v>285</v>
      </c>
      <c r="W284" s="10">
        <v>206.0</v>
      </c>
    </row>
    <row r="285">
      <c r="A285" s="9" t="s">
        <v>396</v>
      </c>
      <c r="B285" s="9" t="str">
        <f>VLOOKUP(A285,'messy data'!A:D,2,FALSE)</f>
        <v>Uyghur</v>
      </c>
      <c r="C285" s="10">
        <v>26.0</v>
      </c>
      <c r="D285" s="10">
        <f t="shared" si="1"/>
        <v>704</v>
      </c>
      <c r="E285" s="10">
        <v>9.0</v>
      </c>
      <c r="F285" s="11">
        <v>1384.0</v>
      </c>
      <c r="G285" s="10">
        <v>143.0</v>
      </c>
      <c r="H285" s="10">
        <v>142.0</v>
      </c>
      <c r="I285" s="10">
        <v>31.0</v>
      </c>
      <c r="J285" s="13">
        <f>VLOOKUP(A285,'messy data'!A:D,3,FALSE)</f>
        <v>10.4</v>
      </c>
      <c r="K285" s="13" t="str">
        <f>VLOOKUP(A285,'messy data'!A:D,4,FALSE)</f>
        <v>#N/A</v>
      </c>
      <c r="V285" s="9" t="s">
        <v>287</v>
      </c>
      <c r="W285" s="10">
        <v>534.0</v>
      </c>
    </row>
    <row r="286">
      <c r="A286" s="9" t="s">
        <v>397</v>
      </c>
      <c r="B286" s="9" t="str">
        <f>VLOOKUP(A286,'messy data'!A:D,2,FALSE)</f>
        <v>Ukrainian</v>
      </c>
      <c r="C286" s="10">
        <v>3963.0</v>
      </c>
      <c r="D286" s="10">
        <f t="shared" si="1"/>
        <v>13221</v>
      </c>
      <c r="E286" s="9" t="s">
        <v>398</v>
      </c>
      <c r="F286" s="11">
        <v>87825.0</v>
      </c>
      <c r="G286" s="10">
        <v>415.0</v>
      </c>
      <c r="H286" s="10">
        <v>409.0</v>
      </c>
      <c r="I286" s="10">
        <v>20098.0</v>
      </c>
      <c r="J286" s="13">
        <f>VLOOKUP(A286,'messy data'!A:D,3,FALSE)</f>
        <v>27.3</v>
      </c>
      <c r="K286" s="13" t="str">
        <f>VLOOKUP(A286,'messy data'!A:D,4,FALSE)</f>
        <v>#N/A</v>
      </c>
      <c r="V286" s="9" t="s">
        <v>288</v>
      </c>
      <c r="W286" s="10">
        <v>113.0</v>
      </c>
    </row>
    <row r="287">
      <c r="A287" s="9" t="s">
        <v>399</v>
      </c>
      <c r="B287" s="9" t="str">
        <f>VLOOKUP(A287,'messy data'!A:D,2,FALSE)</f>
        <v>Urdu</v>
      </c>
      <c r="C287" s="10">
        <v>477.0</v>
      </c>
      <c r="D287" s="10">
        <f t="shared" si="1"/>
        <v>2798</v>
      </c>
      <c r="E287" s="10">
        <v>107.0</v>
      </c>
      <c r="F287" s="11">
        <v>23113.0</v>
      </c>
      <c r="G287" s="10">
        <v>249.0</v>
      </c>
      <c r="H287" s="10">
        <v>241.0</v>
      </c>
      <c r="I287" s="10">
        <v>1424.0</v>
      </c>
      <c r="J287" s="13">
        <f>VLOOKUP(A287,'messy data'!A:D,3,FALSE)</f>
        <v>68.6</v>
      </c>
      <c r="K287" s="13" t="str">
        <f>VLOOKUP(A287,'messy data'!A:D,4,FALSE)</f>
        <v>#N/A</v>
      </c>
      <c r="V287" s="9" t="s">
        <v>400</v>
      </c>
      <c r="W287" s="10">
        <v>87.0</v>
      </c>
    </row>
    <row r="288">
      <c r="A288" s="9" t="s">
        <v>401</v>
      </c>
      <c r="B288" s="9" t="str">
        <f>VLOOKUP(A288,'messy data'!A:D,2,FALSE)</f>
        <v>Uzbek</v>
      </c>
      <c r="C288" s="10">
        <v>831.0</v>
      </c>
      <c r="D288" s="10">
        <f t="shared" si="1"/>
        <v>3035</v>
      </c>
      <c r="E288" s="10">
        <v>88.0</v>
      </c>
      <c r="F288" s="11">
        <v>46910.0</v>
      </c>
      <c r="G288" s="10">
        <v>310.0</v>
      </c>
      <c r="H288" s="10">
        <v>309.0</v>
      </c>
      <c r="I288" s="10">
        <v>1325.0</v>
      </c>
      <c r="J288" s="13" t="str">
        <f>VLOOKUP(A288,'messy data'!A:D,3,FALSE)</f>
        <v>#N/A</v>
      </c>
      <c r="K288" s="13" t="str">
        <f>VLOOKUP(A288,'messy data'!A:D,4,FALSE)</f>
        <v>#N/A</v>
      </c>
      <c r="V288" s="9" t="s">
        <v>290</v>
      </c>
      <c r="W288" s="10">
        <v>2712.0</v>
      </c>
    </row>
    <row r="289">
      <c r="A289" s="9" t="s">
        <v>402</v>
      </c>
      <c r="B289" s="9" t="str">
        <f>VLOOKUP(A289,'messy data'!A:D,2,FALSE)</f>
        <v>Venda</v>
      </c>
      <c r="C289" s="10">
        <v>5.0</v>
      </c>
      <c r="D289" s="10">
        <f t="shared" si="1"/>
        <v>45</v>
      </c>
      <c r="E289" s="10">
        <v>1.0</v>
      </c>
      <c r="F289" s="11">
        <v>1950.0</v>
      </c>
      <c r="G289" s="10">
        <v>25.0</v>
      </c>
      <c r="H289" s="10">
        <v>23.0</v>
      </c>
      <c r="I289" s="10">
        <v>6.0</v>
      </c>
      <c r="J289" s="13" t="str">
        <f>VLOOKUP(A289,'messy data'!A:D,3,FALSE)</f>
        <v>#N/A</v>
      </c>
      <c r="K289" s="13" t="str">
        <f>VLOOKUP(A289,'messy data'!A:D,4,FALSE)</f>
        <v>#N/A</v>
      </c>
      <c r="V289" s="9" t="s">
        <v>292</v>
      </c>
      <c r="W289" s="10">
        <v>481.0</v>
      </c>
    </row>
    <row r="290">
      <c r="A290" s="9" t="s">
        <v>403</v>
      </c>
      <c r="B290" s="9" t="str">
        <f>VLOOKUP(A290,'messy data'!A:D,2,FALSE)</f>
        <v>Venetian</v>
      </c>
      <c r="C290" s="10">
        <v>44.0</v>
      </c>
      <c r="D290" s="10">
        <f t="shared" si="1"/>
        <v>952</v>
      </c>
      <c r="E290" s="10">
        <v>28.0</v>
      </c>
      <c r="F290" s="11">
        <v>2169.0</v>
      </c>
      <c r="G290" s="10">
        <v>132.0</v>
      </c>
      <c r="H290" s="10">
        <v>129.0</v>
      </c>
      <c r="I290" s="10">
        <v>140.0</v>
      </c>
      <c r="J290" s="13" t="str">
        <f>VLOOKUP(A290,'messy data'!A:D,3,FALSE)</f>
        <v>#N/A</v>
      </c>
      <c r="K290" s="13" t="str">
        <f>VLOOKUP(A290,'messy data'!A:D,4,FALSE)</f>
        <v>#N/A</v>
      </c>
      <c r="V290" s="9" t="s">
        <v>294</v>
      </c>
      <c r="W290" s="10">
        <v>330.0</v>
      </c>
    </row>
    <row r="291">
      <c r="A291" s="9" t="s">
        <v>404</v>
      </c>
      <c r="B291" s="9" t="str">
        <f>VLOOKUP(A291,'messy data'!A:D,2,FALSE)</f>
        <v>Veps</v>
      </c>
      <c r="C291" s="10">
        <v>23.0</v>
      </c>
      <c r="D291" s="10">
        <f t="shared" si="1"/>
        <v>721</v>
      </c>
      <c r="E291" s="10">
        <v>13.0</v>
      </c>
      <c r="F291" s="11" t="e">
        <v>#N/A</v>
      </c>
      <c r="G291" s="10">
        <v>149.0</v>
      </c>
      <c r="H291" s="10">
        <v>127.0</v>
      </c>
      <c r="I291" s="12" t="e">
        <v>#N/A</v>
      </c>
      <c r="J291" s="13" t="str">
        <f>VLOOKUP(A291,'messy data'!A:D,3,FALSE)</f>
        <v>#N/A</v>
      </c>
      <c r="K291" s="13" t="str">
        <f>VLOOKUP(A291,'messy data'!A:D,4,FALSE)</f>
        <v>#N/A</v>
      </c>
      <c r="V291" s="9" t="s">
        <v>295</v>
      </c>
      <c r="W291" s="10">
        <v>2057.0</v>
      </c>
    </row>
    <row r="292">
      <c r="A292" s="9" t="s">
        <v>405</v>
      </c>
      <c r="B292" s="9" t="str">
        <f>VLOOKUP(A292,'messy data'!A:D,2,FALSE)</f>
        <v>Vietnamese</v>
      </c>
      <c r="C292" s="10">
        <v>3824.0</v>
      </c>
      <c r="D292" s="10">
        <f t="shared" si="1"/>
        <v>12306</v>
      </c>
      <c r="E292" s="10">
        <v>448.0</v>
      </c>
      <c r="F292" s="11">
        <v>901654.0</v>
      </c>
      <c r="G292" s="10">
        <v>445.0</v>
      </c>
      <c r="H292" s="10">
        <v>412.0</v>
      </c>
      <c r="I292" s="10">
        <v>7953.0</v>
      </c>
      <c r="J292" s="13">
        <f>VLOOKUP(A292,'messy data'!A:D,3,FALSE)</f>
        <v>76</v>
      </c>
      <c r="K292" s="13" t="str">
        <f>VLOOKUP(A292,'messy data'!A:D,4,FALSE)</f>
        <v>#N/A</v>
      </c>
      <c r="V292" s="9" t="s">
        <v>297</v>
      </c>
      <c r="W292" s="10">
        <v>811.0</v>
      </c>
    </row>
    <row r="293">
      <c r="A293" s="9" t="s">
        <v>406</v>
      </c>
      <c r="B293" s="9" t="str">
        <f>VLOOKUP(A293,'messy data'!A:D,2,FALSE)</f>
        <v>West Flemish</v>
      </c>
      <c r="C293" s="10">
        <v>21.0</v>
      </c>
      <c r="D293" s="10">
        <f t="shared" si="1"/>
        <v>653</v>
      </c>
      <c r="E293" s="10">
        <v>7.0</v>
      </c>
      <c r="F293" s="11" t="e">
        <v>#N/A</v>
      </c>
      <c r="G293" s="10">
        <v>97.0</v>
      </c>
      <c r="H293" s="10">
        <v>93.0</v>
      </c>
      <c r="I293" s="10">
        <v>2.0</v>
      </c>
      <c r="J293" s="13" t="str">
        <f>VLOOKUP(A293,'messy data'!A:D,3,FALSE)</f>
        <v>#N/A</v>
      </c>
      <c r="K293" s="13" t="str">
        <f>VLOOKUP(A293,'messy data'!A:D,4,FALSE)</f>
        <v>#N/A</v>
      </c>
      <c r="V293" s="9" t="s">
        <v>407</v>
      </c>
      <c r="W293" s="10">
        <v>7.0</v>
      </c>
    </row>
    <row r="294">
      <c r="A294" s="9" t="s">
        <v>408</v>
      </c>
      <c r="B294" s="9" t="str">
        <f>VLOOKUP(A294,'messy data'!A:D,2,FALSE)</f>
        <v>Volapük</v>
      </c>
      <c r="C294" s="10">
        <v>8.0</v>
      </c>
      <c r="D294" s="10">
        <f t="shared" si="1"/>
        <v>662</v>
      </c>
      <c r="E294" s="10">
        <v>21.0</v>
      </c>
      <c r="F294" s="11" t="e">
        <v>#N/A</v>
      </c>
      <c r="G294" s="10">
        <v>130.0</v>
      </c>
      <c r="H294" s="10">
        <v>128.0</v>
      </c>
      <c r="I294" s="12" t="e">
        <v>#N/A</v>
      </c>
      <c r="J294" s="13" t="str">
        <f>VLOOKUP(A294,'messy data'!A:D,3,FALSE)</f>
        <v>#N/A</v>
      </c>
      <c r="K294" s="13" t="str">
        <f>VLOOKUP(A294,'messy data'!A:D,4,FALSE)</f>
        <v>#N/A</v>
      </c>
      <c r="V294" s="9" t="s">
        <v>299</v>
      </c>
      <c r="W294" s="10">
        <v>1989.0</v>
      </c>
    </row>
    <row r="295">
      <c r="A295" s="9" t="s">
        <v>409</v>
      </c>
      <c r="B295" s="9" t="str">
        <f>VLOOKUP(A295,'messy data'!A:D,2,FALSE)</f>
        <v>#N/A</v>
      </c>
      <c r="C295" s="10">
        <v>35.0</v>
      </c>
      <c r="D295" s="10">
        <f t="shared" si="1"/>
        <v>615</v>
      </c>
      <c r="E295" s="12" t="e">
        <v>#N/A</v>
      </c>
      <c r="F295" s="11" t="e">
        <v>#N/A</v>
      </c>
      <c r="G295" s="10">
        <v>127.0</v>
      </c>
      <c r="H295" s="10">
        <v>127.0</v>
      </c>
      <c r="I295" s="12" t="e">
        <v>#N/A</v>
      </c>
      <c r="J295" s="13" t="str">
        <f>VLOOKUP(A295,'messy data'!A:D,3,FALSE)</f>
        <v>#N/A</v>
      </c>
      <c r="K295" s="13" t="str">
        <f>VLOOKUP(A295,'messy data'!A:D,4,FALSE)</f>
        <v>#N/A</v>
      </c>
      <c r="V295" s="9" t="s">
        <v>300</v>
      </c>
      <c r="W295" s="10">
        <v>166.0</v>
      </c>
    </row>
    <row r="296">
      <c r="A296" s="9" t="s">
        <v>410</v>
      </c>
      <c r="B296" s="9" t="str">
        <f>VLOOKUP(A296,'messy data'!A:D,2,FALSE)</f>
        <v>Walloon</v>
      </c>
      <c r="C296" s="10">
        <v>188.0</v>
      </c>
      <c r="D296" s="10">
        <f t="shared" si="1"/>
        <v>1136</v>
      </c>
      <c r="E296" s="10">
        <v>19.0</v>
      </c>
      <c r="F296" s="11" t="e">
        <v>#N/A</v>
      </c>
      <c r="G296" s="10">
        <v>105.0</v>
      </c>
      <c r="H296" s="10">
        <v>103.0</v>
      </c>
      <c r="I296" s="10">
        <v>54.0</v>
      </c>
      <c r="J296" s="13" t="str">
        <f>VLOOKUP(A296,'messy data'!A:D,3,FALSE)</f>
        <v>#N/A</v>
      </c>
      <c r="K296" s="13" t="str">
        <f>VLOOKUP(A296,'messy data'!A:D,4,FALSE)</f>
        <v>#N/A</v>
      </c>
      <c r="V296" s="9" t="s">
        <v>301</v>
      </c>
      <c r="W296" s="10">
        <v>614.0</v>
      </c>
    </row>
    <row r="297">
      <c r="A297" s="9" t="s">
        <v>411</v>
      </c>
      <c r="B297" s="9" t="str">
        <f>VLOOKUP(A297,'messy data'!A:D,2,FALSE)</f>
        <v>Waray</v>
      </c>
      <c r="C297" s="10">
        <v>166.0</v>
      </c>
      <c r="D297" s="10">
        <f t="shared" si="1"/>
        <v>4911</v>
      </c>
      <c r="E297" s="10">
        <v>51.0</v>
      </c>
      <c r="F297" s="11">
        <v>1842.0</v>
      </c>
      <c r="G297" s="10">
        <v>155.0</v>
      </c>
      <c r="H297" s="10">
        <v>150.0</v>
      </c>
      <c r="I297" s="10">
        <v>19.0</v>
      </c>
      <c r="J297" s="13" t="str">
        <f>VLOOKUP(A297,'messy data'!A:D,3,FALSE)</f>
        <v>#N/A</v>
      </c>
      <c r="K297" s="13" t="str">
        <f>VLOOKUP(A297,'messy data'!A:D,4,FALSE)</f>
        <v>#N/A</v>
      </c>
      <c r="V297" s="9" t="s">
        <v>303</v>
      </c>
      <c r="W297" s="10">
        <v>418.0</v>
      </c>
    </row>
    <row r="298">
      <c r="A298" s="9" t="s">
        <v>412</v>
      </c>
      <c r="B298" s="9" t="str">
        <f>VLOOKUP(A298,'messy data'!A:D,2,FALSE)</f>
        <v>Wolof</v>
      </c>
      <c r="C298" s="10">
        <v>24.0</v>
      </c>
      <c r="D298" s="10">
        <f t="shared" si="1"/>
        <v>544</v>
      </c>
      <c r="E298" s="10">
        <v>3.0</v>
      </c>
      <c r="F298" s="11">
        <v>1505.0</v>
      </c>
      <c r="G298" s="10">
        <v>132.0</v>
      </c>
      <c r="H298" s="10">
        <v>130.0</v>
      </c>
      <c r="I298" s="10">
        <v>8.0</v>
      </c>
      <c r="J298" s="13" t="str">
        <f>VLOOKUP(A298,'messy data'!A:D,3,FALSE)</f>
        <v>#N/A</v>
      </c>
      <c r="K298" s="13" t="str">
        <f>VLOOKUP(A298,'messy data'!A:D,4,FALSE)</f>
        <v>#N/A</v>
      </c>
      <c r="V298" s="9" t="s">
        <v>305</v>
      </c>
      <c r="W298" s="10">
        <v>502.0</v>
      </c>
    </row>
    <row r="299">
      <c r="A299" s="9" t="s">
        <v>413</v>
      </c>
      <c r="B299" s="9" t="str">
        <f>VLOOKUP(A299,'messy data'!A:D,2,FALSE)</f>
        <v>Wu</v>
      </c>
      <c r="C299" s="10">
        <v>470.0</v>
      </c>
      <c r="D299" s="10">
        <f t="shared" si="1"/>
        <v>2907</v>
      </c>
      <c r="E299" s="10">
        <v>38.0</v>
      </c>
      <c r="F299" s="11">
        <v>1651.0</v>
      </c>
      <c r="G299" s="10">
        <v>167.0</v>
      </c>
      <c r="H299" s="10">
        <v>165.0</v>
      </c>
      <c r="I299" s="10">
        <v>35.0</v>
      </c>
      <c r="J299" s="13" t="str">
        <f>VLOOKUP(A299,'messy data'!A:D,3,FALSE)</f>
        <v>#N/A</v>
      </c>
      <c r="K299" s="13" t="str">
        <f>VLOOKUP(A299,'messy data'!A:D,4,FALSE)</f>
        <v>#N/A</v>
      </c>
      <c r="V299" s="9" t="s">
        <v>306</v>
      </c>
      <c r="W299" s="10">
        <v>229.0</v>
      </c>
    </row>
    <row r="300">
      <c r="A300" s="9" t="s">
        <v>414</v>
      </c>
      <c r="B300" s="9" t="str">
        <f>VLOOKUP(A300,'messy data'!A:D,2,FALSE)</f>
        <v>Kalmyk</v>
      </c>
      <c r="C300" s="10">
        <v>7.0</v>
      </c>
      <c r="D300" s="10">
        <f t="shared" si="1"/>
        <v>448</v>
      </c>
      <c r="E300" s="10">
        <v>4.0</v>
      </c>
      <c r="F300" s="11" t="e">
        <v>#N/A</v>
      </c>
      <c r="G300" s="10">
        <v>127.0</v>
      </c>
      <c r="H300" s="10">
        <v>127.0</v>
      </c>
      <c r="I300" s="12" t="e">
        <v>#N/A</v>
      </c>
      <c r="J300" s="13" t="str">
        <f>VLOOKUP(A300,'messy data'!A:D,3,FALSE)</f>
        <v>#N/A</v>
      </c>
      <c r="K300" s="13" t="str">
        <f>VLOOKUP(A300,'messy data'!A:D,4,FALSE)</f>
        <v>#N/A</v>
      </c>
      <c r="V300" s="9" t="s">
        <v>415</v>
      </c>
      <c r="W300" s="10">
        <v>7.0</v>
      </c>
    </row>
    <row r="301">
      <c r="A301" s="9" t="s">
        <v>416</v>
      </c>
      <c r="B301" s="9" t="str">
        <f>VLOOKUP(A301,'messy data'!A:D,2,FALSE)</f>
        <v>Xhosa</v>
      </c>
      <c r="C301" s="10">
        <v>23.0</v>
      </c>
      <c r="D301" s="10">
        <f t="shared" si="1"/>
        <v>284</v>
      </c>
      <c r="E301" s="10">
        <v>4.0</v>
      </c>
      <c r="F301" s="11">
        <v>2354.0</v>
      </c>
      <c r="G301" s="10">
        <v>36.0</v>
      </c>
      <c r="H301" s="10">
        <v>34.0</v>
      </c>
      <c r="I301" s="10">
        <v>13.0</v>
      </c>
      <c r="J301" s="13" t="str">
        <f>VLOOKUP(A301,'messy data'!A:D,3,FALSE)</f>
        <v>#N/A</v>
      </c>
      <c r="K301" s="13" t="str">
        <f>VLOOKUP(A301,'messy data'!A:D,4,FALSE)</f>
        <v>#N/A</v>
      </c>
      <c r="V301" s="9" t="s">
        <v>307</v>
      </c>
      <c r="W301" s="10">
        <v>114.0</v>
      </c>
    </row>
    <row r="302">
      <c r="A302" s="9" t="s">
        <v>417</v>
      </c>
      <c r="B302" s="9" t="str">
        <f>VLOOKUP(A302,'messy data'!A:D,2,FALSE)</f>
        <v>Mingrelian</v>
      </c>
      <c r="C302" s="10">
        <v>61.0</v>
      </c>
      <c r="D302" s="10">
        <f t="shared" si="1"/>
        <v>860</v>
      </c>
      <c r="E302" s="10">
        <v>14.0</v>
      </c>
      <c r="F302" s="11" t="e">
        <v>#N/A</v>
      </c>
      <c r="G302" s="10">
        <v>138.0</v>
      </c>
      <c r="H302" s="10">
        <v>138.0</v>
      </c>
      <c r="I302" s="10">
        <v>173.0</v>
      </c>
      <c r="J302" s="13" t="str">
        <f>VLOOKUP(A302,'messy data'!A:D,3,FALSE)</f>
        <v>#N/A</v>
      </c>
      <c r="K302" s="13" t="str">
        <f>VLOOKUP(A302,'messy data'!A:D,4,FALSE)</f>
        <v>#N/A</v>
      </c>
      <c r="V302" s="9" t="s">
        <v>308</v>
      </c>
      <c r="W302" s="10">
        <v>369.0</v>
      </c>
    </row>
    <row r="303">
      <c r="A303" s="9" t="s">
        <v>418</v>
      </c>
      <c r="B303" s="9" t="str">
        <f>VLOOKUP(A303,'messy data'!A:D,2,FALSE)</f>
        <v>Yiddish</v>
      </c>
      <c r="C303" s="10">
        <v>142.0</v>
      </c>
      <c r="D303" s="10">
        <f t="shared" si="1"/>
        <v>1408</v>
      </c>
      <c r="E303" s="10">
        <v>18.0</v>
      </c>
      <c r="F303" s="11">
        <v>2582.0</v>
      </c>
      <c r="G303" s="10">
        <v>143.0</v>
      </c>
      <c r="H303" s="10">
        <v>142.0</v>
      </c>
      <c r="I303" s="12" t="e">
        <v>#N/A</v>
      </c>
      <c r="J303" s="13" t="str">
        <f>VLOOKUP(A303,'messy data'!A:D,3,FALSE)</f>
        <v>#N/A</v>
      </c>
      <c r="K303" s="13" t="str">
        <f>VLOOKUP(A303,'messy data'!A:D,4,FALSE)</f>
        <v>#N/A</v>
      </c>
      <c r="V303" s="9" t="s">
        <v>309</v>
      </c>
      <c r="W303" s="10">
        <v>310.0</v>
      </c>
    </row>
    <row r="304">
      <c r="A304" s="9" t="s">
        <v>419</v>
      </c>
      <c r="B304" s="9" t="str">
        <f>VLOOKUP(A304,'messy data'!A:D,2,FALSE)</f>
        <v>Yoruba</v>
      </c>
      <c r="C304" s="10">
        <v>109.0</v>
      </c>
      <c r="D304" s="10">
        <f t="shared" si="1"/>
        <v>899</v>
      </c>
      <c r="E304" s="10">
        <v>21.0</v>
      </c>
      <c r="F304" s="11">
        <v>1448.0</v>
      </c>
      <c r="G304" s="10">
        <v>175.0</v>
      </c>
      <c r="H304" s="10">
        <v>175.0</v>
      </c>
      <c r="I304" s="10">
        <v>449.0</v>
      </c>
      <c r="J304" s="13">
        <f>VLOOKUP(A304,'messy data'!A:D,3,FALSE)</f>
        <v>37.8</v>
      </c>
      <c r="K304" s="13" t="str">
        <f>VLOOKUP(A304,'messy data'!A:D,4,FALSE)</f>
        <v>#N/A</v>
      </c>
      <c r="V304" s="9" t="s">
        <v>310</v>
      </c>
      <c r="W304" s="10">
        <v>17520.0</v>
      </c>
    </row>
    <row r="305">
      <c r="A305" s="9" t="s">
        <v>420</v>
      </c>
      <c r="B305" s="9" t="str">
        <f>VLOOKUP(A305,'messy data'!A:D,2,FALSE)</f>
        <v>#N/A</v>
      </c>
      <c r="C305" s="10">
        <v>819.0</v>
      </c>
      <c r="D305" s="10">
        <f t="shared" si="1"/>
        <v>3803</v>
      </c>
      <c r="E305" s="12" t="e">
        <v>#N/A</v>
      </c>
      <c r="F305" s="11" t="e">
        <v>#N/A</v>
      </c>
      <c r="G305" s="10">
        <v>241.0</v>
      </c>
      <c r="H305" s="10">
        <v>241.0</v>
      </c>
      <c r="I305" s="12" t="e">
        <v>#N/A</v>
      </c>
      <c r="J305" s="13" t="str">
        <f>VLOOKUP(A305,'messy data'!A:D,3,FALSE)</f>
        <v>#N/A</v>
      </c>
      <c r="K305" s="13" t="str">
        <f>VLOOKUP(A305,'messy data'!A:D,4,FALSE)</f>
        <v>#N/A</v>
      </c>
      <c r="V305" s="9" t="s">
        <v>312</v>
      </c>
      <c r="W305" s="10">
        <v>891.0</v>
      </c>
    </row>
    <row r="306">
      <c r="A306" s="9" t="s">
        <v>421</v>
      </c>
      <c r="B306" s="9" t="str">
        <f>VLOOKUP(A306,'messy data'!A:D,2,FALSE)</f>
        <v>Zhuang</v>
      </c>
      <c r="C306" s="10">
        <v>41.0</v>
      </c>
      <c r="D306" s="10">
        <f t="shared" si="1"/>
        <v>507</v>
      </c>
      <c r="E306" s="10">
        <v>5.0</v>
      </c>
      <c r="F306" s="11" t="e">
        <v>#N/A</v>
      </c>
      <c r="G306" s="10">
        <v>132.0</v>
      </c>
      <c r="H306" s="10">
        <v>132.0</v>
      </c>
      <c r="I306" s="12" t="e">
        <v>#N/A</v>
      </c>
      <c r="J306" s="13" t="str">
        <f>VLOOKUP(A306,'messy data'!A:D,3,FALSE)</f>
        <v>#N/A</v>
      </c>
      <c r="K306" s="13" t="str">
        <f>VLOOKUP(A306,'messy data'!A:D,4,FALSE)</f>
        <v>#N/A</v>
      </c>
      <c r="V306" s="9" t="s">
        <v>313</v>
      </c>
      <c r="W306" s="10">
        <v>1571.0</v>
      </c>
    </row>
    <row r="307">
      <c r="A307" s="9" t="s">
        <v>422</v>
      </c>
      <c r="B307" s="9" t="str">
        <f>VLOOKUP(A307,'messy data'!A:D,2,FALSE)</f>
        <v>Zeelandic</v>
      </c>
      <c r="C307" s="10">
        <v>6.0</v>
      </c>
      <c r="D307" s="10">
        <f t="shared" si="1"/>
        <v>392</v>
      </c>
      <c r="E307" s="10">
        <v>11.0</v>
      </c>
      <c r="F307" s="11" t="e">
        <v>#N/A</v>
      </c>
      <c r="G307" s="10">
        <v>130.0</v>
      </c>
      <c r="H307" s="10">
        <v>129.0</v>
      </c>
      <c r="I307" s="12" t="e">
        <v>#N/A</v>
      </c>
      <c r="J307" s="13" t="str">
        <f>VLOOKUP(A307,'messy data'!A:D,3,FALSE)</f>
        <v>#N/A</v>
      </c>
      <c r="K307" s="13" t="str">
        <f>VLOOKUP(A307,'messy data'!A:D,4,FALSE)</f>
        <v>#N/A</v>
      </c>
      <c r="V307" s="9" t="s">
        <v>314</v>
      </c>
      <c r="W307" s="10">
        <v>114.0</v>
      </c>
    </row>
    <row r="308">
      <c r="A308" s="9" t="s">
        <v>423</v>
      </c>
      <c r="B308" s="9" t="str">
        <f>VLOOKUP(A308,'messy data'!A:D,2,FALSE)</f>
        <v>Mandarin</v>
      </c>
      <c r="C308" s="10">
        <v>4329.0</v>
      </c>
      <c r="D308" s="10">
        <f t="shared" si="1"/>
        <v>18785</v>
      </c>
      <c r="E308" s="9" t="s">
        <v>424</v>
      </c>
      <c r="F308" s="11">
        <v>2084116.0</v>
      </c>
      <c r="G308" s="10">
        <v>514.0</v>
      </c>
      <c r="H308" s="10">
        <v>423.0</v>
      </c>
      <c r="I308" s="10">
        <v>54013.0</v>
      </c>
      <c r="J308" s="13">
        <f>VLOOKUP(A308,'messy data'!A:D,3,FALSE)</f>
        <v>918</v>
      </c>
      <c r="K308" s="13">
        <f>VLOOKUP(A308,'messy data'!A:D,4,FALSE)</f>
        <v>0.938</v>
      </c>
      <c r="V308" s="9" t="s">
        <v>425</v>
      </c>
      <c r="W308" s="10">
        <v>6.0</v>
      </c>
    </row>
    <row r="309">
      <c r="A309" s="9" t="s">
        <v>426</v>
      </c>
      <c r="B309" s="9" t="str">
        <f>VLOOKUP(A309,'messy data'!A:D,2,FALSE)</f>
        <v>Zulu</v>
      </c>
      <c r="C309" s="10">
        <v>12.0</v>
      </c>
      <c r="D309" s="10">
        <f t="shared" si="1"/>
        <v>467</v>
      </c>
      <c r="E309" s="10">
        <v>12.0</v>
      </c>
      <c r="F309" s="11">
        <v>1628.0</v>
      </c>
      <c r="G309" s="10">
        <v>89.0</v>
      </c>
      <c r="H309" s="10">
        <v>85.0</v>
      </c>
      <c r="I309" s="10">
        <v>9.0</v>
      </c>
      <c r="J309" s="13">
        <f>VLOOKUP(A309,'messy data'!A:D,3,FALSE)</f>
        <v>12.1</v>
      </c>
      <c r="K309" s="13" t="str">
        <f>VLOOKUP(A309,'messy data'!A:D,4,FALSE)</f>
        <v>#N/A</v>
      </c>
      <c r="V309" s="9" t="s">
        <v>315</v>
      </c>
      <c r="W309" s="10">
        <v>1076.0</v>
      </c>
    </row>
    <row r="310">
      <c r="V310" s="9" t="s">
        <v>316</v>
      </c>
      <c r="W310" s="10">
        <v>16613.0</v>
      </c>
    </row>
    <row r="311">
      <c r="V311" s="9" t="s">
        <v>427</v>
      </c>
      <c r="W311" s="10">
        <v>3655.0</v>
      </c>
    </row>
    <row r="312">
      <c r="V312" s="9" t="s">
        <v>318</v>
      </c>
      <c r="W312" s="10">
        <v>1476.0</v>
      </c>
    </row>
    <row r="313">
      <c r="V313" s="9" t="s">
        <v>428</v>
      </c>
      <c r="W313" s="10">
        <v>6.0</v>
      </c>
    </row>
    <row r="314">
      <c r="V314" s="9" t="s">
        <v>429</v>
      </c>
      <c r="W314" s="10">
        <v>5.0</v>
      </c>
    </row>
    <row r="315">
      <c r="V315" s="9" t="s">
        <v>430</v>
      </c>
      <c r="W315" s="10">
        <v>3.0</v>
      </c>
    </row>
    <row r="316">
      <c r="V316" s="9" t="s">
        <v>319</v>
      </c>
      <c r="W316" s="10">
        <v>525.0</v>
      </c>
    </row>
    <row r="317">
      <c r="V317" s="9" t="s">
        <v>431</v>
      </c>
      <c r="W317" s="10">
        <v>67.0</v>
      </c>
    </row>
    <row r="318">
      <c r="V318" s="9" t="s">
        <v>321</v>
      </c>
      <c r="W318" s="10">
        <v>143.0</v>
      </c>
    </row>
    <row r="319">
      <c r="V319" s="9" t="s">
        <v>323</v>
      </c>
      <c r="W319" s="10">
        <v>83.0</v>
      </c>
    </row>
    <row r="320">
      <c r="K320" s="14"/>
      <c r="V320" s="9" t="s">
        <v>324</v>
      </c>
      <c r="W320" s="10">
        <v>9795.0</v>
      </c>
    </row>
    <row r="321">
      <c r="K321" s="14"/>
      <c r="V321" s="9" t="s">
        <v>432</v>
      </c>
      <c r="W321" s="10">
        <v>177.0</v>
      </c>
    </row>
    <row r="322">
      <c r="K322" s="14"/>
      <c r="V322" s="9" t="s">
        <v>325</v>
      </c>
      <c r="W322" s="10">
        <v>17961.0</v>
      </c>
    </row>
    <row r="323">
      <c r="K323" s="14"/>
      <c r="V323" s="9" t="s">
        <v>327</v>
      </c>
      <c r="W323" s="10">
        <v>726.0</v>
      </c>
    </row>
    <row r="324">
      <c r="K324" s="14"/>
      <c r="V324" s="9" t="s">
        <v>328</v>
      </c>
      <c r="W324" s="10">
        <v>573.0</v>
      </c>
    </row>
    <row r="325">
      <c r="K325" s="14"/>
      <c r="V325" s="9" t="s">
        <v>433</v>
      </c>
      <c r="W325" s="10">
        <v>3.0</v>
      </c>
    </row>
    <row r="326">
      <c r="K326" s="14"/>
      <c r="V326" s="9" t="s">
        <v>434</v>
      </c>
      <c r="W326" s="10">
        <v>1.0</v>
      </c>
    </row>
    <row r="327">
      <c r="K327" s="14"/>
      <c r="V327" s="9" t="s">
        <v>435</v>
      </c>
      <c r="W327" s="10">
        <v>2.0</v>
      </c>
    </row>
    <row r="328">
      <c r="K328" s="14"/>
      <c r="V328" s="9" t="s">
        <v>330</v>
      </c>
      <c r="W328" s="10">
        <v>352.0</v>
      </c>
    </row>
    <row r="329">
      <c r="K329" s="14"/>
      <c r="V329" s="9" t="s">
        <v>436</v>
      </c>
      <c r="W329" s="10">
        <v>1.0</v>
      </c>
    </row>
    <row r="330">
      <c r="K330" s="14"/>
      <c r="V330" s="9" t="s">
        <v>332</v>
      </c>
      <c r="W330" s="10">
        <v>808.0</v>
      </c>
    </row>
    <row r="331">
      <c r="V331" s="9" t="s">
        <v>333</v>
      </c>
      <c r="W331" s="10">
        <v>923.0</v>
      </c>
    </row>
    <row r="332">
      <c r="V332" s="9" t="s">
        <v>334</v>
      </c>
      <c r="W332" s="10">
        <v>563.0</v>
      </c>
    </row>
    <row r="333">
      <c r="V333" s="9" t="s">
        <v>336</v>
      </c>
      <c r="W333" s="10">
        <v>914.0</v>
      </c>
    </row>
    <row r="334">
      <c r="V334" s="9" t="s">
        <v>338</v>
      </c>
      <c r="W334" s="10">
        <v>1525.0</v>
      </c>
    </row>
    <row r="335">
      <c r="V335" s="9" t="s">
        <v>339</v>
      </c>
      <c r="W335" s="10">
        <v>2010.0</v>
      </c>
    </row>
    <row r="336">
      <c r="V336" s="9" t="s">
        <v>340</v>
      </c>
      <c r="W336" s="10">
        <v>909.0</v>
      </c>
    </row>
    <row r="337">
      <c r="V337" s="9" t="s">
        <v>437</v>
      </c>
      <c r="W337" s="10">
        <v>2.0</v>
      </c>
    </row>
    <row r="338">
      <c r="V338" s="9" t="s">
        <v>438</v>
      </c>
      <c r="W338" s="10">
        <v>1.0</v>
      </c>
    </row>
    <row r="339">
      <c r="V339" s="9" t="s">
        <v>342</v>
      </c>
      <c r="W339" s="10">
        <v>935.0</v>
      </c>
    </row>
    <row r="340">
      <c r="V340" s="9" t="s">
        <v>439</v>
      </c>
      <c r="W340" s="10">
        <v>3.0</v>
      </c>
    </row>
    <row r="341">
      <c r="V341" s="9" t="s">
        <v>440</v>
      </c>
      <c r="W341" s="10">
        <v>1.0</v>
      </c>
    </row>
    <row r="342">
      <c r="V342" s="9" t="s">
        <v>343</v>
      </c>
      <c r="W342" s="10">
        <v>114.0</v>
      </c>
    </row>
    <row r="343">
      <c r="V343" s="9" t="s">
        <v>344</v>
      </c>
      <c r="W343" s="10">
        <v>910.0</v>
      </c>
    </row>
    <row r="344">
      <c r="V344" s="9" t="s">
        <v>346</v>
      </c>
      <c r="W344" s="10">
        <v>10360.0</v>
      </c>
    </row>
    <row r="345">
      <c r="V345" s="9" t="s">
        <v>441</v>
      </c>
      <c r="W345" s="10">
        <v>64.0</v>
      </c>
    </row>
    <row r="346">
      <c r="V346" s="9" t="s">
        <v>442</v>
      </c>
      <c r="W346" s="10">
        <v>2.0</v>
      </c>
    </row>
    <row r="347">
      <c r="V347" s="9" t="s">
        <v>443</v>
      </c>
      <c r="W347" s="10">
        <v>1.0</v>
      </c>
    </row>
    <row r="348">
      <c r="V348" s="9" t="s">
        <v>347</v>
      </c>
      <c r="W348" s="10">
        <v>258.0</v>
      </c>
    </row>
    <row r="349">
      <c r="V349" s="9" t="s">
        <v>444</v>
      </c>
      <c r="W349" s="10">
        <v>1.0</v>
      </c>
    </row>
    <row r="350">
      <c r="V350" s="9" t="s">
        <v>348</v>
      </c>
      <c r="W350" s="10">
        <v>1468.0</v>
      </c>
    </row>
    <row r="351">
      <c r="V351" s="9" t="s">
        <v>445</v>
      </c>
      <c r="W351" s="10">
        <v>160.0</v>
      </c>
    </row>
    <row r="352">
      <c r="V352" s="9" t="s">
        <v>446</v>
      </c>
      <c r="W352" s="10">
        <v>7.0</v>
      </c>
    </row>
    <row r="353">
      <c r="V353" s="9" t="s">
        <v>447</v>
      </c>
      <c r="W353" s="10">
        <v>27.0</v>
      </c>
    </row>
    <row r="354">
      <c r="V354" s="9" t="s">
        <v>448</v>
      </c>
      <c r="W354" s="10">
        <v>12.0</v>
      </c>
    </row>
    <row r="355">
      <c r="V355" s="9" t="s">
        <v>350</v>
      </c>
      <c r="W355" s="10">
        <v>4911.0</v>
      </c>
    </row>
    <row r="356">
      <c r="V356" s="9" t="s">
        <v>351</v>
      </c>
      <c r="W356" s="10">
        <v>46.0</v>
      </c>
    </row>
    <row r="357">
      <c r="V357" s="9" t="s">
        <v>352</v>
      </c>
      <c r="W357" s="10">
        <v>5174.0</v>
      </c>
    </row>
    <row r="358">
      <c r="V358" s="9" t="s">
        <v>449</v>
      </c>
      <c r="W358" s="10">
        <v>1.0</v>
      </c>
    </row>
    <row r="359">
      <c r="V359" s="9" t="s">
        <v>353</v>
      </c>
      <c r="W359" s="10">
        <v>287.0</v>
      </c>
    </row>
    <row r="360">
      <c r="V360" s="9" t="s">
        <v>450</v>
      </c>
      <c r="W360" s="10">
        <v>130.0</v>
      </c>
    </row>
    <row r="361">
      <c r="V361" s="9" t="s">
        <v>451</v>
      </c>
      <c r="W361" s="10">
        <v>78.0</v>
      </c>
    </row>
    <row r="362">
      <c r="V362" s="9" t="s">
        <v>354</v>
      </c>
      <c r="W362" s="10">
        <v>661.0</v>
      </c>
    </row>
    <row r="363">
      <c r="V363" s="9" t="s">
        <v>452</v>
      </c>
      <c r="W363" s="10">
        <v>554.0</v>
      </c>
    </row>
    <row r="364">
      <c r="V364" s="9" t="s">
        <v>355</v>
      </c>
      <c r="W364" s="10">
        <v>581.0</v>
      </c>
    </row>
    <row r="365">
      <c r="V365" s="9" t="s">
        <v>356</v>
      </c>
      <c r="W365" s="10">
        <v>876.0</v>
      </c>
    </row>
    <row r="366">
      <c r="V366" s="9" t="s">
        <v>358</v>
      </c>
      <c r="W366" s="10">
        <v>5569.0</v>
      </c>
    </row>
    <row r="367">
      <c r="V367" s="9" t="s">
        <v>359</v>
      </c>
      <c r="W367" s="10">
        <v>12732.0</v>
      </c>
    </row>
    <row r="368">
      <c r="V368" s="9" t="s">
        <v>453</v>
      </c>
      <c r="W368" s="10">
        <v>3697.0</v>
      </c>
    </row>
    <row r="369">
      <c r="V369" s="9" t="s">
        <v>454</v>
      </c>
      <c r="W369" s="10">
        <v>3605.0</v>
      </c>
    </row>
    <row r="370">
      <c r="V370" s="9" t="s">
        <v>361</v>
      </c>
      <c r="W370" s="10">
        <v>200.0</v>
      </c>
    </row>
    <row r="371">
      <c r="V371" s="9" t="s">
        <v>455</v>
      </c>
      <c r="W371" s="10">
        <v>1.0</v>
      </c>
    </row>
    <row r="372">
      <c r="V372" s="9" t="s">
        <v>362</v>
      </c>
      <c r="W372" s="10">
        <v>228.0</v>
      </c>
    </row>
    <row r="373">
      <c r="V373" s="9" t="s">
        <v>363</v>
      </c>
      <c r="W373" s="10">
        <v>172.0</v>
      </c>
    </row>
    <row r="374">
      <c r="V374" s="9" t="s">
        <v>364</v>
      </c>
      <c r="W374" s="10">
        <v>613.0</v>
      </c>
    </row>
    <row r="375">
      <c r="V375" s="9" t="s">
        <v>456</v>
      </c>
      <c r="W375" s="10">
        <v>4.0</v>
      </c>
    </row>
    <row r="376">
      <c r="V376" s="9" t="s">
        <v>365</v>
      </c>
      <c r="W376" s="10">
        <v>1346.0</v>
      </c>
    </row>
    <row r="377">
      <c r="V377" s="9" t="s">
        <v>367</v>
      </c>
      <c r="W377" s="10">
        <v>11295.0</v>
      </c>
    </row>
    <row r="378">
      <c r="V378" s="9" t="s">
        <v>368</v>
      </c>
      <c r="W378" s="10">
        <v>1863.0</v>
      </c>
    </row>
    <row r="379">
      <c r="V379" s="9" t="s">
        <v>369</v>
      </c>
      <c r="W379" s="10">
        <v>481.0</v>
      </c>
    </row>
    <row r="380">
      <c r="V380" s="9" t="s">
        <v>370</v>
      </c>
      <c r="W380" s="10">
        <v>321.0</v>
      </c>
    </row>
    <row r="381">
      <c r="V381" s="9" t="s">
        <v>371</v>
      </c>
      <c r="W381" s="10">
        <v>4352.0</v>
      </c>
    </row>
    <row r="382">
      <c r="V382" s="9" t="s">
        <v>457</v>
      </c>
      <c r="W382" s="10">
        <v>5.0</v>
      </c>
    </row>
    <row r="383">
      <c r="V383" s="9" t="s">
        <v>372</v>
      </c>
      <c r="W383" s="10">
        <v>196.0</v>
      </c>
    </row>
    <row r="384">
      <c r="V384" s="9" t="s">
        <v>373</v>
      </c>
      <c r="W384" s="10">
        <v>2451.0</v>
      </c>
    </row>
    <row r="385">
      <c r="V385" s="9" t="s">
        <v>374</v>
      </c>
      <c r="W385" s="10">
        <v>199.0</v>
      </c>
    </row>
    <row r="386">
      <c r="V386" s="9" t="s">
        <v>375</v>
      </c>
      <c r="W386" s="10">
        <v>1605.0</v>
      </c>
    </row>
    <row r="387">
      <c r="V387" s="9" t="s">
        <v>458</v>
      </c>
      <c r="W387" s="10">
        <v>110.0</v>
      </c>
    </row>
    <row r="388">
      <c r="V388" s="9" t="s">
        <v>459</v>
      </c>
      <c r="W388" s="10">
        <v>70.0</v>
      </c>
    </row>
    <row r="389">
      <c r="V389" s="9" t="s">
        <v>376</v>
      </c>
      <c r="W389" s="10">
        <v>5525.0</v>
      </c>
    </row>
    <row r="390">
      <c r="V390" s="9" t="s">
        <v>377</v>
      </c>
      <c r="W390" s="10">
        <v>152.0</v>
      </c>
    </row>
    <row r="391">
      <c r="V391" s="9" t="s">
        <v>379</v>
      </c>
      <c r="W391" s="10">
        <v>511.0</v>
      </c>
    </row>
    <row r="392">
      <c r="V392" s="9" t="s">
        <v>380</v>
      </c>
      <c r="W392" s="10">
        <v>2787.0</v>
      </c>
    </row>
    <row r="393">
      <c r="V393" s="9" t="s">
        <v>460</v>
      </c>
      <c r="W393" s="10">
        <v>5.0</v>
      </c>
    </row>
    <row r="394">
      <c r="V394" s="9" t="s">
        <v>381</v>
      </c>
      <c r="W394" s="10">
        <v>58.0</v>
      </c>
    </row>
    <row r="395">
      <c r="V395" s="9" t="s">
        <v>382</v>
      </c>
      <c r="W395" s="10">
        <v>128.0</v>
      </c>
    </row>
    <row r="396">
      <c r="V396" s="9" t="s">
        <v>383</v>
      </c>
      <c r="W396" s="10">
        <v>223.0</v>
      </c>
    </row>
    <row r="397">
      <c r="V397" s="9" t="s">
        <v>385</v>
      </c>
      <c r="W397" s="10">
        <v>8037.0</v>
      </c>
    </row>
    <row r="398">
      <c r="V398" s="9" t="s">
        <v>461</v>
      </c>
      <c r="W398" s="10">
        <v>1.0</v>
      </c>
    </row>
    <row r="399">
      <c r="V399" s="9" t="s">
        <v>386</v>
      </c>
      <c r="W399" s="10">
        <v>253.0</v>
      </c>
    </row>
    <row r="400">
      <c r="V400" s="9" t="s">
        <v>387</v>
      </c>
      <c r="W400" s="10">
        <v>2435.0</v>
      </c>
    </row>
    <row r="401">
      <c r="V401" s="9" t="s">
        <v>462</v>
      </c>
      <c r="W401" s="10">
        <v>706.0</v>
      </c>
    </row>
    <row r="402">
      <c r="V402" s="9" t="s">
        <v>463</v>
      </c>
      <c r="W402" s="10">
        <v>100.0</v>
      </c>
    </row>
    <row r="403">
      <c r="V403" s="9" t="s">
        <v>389</v>
      </c>
      <c r="W403" s="10">
        <v>129.0</v>
      </c>
    </row>
    <row r="404">
      <c r="V404" s="9" t="s">
        <v>391</v>
      </c>
      <c r="W404" s="10">
        <v>103.0</v>
      </c>
    </row>
    <row r="405">
      <c r="V405" s="9" t="s">
        <v>392</v>
      </c>
      <c r="W405" s="10">
        <v>91.0</v>
      </c>
    </row>
    <row r="406">
      <c r="V406" s="9" t="s">
        <v>393</v>
      </c>
      <c r="W406" s="10">
        <v>240.0</v>
      </c>
    </row>
    <row r="407">
      <c r="V407" s="9" t="s">
        <v>464</v>
      </c>
      <c r="W407" s="10">
        <v>8.0</v>
      </c>
    </row>
    <row r="408">
      <c r="V408" s="9" t="s">
        <v>395</v>
      </c>
      <c r="W408" s="10">
        <v>422.0</v>
      </c>
    </row>
    <row r="409">
      <c r="V409" s="9" t="s">
        <v>396</v>
      </c>
      <c r="W409" s="10">
        <v>704.0</v>
      </c>
    </row>
    <row r="410">
      <c r="V410" s="9" t="s">
        <v>465</v>
      </c>
      <c r="W410" s="10">
        <v>12.0</v>
      </c>
    </row>
    <row r="411">
      <c r="V411" s="9" t="s">
        <v>466</v>
      </c>
      <c r="W411" s="10">
        <v>13.0</v>
      </c>
    </row>
    <row r="412">
      <c r="V412" s="9" t="s">
        <v>397</v>
      </c>
      <c r="W412" s="10">
        <v>13221.0</v>
      </c>
    </row>
    <row r="413">
      <c r="V413" s="9" t="s">
        <v>399</v>
      </c>
      <c r="W413" s="10">
        <v>2798.0</v>
      </c>
    </row>
    <row r="414">
      <c r="V414" s="9" t="s">
        <v>401</v>
      </c>
      <c r="W414" s="10">
        <v>3035.0</v>
      </c>
    </row>
    <row r="415">
      <c r="V415" s="9" t="s">
        <v>402</v>
      </c>
      <c r="W415" s="10">
        <v>45.0</v>
      </c>
    </row>
    <row r="416">
      <c r="V416" s="9" t="s">
        <v>403</v>
      </c>
      <c r="W416" s="10">
        <v>952.0</v>
      </c>
    </row>
    <row r="417">
      <c r="V417" s="9" t="s">
        <v>404</v>
      </c>
      <c r="W417" s="10">
        <v>721.0</v>
      </c>
    </row>
    <row r="418">
      <c r="V418" s="9" t="s">
        <v>405</v>
      </c>
      <c r="W418" s="10">
        <v>12306.0</v>
      </c>
    </row>
    <row r="419">
      <c r="V419" s="9" t="s">
        <v>406</v>
      </c>
      <c r="W419" s="10">
        <v>653.0</v>
      </c>
    </row>
    <row r="420">
      <c r="V420" s="9" t="s">
        <v>467</v>
      </c>
      <c r="W420" s="10">
        <v>13.0</v>
      </c>
    </row>
    <row r="421">
      <c r="V421" s="9" t="s">
        <v>408</v>
      </c>
      <c r="W421" s="10">
        <v>662.0</v>
      </c>
    </row>
    <row r="422">
      <c r="V422" s="9" t="s">
        <v>468</v>
      </c>
      <c r="W422" s="10">
        <v>7.0</v>
      </c>
    </row>
    <row r="423">
      <c r="V423" s="9" t="s">
        <v>409</v>
      </c>
      <c r="W423" s="10">
        <v>615.0</v>
      </c>
    </row>
    <row r="424">
      <c r="V424" s="9" t="s">
        <v>410</v>
      </c>
      <c r="W424" s="10">
        <v>1136.0</v>
      </c>
    </row>
    <row r="425">
      <c r="V425" s="9" t="s">
        <v>411</v>
      </c>
      <c r="W425" s="10">
        <v>4911.0</v>
      </c>
    </row>
    <row r="426">
      <c r="V426" s="9" t="s">
        <v>412</v>
      </c>
      <c r="W426" s="10">
        <v>544.0</v>
      </c>
    </row>
    <row r="427">
      <c r="V427" s="9" t="s">
        <v>413</v>
      </c>
      <c r="W427" s="10">
        <v>2907.0</v>
      </c>
    </row>
    <row r="428">
      <c r="V428" s="9" t="s">
        <v>414</v>
      </c>
      <c r="W428" s="10">
        <v>448.0</v>
      </c>
    </row>
    <row r="429">
      <c r="V429" s="9" t="s">
        <v>416</v>
      </c>
      <c r="W429" s="10">
        <v>284.0</v>
      </c>
    </row>
    <row r="430">
      <c r="V430" s="9" t="s">
        <v>417</v>
      </c>
      <c r="W430" s="10">
        <v>860.0</v>
      </c>
    </row>
    <row r="431">
      <c r="V431" s="9" t="s">
        <v>418</v>
      </c>
      <c r="W431" s="10">
        <v>1408.0</v>
      </c>
    </row>
    <row r="432">
      <c r="V432" s="9" t="s">
        <v>419</v>
      </c>
      <c r="W432" s="10">
        <v>899.0</v>
      </c>
    </row>
    <row r="433">
      <c r="V433" s="9" t="s">
        <v>420</v>
      </c>
      <c r="W433" s="10">
        <v>3803.0</v>
      </c>
    </row>
    <row r="434">
      <c r="V434" s="9" t="s">
        <v>421</v>
      </c>
      <c r="W434" s="10">
        <v>507.0</v>
      </c>
    </row>
    <row r="435">
      <c r="V435" s="9" t="s">
        <v>422</v>
      </c>
      <c r="W435" s="10">
        <v>392.0</v>
      </c>
    </row>
    <row r="436">
      <c r="V436" s="9" t="s">
        <v>423</v>
      </c>
      <c r="W436" s="10">
        <v>18785.0</v>
      </c>
    </row>
    <row r="437">
      <c r="V437" s="9" t="s">
        <v>469</v>
      </c>
      <c r="W437" s="10">
        <v>6070.0</v>
      </c>
    </row>
    <row r="438">
      <c r="V438" s="9" t="s">
        <v>470</v>
      </c>
      <c r="W438" s="10">
        <v>8336.0</v>
      </c>
    </row>
    <row r="439">
      <c r="V439" s="9" t="s">
        <v>471</v>
      </c>
      <c r="W439" s="10">
        <v>8858.0</v>
      </c>
    </row>
    <row r="440">
      <c r="V440" s="9" t="s">
        <v>472</v>
      </c>
      <c r="W440" s="10">
        <v>5503.0</v>
      </c>
    </row>
    <row r="441">
      <c r="V441" s="9" t="s">
        <v>473</v>
      </c>
      <c r="W441" s="10">
        <v>571.0</v>
      </c>
    </row>
    <row r="442">
      <c r="V442" s="9" t="s">
        <v>474</v>
      </c>
      <c r="W442" s="10">
        <v>549.0</v>
      </c>
    </row>
    <row r="443">
      <c r="V443" s="9" t="s">
        <v>475</v>
      </c>
      <c r="W443" s="10">
        <v>3642.0</v>
      </c>
    </row>
    <row r="444">
      <c r="V444" s="9" t="s">
        <v>476</v>
      </c>
      <c r="W444" s="10">
        <v>4424.0</v>
      </c>
    </row>
    <row r="445">
      <c r="V445" s="9" t="s">
        <v>426</v>
      </c>
      <c r="W445" s="10">
        <v>467.0</v>
      </c>
    </row>
  </sheetData>
  <conditionalFormatting sqref="C1:K1001 B311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9.29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5"/>
      <c r="B2" s="15"/>
      <c r="C2" s="15"/>
      <c r="D2" s="16" t="s">
        <v>477</v>
      </c>
      <c r="E2" s="17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5"/>
      <c r="B3" s="15"/>
      <c r="C3" s="15"/>
      <c r="D3" s="15"/>
      <c r="E3" s="15" t="s">
        <v>478</v>
      </c>
      <c r="F3" s="15" t="s">
        <v>479</v>
      </c>
      <c r="G3" s="15" t="s">
        <v>480</v>
      </c>
      <c r="H3" s="15" t="s">
        <v>481</v>
      </c>
      <c r="I3" s="15" t="s">
        <v>482</v>
      </c>
      <c r="J3" s="15" t="s">
        <v>483</v>
      </c>
      <c r="K3" s="18" t="s">
        <v>484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5" t="s">
        <v>243</v>
      </c>
      <c r="B4" s="19">
        <f>min(E4:K10)</f>
        <v>0.653</v>
      </c>
      <c r="C4" s="15"/>
      <c r="D4" s="18" t="s">
        <v>478</v>
      </c>
      <c r="E4" s="20"/>
      <c r="F4" s="20">
        <v>0.95</v>
      </c>
      <c r="G4" s="20">
        <v>0.908</v>
      </c>
      <c r="H4" s="20">
        <v>0.674</v>
      </c>
      <c r="I4" s="20">
        <v>0.918</v>
      </c>
      <c r="J4" s="20">
        <v>0.914</v>
      </c>
      <c r="K4" s="20">
        <v>0.766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5" t="s">
        <v>485</v>
      </c>
      <c r="B5" s="21">
        <f>MAX(E4:K10)</f>
        <v>0.97</v>
      </c>
      <c r="C5" s="15"/>
      <c r="D5" s="15" t="s">
        <v>479</v>
      </c>
      <c r="E5" s="20">
        <v>0.95</v>
      </c>
      <c r="F5" s="20"/>
      <c r="G5" s="20">
        <v>0.911</v>
      </c>
      <c r="H5" s="20">
        <v>0.653</v>
      </c>
      <c r="I5" s="20">
        <v>0.923</v>
      </c>
      <c r="J5" s="20">
        <v>0.897</v>
      </c>
      <c r="K5" s="20">
        <v>0.757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5" t="s">
        <v>486</v>
      </c>
      <c r="B6" s="21">
        <f>MEDIAN(E4:K10)</f>
        <v>0.839</v>
      </c>
      <c r="C6" s="15"/>
      <c r="D6" s="15" t="s">
        <v>480</v>
      </c>
      <c r="E6" s="20">
        <v>0.908</v>
      </c>
      <c r="F6" s="20">
        <v>0.911</v>
      </c>
      <c r="G6" s="20"/>
      <c r="H6" s="20">
        <v>0.734</v>
      </c>
      <c r="I6" s="20">
        <v>0.888</v>
      </c>
      <c r="J6" s="20">
        <v>0.883</v>
      </c>
      <c r="K6" s="20">
        <v>0.802</v>
      </c>
      <c r="L6" s="15"/>
      <c r="M6" s="18" t="s">
        <v>487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5" t="s">
        <v>488</v>
      </c>
      <c r="B7" s="21">
        <f>AVERAGE(E4:K10)</f>
        <v>0.8228095238</v>
      </c>
      <c r="C7" s="15"/>
      <c r="D7" s="15" t="s">
        <v>481</v>
      </c>
      <c r="E7" s="20">
        <v>0.674</v>
      </c>
      <c r="F7" s="20">
        <v>0.653</v>
      </c>
      <c r="G7" s="20">
        <v>0.734</v>
      </c>
      <c r="H7" s="20"/>
      <c r="I7" s="20">
        <v>0.699</v>
      </c>
      <c r="J7" s="20">
        <v>0.724</v>
      </c>
      <c r="K7" s="20">
        <v>0.66</v>
      </c>
      <c r="L7" s="15"/>
      <c r="M7" s="22">
        <f>0.05/21</f>
        <v>0.002380952381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5"/>
      <c r="B8" s="15"/>
      <c r="C8" s="15"/>
      <c r="D8" s="15" t="s">
        <v>482</v>
      </c>
      <c r="E8" s="20">
        <v>0.918</v>
      </c>
      <c r="F8" s="20">
        <v>0.923</v>
      </c>
      <c r="G8" s="20">
        <v>0.888</v>
      </c>
      <c r="H8" s="20">
        <v>0.699</v>
      </c>
      <c r="I8" s="20"/>
      <c r="J8" s="20">
        <v>0.97</v>
      </c>
      <c r="K8" s="20">
        <v>0.839</v>
      </c>
      <c r="L8" s="15"/>
      <c r="M8" s="22">
        <f>0.01/21</f>
        <v>0.0004761904762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5"/>
      <c r="B9" s="15"/>
      <c r="C9" s="15"/>
      <c r="D9" s="15" t="s">
        <v>483</v>
      </c>
      <c r="E9" s="20">
        <v>0.914</v>
      </c>
      <c r="F9" s="20">
        <v>0.897</v>
      </c>
      <c r="G9" s="20">
        <v>0.883</v>
      </c>
      <c r="H9" s="20">
        <v>0.724</v>
      </c>
      <c r="I9" s="20">
        <v>0.97</v>
      </c>
      <c r="J9" s="20"/>
      <c r="K9" s="20">
        <v>0.809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5"/>
      <c r="B10" s="15"/>
      <c r="C10" s="15"/>
      <c r="D10" s="15" t="s">
        <v>484</v>
      </c>
      <c r="E10" s="20">
        <v>0.766</v>
      </c>
      <c r="F10" s="20">
        <v>0.757</v>
      </c>
      <c r="G10" s="20">
        <v>0.802</v>
      </c>
      <c r="H10" s="20">
        <v>0.66</v>
      </c>
      <c r="I10" s="20">
        <v>0.839</v>
      </c>
      <c r="J10" s="20">
        <v>0.809</v>
      </c>
      <c r="K10" s="20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5"/>
      <c r="B11" s="15"/>
      <c r="C11" s="15"/>
      <c r="D11" s="15"/>
      <c r="E11" s="20"/>
      <c r="F11" s="20"/>
      <c r="G11" s="20"/>
      <c r="H11" s="20"/>
      <c r="I11" s="20"/>
      <c r="J11" s="20"/>
      <c r="K11" s="20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5"/>
      <c r="B12" s="15"/>
      <c r="C12" s="15"/>
      <c r="D12" s="18" t="s">
        <v>489</v>
      </c>
      <c r="E12" s="20"/>
      <c r="F12" s="20"/>
      <c r="G12" s="20"/>
      <c r="H12" s="20"/>
      <c r="I12" s="20"/>
      <c r="J12" s="20"/>
      <c r="K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5"/>
      <c r="B13" s="15"/>
      <c r="C13" s="15"/>
      <c r="D13" s="17"/>
      <c r="E13" s="23" t="s">
        <v>478</v>
      </c>
      <c r="F13" s="20" t="s">
        <v>479</v>
      </c>
      <c r="G13" s="20" t="s">
        <v>480</v>
      </c>
      <c r="H13" s="20" t="s">
        <v>481</v>
      </c>
      <c r="I13" s="20" t="s">
        <v>482</v>
      </c>
      <c r="J13" s="20" t="s">
        <v>483</v>
      </c>
      <c r="K13" s="24" t="s">
        <v>484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5"/>
      <c r="B14" s="15"/>
      <c r="C14" s="15"/>
      <c r="D14" s="15" t="s">
        <v>478</v>
      </c>
      <c r="E14" s="20"/>
      <c r="F14" s="20">
        <v>0.83</v>
      </c>
      <c r="G14" s="20">
        <v>0.748</v>
      </c>
      <c r="H14" s="20">
        <v>0.483</v>
      </c>
      <c r="I14" s="20">
        <v>0.756</v>
      </c>
      <c r="J14" s="20">
        <v>0.752</v>
      </c>
      <c r="K14" s="20">
        <v>0.585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5"/>
      <c r="B15" s="15"/>
      <c r="C15" s="15"/>
      <c r="D15" s="15" t="s">
        <v>479</v>
      </c>
      <c r="E15" s="20">
        <v>0.83</v>
      </c>
      <c r="F15" s="20"/>
      <c r="G15" s="20">
        <v>0.747</v>
      </c>
      <c r="H15" s="20">
        <v>0.462</v>
      </c>
      <c r="I15" s="20">
        <v>0.761</v>
      </c>
      <c r="J15" s="20">
        <v>0.715</v>
      </c>
      <c r="K15" s="20">
        <v>0.569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5"/>
      <c r="B16" s="15"/>
      <c r="C16" s="15"/>
      <c r="D16" s="15" t="s">
        <v>480</v>
      </c>
      <c r="E16" s="20">
        <v>0.748</v>
      </c>
      <c r="F16" s="20">
        <v>0.747</v>
      </c>
      <c r="G16" s="20"/>
      <c r="H16" s="20">
        <v>0.53</v>
      </c>
      <c r="I16" s="20">
        <v>0.715</v>
      </c>
      <c r="J16" s="20">
        <v>0.705</v>
      </c>
      <c r="K16" s="20">
        <v>0.621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5"/>
      <c r="B17" s="15"/>
      <c r="C17" s="15"/>
      <c r="D17" s="15" t="s">
        <v>481</v>
      </c>
      <c r="E17" s="20">
        <v>0.483</v>
      </c>
      <c r="F17" s="20">
        <v>0.462</v>
      </c>
      <c r="G17" s="20">
        <v>0.53</v>
      </c>
      <c r="H17" s="20"/>
      <c r="I17" s="20">
        <v>0.512</v>
      </c>
      <c r="J17" s="20">
        <v>0.535</v>
      </c>
      <c r="K17" s="20">
        <v>0.479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5"/>
      <c r="B18" s="15"/>
      <c r="C18" s="15"/>
      <c r="D18" s="15" t="s">
        <v>482</v>
      </c>
      <c r="E18" s="20">
        <v>0.756</v>
      </c>
      <c r="F18" s="20">
        <v>0.761</v>
      </c>
      <c r="G18" s="20">
        <v>0.715</v>
      </c>
      <c r="H18" s="20">
        <v>0.512</v>
      </c>
      <c r="I18" s="20"/>
      <c r="J18" s="20">
        <v>0.886</v>
      </c>
      <c r="K18" s="20">
        <v>0.648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5"/>
      <c r="B19" s="15"/>
      <c r="C19" s="15"/>
      <c r="D19" s="15" t="s">
        <v>483</v>
      </c>
      <c r="E19" s="20">
        <v>0.752</v>
      </c>
      <c r="F19" s="20">
        <v>0.715</v>
      </c>
      <c r="G19" s="20">
        <v>0.705</v>
      </c>
      <c r="H19" s="20">
        <v>0.535</v>
      </c>
      <c r="I19" s="20">
        <v>0.886</v>
      </c>
      <c r="J19" s="20"/>
      <c r="K19" s="20">
        <v>0.619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5"/>
      <c r="B20" s="15"/>
      <c r="C20" s="15"/>
      <c r="D20" s="15" t="s">
        <v>484</v>
      </c>
      <c r="E20" s="20">
        <v>0.585</v>
      </c>
      <c r="F20" s="20">
        <v>0.569</v>
      </c>
      <c r="G20" s="20">
        <v>0.621</v>
      </c>
      <c r="H20" s="20">
        <v>0.479</v>
      </c>
      <c r="I20" s="20">
        <v>0.648</v>
      </c>
      <c r="J20" s="20">
        <v>0.619</v>
      </c>
      <c r="K20" s="20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5"/>
      <c r="B23" s="15"/>
      <c r="C23" s="18" t="s">
        <v>490</v>
      </c>
      <c r="D23" s="15"/>
      <c r="E23" s="15"/>
      <c r="F23" s="15"/>
      <c r="G23" s="15"/>
      <c r="H23" s="15"/>
      <c r="I23" s="15"/>
      <c r="J23" s="15"/>
      <c r="K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5"/>
      <c r="B25" s="15"/>
      <c r="C25" s="15"/>
      <c r="D25" s="15"/>
      <c r="E25" s="15" t="s">
        <v>478</v>
      </c>
      <c r="F25" s="15" t="s">
        <v>479</v>
      </c>
      <c r="G25" s="15" t="s">
        <v>480</v>
      </c>
      <c r="H25" s="15" t="s">
        <v>481</v>
      </c>
      <c r="I25" s="15" t="s">
        <v>482</v>
      </c>
      <c r="J25" s="15" t="s">
        <v>483</v>
      </c>
      <c r="K25" s="18" t="s">
        <v>484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5"/>
      <c r="B26" s="15"/>
      <c r="C26" s="15" t="s">
        <v>478</v>
      </c>
      <c r="D26" s="15" t="s">
        <v>491</v>
      </c>
      <c r="E26" s="20"/>
      <c r="F26" s="20">
        <v>0.907</v>
      </c>
      <c r="G26" s="20">
        <v>0.832</v>
      </c>
      <c r="H26" s="20">
        <v>0.737</v>
      </c>
      <c r="I26" s="20">
        <v>0.865</v>
      </c>
      <c r="J26" s="20">
        <v>0.851</v>
      </c>
      <c r="K26" s="20">
        <v>0.838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5"/>
      <c r="B27" s="15"/>
      <c r="C27" s="15" t="s">
        <v>479</v>
      </c>
      <c r="D27" s="15" t="s">
        <v>491</v>
      </c>
      <c r="E27" s="20">
        <v>0.907</v>
      </c>
      <c r="F27" s="20"/>
      <c r="G27" s="20">
        <v>0.881</v>
      </c>
      <c r="H27" s="20">
        <v>0.719</v>
      </c>
      <c r="I27" s="20">
        <v>0.945</v>
      </c>
      <c r="J27" s="20">
        <v>0.925</v>
      </c>
      <c r="K27" s="20">
        <v>0.806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5"/>
      <c r="B28" s="15"/>
      <c r="C28" s="15" t="s">
        <v>480</v>
      </c>
      <c r="D28" s="15" t="s">
        <v>491</v>
      </c>
      <c r="E28" s="20">
        <v>0.832</v>
      </c>
      <c r="F28" s="20">
        <v>0.881</v>
      </c>
      <c r="G28" s="20"/>
      <c r="H28" s="20">
        <v>0.699</v>
      </c>
      <c r="I28" s="20">
        <v>0.845</v>
      </c>
      <c r="J28" s="20">
        <v>0.829</v>
      </c>
      <c r="K28" s="20">
        <v>0.822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5"/>
      <c r="C29" s="15" t="s">
        <v>481</v>
      </c>
      <c r="D29" s="15" t="s">
        <v>491</v>
      </c>
      <c r="E29" s="20">
        <v>0.737</v>
      </c>
      <c r="F29" s="20">
        <v>0.719</v>
      </c>
      <c r="G29" s="20">
        <v>0.699</v>
      </c>
      <c r="H29" s="20"/>
      <c r="I29" s="20">
        <v>0.727</v>
      </c>
      <c r="J29" s="20">
        <v>0.744</v>
      </c>
      <c r="K29" s="20">
        <v>0.758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 t="s">
        <v>482</v>
      </c>
      <c r="D30" s="15" t="s">
        <v>491</v>
      </c>
      <c r="E30" s="20">
        <v>0.865</v>
      </c>
      <c r="F30" s="20">
        <v>0.945</v>
      </c>
      <c r="G30" s="20">
        <v>0.845</v>
      </c>
      <c r="H30" s="20">
        <v>0.727</v>
      </c>
      <c r="I30" s="20"/>
      <c r="J30" s="25">
        <v>0.982</v>
      </c>
      <c r="K30" s="20">
        <v>0.847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5"/>
      <c r="C31" s="15" t="s">
        <v>483</v>
      </c>
      <c r="D31" s="15" t="s">
        <v>491</v>
      </c>
      <c r="E31" s="20">
        <v>0.851</v>
      </c>
      <c r="F31" s="20">
        <v>0.925</v>
      </c>
      <c r="G31" s="20">
        <v>0.829</v>
      </c>
      <c r="H31" s="20">
        <v>0.744</v>
      </c>
      <c r="I31" s="20">
        <v>0.982</v>
      </c>
      <c r="J31" s="20"/>
      <c r="K31" s="20">
        <v>0.834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5"/>
      <c r="C32" s="15" t="s">
        <v>484</v>
      </c>
      <c r="D32" s="15" t="s">
        <v>491</v>
      </c>
      <c r="E32" s="20">
        <v>0.838</v>
      </c>
      <c r="F32" s="20">
        <v>0.806</v>
      </c>
      <c r="G32" s="20">
        <v>0.822</v>
      </c>
      <c r="H32" s="20">
        <v>0.758</v>
      </c>
      <c r="I32" s="20">
        <v>0.847</v>
      </c>
      <c r="J32" s="20">
        <v>0.834</v>
      </c>
      <c r="K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5"/>
      <c r="C33" s="15" t="s">
        <v>478</v>
      </c>
      <c r="D33" s="15" t="s">
        <v>492</v>
      </c>
      <c r="E33" s="26">
        <v>294.0</v>
      </c>
      <c r="F33" s="26">
        <v>247.0</v>
      </c>
      <c r="G33" s="26">
        <v>264.0</v>
      </c>
      <c r="H33" s="26">
        <v>133.0</v>
      </c>
      <c r="I33" s="26">
        <v>290.0</v>
      </c>
      <c r="J33" s="26">
        <v>294.0</v>
      </c>
      <c r="K33" s="26">
        <v>170.0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5"/>
      <c r="C34" s="15" t="s">
        <v>479</v>
      </c>
      <c r="D34" s="15" t="s">
        <v>492</v>
      </c>
      <c r="E34" s="26">
        <v>247.0</v>
      </c>
      <c r="F34" s="26">
        <v>257.0</v>
      </c>
      <c r="G34" s="26">
        <v>232.0</v>
      </c>
      <c r="H34" s="26">
        <v>106.0</v>
      </c>
      <c r="I34" s="26">
        <v>256.0</v>
      </c>
      <c r="J34" s="26">
        <v>257.0</v>
      </c>
      <c r="K34" s="26">
        <v>139.0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 t="s">
        <v>480</v>
      </c>
      <c r="D35" s="15" t="s">
        <v>492</v>
      </c>
      <c r="E35" s="26">
        <v>264.0</v>
      </c>
      <c r="F35" s="26">
        <v>232.0</v>
      </c>
      <c r="G35" s="26">
        <v>273.0</v>
      </c>
      <c r="H35" s="26">
        <v>121.0</v>
      </c>
      <c r="I35" s="26">
        <v>273.0</v>
      </c>
      <c r="J35" s="26">
        <v>273.0</v>
      </c>
      <c r="K35" s="26">
        <v>157.0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 t="s">
        <v>481</v>
      </c>
      <c r="D36" s="15" t="s">
        <v>492</v>
      </c>
      <c r="E36" s="26">
        <v>133.0</v>
      </c>
      <c r="F36" s="26">
        <v>106.0</v>
      </c>
      <c r="G36" s="26">
        <v>121.0</v>
      </c>
      <c r="H36" s="26">
        <v>133.0</v>
      </c>
      <c r="I36" s="26">
        <v>133.0</v>
      </c>
      <c r="J36" s="26">
        <v>133.0</v>
      </c>
      <c r="K36" s="26">
        <v>124.0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5"/>
      <c r="C37" s="15" t="s">
        <v>482</v>
      </c>
      <c r="D37" s="15" t="s">
        <v>492</v>
      </c>
      <c r="E37" s="26">
        <v>290.0</v>
      </c>
      <c r="F37" s="26">
        <v>256.0</v>
      </c>
      <c r="G37" s="26">
        <v>273.0</v>
      </c>
      <c r="H37" s="26">
        <v>133.0</v>
      </c>
      <c r="I37" s="26">
        <v>301.0</v>
      </c>
      <c r="J37" s="26">
        <v>301.0</v>
      </c>
      <c r="K37" s="26">
        <v>170.0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5"/>
      <c r="C38" s="15" t="s">
        <v>483</v>
      </c>
      <c r="D38" s="15" t="s">
        <v>492</v>
      </c>
      <c r="E38" s="26">
        <v>294.0</v>
      </c>
      <c r="F38" s="26">
        <v>257.0</v>
      </c>
      <c r="G38" s="26">
        <v>273.0</v>
      </c>
      <c r="H38" s="26">
        <v>133.0</v>
      </c>
      <c r="I38" s="26">
        <v>301.0</v>
      </c>
      <c r="J38" s="26">
        <v>307.0</v>
      </c>
      <c r="K38" s="26">
        <v>170.0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5"/>
      <c r="C39" s="15" t="s">
        <v>484</v>
      </c>
      <c r="D39" s="15" t="s">
        <v>492</v>
      </c>
      <c r="E39" s="26">
        <v>170.0</v>
      </c>
      <c r="F39" s="26">
        <v>139.0</v>
      </c>
      <c r="G39" s="26">
        <v>157.0</v>
      </c>
      <c r="H39" s="26">
        <v>124.0</v>
      </c>
      <c r="I39" s="26">
        <v>170.0</v>
      </c>
      <c r="J39" s="26">
        <v>170.0</v>
      </c>
      <c r="K39" s="26">
        <v>170.0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conditionalFormatting sqref="E14:K20">
    <cfRule type="colorScale" priority="1">
      <colorScale>
        <cfvo type="min"/>
        <cfvo type="max"/>
        <color rgb="FFFFFFFF"/>
        <color rgb="FF57BB8A"/>
      </colorScale>
    </cfRule>
  </conditionalFormatting>
  <conditionalFormatting sqref="E4:K10">
    <cfRule type="colorScale" priority="2">
      <colorScale>
        <cfvo type="min"/>
        <cfvo type="max"/>
        <color rgb="FFFFFFFF"/>
        <color rgb="FF57BB8A"/>
      </colorScale>
    </cfRule>
  </conditionalFormatting>
  <conditionalFormatting sqref="E26:K32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493</v>
      </c>
      <c r="B1" s="27" t="s">
        <v>4</v>
      </c>
      <c r="C1" s="28" t="s">
        <v>494</v>
      </c>
      <c r="D1" s="29" t="s">
        <v>13</v>
      </c>
      <c r="E1" s="30"/>
      <c r="F1" s="30" t="s">
        <v>495</v>
      </c>
      <c r="G1" s="30" t="s">
        <v>496</v>
      </c>
      <c r="H1" s="28" t="s">
        <v>494</v>
      </c>
      <c r="I1" s="28" t="s">
        <v>497</v>
      </c>
      <c r="J1" s="31"/>
      <c r="K1" s="29" t="s">
        <v>496</v>
      </c>
      <c r="L1" s="29" t="s">
        <v>13</v>
      </c>
      <c r="M1" s="28"/>
      <c r="N1" s="28" t="s">
        <v>498</v>
      </c>
      <c r="O1" s="28" t="s">
        <v>494</v>
      </c>
      <c r="Q1" s="28" t="s">
        <v>495</v>
      </c>
      <c r="R1" s="28" t="s">
        <v>497</v>
      </c>
    </row>
    <row r="2">
      <c r="A2" s="14" t="s">
        <v>17</v>
      </c>
      <c r="B2" s="14" t="s">
        <v>499</v>
      </c>
      <c r="C2" s="13" t="str">
        <f t="shared" ref="C2:C318" si="1">VLOOKUP(B2,$N$2:$O$93,2,FALSE)</f>
        <v>#N/A</v>
      </c>
      <c r="D2" s="13">
        <f t="shared" ref="D2:D318" si="2">VLOOKUP(B2,$K$2:$L$93,2,FALSE)</f>
        <v>0.485</v>
      </c>
      <c r="E2" s="9"/>
      <c r="F2" s="9" t="s">
        <v>500</v>
      </c>
      <c r="G2" s="9" t="s">
        <v>501</v>
      </c>
      <c r="H2" s="13" t="str">
        <f t="shared" ref="H2:H329" si="3">VLOOKUP(G2,$N$2:$O$93,2,FALSE)</f>
        <v>#N/A</v>
      </c>
      <c r="I2" s="13" t="str">
        <f t="shared" ref="I2:I329" si="4">VLOOKUP(F2,$Q$2:$R$393,2,FALSE)</f>
        <v>#N/A</v>
      </c>
      <c r="J2" s="31"/>
      <c r="K2" s="31" t="s">
        <v>501</v>
      </c>
      <c r="L2" s="32"/>
      <c r="M2" s="9"/>
      <c r="N2" s="9" t="s">
        <v>502</v>
      </c>
      <c r="O2" s="10">
        <v>7.5</v>
      </c>
      <c r="Q2" s="14" t="s">
        <v>503</v>
      </c>
      <c r="R2" s="14">
        <v>0.957</v>
      </c>
    </row>
    <row r="3">
      <c r="A3" s="14" t="s">
        <v>16</v>
      </c>
      <c r="B3" s="14" t="s">
        <v>504</v>
      </c>
      <c r="C3" s="13" t="str">
        <f t="shared" si="1"/>
        <v>#N/A</v>
      </c>
      <c r="D3" s="13" t="str">
        <f t="shared" si="2"/>
        <v>#N/A</v>
      </c>
      <c r="E3" s="9"/>
      <c r="F3" s="9" t="s">
        <v>500</v>
      </c>
      <c r="G3" s="9" t="s">
        <v>505</v>
      </c>
      <c r="H3" s="13">
        <f t="shared" si="3"/>
        <v>154</v>
      </c>
      <c r="I3" s="13" t="str">
        <f t="shared" si="4"/>
        <v>#N/A</v>
      </c>
      <c r="J3" s="31"/>
      <c r="K3" s="31" t="s">
        <v>499</v>
      </c>
      <c r="L3" s="10">
        <v>0.485</v>
      </c>
      <c r="M3" s="9"/>
      <c r="N3" s="9" t="s">
        <v>506</v>
      </c>
      <c r="O3" s="10">
        <v>29.4</v>
      </c>
      <c r="Q3" s="14" t="s">
        <v>507</v>
      </c>
      <c r="R3" s="14">
        <v>0.955</v>
      </c>
    </row>
    <row r="4">
      <c r="A4" s="14" t="s">
        <v>18</v>
      </c>
      <c r="B4" s="14" t="s">
        <v>508</v>
      </c>
      <c r="C4" s="13" t="str">
        <f t="shared" si="1"/>
        <v>#N/A</v>
      </c>
      <c r="D4" s="13" t="str">
        <f t="shared" si="2"/>
        <v>#N/A</v>
      </c>
      <c r="E4" s="9"/>
      <c r="F4" s="9" t="s">
        <v>509</v>
      </c>
      <c r="G4" s="9" t="s">
        <v>510</v>
      </c>
      <c r="H4" s="13" t="str">
        <f t="shared" si="3"/>
        <v>#N/A</v>
      </c>
      <c r="I4" s="13">
        <f t="shared" si="4"/>
        <v>0.511</v>
      </c>
      <c r="J4" s="31"/>
      <c r="K4" s="31" t="s">
        <v>511</v>
      </c>
      <c r="L4" s="10">
        <v>0.709</v>
      </c>
      <c r="M4" s="9"/>
      <c r="N4" s="9" t="s">
        <v>512</v>
      </c>
      <c r="O4" s="10">
        <v>21.9</v>
      </c>
      <c r="Q4" s="14" t="s">
        <v>513</v>
      </c>
      <c r="R4" s="14">
        <v>0.955</v>
      </c>
    </row>
    <row r="5">
      <c r="A5" s="14" t="s">
        <v>19</v>
      </c>
      <c r="B5" s="14" t="s">
        <v>514</v>
      </c>
      <c r="C5" s="13" t="str">
        <f t="shared" si="1"/>
        <v>#N/A</v>
      </c>
      <c r="D5" s="13" t="str">
        <f t="shared" si="2"/>
        <v>#N/A</v>
      </c>
      <c r="E5" s="9"/>
      <c r="F5" s="9" t="s">
        <v>509</v>
      </c>
      <c r="G5" s="9" t="s">
        <v>515</v>
      </c>
      <c r="H5" s="13" t="str">
        <f t="shared" si="3"/>
        <v>#N/A</v>
      </c>
      <c r="I5" s="13">
        <f t="shared" si="4"/>
        <v>0.511</v>
      </c>
      <c r="J5" s="31"/>
      <c r="K5" s="31" t="s">
        <v>502</v>
      </c>
      <c r="L5" s="10">
        <v>0.829</v>
      </c>
      <c r="M5" s="9"/>
      <c r="N5" s="9" t="s">
        <v>516</v>
      </c>
      <c r="O5" s="10">
        <v>15.3</v>
      </c>
      <c r="Q5" s="14" t="s">
        <v>517</v>
      </c>
      <c r="R5" s="14">
        <v>0.949</v>
      </c>
    </row>
    <row r="6">
      <c r="A6" s="14" t="s">
        <v>21</v>
      </c>
      <c r="B6" s="14" t="s">
        <v>511</v>
      </c>
      <c r="C6" s="13" t="str">
        <f t="shared" si="1"/>
        <v>#N/A</v>
      </c>
      <c r="D6" s="13">
        <f t="shared" si="2"/>
        <v>0.709</v>
      </c>
      <c r="E6" s="9"/>
      <c r="F6" s="9" t="s">
        <v>518</v>
      </c>
      <c r="G6" s="9" t="s">
        <v>502</v>
      </c>
      <c r="H6" s="13">
        <f t="shared" si="3"/>
        <v>7.5</v>
      </c>
      <c r="I6" s="13">
        <f t="shared" si="4"/>
        <v>0.795</v>
      </c>
      <c r="J6" s="31"/>
      <c r="K6" s="31" t="s">
        <v>512</v>
      </c>
      <c r="L6" s="10">
        <v>0.485</v>
      </c>
      <c r="M6" s="9"/>
      <c r="N6" s="9" t="s">
        <v>519</v>
      </c>
      <c r="O6" s="10">
        <v>14.1</v>
      </c>
      <c r="Q6" s="14" t="s">
        <v>520</v>
      </c>
      <c r="R6" s="14">
        <v>0.949</v>
      </c>
    </row>
    <row r="7">
      <c r="A7" s="14" t="s">
        <v>22</v>
      </c>
      <c r="B7" s="14" t="s">
        <v>521</v>
      </c>
      <c r="C7" s="13" t="str">
        <f t="shared" si="1"/>
        <v>#N/A</v>
      </c>
      <c r="D7" s="13" t="str">
        <f t="shared" si="2"/>
        <v>#N/A</v>
      </c>
      <c r="E7" s="9"/>
      <c r="F7" s="9" t="s">
        <v>522</v>
      </c>
      <c r="G7" s="9" t="s">
        <v>523</v>
      </c>
      <c r="H7" s="13" t="str">
        <f t="shared" si="3"/>
        <v>#N/A</v>
      </c>
      <c r="I7" s="13">
        <f t="shared" si="4"/>
        <v>0.748</v>
      </c>
      <c r="J7" s="31"/>
      <c r="K7" s="31" t="s">
        <v>523</v>
      </c>
      <c r="L7" s="10">
        <v>0.89</v>
      </c>
      <c r="M7" s="9"/>
      <c r="N7" s="9" t="s">
        <v>524</v>
      </c>
      <c r="O7" s="10">
        <v>228.0</v>
      </c>
      <c r="Q7" s="14" t="s">
        <v>525</v>
      </c>
      <c r="R7" s="14">
        <v>0.947</v>
      </c>
    </row>
    <row r="8">
      <c r="A8" s="14" t="s">
        <v>36</v>
      </c>
      <c r="B8" s="14" t="s">
        <v>526</v>
      </c>
      <c r="C8" s="13" t="str">
        <f t="shared" si="1"/>
        <v>#N/A</v>
      </c>
      <c r="D8" s="13" t="str">
        <f t="shared" si="2"/>
        <v>#N/A</v>
      </c>
      <c r="E8" s="9"/>
      <c r="F8" s="9" t="s">
        <v>522</v>
      </c>
      <c r="G8" s="9" t="s">
        <v>527</v>
      </c>
      <c r="H8" s="13" t="str">
        <f t="shared" si="3"/>
        <v>#N/A</v>
      </c>
      <c r="I8" s="13">
        <f t="shared" si="4"/>
        <v>0.748</v>
      </c>
      <c r="J8" s="31"/>
      <c r="K8" s="31" t="s">
        <v>528</v>
      </c>
      <c r="L8" s="10">
        <v>0.776</v>
      </c>
      <c r="M8" s="9"/>
      <c r="N8" s="9" t="s">
        <v>529</v>
      </c>
      <c r="O8" s="10">
        <v>52.2</v>
      </c>
      <c r="Q8" s="14" t="s">
        <v>530</v>
      </c>
      <c r="R8" s="14">
        <v>0.945</v>
      </c>
    </row>
    <row r="9">
      <c r="A9" s="14" t="s">
        <v>23</v>
      </c>
      <c r="B9" s="14" t="s">
        <v>512</v>
      </c>
      <c r="C9" s="13">
        <f t="shared" si="1"/>
        <v>21.9</v>
      </c>
      <c r="D9" s="13">
        <f t="shared" si="2"/>
        <v>0.485</v>
      </c>
      <c r="E9" s="9"/>
      <c r="F9" s="9" t="s">
        <v>531</v>
      </c>
      <c r="G9" s="9" t="s">
        <v>532</v>
      </c>
      <c r="H9" s="13" t="str">
        <f t="shared" si="3"/>
        <v>#N/A</v>
      </c>
      <c r="I9" s="13">
        <f t="shared" si="4"/>
        <v>0.868</v>
      </c>
      <c r="J9" s="31"/>
      <c r="K9" s="31" t="s">
        <v>533</v>
      </c>
      <c r="L9" s="10">
        <v>0.777</v>
      </c>
      <c r="M9" s="9"/>
      <c r="N9" s="9" t="s">
        <v>534</v>
      </c>
      <c r="O9" s="10">
        <v>32.9</v>
      </c>
      <c r="Q9" s="14" t="s">
        <v>535</v>
      </c>
      <c r="R9" s="14">
        <v>0.944</v>
      </c>
    </row>
    <row r="10">
      <c r="A10" s="14" t="s">
        <v>25</v>
      </c>
      <c r="B10" s="14" t="s">
        <v>536</v>
      </c>
      <c r="C10" s="13" t="str">
        <f t="shared" si="1"/>
        <v>#N/A</v>
      </c>
      <c r="D10" s="13" t="str">
        <f t="shared" si="2"/>
        <v>#N/A</v>
      </c>
      <c r="E10" s="9"/>
      <c r="F10" s="9" t="s">
        <v>537</v>
      </c>
      <c r="G10" s="9" t="s">
        <v>538</v>
      </c>
      <c r="H10" s="13">
        <f t="shared" si="3"/>
        <v>221</v>
      </c>
      <c r="I10" s="13">
        <f t="shared" si="4"/>
        <v>0.581</v>
      </c>
      <c r="J10" s="31"/>
      <c r="K10" s="31" t="s">
        <v>539</v>
      </c>
      <c r="L10" s="10">
        <v>0.756</v>
      </c>
      <c r="M10" s="9"/>
      <c r="N10" s="9" t="s">
        <v>540</v>
      </c>
      <c r="O10" s="10">
        <v>15.9</v>
      </c>
      <c r="Q10" s="14" t="s">
        <v>541</v>
      </c>
      <c r="R10" s="14">
        <v>0.944</v>
      </c>
    </row>
    <row r="11">
      <c r="A11" s="14" t="s">
        <v>27</v>
      </c>
      <c r="B11" s="14" t="s">
        <v>542</v>
      </c>
      <c r="C11" s="13" t="str">
        <f t="shared" si="1"/>
        <v>#N/A</v>
      </c>
      <c r="D11" s="13" t="str">
        <f t="shared" si="2"/>
        <v>#N/A</v>
      </c>
      <c r="E11" s="9"/>
      <c r="F11" s="9" t="s">
        <v>543</v>
      </c>
      <c r="G11" s="9" t="s">
        <v>544</v>
      </c>
      <c r="H11" s="13">
        <f t="shared" si="3"/>
        <v>379</v>
      </c>
      <c r="I11" s="13">
        <f t="shared" si="4"/>
        <v>0.778</v>
      </c>
      <c r="J11" s="31"/>
      <c r="K11" s="31" t="s">
        <v>545</v>
      </c>
      <c r="L11" s="10">
        <v>0.823</v>
      </c>
      <c r="M11" s="9"/>
      <c r="N11" s="9" t="s">
        <v>546</v>
      </c>
      <c r="O11" s="10">
        <v>16.3</v>
      </c>
      <c r="Q11" s="14" t="s">
        <v>547</v>
      </c>
      <c r="R11" s="14">
        <v>0.94</v>
      </c>
    </row>
    <row r="12">
      <c r="A12" s="14" t="s">
        <v>29</v>
      </c>
      <c r="B12" s="14" t="s">
        <v>523</v>
      </c>
      <c r="C12" s="13" t="str">
        <f t="shared" si="1"/>
        <v>#N/A</v>
      </c>
      <c r="D12" s="13">
        <f t="shared" si="2"/>
        <v>0.89</v>
      </c>
      <c r="E12" s="9"/>
      <c r="F12" s="9" t="s">
        <v>548</v>
      </c>
      <c r="G12" s="9" t="s">
        <v>549</v>
      </c>
      <c r="H12" s="13">
        <f t="shared" si="3"/>
        <v>480</v>
      </c>
      <c r="I12" s="13">
        <f t="shared" si="4"/>
        <v>0.845</v>
      </c>
      <c r="J12" s="31"/>
      <c r="K12" s="31" t="s">
        <v>524</v>
      </c>
      <c r="L12" s="10">
        <v>0.632</v>
      </c>
      <c r="M12" s="9"/>
      <c r="N12" s="9" t="s">
        <v>550</v>
      </c>
      <c r="O12" s="10">
        <v>13.0</v>
      </c>
      <c r="Q12" s="14" t="s">
        <v>551</v>
      </c>
      <c r="R12" s="14">
        <v>0.938</v>
      </c>
    </row>
    <row r="13">
      <c r="A13" s="14" t="s">
        <v>31</v>
      </c>
      <c r="B13" s="14" t="s">
        <v>552</v>
      </c>
      <c r="C13" s="13" t="str">
        <f t="shared" si="1"/>
        <v>#N/A</v>
      </c>
      <c r="D13" s="13" t="str">
        <f t="shared" si="2"/>
        <v>#N/A</v>
      </c>
      <c r="E13" s="9"/>
      <c r="F13" s="9" t="s">
        <v>553</v>
      </c>
      <c r="G13" s="9" t="s">
        <v>528</v>
      </c>
      <c r="H13" s="13" t="str">
        <f t="shared" si="3"/>
        <v>#N/A</v>
      </c>
      <c r="I13" s="13">
        <f t="shared" si="4"/>
        <v>0.776</v>
      </c>
      <c r="J13" s="31"/>
      <c r="K13" s="31" t="s">
        <v>554</v>
      </c>
      <c r="L13" s="10">
        <v>0.78</v>
      </c>
      <c r="M13" s="9"/>
      <c r="N13" s="9" t="s">
        <v>555</v>
      </c>
      <c r="O13" s="10">
        <v>10.7</v>
      </c>
      <c r="Q13" s="14" t="s">
        <v>556</v>
      </c>
      <c r="R13" s="14">
        <v>0.938</v>
      </c>
    </row>
    <row r="14">
      <c r="A14" s="14" t="s">
        <v>32</v>
      </c>
      <c r="B14" s="14" t="s">
        <v>557</v>
      </c>
      <c r="C14" s="13">
        <f t="shared" si="1"/>
        <v>27.5</v>
      </c>
      <c r="D14" s="13" t="str">
        <f t="shared" si="2"/>
        <v>#N/A</v>
      </c>
      <c r="E14" s="9"/>
      <c r="F14" s="9" t="s">
        <v>558</v>
      </c>
      <c r="G14" s="9" t="s">
        <v>528</v>
      </c>
      <c r="H14" s="13" t="str">
        <f t="shared" si="3"/>
        <v>#N/A</v>
      </c>
      <c r="I14" s="13" t="str">
        <f t="shared" si="4"/>
        <v>#N/A</v>
      </c>
      <c r="J14" s="31"/>
      <c r="K14" s="31" t="s">
        <v>559</v>
      </c>
      <c r="L14" s="10">
        <v>0.816</v>
      </c>
      <c r="M14" s="9"/>
      <c r="N14" s="9" t="s">
        <v>560</v>
      </c>
      <c r="O14" s="10">
        <v>12.8</v>
      </c>
      <c r="Q14" s="14" t="s">
        <v>561</v>
      </c>
      <c r="R14" s="14">
        <v>0.932</v>
      </c>
    </row>
    <row r="15">
      <c r="A15" s="14" t="s">
        <v>33</v>
      </c>
      <c r="B15" s="14" t="s">
        <v>562</v>
      </c>
      <c r="C15" s="13">
        <f t="shared" si="1"/>
        <v>64.6</v>
      </c>
      <c r="D15" s="13" t="str">
        <f t="shared" si="2"/>
        <v>#N/A</v>
      </c>
      <c r="E15" s="9"/>
      <c r="F15" s="9" t="s">
        <v>535</v>
      </c>
      <c r="G15" s="9" t="s">
        <v>563</v>
      </c>
      <c r="H15" s="13" t="str">
        <f t="shared" si="3"/>
        <v>#N/A</v>
      </c>
      <c r="I15" s="13">
        <f t="shared" si="4"/>
        <v>0.944</v>
      </c>
      <c r="J15" s="31"/>
      <c r="K15" s="31" t="s">
        <v>534</v>
      </c>
      <c r="L15" s="32"/>
      <c r="M15" s="9"/>
      <c r="N15" s="9" t="s">
        <v>564</v>
      </c>
      <c r="O15" s="10">
        <v>23.1</v>
      </c>
      <c r="Q15" s="14" t="s">
        <v>565</v>
      </c>
      <c r="R15" s="14">
        <v>0.931</v>
      </c>
    </row>
    <row r="16">
      <c r="A16" s="14" t="s">
        <v>35</v>
      </c>
      <c r="B16" s="14" t="s">
        <v>516</v>
      </c>
      <c r="C16" s="13">
        <f t="shared" si="1"/>
        <v>15.3</v>
      </c>
      <c r="D16" s="13" t="str">
        <f t="shared" si="2"/>
        <v>#N/A</v>
      </c>
      <c r="E16" s="9"/>
      <c r="F16" s="9" t="s">
        <v>566</v>
      </c>
      <c r="G16" s="9" t="s">
        <v>567</v>
      </c>
      <c r="H16" s="13">
        <f t="shared" si="3"/>
        <v>76.1</v>
      </c>
      <c r="I16" s="13">
        <f t="shared" si="4"/>
        <v>0.922</v>
      </c>
      <c r="J16" s="31"/>
      <c r="K16" s="31" t="s">
        <v>568</v>
      </c>
      <c r="L16" s="10">
        <v>0.718</v>
      </c>
      <c r="M16" s="9"/>
      <c r="N16" s="9" t="s">
        <v>569</v>
      </c>
      <c r="O16" s="10">
        <v>32.6</v>
      </c>
      <c r="Q16" s="14" t="s">
        <v>570</v>
      </c>
      <c r="R16" s="14">
        <v>0.931</v>
      </c>
    </row>
    <row r="17">
      <c r="A17" s="14" t="s">
        <v>37</v>
      </c>
      <c r="B17" s="14" t="s">
        <v>571</v>
      </c>
      <c r="C17" s="13" t="str">
        <f t="shared" si="1"/>
        <v>#N/A</v>
      </c>
      <c r="D17" s="13" t="str">
        <f t="shared" si="2"/>
        <v>#N/A</v>
      </c>
      <c r="E17" s="9"/>
      <c r="F17" s="9" t="s">
        <v>572</v>
      </c>
      <c r="G17" s="9" t="s">
        <v>539</v>
      </c>
      <c r="H17" s="13" t="str">
        <f t="shared" si="3"/>
        <v>#N/A</v>
      </c>
      <c r="I17" s="13">
        <f t="shared" si="4"/>
        <v>0.756</v>
      </c>
      <c r="J17" s="31"/>
      <c r="K17" s="31" t="s">
        <v>532</v>
      </c>
      <c r="L17" s="10">
        <v>0.868</v>
      </c>
      <c r="M17" s="9"/>
      <c r="N17" s="9" t="s">
        <v>562</v>
      </c>
      <c r="O17" s="10">
        <v>64.6</v>
      </c>
      <c r="Q17" s="14" t="s">
        <v>573</v>
      </c>
      <c r="R17" s="14">
        <v>0.929</v>
      </c>
    </row>
    <row r="18">
      <c r="A18" s="14" t="s">
        <v>38</v>
      </c>
      <c r="B18" s="14" t="s">
        <v>574</v>
      </c>
      <c r="C18" s="13" t="str">
        <f t="shared" si="1"/>
        <v>#N/A</v>
      </c>
      <c r="D18" s="13" t="str">
        <f t="shared" si="2"/>
        <v>#N/A</v>
      </c>
      <c r="E18" s="9"/>
      <c r="F18" s="9" t="s">
        <v>575</v>
      </c>
      <c r="G18" s="9" t="s">
        <v>544</v>
      </c>
      <c r="H18" s="13">
        <f t="shared" si="3"/>
        <v>379</v>
      </c>
      <c r="I18" s="13">
        <f t="shared" si="4"/>
        <v>0.814</v>
      </c>
      <c r="J18" s="31"/>
      <c r="K18" s="31" t="s">
        <v>576</v>
      </c>
      <c r="L18" s="10">
        <v>0.571</v>
      </c>
      <c r="M18" s="9"/>
      <c r="N18" s="9" t="s">
        <v>544</v>
      </c>
      <c r="O18" s="10">
        <v>379.0</v>
      </c>
      <c r="Q18" s="14" t="s">
        <v>577</v>
      </c>
      <c r="R18" s="14">
        <v>0.926</v>
      </c>
    </row>
    <row r="19">
      <c r="A19" s="14" t="s">
        <v>40</v>
      </c>
      <c r="B19" s="14" t="s">
        <v>578</v>
      </c>
      <c r="C19" s="13" t="str">
        <f t="shared" si="1"/>
        <v>#N/A</v>
      </c>
      <c r="D19" s="13" t="str">
        <f t="shared" si="2"/>
        <v>#N/A</v>
      </c>
      <c r="E19" s="9"/>
      <c r="F19" s="9" t="s">
        <v>579</v>
      </c>
      <c r="G19" s="9" t="s">
        <v>523</v>
      </c>
      <c r="H19" s="13" t="str">
        <f t="shared" si="3"/>
        <v>#N/A</v>
      </c>
      <c r="I19" s="13">
        <f t="shared" si="4"/>
        <v>0.852</v>
      </c>
      <c r="J19" s="31"/>
      <c r="K19" s="31" t="s">
        <v>580</v>
      </c>
      <c r="L19" s="10">
        <v>0.571</v>
      </c>
      <c r="M19" s="9"/>
      <c r="N19" s="9" t="s">
        <v>581</v>
      </c>
      <c r="O19" s="10">
        <v>77.2</v>
      </c>
      <c r="Q19" s="14" t="s">
        <v>566</v>
      </c>
      <c r="R19" s="14">
        <v>0.922</v>
      </c>
    </row>
    <row r="20">
      <c r="A20" s="14" t="s">
        <v>41</v>
      </c>
      <c r="B20" s="14" t="s">
        <v>582</v>
      </c>
      <c r="C20" s="13" t="str">
        <f t="shared" si="1"/>
        <v>#N/A</v>
      </c>
      <c r="D20" s="13" t="str">
        <f t="shared" si="2"/>
        <v>#N/A</v>
      </c>
      <c r="E20" s="9"/>
      <c r="F20" s="9" t="s">
        <v>583</v>
      </c>
      <c r="G20" s="9" t="s">
        <v>524</v>
      </c>
      <c r="H20" s="13">
        <f t="shared" si="3"/>
        <v>228</v>
      </c>
      <c r="I20" s="13">
        <f t="shared" si="4"/>
        <v>0.632</v>
      </c>
      <c r="J20" s="31"/>
      <c r="K20" s="31" t="s">
        <v>584</v>
      </c>
      <c r="L20" s="10">
        <v>0.483</v>
      </c>
      <c r="M20" s="9"/>
      <c r="N20" s="9" t="s">
        <v>585</v>
      </c>
      <c r="O20" s="10">
        <v>22.1</v>
      </c>
      <c r="Q20" s="14" t="s">
        <v>586</v>
      </c>
      <c r="R20" s="14">
        <v>0.919</v>
      </c>
    </row>
    <row r="21">
      <c r="A21" s="14" t="s">
        <v>42</v>
      </c>
      <c r="B21" s="14" t="s">
        <v>587</v>
      </c>
      <c r="C21" s="13" t="str">
        <f t="shared" si="1"/>
        <v>#N/A</v>
      </c>
      <c r="D21" s="13" t="str">
        <f t="shared" si="2"/>
        <v>#N/A</v>
      </c>
      <c r="E21" s="9"/>
      <c r="F21" s="9" t="s">
        <v>588</v>
      </c>
      <c r="G21" s="9" t="s">
        <v>544</v>
      </c>
      <c r="H21" s="13">
        <f t="shared" si="3"/>
        <v>379</v>
      </c>
      <c r="I21" s="13">
        <f t="shared" si="4"/>
        <v>0.814</v>
      </c>
      <c r="J21" s="31"/>
      <c r="K21" s="31" t="s">
        <v>589</v>
      </c>
      <c r="L21" s="10">
        <v>0.554</v>
      </c>
      <c r="M21" s="9"/>
      <c r="N21" s="9" t="s">
        <v>567</v>
      </c>
      <c r="O21" s="10">
        <v>76.1</v>
      </c>
      <c r="Q21" s="14" t="s">
        <v>590</v>
      </c>
      <c r="R21" s="14">
        <v>0.919</v>
      </c>
    </row>
    <row r="22">
      <c r="A22" s="14" t="s">
        <v>44</v>
      </c>
      <c r="B22" s="14" t="s">
        <v>533</v>
      </c>
      <c r="C22" s="13" t="str">
        <f t="shared" si="1"/>
        <v>#N/A</v>
      </c>
      <c r="D22" s="13">
        <f t="shared" si="2"/>
        <v>0.777</v>
      </c>
      <c r="E22" s="9"/>
      <c r="F22" s="9" t="s">
        <v>591</v>
      </c>
      <c r="G22" s="9" t="s">
        <v>545</v>
      </c>
      <c r="H22" s="13" t="str">
        <f t="shared" si="3"/>
        <v>#N/A</v>
      </c>
      <c r="I22" s="13">
        <f t="shared" si="4"/>
        <v>0.823</v>
      </c>
      <c r="J22" s="31"/>
      <c r="K22" s="31" t="s">
        <v>592</v>
      </c>
      <c r="L22" s="10">
        <v>0.851</v>
      </c>
      <c r="M22" s="9"/>
      <c r="N22" s="9" t="s">
        <v>593</v>
      </c>
      <c r="O22" s="10">
        <v>13.1</v>
      </c>
      <c r="Q22" s="14" t="s">
        <v>594</v>
      </c>
      <c r="R22" s="14">
        <v>0.919</v>
      </c>
    </row>
    <row r="23">
      <c r="A23" s="14" t="s">
        <v>45</v>
      </c>
      <c r="B23" s="14" t="s">
        <v>539</v>
      </c>
      <c r="C23" s="13" t="str">
        <f t="shared" si="1"/>
        <v>#N/A</v>
      </c>
      <c r="D23" s="13">
        <f t="shared" si="2"/>
        <v>0.756</v>
      </c>
      <c r="E23" s="9"/>
      <c r="F23" s="9" t="s">
        <v>591</v>
      </c>
      <c r="G23" s="9" t="s">
        <v>505</v>
      </c>
      <c r="H23" s="13">
        <f t="shared" si="3"/>
        <v>154</v>
      </c>
      <c r="I23" s="13">
        <f t="shared" si="4"/>
        <v>0.823</v>
      </c>
      <c r="J23" s="31"/>
      <c r="K23" s="31" t="s">
        <v>555</v>
      </c>
      <c r="L23" s="32"/>
      <c r="M23" s="9"/>
      <c r="N23" s="9" t="s">
        <v>595</v>
      </c>
      <c r="O23" s="10">
        <v>56.4</v>
      </c>
      <c r="Q23" s="14" t="s">
        <v>596</v>
      </c>
      <c r="R23" s="14">
        <v>0.917</v>
      </c>
    </row>
    <row r="24">
      <c r="A24" s="14" t="s">
        <v>46</v>
      </c>
      <c r="B24" s="14" t="s">
        <v>597</v>
      </c>
      <c r="C24" s="13">
        <f t="shared" si="1"/>
        <v>13.8</v>
      </c>
      <c r="D24" s="13" t="str">
        <f t="shared" si="2"/>
        <v>#N/A</v>
      </c>
      <c r="E24" s="9"/>
      <c r="F24" s="9" t="s">
        <v>565</v>
      </c>
      <c r="G24" s="9" t="s">
        <v>564</v>
      </c>
      <c r="H24" s="13">
        <f t="shared" si="3"/>
        <v>23.1</v>
      </c>
      <c r="I24" s="13">
        <f t="shared" si="4"/>
        <v>0.931</v>
      </c>
      <c r="J24" s="31"/>
      <c r="K24" s="31" t="s">
        <v>598</v>
      </c>
      <c r="L24" s="10">
        <v>0.94</v>
      </c>
      <c r="M24" s="9"/>
      <c r="N24" s="9" t="s">
        <v>599</v>
      </c>
      <c r="O24" s="10">
        <v>48.2</v>
      </c>
      <c r="Q24" s="14" t="s">
        <v>600</v>
      </c>
      <c r="R24" s="14">
        <v>0.916</v>
      </c>
    </row>
    <row r="25">
      <c r="A25" s="14" t="s">
        <v>48</v>
      </c>
      <c r="B25" s="14" t="s">
        <v>601</v>
      </c>
      <c r="C25" s="13" t="str">
        <f t="shared" si="1"/>
        <v>#N/A</v>
      </c>
      <c r="D25" s="13" t="str">
        <f t="shared" si="2"/>
        <v>#N/A</v>
      </c>
      <c r="E25" s="9"/>
      <c r="F25" s="9" t="s">
        <v>565</v>
      </c>
      <c r="G25" s="9" t="s">
        <v>581</v>
      </c>
      <c r="H25" s="13">
        <f t="shared" si="3"/>
        <v>77.2</v>
      </c>
      <c r="I25" s="13">
        <f t="shared" si="4"/>
        <v>0.931</v>
      </c>
      <c r="J25" s="31"/>
      <c r="K25" s="31" t="s">
        <v>515</v>
      </c>
      <c r="L25" s="10">
        <v>0.511</v>
      </c>
      <c r="M25" s="9"/>
      <c r="N25" s="9" t="s">
        <v>602</v>
      </c>
      <c r="O25" s="10">
        <v>43.9</v>
      </c>
      <c r="Q25" s="14" t="s">
        <v>603</v>
      </c>
      <c r="R25" s="14">
        <v>0.916</v>
      </c>
    </row>
    <row r="26">
      <c r="A26" s="14" t="s">
        <v>50</v>
      </c>
      <c r="B26" s="14" t="s">
        <v>604</v>
      </c>
      <c r="C26" s="13" t="str">
        <f t="shared" si="1"/>
        <v>#N/A</v>
      </c>
      <c r="D26" s="13" t="str">
        <f t="shared" si="2"/>
        <v>#N/A</v>
      </c>
      <c r="E26" s="9"/>
      <c r="F26" s="9" t="s">
        <v>565</v>
      </c>
      <c r="G26" s="9" t="s">
        <v>567</v>
      </c>
      <c r="H26" s="13">
        <f t="shared" si="3"/>
        <v>76.1</v>
      </c>
      <c r="I26" s="13">
        <f t="shared" si="4"/>
        <v>0.931</v>
      </c>
      <c r="J26" s="31"/>
      <c r="K26" s="31" t="s">
        <v>605</v>
      </c>
      <c r="L26" s="10">
        <v>0.74</v>
      </c>
      <c r="M26" s="9"/>
      <c r="N26" s="9" t="s">
        <v>606</v>
      </c>
      <c r="O26" s="10">
        <v>14.5</v>
      </c>
      <c r="Q26" s="14" t="s">
        <v>607</v>
      </c>
      <c r="R26" s="14">
        <v>0.904</v>
      </c>
    </row>
    <row r="27">
      <c r="A27" s="14" t="s">
        <v>51</v>
      </c>
      <c r="B27" s="14" t="s">
        <v>519</v>
      </c>
      <c r="C27" s="13">
        <f t="shared" si="1"/>
        <v>14.1</v>
      </c>
      <c r="D27" s="13" t="str">
        <f t="shared" si="2"/>
        <v>#N/A</v>
      </c>
      <c r="E27" s="9"/>
      <c r="F27" s="9" t="s">
        <v>608</v>
      </c>
      <c r="G27" s="9" t="s">
        <v>544</v>
      </c>
      <c r="H27" s="13">
        <f t="shared" si="3"/>
        <v>379</v>
      </c>
      <c r="I27" s="13">
        <f t="shared" si="4"/>
        <v>0.716</v>
      </c>
      <c r="J27" s="31"/>
      <c r="K27" s="31" t="s">
        <v>564</v>
      </c>
      <c r="L27" s="10">
        <v>0.944</v>
      </c>
      <c r="M27" s="9"/>
      <c r="N27" s="9" t="s">
        <v>609</v>
      </c>
      <c r="O27" s="10">
        <v>341.0</v>
      </c>
      <c r="Q27" s="14" t="s">
        <v>610</v>
      </c>
      <c r="R27" s="14">
        <v>0.901</v>
      </c>
    </row>
    <row r="28">
      <c r="A28" s="14" t="s">
        <v>611</v>
      </c>
      <c r="B28" s="14" t="s">
        <v>612</v>
      </c>
      <c r="C28" s="13" t="str">
        <f t="shared" si="1"/>
        <v>#N/A</v>
      </c>
      <c r="D28" s="13" t="str">
        <f t="shared" si="2"/>
        <v>#N/A</v>
      </c>
      <c r="E28" s="9"/>
      <c r="F28" s="9" t="s">
        <v>613</v>
      </c>
      <c r="G28" s="9" t="s">
        <v>581</v>
      </c>
      <c r="H28" s="13">
        <f t="shared" si="3"/>
        <v>77.2</v>
      </c>
      <c r="I28" s="13">
        <f t="shared" si="4"/>
        <v>0.545</v>
      </c>
      <c r="J28" s="31"/>
      <c r="K28" s="31" t="s">
        <v>614</v>
      </c>
      <c r="L28" s="10">
        <v>0.654</v>
      </c>
      <c r="M28" s="9"/>
      <c r="N28" s="9" t="s">
        <v>615</v>
      </c>
      <c r="O28" s="10">
        <v>12.6</v>
      </c>
      <c r="Q28" s="14" t="s">
        <v>616</v>
      </c>
      <c r="R28" s="14">
        <v>0.9</v>
      </c>
    </row>
    <row r="29">
      <c r="A29" s="14" t="s">
        <v>52</v>
      </c>
      <c r="B29" s="14" t="s">
        <v>617</v>
      </c>
      <c r="C29" s="13" t="str">
        <f t="shared" si="1"/>
        <v>#N/A</v>
      </c>
      <c r="D29" s="13" t="str">
        <f t="shared" si="2"/>
        <v>#N/A</v>
      </c>
      <c r="E29" s="9"/>
      <c r="F29" s="9" t="s">
        <v>618</v>
      </c>
      <c r="G29" s="9" t="s">
        <v>614</v>
      </c>
      <c r="H29" s="13" t="str">
        <f t="shared" si="3"/>
        <v>#N/A</v>
      </c>
      <c r="I29" s="13">
        <f t="shared" si="4"/>
        <v>0.654</v>
      </c>
      <c r="J29" s="31"/>
      <c r="K29" s="31" t="s">
        <v>544</v>
      </c>
      <c r="L29" s="10">
        <v>0.955</v>
      </c>
      <c r="M29" s="9"/>
      <c r="N29" s="9" t="s">
        <v>619</v>
      </c>
      <c r="O29" s="10">
        <v>27.0</v>
      </c>
      <c r="Q29" s="14" t="s">
        <v>620</v>
      </c>
      <c r="R29" s="14">
        <v>0.895</v>
      </c>
    </row>
    <row r="30">
      <c r="A30" s="14" t="s">
        <v>53</v>
      </c>
      <c r="B30" s="14" t="s">
        <v>545</v>
      </c>
      <c r="C30" s="13" t="str">
        <f t="shared" si="1"/>
        <v>#N/A</v>
      </c>
      <c r="D30" s="13">
        <f t="shared" si="2"/>
        <v>0.823</v>
      </c>
      <c r="E30" s="9"/>
      <c r="F30" s="9" t="s">
        <v>621</v>
      </c>
      <c r="G30" s="9" t="s">
        <v>568</v>
      </c>
      <c r="H30" s="13" t="str">
        <f t="shared" si="3"/>
        <v>#N/A</v>
      </c>
      <c r="I30" s="13">
        <f t="shared" si="4"/>
        <v>0.718</v>
      </c>
      <c r="J30" s="31"/>
      <c r="K30" s="31" t="s">
        <v>622</v>
      </c>
      <c r="L30" s="10">
        <v>0.81</v>
      </c>
      <c r="M30" s="9"/>
      <c r="N30" s="9" t="s">
        <v>623</v>
      </c>
      <c r="O30" s="10">
        <v>43.4</v>
      </c>
      <c r="Q30" s="14" t="s">
        <v>624</v>
      </c>
      <c r="R30" s="14">
        <v>0.892</v>
      </c>
    </row>
    <row r="31">
      <c r="A31" s="14" t="s">
        <v>54</v>
      </c>
      <c r="B31" s="14" t="s">
        <v>625</v>
      </c>
      <c r="C31" s="13" t="str">
        <f t="shared" si="1"/>
        <v>#N/A</v>
      </c>
      <c r="D31" s="13" t="str">
        <f t="shared" si="2"/>
        <v>#N/A</v>
      </c>
      <c r="E31" s="9"/>
      <c r="F31" s="9" t="s">
        <v>626</v>
      </c>
      <c r="G31" s="9" t="s">
        <v>554</v>
      </c>
      <c r="H31" s="13" t="str">
        <f t="shared" si="3"/>
        <v>#N/A</v>
      </c>
      <c r="I31" s="13">
        <f t="shared" si="4"/>
        <v>0.78</v>
      </c>
      <c r="J31" s="31"/>
      <c r="K31" s="31" t="s">
        <v>627</v>
      </c>
      <c r="L31" s="32"/>
      <c r="M31" s="9"/>
      <c r="N31" s="9" t="s">
        <v>628</v>
      </c>
      <c r="O31" s="10">
        <v>52.8</v>
      </c>
      <c r="Q31" s="14" t="s">
        <v>629</v>
      </c>
      <c r="R31" s="14">
        <v>0.892</v>
      </c>
    </row>
    <row r="32">
      <c r="A32" s="14" t="s">
        <v>55</v>
      </c>
      <c r="B32" s="14" t="s">
        <v>559</v>
      </c>
      <c r="C32" s="13" t="str">
        <f t="shared" si="1"/>
        <v>#N/A</v>
      </c>
      <c r="D32" s="13">
        <f t="shared" si="2"/>
        <v>0.816</v>
      </c>
      <c r="E32" s="9"/>
      <c r="F32" s="9" t="s">
        <v>626</v>
      </c>
      <c r="G32" s="9" t="s">
        <v>592</v>
      </c>
      <c r="H32" s="13" t="str">
        <f t="shared" si="3"/>
        <v>#N/A</v>
      </c>
      <c r="I32" s="13">
        <f t="shared" si="4"/>
        <v>0.78</v>
      </c>
      <c r="J32" s="31"/>
      <c r="K32" s="31" t="s">
        <v>630</v>
      </c>
      <c r="L32" s="32"/>
      <c r="M32" s="9"/>
      <c r="N32" s="9" t="s">
        <v>631</v>
      </c>
      <c r="O32" s="10">
        <v>64.8</v>
      </c>
      <c r="Q32" s="14" t="s">
        <v>632</v>
      </c>
      <c r="R32" s="14">
        <v>0.89</v>
      </c>
    </row>
    <row r="33">
      <c r="A33" s="14" t="s">
        <v>633</v>
      </c>
      <c r="B33" s="14" t="s">
        <v>529</v>
      </c>
      <c r="C33" s="13">
        <f t="shared" si="1"/>
        <v>52.2</v>
      </c>
      <c r="D33" s="13" t="str">
        <f t="shared" si="2"/>
        <v>#N/A</v>
      </c>
      <c r="E33" s="9"/>
      <c r="F33" s="9" t="s">
        <v>626</v>
      </c>
      <c r="G33" s="9" t="s">
        <v>634</v>
      </c>
      <c r="H33" s="13" t="str">
        <f t="shared" si="3"/>
        <v>#N/A</v>
      </c>
      <c r="I33" s="13">
        <f t="shared" si="4"/>
        <v>0.78</v>
      </c>
      <c r="J33" s="31"/>
      <c r="K33" s="31" t="s">
        <v>635</v>
      </c>
      <c r="L33" s="32"/>
      <c r="M33" s="9"/>
      <c r="N33" s="9" t="s">
        <v>636</v>
      </c>
      <c r="O33" s="10">
        <v>128.0</v>
      </c>
      <c r="Q33" s="14" t="s">
        <v>637</v>
      </c>
      <c r="R33" s="14">
        <v>0.888</v>
      </c>
    </row>
    <row r="34">
      <c r="A34" s="14" t="s">
        <v>57</v>
      </c>
      <c r="B34" s="14" t="s">
        <v>638</v>
      </c>
      <c r="C34" s="13" t="str">
        <f t="shared" si="1"/>
        <v>#N/A</v>
      </c>
      <c r="D34" s="13" t="str">
        <f t="shared" si="2"/>
        <v>#N/A</v>
      </c>
      <c r="E34" s="9"/>
      <c r="F34" s="9" t="s">
        <v>639</v>
      </c>
      <c r="G34" s="9" t="s">
        <v>544</v>
      </c>
      <c r="H34" s="13">
        <f t="shared" si="3"/>
        <v>379</v>
      </c>
      <c r="I34" s="13">
        <f t="shared" si="4"/>
        <v>0.735</v>
      </c>
      <c r="J34" s="31"/>
      <c r="K34" s="31" t="s">
        <v>640</v>
      </c>
      <c r="L34" s="10">
        <v>0.892</v>
      </c>
      <c r="M34" s="9"/>
      <c r="N34" s="9" t="s">
        <v>641</v>
      </c>
      <c r="O34" s="10">
        <v>68.3</v>
      </c>
      <c r="Q34" s="14" t="s">
        <v>642</v>
      </c>
      <c r="R34" s="14">
        <v>0.887</v>
      </c>
    </row>
    <row r="35">
      <c r="A35" s="14" t="s">
        <v>58</v>
      </c>
      <c r="B35" s="14" t="s">
        <v>643</v>
      </c>
      <c r="C35" s="13" t="str">
        <f t="shared" si="1"/>
        <v>#N/A</v>
      </c>
      <c r="D35" s="13" t="str">
        <f t="shared" si="2"/>
        <v>#N/A</v>
      </c>
      <c r="E35" s="9"/>
      <c r="F35" s="9" t="s">
        <v>639</v>
      </c>
      <c r="G35" s="9" t="s">
        <v>644</v>
      </c>
      <c r="H35" s="13" t="str">
        <f t="shared" si="3"/>
        <v>#N/A</v>
      </c>
      <c r="I35" s="13">
        <f t="shared" si="4"/>
        <v>0.735</v>
      </c>
      <c r="J35" s="31"/>
      <c r="K35" s="31" t="s">
        <v>645</v>
      </c>
      <c r="L35" s="10">
        <v>0.743</v>
      </c>
      <c r="M35" s="9"/>
      <c r="N35" s="9" t="s">
        <v>646</v>
      </c>
      <c r="O35" s="10">
        <v>46.9</v>
      </c>
      <c r="Q35" s="14" t="s">
        <v>647</v>
      </c>
      <c r="R35" s="14">
        <v>0.882</v>
      </c>
    </row>
    <row r="36">
      <c r="A36" s="14" t="s">
        <v>59</v>
      </c>
      <c r="B36" s="14" t="s">
        <v>648</v>
      </c>
      <c r="C36" s="13" t="str">
        <f t="shared" si="1"/>
        <v>#N/A</v>
      </c>
      <c r="D36" s="13" t="str">
        <f t="shared" si="2"/>
        <v>#N/A</v>
      </c>
      <c r="E36" s="9"/>
      <c r="F36" s="9" t="s">
        <v>649</v>
      </c>
      <c r="G36" s="9" t="s">
        <v>538</v>
      </c>
      <c r="H36" s="13">
        <f t="shared" si="3"/>
        <v>221</v>
      </c>
      <c r="I36" s="13">
        <f t="shared" si="4"/>
        <v>0.765</v>
      </c>
      <c r="J36" s="31"/>
      <c r="K36" s="31" t="s">
        <v>650</v>
      </c>
      <c r="L36" s="10">
        <v>0.743</v>
      </c>
      <c r="M36" s="9"/>
      <c r="N36" s="9" t="s">
        <v>651</v>
      </c>
      <c r="O36" s="10">
        <v>43.6</v>
      </c>
      <c r="Q36" s="14" t="s">
        <v>652</v>
      </c>
      <c r="R36" s="14">
        <v>0.88</v>
      </c>
    </row>
    <row r="37">
      <c r="A37" s="14" t="s">
        <v>60</v>
      </c>
      <c r="B37" s="14" t="s">
        <v>524</v>
      </c>
      <c r="C37" s="13">
        <f t="shared" si="1"/>
        <v>228</v>
      </c>
      <c r="D37" s="13">
        <f t="shared" si="2"/>
        <v>0.632</v>
      </c>
      <c r="E37" s="9"/>
      <c r="F37" s="9" t="s">
        <v>653</v>
      </c>
      <c r="G37" s="9" t="s">
        <v>654</v>
      </c>
      <c r="H37" s="13" t="str">
        <f t="shared" si="3"/>
        <v>#N/A</v>
      </c>
      <c r="I37" s="13">
        <f t="shared" si="4"/>
        <v>0.838</v>
      </c>
      <c r="J37" s="31"/>
      <c r="K37" s="31" t="s">
        <v>655</v>
      </c>
      <c r="L37" s="10">
        <v>0.718</v>
      </c>
      <c r="M37" s="9"/>
      <c r="N37" s="9" t="s">
        <v>656</v>
      </c>
      <c r="O37" s="10">
        <v>12.9</v>
      </c>
      <c r="Q37" s="14" t="s">
        <v>531</v>
      </c>
      <c r="R37" s="14">
        <v>0.868</v>
      </c>
    </row>
    <row r="38">
      <c r="A38" s="14" t="s">
        <v>61</v>
      </c>
      <c r="B38" s="14" t="s">
        <v>657</v>
      </c>
      <c r="C38" s="13" t="str">
        <f t="shared" si="1"/>
        <v>#N/A</v>
      </c>
      <c r="D38" s="13" t="str">
        <f t="shared" si="2"/>
        <v>#N/A</v>
      </c>
      <c r="E38" s="9"/>
      <c r="F38" s="9" t="s">
        <v>653</v>
      </c>
      <c r="G38" s="9" t="s">
        <v>544</v>
      </c>
      <c r="H38" s="13">
        <f t="shared" si="3"/>
        <v>379</v>
      </c>
      <c r="I38" s="13">
        <f t="shared" si="4"/>
        <v>0.838</v>
      </c>
      <c r="J38" s="31"/>
      <c r="K38" s="31" t="s">
        <v>658</v>
      </c>
      <c r="L38" s="10">
        <v>0.718</v>
      </c>
      <c r="M38" s="9"/>
      <c r="N38" s="9" t="s">
        <v>659</v>
      </c>
      <c r="O38" s="10">
        <v>16.6</v>
      </c>
      <c r="Q38" s="14" t="s">
        <v>660</v>
      </c>
      <c r="R38" s="14">
        <v>0.866</v>
      </c>
    </row>
    <row r="39">
      <c r="A39" s="14" t="s">
        <v>62</v>
      </c>
      <c r="B39" s="14" t="s">
        <v>661</v>
      </c>
      <c r="C39" s="13" t="str">
        <f t="shared" si="1"/>
        <v>#N/A</v>
      </c>
      <c r="D39" s="13" t="str">
        <f t="shared" si="2"/>
        <v>#N/A</v>
      </c>
      <c r="E39" s="9"/>
      <c r="F39" s="9" t="s">
        <v>662</v>
      </c>
      <c r="G39" s="9" t="s">
        <v>559</v>
      </c>
      <c r="H39" s="13" t="str">
        <f t="shared" si="3"/>
        <v>#N/A</v>
      </c>
      <c r="I39" s="13">
        <f t="shared" si="4"/>
        <v>0.816</v>
      </c>
      <c r="J39" s="31"/>
      <c r="K39" s="31" t="s">
        <v>663</v>
      </c>
      <c r="L39" s="10">
        <v>0.938</v>
      </c>
      <c r="M39" s="9"/>
      <c r="N39" s="9" t="s">
        <v>664</v>
      </c>
      <c r="O39" s="10">
        <v>12.1</v>
      </c>
      <c r="Q39" s="14" t="s">
        <v>665</v>
      </c>
      <c r="R39" s="14">
        <v>0.864</v>
      </c>
    </row>
    <row r="40">
      <c r="A40" s="14" t="s">
        <v>63</v>
      </c>
      <c r="B40" s="14" t="s">
        <v>666</v>
      </c>
      <c r="C40" s="13" t="str">
        <f t="shared" si="1"/>
        <v>#N/A</v>
      </c>
      <c r="D40" s="13" t="str">
        <f t="shared" si="2"/>
        <v>#N/A</v>
      </c>
      <c r="E40" s="9"/>
      <c r="F40" s="9" t="s">
        <v>667</v>
      </c>
      <c r="G40" s="9" t="s">
        <v>581</v>
      </c>
      <c r="H40" s="13">
        <f t="shared" si="3"/>
        <v>77.2</v>
      </c>
      <c r="I40" s="13">
        <f t="shared" si="4"/>
        <v>0.452</v>
      </c>
      <c r="J40" s="31"/>
      <c r="K40" s="31" t="s">
        <v>581</v>
      </c>
      <c r="L40" s="10">
        <v>0.955</v>
      </c>
      <c r="M40" s="9"/>
      <c r="N40" s="9" t="s">
        <v>668</v>
      </c>
      <c r="O40" s="10">
        <v>77.3</v>
      </c>
      <c r="Q40" s="14" t="s">
        <v>669</v>
      </c>
      <c r="R40" s="14">
        <v>0.86</v>
      </c>
    </row>
    <row r="41">
      <c r="A41" s="14" t="s">
        <v>64</v>
      </c>
      <c r="B41" s="14" t="s">
        <v>554</v>
      </c>
      <c r="C41" s="13" t="str">
        <f t="shared" si="1"/>
        <v>#N/A</v>
      </c>
      <c r="D41" s="13">
        <f t="shared" si="2"/>
        <v>0.78</v>
      </c>
      <c r="E41" s="9"/>
      <c r="F41" s="9" t="s">
        <v>670</v>
      </c>
      <c r="G41" s="9" t="s">
        <v>581</v>
      </c>
      <c r="H41" s="13">
        <f t="shared" si="3"/>
        <v>77.2</v>
      </c>
      <c r="I41" s="13">
        <f t="shared" si="4"/>
        <v>0.433</v>
      </c>
      <c r="J41" s="31"/>
      <c r="K41" s="31" t="s">
        <v>671</v>
      </c>
      <c r="L41" s="10">
        <v>0.901</v>
      </c>
      <c r="M41" s="9"/>
      <c r="N41" s="9" t="s">
        <v>672</v>
      </c>
      <c r="O41" s="10">
        <v>20.7</v>
      </c>
      <c r="Q41" s="14" t="s">
        <v>673</v>
      </c>
      <c r="R41" s="14">
        <v>0.854</v>
      </c>
    </row>
    <row r="42">
      <c r="A42" s="14" t="s">
        <v>66</v>
      </c>
      <c r="B42" s="14" t="s">
        <v>674</v>
      </c>
      <c r="C42" s="13" t="str">
        <f t="shared" si="1"/>
        <v>#N/A</v>
      </c>
      <c r="D42" s="13" t="str">
        <f t="shared" si="2"/>
        <v>#N/A</v>
      </c>
      <c r="E42" s="9"/>
      <c r="F42" s="9" t="s">
        <v>670</v>
      </c>
      <c r="G42" s="9" t="s">
        <v>675</v>
      </c>
      <c r="H42" s="13" t="str">
        <f t="shared" si="3"/>
        <v>#N/A</v>
      </c>
      <c r="I42" s="13">
        <f t="shared" si="4"/>
        <v>0.433</v>
      </c>
      <c r="J42" s="31"/>
      <c r="K42" s="31" t="s">
        <v>676</v>
      </c>
      <c r="L42" s="10">
        <v>0.812</v>
      </c>
      <c r="M42" s="9"/>
      <c r="N42" s="9" t="s">
        <v>677</v>
      </c>
      <c r="O42" s="10">
        <v>33.9</v>
      </c>
      <c r="Q42" s="14" t="s">
        <v>678</v>
      </c>
      <c r="R42" s="14">
        <v>0.854</v>
      </c>
    </row>
    <row r="43">
      <c r="A43" s="14" t="s">
        <v>68</v>
      </c>
      <c r="B43" s="14" t="s">
        <v>679</v>
      </c>
      <c r="C43" s="13" t="str">
        <f t="shared" si="1"/>
        <v>#N/A</v>
      </c>
      <c r="D43" s="13" t="str">
        <f t="shared" si="2"/>
        <v>#N/A</v>
      </c>
      <c r="E43" s="9"/>
      <c r="F43" s="9" t="s">
        <v>670</v>
      </c>
      <c r="G43" s="9" t="s">
        <v>544</v>
      </c>
      <c r="H43" s="13">
        <f t="shared" si="3"/>
        <v>379</v>
      </c>
      <c r="I43" s="13">
        <f t="shared" si="4"/>
        <v>0.433</v>
      </c>
      <c r="J43" s="31"/>
      <c r="K43" s="31" t="s">
        <v>567</v>
      </c>
      <c r="L43" s="10">
        <v>0.955</v>
      </c>
      <c r="M43" s="9"/>
      <c r="N43" s="9" t="s">
        <v>680</v>
      </c>
      <c r="O43" s="10">
        <v>37.1</v>
      </c>
      <c r="Q43" s="14" t="s">
        <v>579</v>
      </c>
      <c r="R43" s="14">
        <v>0.852</v>
      </c>
    </row>
    <row r="44">
      <c r="A44" s="14" t="s">
        <v>70</v>
      </c>
      <c r="B44" s="14" t="s">
        <v>532</v>
      </c>
      <c r="C44" s="13" t="str">
        <f t="shared" si="1"/>
        <v>#N/A</v>
      </c>
      <c r="D44" s="13">
        <f t="shared" si="2"/>
        <v>0.868</v>
      </c>
      <c r="E44" s="9"/>
      <c r="F44" s="9" t="s">
        <v>681</v>
      </c>
      <c r="G44" s="9" t="s">
        <v>659</v>
      </c>
      <c r="H44" s="13">
        <f t="shared" si="3"/>
        <v>16.6</v>
      </c>
      <c r="I44" s="13">
        <f t="shared" si="4"/>
        <v>0.594</v>
      </c>
      <c r="J44" s="31"/>
      <c r="K44" s="31" t="s">
        <v>593</v>
      </c>
      <c r="L44" s="10">
        <v>0.888</v>
      </c>
      <c r="M44" s="9"/>
      <c r="N44" s="9" t="s">
        <v>682</v>
      </c>
      <c r="O44" s="10">
        <v>16.1</v>
      </c>
      <c r="Q44" s="14" t="s">
        <v>683</v>
      </c>
      <c r="R44" s="14">
        <v>0.851</v>
      </c>
    </row>
    <row r="45">
      <c r="A45" s="14" t="s">
        <v>96</v>
      </c>
      <c r="B45" s="14" t="s">
        <v>684</v>
      </c>
      <c r="C45" s="13" t="str">
        <f t="shared" si="1"/>
        <v>#N/A</v>
      </c>
      <c r="D45" s="13" t="str">
        <f t="shared" si="2"/>
        <v>#N/A</v>
      </c>
      <c r="E45" s="9"/>
      <c r="F45" s="9" t="s">
        <v>685</v>
      </c>
      <c r="G45" s="9" t="s">
        <v>544</v>
      </c>
      <c r="H45" s="13">
        <f t="shared" si="3"/>
        <v>379</v>
      </c>
      <c r="I45" s="13">
        <f t="shared" si="4"/>
        <v>0.563</v>
      </c>
      <c r="J45" s="31"/>
      <c r="K45" s="31" t="s">
        <v>686</v>
      </c>
      <c r="L45" s="10">
        <v>0.728</v>
      </c>
      <c r="M45" s="9"/>
      <c r="N45" s="9" t="s">
        <v>687</v>
      </c>
      <c r="O45" s="10">
        <v>918.0</v>
      </c>
      <c r="Q45" s="14" t="s">
        <v>688</v>
      </c>
      <c r="R45" s="14">
        <v>0.851</v>
      </c>
    </row>
    <row r="46">
      <c r="A46" s="14" t="s">
        <v>72</v>
      </c>
      <c r="B46" s="14" t="s">
        <v>689</v>
      </c>
      <c r="C46" s="13" t="str">
        <f t="shared" si="1"/>
        <v>#N/A</v>
      </c>
      <c r="D46" s="13" t="str">
        <f t="shared" si="2"/>
        <v>#N/A</v>
      </c>
      <c r="E46" s="9"/>
      <c r="F46" s="9" t="s">
        <v>685</v>
      </c>
      <c r="G46" s="9" t="s">
        <v>581</v>
      </c>
      <c r="H46" s="13">
        <f t="shared" si="3"/>
        <v>77.2</v>
      </c>
      <c r="I46" s="13">
        <f t="shared" si="4"/>
        <v>0.563</v>
      </c>
      <c r="J46" s="31"/>
      <c r="K46" s="31" t="s">
        <v>690</v>
      </c>
      <c r="L46" s="10">
        <v>0.51</v>
      </c>
      <c r="M46" s="9"/>
      <c r="N46" s="9" t="s">
        <v>691</v>
      </c>
      <c r="O46" s="10">
        <v>83.1</v>
      </c>
      <c r="Q46" s="14" t="s">
        <v>692</v>
      </c>
      <c r="R46" s="14">
        <v>0.848</v>
      </c>
    </row>
    <row r="47">
      <c r="A47" s="14" t="s">
        <v>73</v>
      </c>
      <c r="B47" s="14" t="s">
        <v>693</v>
      </c>
      <c r="C47" s="13" t="str">
        <f t="shared" si="1"/>
        <v>#N/A</v>
      </c>
      <c r="D47" s="13" t="str">
        <f t="shared" si="2"/>
        <v>#N/A</v>
      </c>
      <c r="E47" s="9"/>
      <c r="F47" s="9" t="s">
        <v>573</v>
      </c>
      <c r="G47" s="9" t="s">
        <v>544</v>
      </c>
      <c r="H47" s="13">
        <f t="shared" si="3"/>
        <v>379</v>
      </c>
      <c r="I47" s="13">
        <f t="shared" si="4"/>
        <v>0.929</v>
      </c>
      <c r="J47" s="31"/>
      <c r="K47" s="31" t="s">
        <v>694</v>
      </c>
      <c r="L47" s="10">
        <v>0.919</v>
      </c>
      <c r="M47" s="9"/>
      <c r="N47" s="9" t="s">
        <v>695</v>
      </c>
      <c r="O47" s="10">
        <v>15.7</v>
      </c>
      <c r="Q47" s="14" t="s">
        <v>548</v>
      </c>
      <c r="R47" s="14">
        <v>0.845</v>
      </c>
    </row>
    <row r="48">
      <c r="A48" s="14" t="s">
        <v>74</v>
      </c>
      <c r="B48" s="14" t="s">
        <v>540</v>
      </c>
      <c r="C48" s="13">
        <f t="shared" si="1"/>
        <v>15.9</v>
      </c>
      <c r="D48" s="13" t="str">
        <f t="shared" si="2"/>
        <v>#N/A</v>
      </c>
      <c r="E48" s="9"/>
      <c r="F48" s="9" t="s">
        <v>573</v>
      </c>
      <c r="G48" s="9" t="s">
        <v>581</v>
      </c>
      <c r="H48" s="13">
        <f t="shared" si="3"/>
        <v>77.2</v>
      </c>
      <c r="I48" s="13">
        <f t="shared" si="4"/>
        <v>0.929</v>
      </c>
      <c r="J48" s="31"/>
      <c r="K48" s="31" t="s">
        <v>609</v>
      </c>
      <c r="L48" s="10">
        <v>0.645</v>
      </c>
      <c r="M48" s="9"/>
      <c r="N48" s="9" t="s">
        <v>696</v>
      </c>
      <c r="O48" s="10">
        <v>11.0</v>
      </c>
      <c r="Q48" s="14" t="s">
        <v>653</v>
      </c>
      <c r="R48" s="14">
        <v>0.838</v>
      </c>
    </row>
    <row r="49">
      <c r="A49" s="14" t="s">
        <v>76</v>
      </c>
      <c r="B49" s="14" t="s">
        <v>697</v>
      </c>
      <c r="C49" s="13" t="str">
        <f t="shared" si="1"/>
        <v>#N/A</v>
      </c>
      <c r="D49" s="13" t="str">
        <f t="shared" si="2"/>
        <v>#N/A</v>
      </c>
      <c r="E49" s="9"/>
      <c r="F49" s="9" t="s">
        <v>698</v>
      </c>
      <c r="G49" s="9" t="s">
        <v>538</v>
      </c>
      <c r="H49" s="13">
        <f t="shared" si="3"/>
        <v>221</v>
      </c>
      <c r="I49" s="13">
        <f t="shared" si="4"/>
        <v>0.665</v>
      </c>
      <c r="J49" s="31"/>
      <c r="K49" s="31" t="s">
        <v>699</v>
      </c>
      <c r="L49" s="10">
        <v>0.555</v>
      </c>
      <c r="M49" s="9"/>
      <c r="N49" s="9" t="s">
        <v>700</v>
      </c>
      <c r="O49" s="10">
        <v>10.3</v>
      </c>
      <c r="Q49" s="14" t="s">
        <v>701</v>
      </c>
      <c r="R49" s="14">
        <v>0.829</v>
      </c>
    </row>
    <row r="50">
      <c r="A50" s="14" t="s">
        <v>102</v>
      </c>
      <c r="B50" s="14" t="s">
        <v>702</v>
      </c>
      <c r="C50" s="13" t="str">
        <f t="shared" si="1"/>
        <v>#N/A</v>
      </c>
      <c r="D50" s="13" t="str">
        <f t="shared" si="2"/>
        <v>#N/A</v>
      </c>
      <c r="E50" s="9"/>
      <c r="F50" s="9" t="s">
        <v>703</v>
      </c>
      <c r="G50" s="9" t="s">
        <v>581</v>
      </c>
      <c r="H50" s="13">
        <f t="shared" si="3"/>
        <v>77.2</v>
      </c>
      <c r="I50" s="13">
        <f t="shared" si="4"/>
        <v>0.397</v>
      </c>
      <c r="J50" s="31"/>
      <c r="K50" s="31" t="s">
        <v>615</v>
      </c>
      <c r="L50" s="10">
        <v>0.854</v>
      </c>
      <c r="M50" s="9"/>
      <c r="N50" s="9" t="s">
        <v>704</v>
      </c>
      <c r="O50" s="10">
        <v>50.1</v>
      </c>
      <c r="Q50" s="14" t="s">
        <v>705</v>
      </c>
      <c r="R50" s="14">
        <v>0.828</v>
      </c>
    </row>
    <row r="51">
      <c r="A51" s="14" t="s">
        <v>77</v>
      </c>
      <c r="B51" s="14" t="s">
        <v>706</v>
      </c>
      <c r="C51" s="13" t="str">
        <f t="shared" si="1"/>
        <v>#N/A</v>
      </c>
      <c r="D51" s="13" t="str">
        <f t="shared" si="2"/>
        <v>#N/A</v>
      </c>
      <c r="E51" s="9"/>
      <c r="F51" s="9" t="s">
        <v>707</v>
      </c>
      <c r="G51" s="9" t="s">
        <v>523</v>
      </c>
      <c r="H51" s="13" t="str">
        <f t="shared" si="3"/>
        <v>#N/A</v>
      </c>
      <c r="I51" s="13">
        <f t="shared" si="4"/>
        <v>0.398</v>
      </c>
      <c r="J51" s="31"/>
      <c r="K51" s="31" t="s">
        <v>708</v>
      </c>
      <c r="L51" s="10">
        <v>0.949</v>
      </c>
      <c r="M51" s="9"/>
      <c r="N51" s="9" t="s">
        <v>557</v>
      </c>
      <c r="O51" s="10">
        <v>27.5</v>
      </c>
      <c r="Q51" s="14" t="s">
        <v>709</v>
      </c>
      <c r="R51" s="14">
        <v>0.826</v>
      </c>
    </row>
    <row r="52">
      <c r="A52" s="14" t="s">
        <v>78</v>
      </c>
      <c r="B52" s="14" t="s">
        <v>710</v>
      </c>
      <c r="C52" s="13" t="str">
        <f t="shared" si="1"/>
        <v>#N/A</v>
      </c>
      <c r="D52" s="13" t="str">
        <f t="shared" si="2"/>
        <v>#N/A</v>
      </c>
      <c r="E52" s="9"/>
      <c r="F52" s="9" t="s">
        <v>707</v>
      </c>
      <c r="G52" s="9" t="s">
        <v>581</v>
      </c>
      <c r="H52" s="13">
        <f t="shared" si="3"/>
        <v>77.2</v>
      </c>
      <c r="I52" s="13">
        <f t="shared" si="4"/>
        <v>0.398</v>
      </c>
      <c r="J52" s="31"/>
      <c r="K52" s="31" t="s">
        <v>711</v>
      </c>
      <c r="L52" s="10">
        <v>0.949</v>
      </c>
      <c r="M52" s="9"/>
      <c r="N52" s="9" t="s">
        <v>712</v>
      </c>
      <c r="O52" s="10">
        <v>15.8</v>
      </c>
      <c r="Q52" s="14" t="s">
        <v>713</v>
      </c>
      <c r="R52" s="14">
        <v>0.825</v>
      </c>
    </row>
    <row r="53">
      <c r="A53" s="14" t="s">
        <v>79</v>
      </c>
      <c r="B53" s="14" t="s">
        <v>714</v>
      </c>
      <c r="C53" s="13" t="str">
        <f t="shared" si="1"/>
        <v>#N/A</v>
      </c>
      <c r="D53" s="13" t="str">
        <f t="shared" si="2"/>
        <v>#N/A</v>
      </c>
      <c r="E53" s="9"/>
      <c r="F53" s="9" t="s">
        <v>683</v>
      </c>
      <c r="G53" s="9" t="s">
        <v>549</v>
      </c>
      <c r="H53" s="13">
        <f t="shared" si="3"/>
        <v>480</v>
      </c>
      <c r="I53" s="13">
        <f t="shared" si="4"/>
        <v>0.851</v>
      </c>
      <c r="J53" s="31"/>
      <c r="K53" s="31" t="s">
        <v>623</v>
      </c>
      <c r="L53" s="10">
        <v>0.718</v>
      </c>
      <c r="M53" s="9"/>
      <c r="N53" s="9" t="s">
        <v>715</v>
      </c>
      <c r="O53" s="10">
        <v>14.5</v>
      </c>
      <c r="Q53" s="14" t="s">
        <v>716</v>
      </c>
      <c r="R53" s="14">
        <v>0.824</v>
      </c>
    </row>
    <row r="54">
      <c r="A54" s="14" t="s">
        <v>80</v>
      </c>
      <c r="B54" s="14" t="s">
        <v>717</v>
      </c>
      <c r="C54" s="13" t="str">
        <f t="shared" si="1"/>
        <v>#N/A</v>
      </c>
      <c r="D54" s="13" t="str">
        <f t="shared" si="2"/>
        <v>#N/A</v>
      </c>
      <c r="E54" s="9"/>
      <c r="F54" s="9" t="s">
        <v>718</v>
      </c>
      <c r="G54" s="9" t="s">
        <v>687</v>
      </c>
      <c r="H54" s="13">
        <f t="shared" si="3"/>
        <v>918</v>
      </c>
      <c r="I54" s="13">
        <f t="shared" si="4"/>
        <v>0.761</v>
      </c>
      <c r="J54" s="31"/>
      <c r="K54" s="31" t="s">
        <v>719</v>
      </c>
      <c r="L54" s="10">
        <v>0.955</v>
      </c>
      <c r="M54" s="9"/>
      <c r="N54" s="9" t="s">
        <v>720</v>
      </c>
      <c r="O54" s="10">
        <v>24.6</v>
      </c>
      <c r="Q54" s="14" t="s">
        <v>591</v>
      </c>
      <c r="R54" s="14">
        <v>0.823</v>
      </c>
    </row>
    <row r="55">
      <c r="A55" s="14" t="s">
        <v>81</v>
      </c>
      <c r="B55" s="14" t="s">
        <v>721</v>
      </c>
      <c r="C55" s="13" t="str">
        <f t="shared" si="1"/>
        <v>#N/A</v>
      </c>
      <c r="D55" s="13" t="str">
        <f t="shared" si="2"/>
        <v>#N/A</v>
      </c>
      <c r="E55" s="9"/>
      <c r="F55" s="9" t="s">
        <v>722</v>
      </c>
      <c r="G55" s="9" t="s">
        <v>635</v>
      </c>
      <c r="H55" s="13" t="str">
        <f t="shared" si="3"/>
        <v>#N/A</v>
      </c>
      <c r="I55" s="13" t="str">
        <f t="shared" si="4"/>
        <v>#N/A</v>
      </c>
      <c r="J55" s="31"/>
      <c r="K55" s="31" t="s">
        <v>631</v>
      </c>
      <c r="L55" s="10">
        <v>0.955</v>
      </c>
      <c r="M55" s="9"/>
      <c r="N55" s="9" t="s">
        <v>723</v>
      </c>
      <c r="O55" s="10">
        <v>14.6</v>
      </c>
      <c r="Q55" s="14" t="s">
        <v>724</v>
      </c>
      <c r="R55" s="14">
        <v>0.82</v>
      </c>
    </row>
    <row r="56">
      <c r="A56" s="14" t="s">
        <v>113</v>
      </c>
      <c r="B56" s="14" t="s">
        <v>725</v>
      </c>
      <c r="C56" s="13" t="str">
        <f t="shared" si="1"/>
        <v>#N/A</v>
      </c>
      <c r="D56" s="13" t="str">
        <f t="shared" si="2"/>
        <v>#N/A</v>
      </c>
      <c r="E56" s="9"/>
      <c r="F56" s="9" t="s">
        <v>726</v>
      </c>
      <c r="G56" s="9" t="s">
        <v>627</v>
      </c>
      <c r="H56" s="13" t="str">
        <f t="shared" si="3"/>
        <v>#N/A</v>
      </c>
      <c r="I56" s="13" t="str">
        <f t="shared" si="4"/>
        <v>#N/A</v>
      </c>
      <c r="J56" s="31"/>
      <c r="K56" s="31" t="s">
        <v>636</v>
      </c>
      <c r="L56" s="10">
        <v>0.919</v>
      </c>
      <c r="M56" s="9"/>
      <c r="N56" s="9" t="s">
        <v>727</v>
      </c>
      <c r="O56" s="10">
        <v>20.9</v>
      </c>
      <c r="Q56" s="14" t="s">
        <v>728</v>
      </c>
      <c r="R56" s="14">
        <v>0.817</v>
      </c>
    </row>
    <row r="57">
      <c r="A57" s="14" t="s">
        <v>83</v>
      </c>
      <c r="B57" s="14" t="s">
        <v>555</v>
      </c>
      <c r="C57" s="13">
        <f t="shared" si="1"/>
        <v>10.7</v>
      </c>
      <c r="D57" s="13" t="str">
        <f t="shared" si="2"/>
        <v/>
      </c>
      <c r="E57" s="9"/>
      <c r="F57" s="9" t="s">
        <v>729</v>
      </c>
      <c r="G57" s="9" t="s">
        <v>549</v>
      </c>
      <c r="H57" s="13">
        <f t="shared" si="3"/>
        <v>480</v>
      </c>
      <c r="I57" s="13">
        <f t="shared" si="4"/>
        <v>0.767</v>
      </c>
      <c r="J57" s="31"/>
      <c r="K57" s="31" t="s">
        <v>730</v>
      </c>
      <c r="L57" s="10">
        <v>0.571</v>
      </c>
      <c r="M57" s="9"/>
      <c r="N57" s="9" t="s">
        <v>731</v>
      </c>
      <c r="O57" s="10">
        <v>25.1</v>
      </c>
      <c r="Q57" s="14" t="s">
        <v>662</v>
      </c>
      <c r="R57" s="14">
        <v>0.816</v>
      </c>
    </row>
    <row r="58">
      <c r="A58" s="14" t="s">
        <v>85</v>
      </c>
      <c r="B58" s="14" t="s">
        <v>732</v>
      </c>
      <c r="C58" s="13" t="str">
        <f t="shared" si="1"/>
        <v>#N/A</v>
      </c>
      <c r="D58" s="13" t="str">
        <f t="shared" si="2"/>
        <v>#N/A</v>
      </c>
      <c r="E58" s="9"/>
      <c r="F58" s="9" t="s">
        <v>733</v>
      </c>
      <c r="G58" s="9" t="s">
        <v>523</v>
      </c>
      <c r="H58" s="13" t="str">
        <f t="shared" si="3"/>
        <v>#N/A</v>
      </c>
      <c r="I58" s="13">
        <f t="shared" si="4"/>
        <v>0.554</v>
      </c>
      <c r="J58" s="31"/>
      <c r="K58" s="31" t="s">
        <v>656</v>
      </c>
      <c r="L58" s="10">
        <v>0.825</v>
      </c>
      <c r="M58" s="9"/>
      <c r="N58" s="9" t="s">
        <v>734</v>
      </c>
      <c r="O58" s="10">
        <v>34.5</v>
      </c>
      <c r="Q58" s="14" t="s">
        <v>735</v>
      </c>
      <c r="R58" s="14">
        <v>0.815</v>
      </c>
    </row>
    <row r="59">
      <c r="A59" s="14" t="s">
        <v>86</v>
      </c>
      <c r="B59" s="14" t="s">
        <v>736</v>
      </c>
      <c r="C59" s="13" t="str">
        <f t="shared" si="1"/>
        <v>#N/A</v>
      </c>
      <c r="D59" s="13" t="str">
        <f t="shared" si="2"/>
        <v>#N/A</v>
      </c>
      <c r="E59" s="9"/>
      <c r="F59" s="9" t="s">
        <v>733</v>
      </c>
      <c r="G59" s="9" t="s">
        <v>589</v>
      </c>
      <c r="H59" s="13" t="str">
        <f t="shared" si="3"/>
        <v>#N/A</v>
      </c>
      <c r="I59" s="13">
        <f t="shared" si="4"/>
        <v>0.554</v>
      </c>
      <c r="J59" s="31"/>
      <c r="K59" s="31" t="s">
        <v>659</v>
      </c>
      <c r="L59" s="10">
        <v>0.594</v>
      </c>
      <c r="M59" s="9"/>
      <c r="N59" s="9" t="s">
        <v>737</v>
      </c>
      <c r="O59" s="10">
        <v>39.7</v>
      </c>
      <c r="Q59" s="14" t="s">
        <v>575</v>
      </c>
      <c r="R59" s="14">
        <v>0.814</v>
      </c>
    </row>
    <row r="60">
      <c r="A60" s="14" t="s">
        <v>88</v>
      </c>
      <c r="B60" s="14" t="s">
        <v>738</v>
      </c>
      <c r="C60" s="13" t="str">
        <f t="shared" si="1"/>
        <v>#N/A</v>
      </c>
      <c r="D60" s="13" t="str">
        <f t="shared" si="2"/>
        <v>#N/A</v>
      </c>
      <c r="E60" s="9"/>
      <c r="F60" s="9" t="s">
        <v>733</v>
      </c>
      <c r="G60" s="9" t="s">
        <v>581</v>
      </c>
      <c r="H60" s="13">
        <f t="shared" si="3"/>
        <v>77.2</v>
      </c>
      <c r="I60" s="13">
        <f t="shared" si="4"/>
        <v>0.554</v>
      </c>
      <c r="J60" s="31"/>
      <c r="K60" s="31" t="s">
        <v>739</v>
      </c>
      <c r="L60" s="10">
        <v>0.571</v>
      </c>
      <c r="M60" s="9"/>
      <c r="N60" s="9" t="s">
        <v>538</v>
      </c>
      <c r="O60" s="10">
        <v>221.0</v>
      </c>
      <c r="Q60" s="14" t="s">
        <v>588</v>
      </c>
      <c r="R60" s="14">
        <v>0.814</v>
      </c>
    </row>
    <row r="61">
      <c r="A61" s="14" t="s">
        <v>89</v>
      </c>
      <c r="B61" s="14" t="s">
        <v>740</v>
      </c>
      <c r="C61" s="13" t="str">
        <f t="shared" si="1"/>
        <v>#N/A</v>
      </c>
      <c r="D61" s="13" t="str">
        <f t="shared" si="2"/>
        <v>#N/A</v>
      </c>
      <c r="E61" s="9"/>
      <c r="F61" s="9" t="s">
        <v>741</v>
      </c>
      <c r="G61" s="9" t="s">
        <v>581</v>
      </c>
      <c r="H61" s="13">
        <f t="shared" si="3"/>
        <v>77.2</v>
      </c>
      <c r="I61" s="13" t="str">
        <f t="shared" si="4"/>
        <v>#N/A</v>
      </c>
      <c r="J61" s="31"/>
      <c r="K61" s="31" t="s">
        <v>664</v>
      </c>
      <c r="L61" s="10">
        <v>0.543</v>
      </c>
      <c r="M61" s="9"/>
      <c r="N61" s="9" t="s">
        <v>742</v>
      </c>
      <c r="O61" s="10">
        <v>24.3</v>
      </c>
      <c r="Q61" s="14" t="s">
        <v>743</v>
      </c>
      <c r="R61" s="14">
        <v>0.813</v>
      </c>
    </row>
    <row r="62">
      <c r="A62" s="14" t="s">
        <v>91</v>
      </c>
      <c r="B62" s="14" t="s">
        <v>598</v>
      </c>
      <c r="C62" s="13" t="str">
        <f t="shared" si="1"/>
        <v>#N/A</v>
      </c>
      <c r="D62" s="13">
        <f t="shared" si="2"/>
        <v>0.94</v>
      </c>
      <c r="E62" s="9"/>
      <c r="F62" s="9" t="s">
        <v>744</v>
      </c>
      <c r="G62" s="9" t="s">
        <v>581</v>
      </c>
      <c r="H62" s="13">
        <f t="shared" si="3"/>
        <v>77.2</v>
      </c>
      <c r="I62" s="13" t="str">
        <f t="shared" si="4"/>
        <v>#N/A</v>
      </c>
      <c r="J62" s="31"/>
      <c r="K62" s="31" t="s">
        <v>675</v>
      </c>
      <c r="L62" s="10">
        <v>0.433</v>
      </c>
      <c r="M62" s="9"/>
      <c r="N62" s="9" t="s">
        <v>745</v>
      </c>
      <c r="O62" s="10">
        <v>10.8</v>
      </c>
      <c r="Q62" s="14" t="s">
        <v>746</v>
      </c>
      <c r="R62" s="14">
        <v>0.812</v>
      </c>
    </row>
    <row r="63">
      <c r="A63" s="14" t="s">
        <v>92</v>
      </c>
      <c r="B63" s="14" t="s">
        <v>567</v>
      </c>
      <c r="C63" s="13">
        <f t="shared" si="1"/>
        <v>76.1</v>
      </c>
      <c r="D63" s="13">
        <f t="shared" si="2"/>
        <v>0.955</v>
      </c>
      <c r="E63" s="9"/>
      <c r="F63" s="9" t="s">
        <v>747</v>
      </c>
      <c r="G63" s="9" t="s">
        <v>630</v>
      </c>
      <c r="H63" s="13" t="str">
        <f t="shared" si="3"/>
        <v>#N/A</v>
      </c>
      <c r="I63" s="13" t="str">
        <f t="shared" si="4"/>
        <v>#N/A</v>
      </c>
      <c r="J63" s="31"/>
      <c r="K63" s="31" t="s">
        <v>668</v>
      </c>
      <c r="L63" s="10">
        <v>0.916</v>
      </c>
      <c r="M63" s="9"/>
      <c r="N63" s="9" t="s">
        <v>505</v>
      </c>
      <c r="O63" s="10">
        <v>154.0</v>
      </c>
      <c r="Q63" s="14" t="s">
        <v>748</v>
      </c>
      <c r="R63" s="14">
        <v>0.81</v>
      </c>
    </row>
    <row r="64">
      <c r="A64" s="14" t="s">
        <v>94</v>
      </c>
      <c r="B64" s="14" t="s">
        <v>749</v>
      </c>
      <c r="C64" s="13" t="str">
        <f t="shared" si="1"/>
        <v>#N/A</v>
      </c>
      <c r="D64" s="13" t="str">
        <f t="shared" si="2"/>
        <v>#N/A</v>
      </c>
      <c r="E64" s="9"/>
      <c r="F64" s="9" t="s">
        <v>748</v>
      </c>
      <c r="G64" s="9" t="s">
        <v>549</v>
      </c>
      <c r="H64" s="13">
        <f t="shared" si="3"/>
        <v>480</v>
      </c>
      <c r="I64" s="13">
        <f t="shared" si="4"/>
        <v>0.81</v>
      </c>
      <c r="J64" s="31"/>
      <c r="K64" s="31" t="s">
        <v>750</v>
      </c>
      <c r="L64" s="10">
        <v>0.916</v>
      </c>
      <c r="M64" s="9"/>
      <c r="N64" s="9" t="s">
        <v>751</v>
      </c>
      <c r="O64" s="10">
        <v>22.4</v>
      </c>
      <c r="Q64" s="14" t="s">
        <v>752</v>
      </c>
      <c r="R64" s="14">
        <v>0.81</v>
      </c>
    </row>
    <row r="65">
      <c r="A65" s="14" t="s">
        <v>95</v>
      </c>
      <c r="B65" s="14" t="s">
        <v>753</v>
      </c>
      <c r="C65" s="13" t="str">
        <f t="shared" si="1"/>
        <v>#N/A</v>
      </c>
      <c r="D65" s="13" t="str">
        <f t="shared" si="2"/>
        <v>#N/A</v>
      </c>
      <c r="E65" s="9"/>
      <c r="F65" s="9" t="s">
        <v>688</v>
      </c>
      <c r="G65" s="9" t="s">
        <v>592</v>
      </c>
      <c r="H65" s="13" t="str">
        <f t="shared" si="3"/>
        <v>#N/A</v>
      </c>
      <c r="I65" s="13">
        <f t="shared" si="4"/>
        <v>0.851</v>
      </c>
      <c r="J65" s="31"/>
      <c r="K65" s="31" t="s">
        <v>754</v>
      </c>
      <c r="L65" s="10">
        <v>0.697</v>
      </c>
      <c r="M65" s="9"/>
      <c r="N65" s="9" t="s">
        <v>755</v>
      </c>
      <c r="O65" s="10">
        <v>11.4</v>
      </c>
      <c r="Q65" s="14" t="s">
        <v>756</v>
      </c>
      <c r="R65" s="14">
        <v>0.806</v>
      </c>
    </row>
    <row r="66">
      <c r="A66" s="14" t="s">
        <v>97</v>
      </c>
      <c r="B66" s="14" t="s">
        <v>757</v>
      </c>
      <c r="C66" s="13" t="str">
        <f t="shared" si="1"/>
        <v>#N/A</v>
      </c>
      <c r="D66" s="13" t="str">
        <f t="shared" si="2"/>
        <v>#N/A</v>
      </c>
      <c r="E66" s="9"/>
      <c r="F66" s="9" t="s">
        <v>758</v>
      </c>
      <c r="G66" s="9" t="s">
        <v>549</v>
      </c>
      <c r="H66" s="13">
        <f t="shared" si="3"/>
        <v>480</v>
      </c>
      <c r="I66" s="13">
        <f t="shared" si="4"/>
        <v>0.783</v>
      </c>
      <c r="J66" s="31"/>
      <c r="K66" s="31" t="s">
        <v>759</v>
      </c>
      <c r="L66" s="10">
        <v>0.613</v>
      </c>
      <c r="M66" s="9"/>
      <c r="N66" s="9" t="s">
        <v>760</v>
      </c>
      <c r="O66" s="10">
        <v>20.0</v>
      </c>
      <c r="Q66" s="14" t="s">
        <v>761</v>
      </c>
      <c r="R66" s="14">
        <v>0.806</v>
      </c>
    </row>
    <row r="67">
      <c r="A67" s="14" t="s">
        <v>98</v>
      </c>
      <c r="B67" s="14" t="s">
        <v>762</v>
      </c>
      <c r="C67" s="13" t="str">
        <f t="shared" si="1"/>
        <v>#N/A</v>
      </c>
      <c r="D67" s="13" t="str">
        <f t="shared" si="2"/>
        <v>#N/A</v>
      </c>
      <c r="E67" s="9"/>
      <c r="F67" s="9" t="s">
        <v>642</v>
      </c>
      <c r="G67" s="9" t="s">
        <v>593</v>
      </c>
      <c r="H67" s="13">
        <f t="shared" si="3"/>
        <v>13.1</v>
      </c>
      <c r="I67" s="13">
        <f t="shared" si="4"/>
        <v>0.887</v>
      </c>
      <c r="J67" s="31"/>
      <c r="K67" s="31" t="s">
        <v>763</v>
      </c>
      <c r="L67" s="10">
        <v>0.866</v>
      </c>
      <c r="M67" s="9"/>
      <c r="N67" s="9" t="s">
        <v>764</v>
      </c>
      <c r="O67" s="10">
        <v>24.6</v>
      </c>
      <c r="Q67" s="14" t="s">
        <v>765</v>
      </c>
      <c r="R67" s="14">
        <v>0.804</v>
      </c>
    </row>
    <row r="68">
      <c r="A68" s="14" t="s">
        <v>99</v>
      </c>
      <c r="B68" s="14" t="s">
        <v>605</v>
      </c>
      <c r="C68" s="13" t="str">
        <f t="shared" si="1"/>
        <v>#N/A</v>
      </c>
      <c r="D68" s="13">
        <f t="shared" si="2"/>
        <v>0.74</v>
      </c>
      <c r="E68" s="9"/>
      <c r="F68" s="9" t="s">
        <v>642</v>
      </c>
      <c r="G68" s="9" t="s">
        <v>766</v>
      </c>
      <c r="H68" s="13">
        <f t="shared" si="3"/>
        <v>79.4</v>
      </c>
      <c r="I68" s="13">
        <f t="shared" si="4"/>
        <v>0.887</v>
      </c>
      <c r="J68" s="31"/>
      <c r="K68" s="31" t="s">
        <v>767</v>
      </c>
      <c r="L68" s="10">
        <v>0.882</v>
      </c>
      <c r="M68" s="9"/>
      <c r="N68" s="9" t="s">
        <v>768</v>
      </c>
      <c r="O68" s="10">
        <v>15.3</v>
      </c>
      <c r="Q68" s="14"/>
    </row>
    <row r="69">
      <c r="A69" s="14" t="s">
        <v>100</v>
      </c>
      <c r="B69" s="14" t="s">
        <v>614</v>
      </c>
      <c r="C69" s="13" t="str">
        <f t="shared" si="1"/>
        <v>#N/A</v>
      </c>
      <c r="D69" s="13">
        <f t="shared" si="2"/>
        <v>0.654</v>
      </c>
      <c r="E69" s="9"/>
      <c r="F69" s="9" t="s">
        <v>769</v>
      </c>
      <c r="G69" s="9" t="s">
        <v>555</v>
      </c>
      <c r="H69" s="13">
        <f t="shared" si="3"/>
        <v>10.7</v>
      </c>
      <c r="I69" s="13" t="str">
        <f t="shared" si="4"/>
        <v>#N/A</v>
      </c>
      <c r="J69" s="31"/>
      <c r="K69" s="31" t="s">
        <v>770</v>
      </c>
      <c r="L69" s="10">
        <v>0.916</v>
      </c>
      <c r="M69" s="9"/>
      <c r="N69" s="9" t="s">
        <v>771</v>
      </c>
      <c r="O69" s="10">
        <v>16.2</v>
      </c>
      <c r="Q69" s="14" t="s">
        <v>772</v>
      </c>
      <c r="R69" s="14">
        <v>0.796</v>
      </c>
    </row>
    <row r="70">
      <c r="A70" s="14" t="s">
        <v>101</v>
      </c>
      <c r="B70" s="14" t="s">
        <v>773</v>
      </c>
      <c r="C70" s="13" t="str">
        <f t="shared" si="1"/>
        <v>#N/A</v>
      </c>
      <c r="D70" s="13" t="str">
        <f t="shared" si="2"/>
        <v>#N/A</v>
      </c>
      <c r="E70" s="9"/>
      <c r="F70" s="9" t="s">
        <v>769</v>
      </c>
      <c r="G70" s="9" t="s">
        <v>774</v>
      </c>
      <c r="H70" s="13" t="str">
        <f t="shared" si="3"/>
        <v>#N/A</v>
      </c>
      <c r="I70" s="13" t="str">
        <f t="shared" si="4"/>
        <v>#N/A</v>
      </c>
      <c r="J70" s="31"/>
      <c r="K70" s="31" t="s">
        <v>775</v>
      </c>
      <c r="L70" s="10">
        <v>0.774</v>
      </c>
      <c r="M70" s="9"/>
      <c r="N70" s="9" t="s">
        <v>597</v>
      </c>
      <c r="O70" s="10">
        <v>13.8</v>
      </c>
      <c r="Q70" s="14" t="s">
        <v>776</v>
      </c>
      <c r="R70" s="14">
        <v>0.796</v>
      </c>
    </row>
    <row r="71">
      <c r="A71" s="14" t="s">
        <v>104</v>
      </c>
      <c r="B71" s="14" t="s">
        <v>593</v>
      </c>
      <c r="C71" s="13">
        <f t="shared" si="1"/>
        <v>13.1</v>
      </c>
      <c r="D71" s="13">
        <f t="shared" si="2"/>
        <v>0.888</v>
      </c>
      <c r="E71" s="9"/>
      <c r="F71" s="9" t="s">
        <v>547</v>
      </c>
      <c r="G71" s="9" t="s">
        <v>598</v>
      </c>
      <c r="H71" s="13" t="str">
        <f t="shared" si="3"/>
        <v>#N/A</v>
      </c>
      <c r="I71" s="13">
        <f t="shared" si="4"/>
        <v>0.94</v>
      </c>
      <c r="J71" s="31"/>
      <c r="K71" s="31" t="s">
        <v>777</v>
      </c>
      <c r="L71" s="10">
        <v>0.528</v>
      </c>
      <c r="M71" s="9"/>
      <c r="N71" s="9" t="s">
        <v>778</v>
      </c>
      <c r="O71" s="10">
        <v>11.6</v>
      </c>
      <c r="Q71" s="14" t="s">
        <v>518</v>
      </c>
      <c r="R71" s="14">
        <v>0.795</v>
      </c>
    </row>
    <row r="72">
      <c r="A72" s="14" t="s">
        <v>146</v>
      </c>
      <c r="B72" s="14" t="s">
        <v>779</v>
      </c>
      <c r="C72" s="13" t="str">
        <f t="shared" si="1"/>
        <v>#N/A</v>
      </c>
      <c r="D72" s="13" t="str">
        <f t="shared" si="2"/>
        <v>#N/A</v>
      </c>
      <c r="E72" s="9"/>
      <c r="F72" s="9" t="s">
        <v>780</v>
      </c>
      <c r="G72" s="9" t="s">
        <v>523</v>
      </c>
      <c r="H72" s="13" t="str">
        <f t="shared" si="3"/>
        <v>#N/A</v>
      </c>
      <c r="I72" s="13">
        <f t="shared" si="4"/>
        <v>0.524</v>
      </c>
      <c r="J72" s="31"/>
      <c r="K72" s="31" t="s">
        <v>654</v>
      </c>
      <c r="L72" s="10">
        <v>0.938</v>
      </c>
      <c r="M72" s="9"/>
      <c r="N72" s="9" t="s">
        <v>781</v>
      </c>
      <c r="O72" s="10">
        <v>10.9</v>
      </c>
      <c r="Q72" s="14" t="s">
        <v>758</v>
      </c>
      <c r="R72" s="14">
        <v>0.783</v>
      </c>
    </row>
    <row r="73">
      <c r="A73" s="14" t="s">
        <v>105</v>
      </c>
      <c r="B73" s="14" t="s">
        <v>544</v>
      </c>
      <c r="C73" s="13">
        <f t="shared" si="1"/>
        <v>379</v>
      </c>
      <c r="D73" s="13">
        <f t="shared" si="2"/>
        <v>0.955</v>
      </c>
      <c r="E73" s="9"/>
      <c r="F73" s="9" t="s">
        <v>780</v>
      </c>
      <c r="G73" s="9" t="s">
        <v>581</v>
      </c>
      <c r="H73" s="13">
        <f t="shared" si="3"/>
        <v>77.2</v>
      </c>
      <c r="I73" s="13">
        <f t="shared" si="4"/>
        <v>0.524</v>
      </c>
      <c r="J73" s="31"/>
      <c r="K73" s="31" t="s">
        <v>782</v>
      </c>
      <c r="L73" s="10">
        <v>0.895</v>
      </c>
      <c r="M73" s="9"/>
      <c r="N73" s="9" t="s">
        <v>549</v>
      </c>
      <c r="O73" s="10">
        <v>480.0</v>
      </c>
      <c r="Q73" s="14" t="s">
        <v>783</v>
      </c>
      <c r="R73" s="14">
        <v>0.783</v>
      </c>
    </row>
    <row r="74">
      <c r="A74" s="14" t="s">
        <v>108</v>
      </c>
      <c r="B74" s="14" t="s">
        <v>784</v>
      </c>
      <c r="C74" s="13" t="str">
        <f t="shared" si="1"/>
        <v>#N/A</v>
      </c>
      <c r="D74" s="13" t="str">
        <f t="shared" si="2"/>
        <v>#N/A</v>
      </c>
      <c r="E74" s="9"/>
      <c r="F74" s="9" t="s">
        <v>785</v>
      </c>
      <c r="G74" s="9" t="s">
        <v>549</v>
      </c>
      <c r="H74" s="13">
        <f t="shared" si="3"/>
        <v>480</v>
      </c>
      <c r="I74" s="13">
        <f t="shared" si="4"/>
        <v>0.756</v>
      </c>
      <c r="J74" s="31"/>
      <c r="K74" s="31" t="s">
        <v>687</v>
      </c>
      <c r="L74" s="10">
        <v>0.938</v>
      </c>
      <c r="M74" s="9"/>
      <c r="N74" s="9" t="s">
        <v>786</v>
      </c>
      <c r="O74" s="10">
        <v>31.9</v>
      </c>
      <c r="Q74" s="14" t="s">
        <v>787</v>
      </c>
      <c r="R74" s="14">
        <v>0.782</v>
      </c>
    </row>
    <row r="75">
      <c r="A75" s="14" t="s">
        <v>110</v>
      </c>
      <c r="B75" s="14" t="s">
        <v>549</v>
      </c>
      <c r="C75" s="13">
        <f t="shared" si="1"/>
        <v>480</v>
      </c>
      <c r="D75" s="13" t="str">
        <f t="shared" si="2"/>
        <v>#N/A</v>
      </c>
      <c r="E75" s="9"/>
      <c r="F75" s="9" t="s">
        <v>788</v>
      </c>
      <c r="G75" s="9" t="s">
        <v>538</v>
      </c>
      <c r="H75" s="13">
        <f t="shared" si="3"/>
        <v>221</v>
      </c>
      <c r="I75" s="13">
        <f t="shared" si="4"/>
        <v>0.606</v>
      </c>
      <c r="J75" s="31"/>
      <c r="K75" s="31" t="s">
        <v>789</v>
      </c>
      <c r="L75" s="10">
        <v>0.931</v>
      </c>
      <c r="M75" s="9"/>
      <c r="N75" s="9" t="s">
        <v>790</v>
      </c>
      <c r="O75" s="10">
        <v>32.4</v>
      </c>
      <c r="Q75" s="14" t="s">
        <v>626</v>
      </c>
      <c r="R75" s="14">
        <v>0.78</v>
      </c>
    </row>
    <row r="76">
      <c r="A76" s="14" t="s">
        <v>112</v>
      </c>
      <c r="B76" s="14" t="s">
        <v>640</v>
      </c>
      <c r="C76" s="13" t="str">
        <f t="shared" si="1"/>
        <v>#N/A</v>
      </c>
      <c r="D76" s="13">
        <f t="shared" si="2"/>
        <v>0.892</v>
      </c>
      <c r="E76" s="9"/>
      <c r="F76" s="9" t="s">
        <v>788</v>
      </c>
      <c r="G76" s="9" t="s">
        <v>791</v>
      </c>
      <c r="H76" s="13" t="str">
        <f t="shared" si="3"/>
        <v>#N/A</v>
      </c>
      <c r="I76" s="13">
        <f t="shared" si="4"/>
        <v>0.606</v>
      </c>
      <c r="J76" s="31"/>
      <c r="K76" s="31" t="s">
        <v>792</v>
      </c>
      <c r="L76" s="32"/>
      <c r="M76" s="9"/>
      <c r="N76" s="9" t="s">
        <v>793</v>
      </c>
      <c r="O76" s="10">
        <v>10.3</v>
      </c>
      <c r="Q76" s="14" t="s">
        <v>794</v>
      </c>
      <c r="R76" s="14">
        <v>0.779</v>
      </c>
    </row>
    <row r="77">
      <c r="A77" s="14" t="s">
        <v>114</v>
      </c>
      <c r="B77" s="14" t="s">
        <v>795</v>
      </c>
      <c r="C77" s="13" t="str">
        <f t="shared" si="1"/>
        <v>#N/A</v>
      </c>
      <c r="D77" s="13" t="str">
        <f t="shared" si="2"/>
        <v>#N/A</v>
      </c>
      <c r="E77" s="9"/>
      <c r="F77" s="9" t="s">
        <v>796</v>
      </c>
      <c r="G77" s="9" t="s">
        <v>549</v>
      </c>
      <c r="H77" s="13">
        <f t="shared" si="3"/>
        <v>480</v>
      </c>
      <c r="I77" s="13">
        <f t="shared" si="4"/>
        <v>0.759</v>
      </c>
      <c r="J77" s="31"/>
      <c r="K77" s="31" t="s">
        <v>797</v>
      </c>
      <c r="L77" s="10">
        <v>0.737</v>
      </c>
      <c r="M77" s="9"/>
      <c r="N77" s="9" t="s">
        <v>798</v>
      </c>
      <c r="O77" s="10">
        <v>23.6</v>
      </c>
      <c r="Q77" s="14" t="s">
        <v>799</v>
      </c>
      <c r="R77" s="14">
        <v>0.779</v>
      </c>
    </row>
    <row r="78">
      <c r="A78" s="14" t="s">
        <v>116</v>
      </c>
      <c r="B78" s="14" t="s">
        <v>800</v>
      </c>
      <c r="C78" s="13" t="str">
        <f t="shared" si="1"/>
        <v>#N/A</v>
      </c>
      <c r="D78" s="13" t="str">
        <f t="shared" si="2"/>
        <v>#N/A</v>
      </c>
      <c r="E78" s="9"/>
      <c r="F78" s="9" t="s">
        <v>796</v>
      </c>
      <c r="G78" s="9" t="s">
        <v>801</v>
      </c>
      <c r="H78" s="13" t="str">
        <f t="shared" si="3"/>
        <v>#N/A</v>
      </c>
      <c r="I78" s="13">
        <f t="shared" si="4"/>
        <v>0.759</v>
      </c>
      <c r="J78" s="31"/>
      <c r="K78" s="31" t="s">
        <v>802</v>
      </c>
      <c r="L78" s="10">
        <v>0.571</v>
      </c>
      <c r="M78" s="9"/>
      <c r="N78" s="9" t="s">
        <v>803</v>
      </c>
      <c r="O78" s="10">
        <v>10.5</v>
      </c>
      <c r="Q78" s="14" t="s">
        <v>804</v>
      </c>
      <c r="R78" s="14">
        <v>0.779</v>
      </c>
    </row>
    <row r="79">
      <c r="A79" s="14" t="s">
        <v>118</v>
      </c>
      <c r="B79" s="14" t="s">
        <v>805</v>
      </c>
      <c r="C79" s="13" t="str">
        <f t="shared" si="1"/>
        <v>#N/A</v>
      </c>
      <c r="D79" s="13">
        <f t="shared" si="2"/>
        <v>0.783</v>
      </c>
      <c r="E79" s="9"/>
      <c r="F79" s="9" t="s">
        <v>806</v>
      </c>
      <c r="G79" s="9" t="s">
        <v>523</v>
      </c>
      <c r="H79" s="13" t="str">
        <f t="shared" si="3"/>
        <v>#N/A</v>
      </c>
      <c r="I79" s="13">
        <f t="shared" si="4"/>
        <v>0.707</v>
      </c>
      <c r="J79" s="31"/>
      <c r="K79" s="31" t="s">
        <v>807</v>
      </c>
      <c r="L79" s="32"/>
      <c r="M79" s="9"/>
      <c r="N79" s="9" t="s">
        <v>808</v>
      </c>
      <c r="O79" s="10">
        <v>75.0</v>
      </c>
      <c r="Q79" s="14" t="s">
        <v>809</v>
      </c>
      <c r="R79" s="14">
        <v>0.779</v>
      </c>
    </row>
    <row r="80">
      <c r="A80" s="14" t="s">
        <v>119</v>
      </c>
      <c r="B80" s="14" t="s">
        <v>810</v>
      </c>
      <c r="C80" s="13" t="str">
        <f t="shared" si="1"/>
        <v>#N/A</v>
      </c>
      <c r="D80" s="13" t="str">
        <f t="shared" si="2"/>
        <v>#N/A</v>
      </c>
      <c r="E80" s="9"/>
      <c r="F80" s="9" t="s">
        <v>811</v>
      </c>
      <c r="G80" s="9" t="s">
        <v>549</v>
      </c>
      <c r="H80" s="13">
        <f t="shared" si="3"/>
        <v>480</v>
      </c>
      <c r="I80" s="13">
        <f t="shared" si="4"/>
        <v>0.673</v>
      </c>
      <c r="J80" s="31"/>
      <c r="K80" s="31" t="s">
        <v>812</v>
      </c>
      <c r="L80" s="10">
        <v>0.571</v>
      </c>
      <c r="M80" s="9"/>
      <c r="N80" s="9" t="s">
        <v>813</v>
      </c>
      <c r="O80" s="10">
        <v>82.0</v>
      </c>
      <c r="Q80" s="14" t="s">
        <v>543</v>
      </c>
      <c r="R80" s="14">
        <v>0.778</v>
      </c>
    </row>
    <row r="81">
      <c r="A81" s="14" t="s">
        <v>120</v>
      </c>
      <c r="B81" s="14" t="s">
        <v>663</v>
      </c>
      <c r="C81" s="13" t="str">
        <f t="shared" si="1"/>
        <v>#N/A</v>
      </c>
      <c r="D81" s="13">
        <f t="shared" si="2"/>
        <v>0.938</v>
      </c>
      <c r="E81" s="9"/>
      <c r="F81" s="9" t="s">
        <v>814</v>
      </c>
      <c r="G81" s="9" t="s">
        <v>581</v>
      </c>
      <c r="H81" s="13">
        <f t="shared" si="3"/>
        <v>77.2</v>
      </c>
      <c r="I81" s="13">
        <f t="shared" si="4"/>
        <v>0.592</v>
      </c>
      <c r="J81" s="31"/>
      <c r="K81" s="31" t="s">
        <v>815</v>
      </c>
      <c r="L81" s="10">
        <v>0.571</v>
      </c>
      <c r="M81" s="9"/>
      <c r="N81" s="9" t="s">
        <v>816</v>
      </c>
      <c r="O81" s="10">
        <v>20.7</v>
      </c>
      <c r="Q81" s="14" t="s">
        <v>817</v>
      </c>
      <c r="R81" s="14">
        <v>0.777</v>
      </c>
    </row>
    <row r="82">
      <c r="A82" s="14" t="s">
        <v>818</v>
      </c>
      <c r="B82" s="14" t="s">
        <v>819</v>
      </c>
      <c r="C82" s="13" t="str">
        <f t="shared" si="1"/>
        <v>#N/A</v>
      </c>
      <c r="D82" s="13" t="str">
        <f t="shared" si="2"/>
        <v>#N/A</v>
      </c>
      <c r="E82" s="9"/>
      <c r="F82" s="9" t="s">
        <v>814</v>
      </c>
      <c r="G82" s="9" t="s">
        <v>538</v>
      </c>
      <c r="H82" s="13">
        <f t="shared" si="3"/>
        <v>221</v>
      </c>
      <c r="I82" s="13">
        <f t="shared" si="4"/>
        <v>0.592</v>
      </c>
      <c r="J82" s="31"/>
      <c r="K82" s="31" t="s">
        <v>712</v>
      </c>
      <c r="L82" s="10">
        <v>0.602</v>
      </c>
      <c r="M82" s="9"/>
      <c r="N82" s="9" t="s">
        <v>820</v>
      </c>
      <c r="O82" s="10">
        <v>11.6</v>
      </c>
      <c r="Q82" s="14" t="s">
        <v>821</v>
      </c>
      <c r="R82" s="14">
        <v>0.777</v>
      </c>
    </row>
    <row r="83">
      <c r="A83" s="14" t="s">
        <v>121</v>
      </c>
      <c r="B83" s="14" t="s">
        <v>650</v>
      </c>
      <c r="C83" s="13" t="str">
        <f t="shared" si="1"/>
        <v>#N/A</v>
      </c>
      <c r="D83" s="13">
        <f t="shared" si="2"/>
        <v>0.743</v>
      </c>
      <c r="E83" s="9"/>
      <c r="F83" s="9" t="s">
        <v>814</v>
      </c>
      <c r="G83" s="9" t="s">
        <v>549</v>
      </c>
      <c r="H83" s="13">
        <f t="shared" si="3"/>
        <v>480</v>
      </c>
      <c r="I83" s="13">
        <f t="shared" si="4"/>
        <v>0.592</v>
      </c>
      <c r="J83" s="31"/>
      <c r="K83" s="31" t="s">
        <v>822</v>
      </c>
      <c r="L83" s="10">
        <v>0.931</v>
      </c>
      <c r="M83" s="9"/>
      <c r="N83" s="9" t="s">
        <v>766</v>
      </c>
      <c r="O83" s="10">
        <v>79.4</v>
      </c>
      <c r="Q83" s="14" t="s">
        <v>553</v>
      </c>
      <c r="R83" s="14">
        <v>0.776</v>
      </c>
    </row>
    <row r="84">
      <c r="A84" s="14" t="s">
        <v>122</v>
      </c>
      <c r="B84" s="14" t="s">
        <v>823</v>
      </c>
      <c r="C84" s="13" t="str">
        <f t="shared" si="1"/>
        <v>#N/A</v>
      </c>
      <c r="D84" s="13" t="str">
        <f t="shared" si="2"/>
        <v>#N/A</v>
      </c>
      <c r="E84" s="9"/>
      <c r="F84" s="9" t="s">
        <v>824</v>
      </c>
      <c r="G84" s="9" t="s">
        <v>825</v>
      </c>
      <c r="H84" s="13" t="str">
        <f t="shared" si="3"/>
        <v>#N/A</v>
      </c>
      <c r="I84" s="13">
        <f t="shared" si="4"/>
        <v>0.459</v>
      </c>
      <c r="J84" s="31"/>
      <c r="K84" s="31" t="s">
        <v>826</v>
      </c>
      <c r="L84" s="32"/>
      <c r="M84" s="9"/>
      <c r="N84" s="9" t="s">
        <v>827</v>
      </c>
      <c r="O84" s="10">
        <v>27.3</v>
      </c>
      <c r="Q84" s="14" t="s">
        <v>828</v>
      </c>
      <c r="R84" s="14">
        <v>0.774</v>
      </c>
    </row>
    <row r="85">
      <c r="A85" s="14" t="s">
        <v>123</v>
      </c>
      <c r="B85" s="14" t="s">
        <v>581</v>
      </c>
      <c r="C85" s="13">
        <f t="shared" si="1"/>
        <v>77.2</v>
      </c>
      <c r="D85" s="13">
        <f t="shared" si="2"/>
        <v>0.955</v>
      </c>
      <c r="E85" s="9"/>
      <c r="F85" s="9" t="s">
        <v>624</v>
      </c>
      <c r="G85" s="9" t="s">
        <v>640</v>
      </c>
      <c r="H85" s="13" t="str">
        <f t="shared" si="3"/>
        <v>#N/A</v>
      </c>
      <c r="I85" s="13">
        <f t="shared" si="4"/>
        <v>0.892</v>
      </c>
      <c r="J85" s="31"/>
      <c r="K85" s="31" t="s">
        <v>563</v>
      </c>
      <c r="L85" s="10">
        <v>0.944</v>
      </c>
      <c r="M85" s="9"/>
      <c r="N85" s="9" t="s">
        <v>829</v>
      </c>
      <c r="O85" s="10">
        <v>68.6</v>
      </c>
      <c r="Q85" s="14" t="s">
        <v>729</v>
      </c>
      <c r="R85" s="14">
        <v>0.767</v>
      </c>
    </row>
    <row r="86">
      <c r="A86" s="14" t="s">
        <v>127</v>
      </c>
      <c r="B86" s="14" t="s">
        <v>830</v>
      </c>
      <c r="C86" s="13" t="str">
        <f t="shared" si="1"/>
        <v>#N/A</v>
      </c>
      <c r="D86" s="13" t="str">
        <f t="shared" si="2"/>
        <v>#N/A</v>
      </c>
      <c r="E86" s="9"/>
      <c r="F86" s="9" t="s">
        <v>831</v>
      </c>
      <c r="G86" s="9" t="s">
        <v>544</v>
      </c>
      <c r="H86" s="13">
        <f t="shared" si="3"/>
        <v>379</v>
      </c>
      <c r="I86" s="13">
        <f t="shared" si="4"/>
        <v>0.611</v>
      </c>
      <c r="J86" s="31"/>
      <c r="K86" s="31" t="s">
        <v>832</v>
      </c>
      <c r="L86" s="32"/>
      <c r="M86" s="9"/>
      <c r="N86" s="9" t="s">
        <v>833</v>
      </c>
      <c r="O86" s="10">
        <v>10.4</v>
      </c>
      <c r="Q86" s="14" t="s">
        <v>649</v>
      </c>
      <c r="R86" s="14">
        <v>0.765</v>
      </c>
    </row>
    <row r="87">
      <c r="A87" s="14" t="s">
        <v>128</v>
      </c>
      <c r="B87" s="14" t="s">
        <v>834</v>
      </c>
      <c r="C87" s="13" t="str">
        <f t="shared" si="1"/>
        <v>#N/A</v>
      </c>
      <c r="D87" s="13" t="str">
        <f t="shared" si="2"/>
        <v>#N/A</v>
      </c>
      <c r="E87" s="9"/>
      <c r="F87" s="9" t="s">
        <v>831</v>
      </c>
      <c r="G87" s="9" t="s">
        <v>835</v>
      </c>
      <c r="H87" s="13" t="str">
        <f t="shared" si="3"/>
        <v>#N/A</v>
      </c>
      <c r="I87" s="13">
        <f t="shared" si="4"/>
        <v>0.611</v>
      </c>
      <c r="J87" s="31"/>
      <c r="K87" s="31" t="s">
        <v>836</v>
      </c>
      <c r="L87" s="10">
        <v>0.709</v>
      </c>
      <c r="M87" s="9"/>
      <c r="N87" s="9" t="s">
        <v>837</v>
      </c>
      <c r="O87" s="10">
        <v>76.0</v>
      </c>
      <c r="Q87" s="14" t="s">
        <v>718</v>
      </c>
      <c r="R87" s="14">
        <v>0.761</v>
      </c>
    </row>
    <row r="88">
      <c r="A88" s="14" t="s">
        <v>130</v>
      </c>
      <c r="B88" s="14" t="s">
        <v>838</v>
      </c>
      <c r="C88" s="13" t="str">
        <f t="shared" si="1"/>
        <v>#N/A</v>
      </c>
      <c r="D88" s="13" t="str">
        <f t="shared" si="2"/>
        <v>#N/A</v>
      </c>
      <c r="E88" s="9"/>
      <c r="F88" s="9" t="s">
        <v>839</v>
      </c>
      <c r="G88" s="9" t="s">
        <v>499</v>
      </c>
      <c r="H88" s="13" t="str">
        <f t="shared" si="3"/>
        <v>#N/A</v>
      </c>
      <c r="I88" s="13">
        <f t="shared" si="4"/>
        <v>0.485</v>
      </c>
      <c r="J88" s="31"/>
      <c r="K88" s="31" t="s">
        <v>840</v>
      </c>
      <c r="L88" s="10">
        <v>0.957</v>
      </c>
      <c r="M88" s="9"/>
      <c r="N88" s="9" t="s">
        <v>841</v>
      </c>
      <c r="O88" s="10">
        <v>92.7</v>
      </c>
      <c r="Q88" s="14" t="s">
        <v>796</v>
      </c>
      <c r="R88" s="14">
        <v>0.759</v>
      </c>
    </row>
    <row r="89">
      <c r="A89" s="14" t="s">
        <v>132</v>
      </c>
      <c r="B89" s="14" t="s">
        <v>842</v>
      </c>
      <c r="C89" s="13" t="str">
        <f t="shared" si="1"/>
        <v>#N/A</v>
      </c>
      <c r="D89" s="13" t="str">
        <f t="shared" si="2"/>
        <v>#N/A</v>
      </c>
      <c r="E89" s="9"/>
      <c r="F89" s="9" t="s">
        <v>839</v>
      </c>
      <c r="G89" s="9" t="s">
        <v>512</v>
      </c>
      <c r="H89" s="13">
        <f t="shared" si="3"/>
        <v>21.9</v>
      </c>
      <c r="I89" s="13">
        <f t="shared" si="4"/>
        <v>0.485</v>
      </c>
      <c r="J89" s="31"/>
      <c r="K89" s="31" t="s">
        <v>843</v>
      </c>
      <c r="L89" s="10">
        <v>0.485</v>
      </c>
      <c r="M89" s="9"/>
      <c r="N89" s="9" t="s">
        <v>844</v>
      </c>
      <c r="O89" s="10">
        <v>81.4</v>
      </c>
      <c r="Q89" s="14" t="s">
        <v>845</v>
      </c>
      <c r="R89" s="14">
        <v>0.759</v>
      </c>
    </row>
    <row r="90">
      <c r="A90" s="14" t="s">
        <v>134</v>
      </c>
      <c r="B90" s="14" t="s">
        <v>719</v>
      </c>
      <c r="C90" s="13" t="str">
        <f t="shared" si="1"/>
        <v>#N/A</v>
      </c>
      <c r="D90" s="13">
        <f t="shared" si="2"/>
        <v>0.955</v>
      </c>
      <c r="E90" s="9"/>
      <c r="F90" s="9" t="s">
        <v>839</v>
      </c>
      <c r="G90" s="9" t="s">
        <v>843</v>
      </c>
      <c r="H90" s="13" t="str">
        <f t="shared" si="3"/>
        <v>#N/A</v>
      </c>
      <c r="I90" s="13">
        <f t="shared" si="4"/>
        <v>0.485</v>
      </c>
      <c r="J90" s="31"/>
      <c r="K90" s="31" t="s">
        <v>846</v>
      </c>
      <c r="L90" s="32"/>
      <c r="M90" s="9"/>
      <c r="N90" s="9" t="s">
        <v>847</v>
      </c>
      <c r="O90" s="10">
        <v>37.3</v>
      </c>
      <c r="Q90" s="14" t="s">
        <v>572</v>
      </c>
      <c r="R90" s="14">
        <v>0.756</v>
      </c>
    </row>
    <row r="91">
      <c r="A91" s="14" t="s">
        <v>135</v>
      </c>
      <c r="B91" s="14" t="s">
        <v>848</v>
      </c>
      <c r="C91" s="13" t="str">
        <f t="shared" si="1"/>
        <v>#N/A</v>
      </c>
      <c r="D91" s="13" t="str">
        <f t="shared" si="2"/>
        <v>#N/A</v>
      </c>
      <c r="E91" s="9"/>
      <c r="F91" s="9" t="s">
        <v>839</v>
      </c>
      <c r="G91" s="9" t="s">
        <v>771</v>
      </c>
      <c r="H91" s="13">
        <f t="shared" si="3"/>
        <v>16.2</v>
      </c>
      <c r="I91" s="13">
        <f t="shared" si="4"/>
        <v>0.485</v>
      </c>
      <c r="J91" s="31"/>
      <c r="K91" s="31" t="s">
        <v>849</v>
      </c>
      <c r="L91" s="10">
        <v>0.826</v>
      </c>
      <c r="M91" s="9"/>
      <c r="N91" s="9" t="s">
        <v>850</v>
      </c>
      <c r="O91" s="10">
        <v>37.8</v>
      </c>
      <c r="Q91" s="14" t="s">
        <v>785</v>
      </c>
      <c r="R91" s="14">
        <v>0.756</v>
      </c>
    </row>
    <row r="92">
      <c r="A92" s="14" t="s">
        <v>136</v>
      </c>
      <c r="B92" s="14" t="s">
        <v>851</v>
      </c>
      <c r="C92" s="13" t="str">
        <f t="shared" si="1"/>
        <v>#N/A</v>
      </c>
      <c r="D92" s="13" t="str">
        <f t="shared" si="2"/>
        <v>#N/A</v>
      </c>
      <c r="E92" s="9"/>
      <c r="F92" s="9" t="s">
        <v>839</v>
      </c>
      <c r="G92" s="9" t="s">
        <v>825</v>
      </c>
      <c r="H92" s="13" t="str">
        <f t="shared" si="3"/>
        <v>#N/A</v>
      </c>
      <c r="I92" s="13">
        <f t="shared" si="4"/>
        <v>0.485</v>
      </c>
      <c r="J92" s="31"/>
      <c r="K92" s="31" t="s">
        <v>510</v>
      </c>
      <c r="L92" s="10">
        <v>0.511</v>
      </c>
      <c r="M92" s="9"/>
      <c r="N92" s="9" t="s">
        <v>852</v>
      </c>
      <c r="O92" s="10">
        <v>73.1</v>
      </c>
      <c r="Q92" s="14" t="s">
        <v>853</v>
      </c>
      <c r="R92" s="14">
        <v>0.75</v>
      </c>
    </row>
    <row r="93">
      <c r="A93" s="14" t="s">
        <v>137</v>
      </c>
      <c r="B93" s="14" t="s">
        <v>854</v>
      </c>
      <c r="C93" s="13" t="str">
        <f t="shared" si="1"/>
        <v>#N/A</v>
      </c>
      <c r="D93" s="13" t="str">
        <f t="shared" si="2"/>
        <v>#N/A</v>
      </c>
      <c r="E93" s="9"/>
      <c r="F93" s="9" t="s">
        <v>839</v>
      </c>
      <c r="G93" s="9" t="s">
        <v>544</v>
      </c>
      <c r="H93" s="13">
        <f t="shared" si="3"/>
        <v>379</v>
      </c>
      <c r="I93" s="13">
        <f t="shared" si="4"/>
        <v>0.485</v>
      </c>
      <c r="J93" s="31"/>
      <c r="K93" s="31" t="s">
        <v>805</v>
      </c>
      <c r="L93" s="10">
        <v>0.783</v>
      </c>
      <c r="M93" s="9"/>
      <c r="N93" s="9" t="s">
        <v>855</v>
      </c>
      <c r="O93" s="10">
        <v>12.1</v>
      </c>
      <c r="Q93" s="14" t="s">
        <v>522</v>
      </c>
      <c r="R93" s="14">
        <v>0.748</v>
      </c>
    </row>
    <row r="94">
      <c r="A94" s="14" t="s">
        <v>139</v>
      </c>
      <c r="B94" s="14" t="s">
        <v>856</v>
      </c>
      <c r="C94" s="13" t="str">
        <f t="shared" si="1"/>
        <v>#N/A</v>
      </c>
      <c r="D94" s="13" t="str">
        <f t="shared" si="2"/>
        <v>#N/A</v>
      </c>
      <c r="E94" s="9"/>
      <c r="F94" s="9" t="s">
        <v>857</v>
      </c>
      <c r="G94" s="9" t="s">
        <v>544</v>
      </c>
      <c r="H94" s="13">
        <f t="shared" si="3"/>
        <v>379</v>
      </c>
      <c r="I94" s="13">
        <f t="shared" si="4"/>
        <v>0.743</v>
      </c>
      <c r="J94" s="31"/>
      <c r="K94" s="31" t="s">
        <v>858</v>
      </c>
      <c r="L94" s="10">
        <v>0.555</v>
      </c>
      <c r="Q94" s="14" t="s">
        <v>859</v>
      </c>
      <c r="R94" s="14">
        <v>0.744</v>
      </c>
    </row>
    <row r="95">
      <c r="A95" s="14" t="s">
        <v>140</v>
      </c>
      <c r="B95" s="14" t="s">
        <v>860</v>
      </c>
      <c r="C95" s="13" t="str">
        <f t="shared" si="1"/>
        <v>#N/A</v>
      </c>
      <c r="D95" s="13" t="str">
        <f t="shared" si="2"/>
        <v>#N/A</v>
      </c>
      <c r="E95" s="9"/>
      <c r="F95" s="9" t="s">
        <v>857</v>
      </c>
      <c r="G95" s="9" t="s">
        <v>650</v>
      </c>
      <c r="H95" s="13" t="str">
        <f t="shared" si="3"/>
        <v>#N/A</v>
      </c>
      <c r="I95" s="13">
        <f t="shared" si="4"/>
        <v>0.743</v>
      </c>
      <c r="J95" s="31"/>
      <c r="K95" s="31" t="s">
        <v>737</v>
      </c>
      <c r="L95" s="10">
        <v>0.88</v>
      </c>
      <c r="M95" s="33"/>
      <c r="N95" s="33" t="s">
        <v>499</v>
      </c>
      <c r="Q95" s="14" t="s">
        <v>857</v>
      </c>
      <c r="R95" s="14">
        <v>0.743</v>
      </c>
    </row>
    <row r="96">
      <c r="A96" s="14" t="s">
        <v>141</v>
      </c>
      <c r="B96" s="14" t="s">
        <v>861</v>
      </c>
      <c r="C96" s="13" t="str">
        <f t="shared" si="1"/>
        <v>#N/A</v>
      </c>
      <c r="D96" s="13" t="str">
        <f t="shared" si="2"/>
        <v>#N/A</v>
      </c>
      <c r="E96" s="9"/>
      <c r="F96" s="9" t="s">
        <v>857</v>
      </c>
      <c r="G96" s="9" t="s">
        <v>645</v>
      </c>
      <c r="H96" s="13" t="str">
        <f t="shared" si="3"/>
        <v>#N/A</v>
      </c>
      <c r="I96" s="13">
        <f t="shared" si="4"/>
        <v>0.743</v>
      </c>
      <c r="J96" s="31"/>
      <c r="K96" s="31" t="s">
        <v>538</v>
      </c>
      <c r="L96" s="10">
        <v>0.864</v>
      </c>
      <c r="M96" s="33"/>
      <c r="N96" s="33" t="s">
        <v>504</v>
      </c>
      <c r="Q96" s="14" t="s">
        <v>862</v>
      </c>
      <c r="R96" s="14">
        <v>0.742</v>
      </c>
    </row>
    <row r="97">
      <c r="A97" s="14" t="s">
        <v>142</v>
      </c>
      <c r="B97" s="14" t="s">
        <v>863</v>
      </c>
      <c r="C97" s="13" t="str">
        <f t="shared" si="1"/>
        <v>#N/A</v>
      </c>
      <c r="D97" s="13" t="str">
        <f t="shared" si="2"/>
        <v>#N/A</v>
      </c>
      <c r="E97" s="9"/>
      <c r="F97" s="9" t="s">
        <v>551</v>
      </c>
      <c r="G97" s="9" t="s">
        <v>663</v>
      </c>
      <c r="H97" s="13" t="str">
        <f t="shared" si="3"/>
        <v>#N/A</v>
      </c>
      <c r="I97" s="13">
        <f t="shared" si="4"/>
        <v>0.938</v>
      </c>
      <c r="J97" s="31"/>
      <c r="K97" s="31" t="s">
        <v>801</v>
      </c>
      <c r="L97" s="10">
        <v>0.777</v>
      </c>
      <c r="M97" s="33"/>
      <c r="N97" s="33" t="s">
        <v>508</v>
      </c>
      <c r="Q97" s="14" t="s">
        <v>864</v>
      </c>
      <c r="R97" s="14">
        <v>0.74</v>
      </c>
    </row>
    <row r="98">
      <c r="A98" s="14" t="s">
        <v>143</v>
      </c>
      <c r="B98" s="14" t="s">
        <v>865</v>
      </c>
      <c r="C98" s="13" t="str">
        <f t="shared" si="1"/>
        <v>#N/A</v>
      </c>
      <c r="D98" s="13" t="str">
        <f t="shared" si="2"/>
        <v>#N/A</v>
      </c>
      <c r="E98" s="9"/>
      <c r="F98" s="9" t="s">
        <v>551</v>
      </c>
      <c r="G98" s="9" t="s">
        <v>866</v>
      </c>
      <c r="H98" s="13" t="str">
        <f t="shared" si="3"/>
        <v>#N/A</v>
      </c>
      <c r="I98" s="13">
        <f t="shared" si="4"/>
        <v>0.938</v>
      </c>
      <c r="J98" s="31"/>
      <c r="K98" s="31" t="s">
        <v>742</v>
      </c>
      <c r="L98" s="10">
        <v>0.828</v>
      </c>
      <c r="M98" s="33"/>
      <c r="N98" s="33" t="s">
        <v>514</v>
      </c>
      <c r="Q98" s="14" t="s">
        <v>867</v>
      </c>
      <c r="R98" s="14">
        <v>0.74</v>
      </c>
    </row>
    <row r="99">
      <c r="A99" s="14" t="s">
        <v>144</v>
      </c>
      <c r="B99" s="14" t="s">
        <v>868</v>
      </c>
      <c r="C99" s="13" t="str">
        <f t="shared" si="1"/>
        <v>#N/A</v>
      </c>
      <c r="D99" s="13" t="str">
        <f t="shared" si="2"/>
        <v>#N/A</v>
      </c>
      <c r="E99" s="9"/>
      <c r="F99" s="9" t="s">
        <v>610</v>
      </c>
      <c r="G99" s="9" t="s">
        <v>671</v>
      </c>
      <c r="H99" s="13" t="str">
        <f t="shared" si="3"/>
        <v>#N/A</v>
      </c>
      <c r="I99" s="13">
        <f t="shared" si="4"/>
        <v>0.901</v>
      </c>
      <c r="J99" s="31"/>
      <c r="K99" s="31" t="s">
        <v>869</v>
      </c>
      <c r="L99" s="10">
        <v>0.955</v>
      </c>
      <c r="M99" s="33"/>
      <c r="N99" s="33" t="s">
        <v>511</v>
      </c>
      <c r="Q99" s="14" t="s">
        <v>870</v>
      </c>
      <c r="R99" s="14">
        <v>0.738</v>
      </c>
    </row>
    <row r="100">
      <c r="A100" s="14" t="s">
        <v>145</v>
      </c>
      <c r="B100" s="14" t="s">
        <v>871</v>
      </c>
      <c r="C100" s="13" t="str">
        <f t="shared" si="1"/>
        <v>#N/A</v>
      </c>
      <c r="D100" s="13" t="str">
        <f t="shared" si="2"/>
        <v>#N/A</v>
      </c>
      <c r="E100" s="9"/>
      <c r="F100" s="9" t="s">
        <v>872</v>
      </c>
      <c r="G100" s="9" t="s">
        <v>581</v>
      </c>
      <c r="H100" s="13">
        <f t="shared" si="3"/>
        <v>77.2</v>
      </c>
      <c r="I100" s="13">
        <f t="shared" si="4"/>
        <v>0.703</v>
      </c>
      <c r="J100" s="31"/>
      <c r="K100" s="31" t="s">
        <v>505</v>
      </c>
      <c r="L100" s="10">
        <v>0.825</v>
      </c>
      <c r="M100" s="33"/>
      <c r="N100" s="33" t="s">
        <v>521</v>
      </c>
      <c r="Q100" s="14" t="s">
        <v>873</v>
      </c>
      <c r="R100" s="14">
        <v>0.738</v>
      </c>
    </row>
    <row r="101">
      <c r="A101" s="14" t="s">
        <v>148</v>
      </c>
      <c r="B101" s="14" t="s">
        <v>595</v>
      </c>
      <c r="C101" s="13">
        <f t="shared" si="1"/>
        <v>56.4</v>
      </c>
      <c r="D101" s="13" t="str">
        <f t="shared" si="2"/>
        <v>#N/A</v>
      </c>
      <c r="E101" s="9"/>
      <c r="F101" s="9" t="s">
        <v>874</v>
      </c>
      <c r="G101" s="9" t="s">
        <v>544</v>
      </c>
      <c r="H101" s="13">
        <f t="shared" si="3"/>
        <v>379</v>
      </c>
      <c r="I101" s="13">
        <f t="shared" si="4"/>
        <v>0.496</v>
      </c>
      <c r="J101" s="31"/>
      <c r="K101" s="31" t="s">
        <v>875</v>
      </c>
      <c r="L101" s="10">
        <v>0.957</v>
      </c>
      <c r="M101" s="33"/>
      <c r="N101" s="33" t="s">
        <v>526</v>
      </c>
      <c r="Q101" s="14" t="s">
        <v>876</v>
      </c>
      <c r="R101" s="14">
        <v>0.737</v>
      </c>
    </row>
    <row r="102">
      <c r="A102" s="14" t="s">
        <v>150</v>
      </c>
      <c r="B102" s="14" t="s">
        <v>877</v>
      </c>
      <c r="C102" s="13" t="str">
        <f t="shared" si="1"/>
        <v>#N/A</v>
      </c>
      <c r="D102" s="13" t="str">
        <f t="shared" si="2"/>
        <v>#N/A</v>
      </c>
      <c r="E102" s="9"/>
      <c r="F102" s="9" t="s">
        <v>746</v>
      </c>
      <c r="G102" s="9" t="s">
        <v>676</v>
      </c>
      <c r="H102" s="13" t="str">
        <f t="shared" si="3"/>
        <v>#N/A</v>
      </c>
      <c r="I102" s="13">
        <f t="shared" si="4"/>
        <v>0.812</v>
      </c>
      <c r="J102" s="31"/>
      <c r="K102" s="31" t="s">
        <v>634</v>
      </c>
      <c r="L102" s="10">
        <v>0.829</v>
      </c>
      <c r="M102" s="33"/>
      <c r="N102" s="33" t="s">
        <v>512</v>
      </c>
      <c r="Q102" s="14" t="s">
        <v>639</v>
      </c>
      <c r="R102" s="14">
        <v>0.735</v>
      </c>
    </row>
    <row r="103">
      <c r="A103" s="14" t="s">
        <v>152</v>
      </c>
      <c r="B103" s="14" t="s">
        <v>602</v>
      </c>
      <c r="C103" s="13">
        <f t="shared" si="1"/>
        <v>43.9</v>
      </c>
      <c r="D103" s="13" t="str">
        <f t="shared" si="2"/>
        <v>#N/A</v>
      </c>
      <c r="E103" s="9"/>
      <c r="F103" s="9" t="s">
        <v>525</v>
      </c>
      <c r="G103" s="9" t="s">
        <v>567</v>
      </c>
      <c r="H103" s="13">
        <f t="shared" si="3"/>
        <v>76.1</v>
      </c>
      <c r="I103" s="13">
        <f t="shared" si="4"/>
        <v>0.947</v>
      </c>
      <c r="J103" s="31"/>
      <c r="K103" s="31" t="s">
        <v>878</v>
      </c>
      <c r="L103" s="10">
        <v>0.796</v>
      </c>
      <c r="M103" s="33"/>
      <c r="N103" s="33" t="s">
        <v>536</v>
      </c>
      <c r="Q103" s="14" t="s">
        <v>879</v>
      </c>
      <c r="R103" s="14">
        <v>0.734</v>
      </c>
    </row>
    <row r="104">
      <c r="A104" s="14" t="s">
        <v>153</v>
      </c>
      <c r="B104" s="14" t="s">
        <v>880</v>
      </c>
      <c r="C104" s="13" t="str">
        <f t="shared" si="1"/>
        <v>#N/A</v>
      </c>
      <c r="D104" s="13" t="str">
        <f t="shared" si="2"/>
        <v>#N/A</v>
      </c>
      <c r="E104" s="9"/>
      <c r="F104" s="9" t="s">
        <v>881</v>
      </c>
      <c r="G104" s="9" t="s">
        <v>544</v>
      </c>
      <c r="H104" s="13">
        <f t="shared" si="3"/>
        <v>379</v>
      </c>
      <c r="I104" s="13">
        <f t="shared" si="4"/>
        <v>0.611</v>
      </c>
      <c r="J104" s="31"/>
      <c r="K104" s="31" t="s">
        <v>882</v>
      </c>
      <c r="L104" s="10">
        <v>0.571</v>
      </c>
      <c r="M104" s="33"/>
      <c r="N104" s="33" t="s">
        <v>542</v>
      </c>
      <c r="Q104" s="14" t="s">
        <v>883</v>
      </c>
      <c r="R104" s="14">
        <v>0.729</v>
      </c>
    </row>
    <row r="105">
      <c r="A105" s="14" t="s">
        <v>154</v>
      </c>
      <c r="B105" s="14" t="s">
        <v>884</v>
      </c>
      <c r="C105" s="13" t="str">
        <f t="shared" si="1"/>
        <v>#N/A</v>
      </c>
      <c r="D105" s="13" t="str">
        <f t="shared" si="2"/>
        <v>#N/A</v>
      </c>
      <c r="E105" s="9"/>
      <c r="F105" s="9" t="s">
        <v>637</v>
      </c>
      <c r="G105" s="9" t="s">
        <v>593</v>
      </c>
      <c r="H105" s="13">
        <f t="shared" si="3"/>
        <v>13.1</v>
      </c>
      <c r="I105" s="13">
        <f t="shared" si="4"/>
        <v>0.888</v>
      </c>
      <c r="J105" s="31"/>
      <c r="K105" s="31" t="s">
        <v>885</v>
      </c>
      <c r="L105" s="10">
        <v>0.571</v>
      </c>
      <c r="M105" s="33"/>
      <c r="N105" s="33" t="s">
        <v>523</v>
      </c>
      <c r="Q105" s="14" t="s">
        <v>886</v>
      </c>
      <c r="R105" s="14">
        <v>0.728</v>
      </c>
    </row>
    <row r="106">
      <c r="A106" s="14" t="s">
        <v>156</v>
      </c>
      <c r="B106" s="14" t="s">
        <v>694</v>
      </c>
      <c r="C106" s="13" t="str">
        <f t="shared" si="1"/>
        <v>#N/A</v>
      </c>
      <c r="D106" s="13">
        <f t="shared" si="2"/>
        <v>0.919</v>
      </c>
      <c r="E106" s="9"/>
      <c r="F106" s="9" t="s">
        <v>794</v>
      </c>
      <c r="G106" s="9" t="s">
        <v>544</v>
      </c>
      <c r="H106" s="13">
        <f t="shared" si="3"/>
        <v>379</v>
      </c>
      <c r="I106" s="13">
        <f t="shared" si="4"/>
        <v>0.779</v>
      </c>
      <c r="J106" s="31"/>
      <c r="K106" s="31" t="s">
        <v>887</v>
      </c>
      <c r="L106" s="10">
        <v>0.571</v>
      </c>
      <c r="M106" s="33"/>
      <c r="N106" s="33" t="s">
        <v>552</v>
      </c>
      <c r="Q106" s="14" t="s">
        <v>888</v>
      </c>
      <c r="R106" s="14">
        <v>0.725</v>
      </c>
    </row>
    <row r="107">
      <c r="A107" s="14" t="s">
        <v>158</v>
      </c>
      <c r="B107" s="14" t="s">
        <v>609</v>
      </c>
      <c r="C107" s="13">
        <f t="shared" si="1"/>
        <v>341</v>
      </c>
      <c r="D107" s="13">
        <f t="shared" si="2"/>
        <v>0.645</v>
      </c>
      <c r="E107" s="9"/>
      <c r="F107" s="9" t="s">
        <v>889</v>
      </c>
      <c r="G107" s="9" t="s">
        <v>549</v>
      </c>
      <c r="H107" s="13">
        <f t="shared" si="3"/>
        <v>480</v>
      </c>
      <c r="I107" s="13">
        <f t="shared" si="4"/>
        <v>0.663</v>
      </c>
      <c r="J107" s="31"/>
      <c r="K107" s="31" t="s">
        <v>890</v>
      </c>
      <c r="L107" s="10">
        <v>0.782</v>
      </c>
      <c r="M107" s="33"/>
      <c r="N107" s="33" t="s">
        <v>557</v>
      </c>
      <c r="Q107" s="14" t="s">
        <v>891</v>
      </c>
      <c r="R107" s="14">
        <v>0.724</v>
      </c>
    </row>
    <row r="108">
      <c r="A108" s="14" t="s">
        <v>159</v>
      </c>
      <c r="B108" s="14" t="s">
        <v>645</v>
      </c>
      <c r="C108" s="13" t="str">
        <f t="shared" si="1"/>
        <v>#N/A</v>
      </c>
      <c r="D108" s="13">
        <f t="shared" si="2"/>
        <v>0.743</v>
      </c>
      <c r="E108" s="9"/>
      <c r="F108" s="9" t="s">
        <v>892</v>
      </c>
      <c r="G108" s="9" t="s">
        <v>581</v>
      </c>
      <c r="H108" s="13">
        <f t="shared" si="3"/>
        <v>77.2</v>
      </c>
      <c r="I108" s="13">
        <f t="shared" si="4"/>
        <v>0.477</v>
      </c>
      <c r="J108" s="31"/>
      <c r="K108" s="31" t="s">
        <v>774</v>
      </c>
      <c r="L108" s="10">
        <v>0.86</v>
      </c>
      <c r="M108" s="33"/>
      <c r="N108" s="33" t="s">
        <v>562</v>
      </c>
      <c r="Q108" s="14" t="s">
        <v>893</v>
      </c>
      <c r="R108" s="14">
        <v>0.72</v>
      </c>
    </row>
    <row r="109">
      <c r="A109" s="14" t="s">
        <v>212</v>
      </c>
      <c r="B109" s="14" t="s">
        <v>699</v>
      </c>
      <c r="C109" s="13" t="str">
        <f t="shared" si="1"/>
        <v>#N/A</v>
      </c>
      <c r="D109" s="13">
        <f t="shared" si="2"/>
        <v>0.555</v>
      </c>
      <c r="E109" s="9"/>
      <c r="F109" s="9" t="s">
        <v>894</v>
      </c>
      <c r="G109" s="9" t="s">
        <v>538</v>
      </c>
      <c r="H109" s="13">
        <f t="shared" si="3"/>
        <v>221</v>
      </c>
      <c r="I109" s="13">
        <f t="shared" si="4"/>
        <v>0.48</v>
      </c>
      <c r="J109" s="31"/>
      <c r="K109" s="31" t="s">
        <v>895</v>
      </c>
      <c r="L109" s="10">
        <v>0.917</v>
      </c>
      <c r="M109" s="33"/>
      <c r="N109" s="33" t="s">
        <v>516</v>
      </c>
      <c r="Q109" s="14" t="s">
        <v>621</v>
      </c>
      <c r="R109" s="14">
        <v>0.718</v>
      </c>
    </row>
    <row r="110">
      <c r="A110" s="14" t="s">
        <v>160</v>
      </c>
      <c r="B110" s="14" t="s">
        <v>592</v>
      </c>
      <c r="C110" s="13" t="str">
        <f t="shared" si="1"/>
        <v>#N/A</v>
      </c>
      <c r="D110" s="13">
        <f t="shared" si="2"/>
        <v>0.851</v>
      </c>
      <c r="E110" s="9"/>
      <c r="F110" s="9" t="s">
        <v>896</v>
      </c>
      <c r="G110" s="9" t="s">
        <v>544</v>
      </c>
      <c r="H110" s="13">
        <f t="shared" si="3"/>
        <v>379</v>
      </c>
      <c r="I110" s="13">
        <f t="shared" si="4"/>
        <v>0.682</v>
      </c>
      <c r="J110" s="31"/>
      <c r="K110" s="31" t="s">
        <v>771</v>
      </c>
      <c r="L110" s="10">
        <v>0.485</v>
      </c>
      <c r="M110" s="33"/>
      <c r="N110" s="33" t="s">
        <v>571</v>
      </c>
      <c r="Q110" s="14" t="s">
        <v>897</v>
      </c>
      <c r="R110" s="14">
        <v>0.718</v>
      </c>
    </row>
    <row r="111">
      <c r="A111" s="14" t="s">
        <v>161</v>
      </c>
      <c r="B111" s="14" t="s">
        <v>898</v>
      </c>
      <c r="C111" s="13" t="str">
        <f t="shared" si="1"/>
        <v>#N/A</v>
      </c>
      <c r="D111" s="13" t="str">
        <f t="shared" si="2"/>
        <v>#N/A</v>
      </c>
      <c r="E111" s="9"/>
      <c r="F111" s="9" t="s">
        <v>899</v>
      </c>
      <c r="G111" s="9" t="s">
        <v>581</v>
      </c>
      <c r="H111" s="13">
        <f t="shared" si="3"/>
        <v>77.2</v>
      </c>
      <c r="I111" s="13">
        <f t="shared" si="4"/>
        <v>0.51</v>
      </c>
      <c r="J111" s="31"/>
      <c r="K111" s="31" t="s">
        <v>900</v>
      </c>
      <c r="L111" s="10">
        <v>0.709</v>
      </c>
      <c r="M111" s="33"/>
      <c r="N111" s="33" t="s">
        <v>574</v>
      </c>
      <c r="Q111" s="14" t="s">
        <v>901</v>
      </c>
      <c r="R111" s="14">
        <v>0.718</v>
      </c>
    </row>
    <row r="112">
      <c r="A112" s="14" t="s">
        <v>162</v>
      </c>
      <c r="B112" s="14" t="s">
        <v>690</v>
      </c>
      <c r="C112" s="13" t="str">
        <f t="shared" si="1"/>
        <v>#N/A</v>
      </c>
      <c r="D112" s="13">
        <f t="shared" si="2"/>
        <v>0.51</v>
      </c>
      <c r="E112" s="9"/>
      <c r="F112" s="9" t="s">
        <v>899</v>
      </c>
      <c r="G112" s="9" t="s">
        <v>690</v>
      </c>
      <c r="H112" s="13" t="str">
        <f t="shared" si="3"/>
        <v>#N/A</v>
      </c>
      <c r="I112" s="13">
        <f t="shared" si="4"/>
        <v>0.51</v>
      </c>
      <c r="J112" s="31"/>
      <c r="K112" s="31" t="s">
        <v>902</v>
      </c>
      <c r="L112" s="10">
        <v>0.709</v>
      </c>
      <c r="M112" s="33"/>
      <c r="N112" s="33" t="s">
        <v>578</v>
      </c>
      <c r="Q112" s="14" t="s">
        <v>608</v>
      </c>
      <c r="R112" s="14">
        <v>0.716</v>
      </c>
    </row>
    <row r="113">
      <c r="A113" s="14" t="s">
        <v>163</v>
      </c>
      <c r="B113" s="14" t="s">
        <v>615</v>
      </c>
      <c r="C113" s="13">
        <f t="shared" si="1"/>
        <v>12.6</v>
      </c>
      <c r="D113" s="13">
        <f t="shared" si="2"/>
        <v>0.854</v>
      </c>
      <c r="E113" s="9"/>
      <c r="F113" s="9" t="s">
        <v>903</v>
      </c>
      <c r="G113" s="9" t="s">
        <v>549</v>
      </c>
      <c r="H113" s="13">
        <f t="shared" si="3"/>
        <v>480</v>
      </c>
      <c r="I113" s="13">
        <f t="shared" si="4"/>
        <v>0.634</v>
      </c>
      <c r="J113" s="31"/>
      <c r="K113" s="31" t="s">
        <v>549</v>
      </c>
      <c r="L113" s="10">
        <v>0.904</v>
      </c>
      <c r="M113" s="33"/>
      <c r="N113" s="33" t="s">
        <v>582</v>
      </c>
      <c r="Q113" s="14" t="s">
        <v>904</v>
      </c>
      <c r="R113" s="14">
        <v>0.715</v>
      </c>
    </row>
    <row r="114">
      <c r="A114" s="14" t="s">
        <v>164</v>
      </c>
      <c r="B114" s="14" t="s">
        <v>528</v>
      </c>
      <c r="C114" s="13" t="str">
        <f t="shared" si="1"/>
        <v>#N/A</v>
      </c>
      <c r="D114" s="13">
        <f t="shared" si="2"/>
        <v>0.776</v>
      </c>
      <c r="E114" s="9"/>
      <c r="F114" s="9" t="s">
        <v>673</v>
      </c>
      <c r="G114" s="9" t="s">
        <v>615</v>
      </c>
      <c r="H114" s="13">
        <f t="shared" si="3"/>
        <v>12.6</v>
      </c>
      <c r="I114" s="13">
        <f t="shared" si="4"/>
        <v>0.854</v>
      </c>
      <c r="J114" s="31"/>
      <c r="K114" s="31" t="s">
        <v>905</v>
      </c>
      <c r="L114" s="10">
        <v>0.806</v>
      </c>
      <c r="M114" s="33"/>
      <c r="N114" s="33" t="s">
        <v>587</v>
      </c>
      <c r="Q114" s="14" t="s">
        <v>906</v>
      </c>
      <c r="R114" s="14">
        <v>0.715</v>
      </c>
    </row>
    <row r="115">
      <c r="A115" s="14" t="s">
        <v>166</v>
      </c>
      <c r="B115" s="14" t="s">
        <v>907</v>
      </c>
      <c r="C115" s="13" t="str">
        <f t="shared" si="1"/>
        <v>#N/A</v>
      </c>
      <c r="D115" s="13" t="str">
        <f t="shared" si="2"/>
        <v>#N/A</v>
      </c>
      <c r="E115" s="9"/>
      <c r="F115" s="9" t="s">
        <v>520</v>
      </c>
      <c r="G115" s="9" t="s">
        <v>708</v>
      </c>
      <c r="H115" s="13" t="str">
        <f t="shared" si="3"/>
        <v>#N/A</v>
      </c>
      <c r="I115" s="13">
        <f t="shared" si="4"/>
        <v>0.949</v>
      </c>
      <c r="J115" s="31"/>
      <c r="K115" s="31" t="s">
        <v>908</v>
      </c>
      <c r="L115" s="10">
        <v>0.544</v>
      </c>
      <c r="M115" s="33"/>
      <c r="N115" s="33" t="s">
        <v>533</v>
      </c>
      <c r="Q115" s="14" t="s">
        <v>909</v>
      </c>
      <c r="R115" s="14">
        <v>0.711</v>
      </c>
    </row>
    <row r="116">
      <c r="A116" s="14" t="s">
        <v>222</v>
      </c>
      <c r="B116" s="14" t="s">
        <v>910</v>
      </c>
      <c r="C116" s="13" t="str">
        <f t="shared" si="1"/>
        <v>#N/A</v>
      </c>
      <c r="D116" s="13" t="str">
        <f t="shared" si="2"/>
        <v>#N/A</v>
      </c>
      <c r="E116" s="9"/>
      <c r="F116" s="9" t="s">
        <v>520</v>
      </c>
      <c r="G116" s="9" t="s">
        <v>711</v>
      </c>
      <c r="H116" s="13" t="str">
        <f t="shared" si="3"/>
        <v>#N/A</v>
      </c>
      <c r="I116" s="13">
        <f t="shared" si="4"/>
        <v>0.949</v>
      </c>
      <c r="J116" s="31"/>
      <c r="K116" s="31" t="s">
        <v>835</v>
      </c>
      <c r="L116" s="10">
        <v>0.709</v>
      </c>
      <c r="M116" s="33"/>
      <c r="N116" s="33" t="s">
        <v>539</v>
      </c>
      <c r="Q116" s="14" t="s">
        <v>911</v>
      </c>
      <c r="R116" s="14">
        <v>0.709</v>
      </c>
    </row>
    <row r="117">
      <c r="A117" s="14" t="s">
        <v>167</v>
      </c>
      <c r="B117" s="14" t="s">
        <v>912</v>
      </c>
      <c r="C117" s="13" t="str">
        <f t="shared" si="1"/>
        <v>#N/A</v>
      </c>
      <c r="D117" s="13" t="str">
        <f t="shared" si="2"/>
        <v>#N/A</v>
      </c>
      <c r="E117" s="9"/>
      <c r="F117" s="9" t="s">
        <v>913</v>
      </c>
      <c r="G117" s="9" t="s">
        <v>609</v>
      </c>
      <c r="H117" s="13">
        <f t="shared" si="3"/>
        <v>341</v>
      </c>
      <c r="I117" s="13">
        <f t="shared" si="4"/>
        <v>0.645</v>
      </c>
      <c r="J117" s="31"/>
      <c r="K117" s="31" t="s">
        <v>866</v>
      </c>
      <c r="L117" s="10">
        <v>0.945</v>
      </c>
      <c r="M117" s="33"/>
      <c r="N117" s="33" t="s">
        <v>597</v>
      </c>
      <c r="Q117" s="14" t="s">
        <v>914</v>
      </c>
      <c r="R117" s="14">
        <v>0.708</v>
      </c>
    </row>
    <row r="118">
      <c r="A118" s="14" t="s">
        <v>168</v>
      </c>
      <c r="B118" s="14" t="s">
        <v>623</v>
      </c>
      <c r="C118" s="13">
        <f t="shared" si="1"/>
        <v>43.4</v>
      </c>
      <c r="D118" s="13">
        <f t="shared" si="2"/>
        <v>0.718</v>
      </c>
      <c r="E118" s="9"/>
      <c r="F118" s="9" t="s">
        <v>913</v>
      </c>
      <c r="G118" s="9" t="s">
        <v>544</v>
      </c>
      <c r="H118" s="13">
        <f t="shared" si="3"/>
        <v>379</v>
      </c>
      <c r="I118" s="13">
        <f t="shared" si="4"/>
        <v>0.645</v>
      </c>
      <c r="J118" s="31"/>
      <c r="K118" s="31" t="s">
        <v>915</v>
      </c>
      <c r="L118" s="10">
        <v>0.668</v>
      </c>
      <c r="M118" s="33"/>
      <c r="N118" s="33" t="s">
        <v>601</v>
      </c>
      <c r="Q118" s="14" t="s">
        <v>806</v>
      </c>
      <c r="R118" s="14">
        <v>0.707</v>
      </c>
    </row>
    <row r="119">
      <c r="A119" s="14" t="s">
        <v>169</v>
      </c>
      <c r="B119" s="14" t="s">
        <v>916</v>
      </c>
      <c r="C119" s="13" t="str">
        <f t="shared" si="1"/>
        <v>#N/A</v>
      </c>
      <c r="D119" s="13" t="str">
        <f t="shared" si="2"/>
        <v>#N/A</v>
      </c>
      <c r="E119" s="9"/>
      <c r="F119" s="9" t="s">
        <v>897</v>
      </c>
      <c r="G119" s="9" t="s">
        <v>623</v>
      </c>
      <c r="H119" s="13">
        <f t="shared" si="3"/>
        <v>43.4</v>
      </c>
      <c r="I119" s="13">
        <f t="shared" si="4"/>
        <v>0.718</v>
      </c>
      <c r="J119" s="31"/>
      <c r="K119" s="31" t="s">
        <v>527</v>
      </c>
      <c r="L119" s="10">
        <v>0.748</v>
      </c>
      <c r="M119" s="33"/>
      <c r="N119" s="33" t="s">
        <v>604</v>
      </c>
      <c r="Q119" s="14" t="s">
        <v>917</v>
      </c>
      <c r="R119" s="14">
        <v>0.704</v>
      </c>
    </row>
    <row r="120">
      <c r="A120" s="14" t="s">
        <v>171</v>
      </c>
      <c r="B120" s="14" t="s">
        <v>619</v>
      </c>
      <c r="C120" s="13">
        <f t="shared" si="1"/>
        <v>27</v>
      </c>
      <c r="D120" s="13" t="str">
        <f t="shared" si="2"/>
        <v>#N/A</v>
      </c>
      <c r="E120" s="9"/>
      <c r="F120" s="9" t="s">
        <v>783</v>
      </c>
      <c r="G120" s="9" t="s">
        <v>805</v>
      </c>
      <c r="H120" s="13" t="str">
        <f t="shared" si="3"/>
        <v>#N/A</v>
      </c>
      <c r="I120" s="13">
        <f t="shared" si="4"/>
        <v>0.783</v>
      </c>
      <c r="J120" s="31"/>
      <c r="K120" s="31" t="s">
        <v>808</v>
      </c>
      <c r="L120" s="10">
        <v>0.938</v>
      </c>
      <c r="M120" s="33"/>
      <c r="N120" s="33" t="s">
        <v>519</v>
      </c>
      <c r="Q120" s="14" t="s">
        <v>918</v>
      </c>
      <c r="R120" s="14">
        <v>0.704</v>
      </c>
    </row>
    <row r="121">
      <c r="A121" s="14" t="s">
        <v>228</v>
      </c>
      <c r="B121" s="14" t="s">
        <v>919</v>
      </c>
      <c r="C121" s="13" t="str">
        <f t="shared" si="1"/>
        <v>#N/A</v>
      </c>
      <c r="D121" s="13" t="str">
        <f t="shared" si="2"/>
        <v>#N/A</v>
      </c>
      <c r="E121" s="9"/>
      <c r="F121" s="9" t="s">
        <v>920</v>
      </c>
      <c r="G121" s="9" t="s">
        <v>523</v>
      </c>
      <c r="H121" s="13" t="str">
        <f t="shared" si="3"/>
        <v>#N/A</v>
      </c>
      <c r="I121" s="13">
        <f t="shared" si="4"/>
        <v>0.674</v>
      </c>
      <c r="J121" s="31"/>
      <c r="K121" s="31" t="s">
        <v>791</v>
      </c>
      <c r="L121" s="10">
        <v>0.606</v>
      </c>
      <c r="M121" s="33"/>
      <c r="N121" s="33" t="s">
        <v>612</v>
      </c>
      <c r="Q121" s="14" t="s">
        <v>872</v>
      </c>
      <c r="R121" s="14">
        <v>0.703</v>
      </c>
    </row>
    <row r="122">
      <c r="A122" s="14" t="s">
        <v>172</v>
      </c>
      <c r="B122" s="14" t="s">
        <v>921</v>
      </c>
      <c r="C122" s="13" t="str">
        <f t="shared" si="1"/>
        <v>#N/A</v>
      </c>
      <c r="D122" s="13" t="str">
        <f t="shared" si="2"/>
        <v>#N/A</v>
      </c>
      <c r="E122" s="9"/>
      <c r="F122" s="9" t="s">
        <v>507</v>
      </c>
      <c r="G122" s="9" t="s">
        <v>544</v>
      </c>
      <c r="H122" s="13">
        <f t="shared" si="3"/>
        <v>379</v>
      </c>
      <c r="I122" s="13">
        <f t="shared" si="4"/>
        <v>0.955</v>
      </c>
      <c r="J122" s="31"/>
      <c r="K122" s="31" t="s">
        <v>816</v>
      </c>
      <c r="L122" s="10">
        <v>0.777</v>
      </c>
      <c r="M122" s="33"/>
      <c r="N122" s="33" t="s">
        <v>617</v>
      </c>
      <c r="Q122" s="14"/>
    </row>
    <row r="123">
      <c r="A123" s="14" t="s">
        <v>173</v>
      </c>
      <c r="B123" s="14" t="s">
        <v>922</v>
      </c>
      <c r="C123" s="13" t="str">
        <f t="shared" si="1"/>
        <v>#N/A</v>
      </c>
      <c r="D123" s="13" t="str">
        <f t="shared" si="2"/>
        <v>#N/A</v>
      </c>
      <c r="E123" s="9"/>
      <c r="F123" s="9" t="s">
        <v>507</v>
      </c>
      <c r="G123" s="9" t="s">
        <v>719</v>
      </c>
      <c r="H123" s="13" t="str">
        <f t="shared" si="3"/>
        <v>#N/A</v>
      </c>
      <c r="I123" s="13">
        <f t="shared" si="4"/>
        <v>0.955</v>
      </c>
      <c r="J123" s="31"/>
      <c r="K123" s="31" t="s">
        <v>825</v>
      </c>
      <c r="L123" s="10">
        <v>0.485</v>
      </c>
      <c r="M123" s="33"/>
      <c r="N123" s="33" t="s">
        <v>545</v>
      </c>
      <c r="Q123" s="14" t="s">
        <v>923</v>
      </c>
      <c r="R123" s="14">
        <v>0.697</v>
      </c>
    </row>
    <row r="124">
      <c r="A124" s="14" t="s">
        <v>174</v>
      </c>
      <c r="B124" s="14" t="s">
        <v>924</v>
      </c>
      <c r="C124" s="13" t="str">
        <f t="shared" si="1"/>
        <v>#N/A</v>
      </c>
      <c r="D124" s="13" t="str">
        <f t="shared" si="2"/>
        <v>#N/A</v>
      </c>
      <c r="E124" s="9"/>
      <c r="F124" s="9" t="s">
        <v>586</v>
      </c>
      <c r="G124" s="9" t="s">
        <v>694</v>
      </c>
      <c r="H124" s="13" t="str">
        <f t="shared" si="3"/>
        <v>#N/A</v>
      </c>
      <c r="I124" s="13">
        <f t="shared" si="4"/>
        <v>0.919</v>
      </c>
      <c r="J124" s="31"/>
      <c r="K124" s="31" t="s">
        <v>925</v>
      </c>
      <c r="L124" s="10">
        <v>0.555</v>
      </c>
      <c r="M124" s="33"/>
      <c r="N124" s="33" t="s">
        <v>625</v>
      </c>
      <c r="Q124" s="14" t="s">
        <v>926</v>
      </c>
      <c r="R124" s="14">
        <v>0.686</v>
      </c>
    </row>
    <row r="125">
      <c r="A125" s="14" t="s">
        <v>175</v>
      </c>
      <c r="B125" s="14" t="s">
        <v>927</v>
      </c>
      <c r="C125" s="13" t="str">
        <f t="shared" si="1"/>
        <v>#N/A</v>
      </c>
      <c r="D125" s="13" t="str">
        <f t="shared" si="2"/>
        <v>#N/A</v>
      </c>
      <c r="E125" s="9"/>
      <c r="F125" s="9" t="s">
        <v>629</v>
      </c>
      <c r="G125" s="9" t="s">
        <v>631</v>
      </c>
      <c r="H125" s="13">
        <f t="shared" si="3"/>
        <v>64.8</v>
      </c>
      <c r="I125" s="13">
        <f t="shared" si="4"/>
        <v>0.892</v>
      </c>
      <c r="J125" s="31"/>
      <c r="K125" s="31" t="s">
        <v>928</v>
      </c>
      <c r="L125" s="1"/>
      <c r="M125" s="33"/>
      <c r="N125" s="33" t="s">
        <v>559</v>
      </c>
      <c r="Q125" s="14" t="s">
        <v>896</v>
      </c>
      <c r="R125" s="14">
        <v>0.682</v>
      </c>
    </row>
    <row r="126">
      <c r="A126" s="14" t="s">
        <v>176</v>
      </c>
      <c r="B126" s="14" t="s">
        <v>708</v>
      </c>
      <c r="C126" s="13" t="str">
        <f t="shared" si="1"/>
        <v>#N/A</v>
      </c>
      <c r="D126" s="13">
        <f t="shared" si="2"/>
        <v>0.949</v>
      </c>
      <c r="E126" s="9"/>
      <c r="F126" s="9" t="s">
        <v>929</v>
      </c>
      <c r="G126" s="9" t="s">
        <v>581</v>
      </c>
      <c r="H126" s="13">
        <f t="shared" si="3"/>
        <v>77.2</v>
      </c>
      <c r="I126" s="13">
        <f t="shared" si="4"/>
        <v>0.538</v>
      </c>
      <c r="J126" s="31"/>
      <c r="K126" s="31" t="s">
        <v>888</v>
      </c>
      <c r="L126" s="10">
        <v>0.571</v>
      </c>
      <c r="M126" s="33"/>
      <c r="N126" s="33" t="s">
        <v>529</v>
      </c>
      <c r="Q126" s="14" t="s">
        <v>920</v>
      </c>
      <c r="R126" s="14">
        <v>0.674</v>
      </c>
    </row>
    <row r="127">
      <c r="A127" s="14" t="s">
        <v>177</v>
      </c>
      <c r="B127" s="14" t="s">
        <v>631</v>
      </c>
      <c r="C127" s="13">
        <f t="shared" si="1"/>
        <v>64.8</v>
      </c>
      <c r="D127" s="13">
        <f t="shared" si="2"/>
        <v>0.955</v>
      </c>
      <c r="E127" s="9"/>
      <c r="F127" s="9" t="s">
        <v>879</v>
      </c>
      <c r="G127" s="9" t="s">
        <v>544</v>
      </c>
      <c r="H127" s="13">
        <f t="shared" si="3"/>
        <v>379</v>
      </c>
      <c r="I127" s="13">
        <f t="shared" si="4"/>
        <v>0.734</v>
      </c>
      <c r="J127" s="31"/>
      <c r="K127" s="31" t="s">
        <v>930</v>
      </c>
      <c r="L127" s="10">
        <v>0.725</v>
      </c>
      <c r="M127" s="33"/>
      <c r="N127" s="33" t="s">
        <v>638</v>
      </c>
      <c r="Q127" s="14" t="s">
        <v>811</v>
      </c>
      <c r="R127" s="14">
        <v>0.673</v>
      </c>
    </row>
    <row r="128">
      <c r="A128" s="14" t="s">
        <v>181</v>
      </c>
      <c r="B128" s="14" t="s">
        <v>931</v>
      </c>
      <c r="C128" s="13" t="str">
        <f t="shared" si="1"/>
        <v>#N/A</v>
      </c>
      <c r="D128" s="13" t="str">
        <f t="shared" si="2"/>
        <v>#N/A</v>
      </c>
      <c r="E128" s="9"/>
      <c r="F128" s="9" t="s">
        <v>590</v>
      </c>
      <c r="G128" s="9" t="s">
        <v>636</v>
      </c>
      <c r="H128" s="13">
        <f t="shared" si="3"/>
        <v>128</v>
      </c>
      <c r="I128" s="13">
        <f t="shared" si="4"/>
        <v>0.919</v>
      </c>
      <c r="J128" s="31"/>
      <c r="K128" s="31" t="s">
        <v>932</v>
      </c>
      <c r="L128" s="10">
        <v>0.709</v>
      </c>
      <c r="M128" s="33"/>
      <c r="N128" s="33" t="s">
        <v>643</v>
      </c>
      <c r="Q128" s="14" t="s">
        <v>933</v>
      </c>
      <c r="R128" s="14">
        <v>0.668</v>
      </c>
    </row>
    <row r="129">
      <c r="A129" s="14" t="s">
        <v>183</v>
      </c>
      <c r="B129" s="14" t="s">
        <v>636</v>
      </c>
      <c r="C129" s="13">
        <f t="shared" si="1"/>
        <v>128</v>
      </c>
      <c r="D129" s="13">
        <f t="shared" si="2"/>
        <v>0.919</v>
      </c>
      <c r="E129" s="9"/>
      <c r="F129" s="9" t="s">
        <v>883</v>
      </c>
      <c r="G129" s="9" t="s">
        <v>523</v>
      </c>
      <c r="H129" s="13" t="str">
        <f t="shared" si="3"/>
        <v>#N/A</v>
      </c>
      <c r="I129" s="13">
        <f t="shared" si="4"/>
        <v>0.729</v>
      </c>
      <c r="J129" s="31"/>
      <c r="K129" s="31" t="s">
        <v>644</v>
      </c>
      <c r="L129" s="10">
        <v>0.735</v>
      </c>
      <c r="M129" s="33"/>
      <c r="N129" s="33" t="s">
        <v>648</v>
      </c>
      <c r="Q129" s="14" t="s">
        <v>698</v>
      </c>
      <c r="R129" s="14">
        <v>0.665</v>
      </c>
    </row>
    <row r="130">
      <c r="A130" s="14" t="s">
        <v>185</v>
      </c>
      <c r="B130" s="14" t="s">
        <v>934</v>
      </c>
      <c r="C130" s="13" t="str">
        <f t="shared" si="1"/>
        <v>#N/A</v>
      </c>
      <c r="D130" s="13" t="str">
        <f t="shared" si="2"/>
        <v>#N/A</v>
      </c>
      <c r="E130" s="9"/>
      <c r="F130" s="9" t="s">
        <v>713</v>
      </c>
      <c r="G130" s="9" t="s">
        <v>656</v>
      </c>
      <c r="H130" s="13">
        <f t="shared" si="3"/>
        <v>12.9</v>
      </c>
      <c r="I130" s="13">
        <f t="shared" si="4"/>
        <v>0.825</v>
      </c>
      <c r="J130" s="31"/>
      <c r="K130" s="31" t="s">
        <v>766</v>
      </c>
      <c r="L130" s="10">
        <v>0.887</v>
      </c>
      <c r="M130" s="33"/>
      <c r="N130" s="33" t="s">
        <v>524</v>
      </c>
      <c r="Q130" s="14" t="s">
        <v>889</v>
      </c>
      <c r="R130" s="14">
        <v>0.663</v>
      </c>
    </row>
    <row r="131">
      <c r="A131" s="14" t="s">
        <v>186</v>
      </c>
      <c r="B131" s="14" t="s">
        <v>935</v>
      </c>
      <c r="C131" s="13" t="str">
        <f t="shared" si="1"/>
        <v>#N/A</v>
      </c>
      <c r="D131" s="13" t="str">
        <f t="shared" si="2"/>
        <v>#N/A</v>
      </c>
      <c r="E131" s="9"/>
      <c r="F131" s="9" t="s">
        <v>713</v>
      </c>
      <c r="G131" s="9" t="s">
        <v>505</v>
      </c>
      <c r="H131" s="13">
        <f t="shared" si="3"/>
        <v>154</v>
      </c>
      <c r="I131" s="13">
        <f t="shared" si="4"/>
        <v>0.825</v>
      </c>
      <c r="J131" s="31"/>
      <c r="K131" s="31" t="s">
        <v>936</v>
      </c>
      <c r="L131" s="10">
        <v>0.715</v>
      </c>
      <c r="M131" s="33"/>
      <c r="N131" s="33" t="s">
        <v>657</v>
      </c>
      <c r="Q131" s="14" t="s">
        <v>937</v>
      </c>
      <c r="R131" s="14">
        <v>0.66</v>
      </c>
    </row>
    <row r="132">
      <c r="A132" s="14" t="s">
        <v>187</v>
      </c>
      <c r="B132" s="14" t="s">
        <v>641</v>
      </c>
      <c r="C132" s="13">
        <f t="shared" si="1"/>
        <v>68.3</v>
      </c>
      <c r="D132" s="13" t="str">
        <f t="shared" si="2"/>
        <v>#N/A</v>
      </c>
      <c r="E132" s="9"/>
      <c r="F132" s="9" t="s">
        <v>938</v>
      </c>
      <c r="G132" s="9" t="s">
        <v>544</v>
      </c>
      <c r="H132" s="13">
        <f t="shared" si="3"/>
        <v>379</v>
      </c>
      <c r="I132" s="13">
        <f t="shared" si="4"/>
        <v>0.601</v>
      </c>
      <c r="J132" s="31"/>
      <c r="K132" s="31" t="s">
        <v>827</v>
      </c>
      <c r="L132" s="10">
        <v>0.779</v>
      </c>
      <c r="M132" s="33"/>
      <c r="N132" s="33" t="s">
        <v>661</v>
      </c>
      <c r="Q132" s="14" t="s">
        <v>618</v>
      </c>
      <c r="R132" s="14">
        <v>0.654</v>
      </c>
    </row>
    <row r="133">
      <c r="A133" s="14" t="s">
        <v>189</v>
      </c>
      <c r="B133" s="14" t="s">
        <v>676</v>
      </c>
      <c r="C133" s="13" t="str">
        <f t="shared" si="1"/>
        <v>#N/A</v>
      </c>
      <c r="D133" s="13">
        <f t="shared" si="2"/>
        <v>0.812</v>
      </c>
      <c r="E133" s="9"/>
      <c r="F133" s="9" t="s">
        <v>939</v>
      </c>
      <c r="G133" s="9" t="s">
        <v>544</v>
      </c>
      <c r="H133" s="13">
        <f t="shared" si="3"/>
        <v>379</v>
      </c>
      <c r="I133" s="13">
        <f t="shared" si="4"/>
        <v>0.63</v>
      </c>
      <c r="J133" s="31"/>
      <c r="K133" s="31" t="s">
        <v>829</v>
      </c>
      <c r="L133" s="10">
        <v>0.557</v>
      </c>
      <c r="M133" s="33"/>
      <c r="N133" s="33" t="s">
        <v>666</v>
      </c>
      <c r="Q133" s="14" t="s">
        <v>940</v>
      </c>
      <c r="R133" s="14">
        <v>0.646</v>
      </c>
    </row>
    <row r="134">
      <c r="A134" s="14" t="s">
        <v>190</v>
      </c>
      <c r="B134" s="14" t="s">
        <v>941</v>
      </c>
      <c r="C134" s="13" t="str">
        <f t="shared" si="1"/>
        <v>#N/A</v>
      </c>
      <c r="D134" s="13" t="str">
        <f t="shared" si="2"/>
        <v>#N/A</v>
      </c>
      <c r="E134" s="9"/>
      <c r="F134" s="9" t="s">
        <v>942</v>
      </c>
      <c r="G134" s="9" t="s">
        <v>668</v>
      </c>
      <c r="H134" s="13">
        <f t="shared" si="3"/>
        <v>77.3</v>
      </c>
      <c r="I134" s="13" t="str">
        <f t="shared" si="4"/>
        <v>#N/A</v>
      </c>
      <c r="J134" s="31"/>
      <c r="K134" s="31" t="s">
        <v>943</v>
      </c>
      <c r="L134" s="10">
        <v>0.72</v>
      </c>
      <c r="M134" s="33"/>
      <c r="N134" s="33" t="s">
        <v>554</v>
      </c>
      <c r="Q134" s="14" t="s">
        <v>913</v>
      </c>
      <c r="R134" s="14">
        <v>0.645</v>
      </c>
    </row>
    <row r="135">
      <c r="A135" s="14" t="s">
        <v>192</v>
      </c>
      <c r="B135" s="14" t="s">
        <v>944</v>
      </c>
      <c r="C135" s="13" t="str">
        <f t="shared" si="1"/>
        <v>#N/A</v>
      </c>
      <c r="D135" s="13" t="str">
        <f t="shared" si="2"/>
        <v>#N/A</v>
      </c>
      <c r="E135" s="9"/>
      <c r="F135" s="9" t="s">
        <v>600</v>
      </c>
      <c r="G135" s="9" t="s">
        <v>668</v>
      </c>
      <c r="H135" s="13">
        <f t="shared" si="3"/>
        <v>77.3</v>
      </c>
      <c r="I135" s="13">
        <f t="shared" si="4"/>
        <v>0.916</v>
      </c>
      <c r="J135" s="31"/>
      <c r="K135" s="31" t="s">
        <v>945</v>
      </c>
      <c r="L135" s="10">
        <v>0.709</v>
      </c>
      <c r="M135" s="33"/>
      <c r="N135" s="33" t="s">
        <v>674</v>
      </c>
      <c r="Q135" s="14" t="s">
        <v>903</v>
      </c>
      <c r="R135" s="14">
        <v>0.634</v>
      </c>
    </row>
    <row r="136">
      <c r="A136" s="14" t="s">
        <v>194</v>
      </c>
      <c r="B136" s="14" t="s">
        <v>946</v>
      </c>
      <c r="C136" s="13" t="str">
        <f t="shared" si="1"/>
        <v>#N/A</v>
      </c>
      <c r="D136" s="13" t="str">
        <f t="shared" si="2"/>
        <v>#N/A</v>
      </c>
      <c r="E136" s="9"/>
      <c r="F136" s="9" t="s">
        <v>600</v>
      </c>
      <c r="G136" s="9" t="s">
        <v>750</v>
      </c>
      <c r="H136" s="13" t="str">
        <f t="shared" si="3"/>
        <v>#N/A</v>
      </c>
      <c r="I136" s="13">
        <f t="shared" si="4"/>
        <v>0.916</v>
      </c>
      <c r="J136" s="31"/>
      <c r="K136" s="31" t="s">
        <v>947</v>
      </c>
      <c r="L136" s="10">
        <v>0.711</v>
      </c>
      <c r="M136" s="33"/>
      <c r="N136" s="33" t="s">
        <v>679</v>
      </c>
      <c r="Q136" s="14" t="s">
        <v>583</v>
      </c>
      <c r="R136" s="14">
        <v>0.632</v>
      </c>
    </row>
    <row r="137">
      <c r="A137" s="14" t="s">
        <v>195</v>
      </c>
      <c r="B137" s="14" t="s">
        <v>948</v>
      </c>
      <c r="C137" s="13" t="str">
        <f t="shared" si="1"/>
        <v>#N/A</v>
      </c>
      <c r="D137" s="13" t="str">
        <f t="shared" si="2"/>
        <v>#N/A</v>
      </c>
      <c r="E137" s="9"/>
      <c r="F137" s="9" t="s">
        <v>949</v>
      </c>
      <c r="G137" s="9" t="s">
        <v>502</v>
      </c>
      <c r="H137" s="13">
        <f t="shared" si="3"/>
        <v>7.5</v>
      </c>
      <c r="I137" s="13" t="str">
        <f t="shared" si="4"/>
        <v>#N/A</v>
      </c>
      <c r="J137" s="31"/>
      <c r="K137" s="31" t="s">
        <v>837</v>
      </c>
      <c r="L137" s="10">
        <v>0.704</v>
      </c>
      <c r="M137" s="33"/>
      <c r="N137" s="33" t="s">
        <v>532</v>
      </c>
      <c r="Q137" s="14" t="s">
        <v>939</v>
      </c>
      <c r="R137" s="14">
        <v>0.63</v>
      </c>
    </row>
    <row r="138">
      <c r="A138" s="14" t="s">
        <v>196</v>
      </c>
      <c r="B138" s="14" t="s">
        <v>950</v>
      </c>
      <c r="C138" s="13" t="str">
        <f t="shared" si="1"/>
        <v>#N/A</v>
      </c>
      <c r="D138" s="13" t="str">
        <f t="shared" si="2"/>
        <v>#N/A</v>
      </c>
      <c r="E138" s="9"/>
      <c r="F138" s="9" t="s">
        <v>949</v>
      </c>
      <c r="G138" s="9" t="s">
        <v>634</v>
      </c>
      <c r="H138" s="13" t="str">
        <f t="shared" si="3"/>
        <v>#N/A</v>
      </c>
      <c r="I138" s="13" t="str">
        <f t="shared" si="4"/>
        <v>#N/A</v>
      </c>
      <c r="J138" s="31"/>
      <c r="K138" s="31" t="s">
        <v>951</v>
      </c>
      <c r="L138" s="1"/>
      <c r="M138" s="33"/>
      <c r="N138" s="33" t="s">
        <v>684</v>
      </c>
      <c r="Q138" s="14" t="s">
        <v>952</v>
      </c>
      <c r="R138" s="14">
        <v>0.625</v>
      </c>
    </row>
    <row r="139">
      <c r="A139" s="14" t="s">
        <v>198</v>
      </c>
      <c r="B139" s="14" t="s">
        <v>953</v>
      </c>
      <c r="C139" s="13" t="str">
        <f t="shared" si="1"/>
        <v>#N/A</v>
      </c>
      <c r="D139" s="13" t="str">
        <f t="shared" si="2"/>
        <v>#N/A</v>
      </c>
      <c r="E139" s="9"/>
      <c r="F139" s="9" t="s">
        <v>756</v>
      </c>
      <c r="G139" s="9" t="s">
        <v>905</v>
      </c>
      <c r="H139" s="13" t="str">
        <f t="shared" si="3"/>
        <v>#N/A</v>
      </c>
      <c r="I139" s="13">
        <f t="shared" si="4"/>
        <v>0.806</v>
      </c>
      <c r="J139" s="31"/>
      <c r="K139" s="31" t="s">
        <v>954</v>
      </c>
      <c r="L139" s="10">
        <v>0.709</v>
      </c>
      <c r="M139" s="33"/>
      <c r="N139" s="33" t="s">
        <v>689</v>
      </c>
      <c r="Q139" s="14" t="s">
        <v>955</v>
      </c>
      <c r="R139" s="14">
        <v>0.62</v>
      </c>
    </row>
    <row r="140">
      <c r="A140" s="14" t="s">
        <v>262</v>
      </c>
      <c r="B140" s="14" t="s">
        <v>956</v>
      </c>
      <c r="C140" s="13" t="str">
        <f t="shared" si="1"/>
        <v>#N/A</v>
      </c>
      <c r="D140" s="13" t="str">
        <f t="shared" si="2"/>
        <v>#N/A</v>
      </c>
      <c r="E140" s="9"/>
      <c r="F140" s="9" t="s">
        <v>923</v>
      </c>
      <c r="G140" s="9" t="s">
        <v>754</v>
      </c>
      <c r="H140" s="13" t="str">
        <f t="shared" si="3"/>
        <v>#N/A</v>
      </c>
      <c r="I140" s="13">
        <f t="shared" si="4"/>
        <v>0.697</v>
      </c>
      <c r="J140" s="31"/>
      <c r="K140" s="31" t="s">
        <v>855</v>
      </c>
      <c r="L140" s="10">
        <v>0.709</v>
      </c>
      <c r="M140" s="33"/>
      <c r="N140" s="33" t="s">
        <v>693</v>
      </c>
      <c r="Q140" s="14" t="s">
        <v>957</v>
      </c>
      <c r="R140" s="14">
        <v>0.613</v>
      </c>
    </row>
    <row r="141">
      <c r="A141" s="14" t="s">
        <v>199</v>
      </c>
      <c r="B141" s="14" t="s">
        <v>656</v>
      </c>
      <c r="C141" s="13">
        <f t="shared" si="1"/>
        <v>12.9</v>
      </c>
      <c r="D141" s="13">
        <f t="shared" si="2"/>
        <v>0.825</v>
      </c>
      <c r="E141" s="9"/>
      <c r="F141" s="9" t="s">
        <v>923</v>
      </c>
      <c r="G141" s="9" t="s">
        <v>505</v>
      </c>
      <c r="H141" s="13">
        <f t="shared" si="3"/>
        <v>154</v>
      </c>
      <c r="I141" s="13">
        <f t="shared" si="4"/>
        <v>0.697</v>
      </c>
      <c r="J141" s="33"/>
      <c r="K141" s="33"/>
      <c r="L141" s="33"/>
      <c r="M141" s="33"/>
      <c r="N141" s="33" t="s">
        <v>540</v>
      </c>
      <c r="Q141" s="14" t="s">
        <v>831</v>
      </c>
      <c r="R141" s="14">
        <v>0.611</v>
      </c>
    </row>
    <row r="142">
      <c r="A142" s="14" t="s">
        <v>200</v>
      </c>
      <c r="B142" s="14" t="s">
        <v>958</v>
      </c>
      <c r="C142" s="13" t="str">
        <f t="shared" si="1"/>
        <v>#N/A</v>
      </c>
      <c r="D142" s="13" t="str">
        <f t="shared" si="2"/>
        <v>#N/A</v>
      </c>
      <c r="E142" s="9"/>
      <c r="F142" s="9" t="s">
        <v>957</v>
      </c>
      <c r="G142" s="9" t="s">
        <v>759</v>
      </c>
      <c r="H142" s="13" t="str">
        <f t="shared" si="3"/>
        <v>#N/A</v>
      </c>
      <c r="I142" s="13">
        <f t="shared" si="4"/>
        <v>0.613</v>
      </c>
      <c r="J142" s="33"/>
      <c r="K142" s="33"/>
      <c r="L142" s="33"/>
      <c r="M142" s="33"/>
      <c r="N142" s="33" t="s">
        <v>697</v>
      </c>
      <c r="Q142" s="14" t="s">
        <v>881</v>
      </c>
      <c r="R142" s="14">
        <v>0.611</v>
      </c>
    </row>
    <row r="143">
      <c r="A143" s="14" t="s">
        <v>201</v>
      </c>
      <c r="B143" s="14" t="s">
        <v>659</v>
      </c>
      <c r="C143" s="13">
        <f t="shared" si="1"/>
        <v>16.6</v>
      </c>
      <c r="D143" s="13">
        <f t="shared" si="2"/>
        <v>0.594</v>
      </c>
      <c r="E143" s="9"/>
      <c r="F143" s="9" t="s">
        <v>660</v>
      </c>
      <c r="G143" s="9" t="s">
        <v>763</v>
      </c>
      <c r="H143" s="13" t="str">
        <f t="shared" si="3"/>
        <v>#N/A</v>
      </c>
      <c r="I143" s="13">
        <f t="shared" si="4"/>
        <v>0.866</v>
      </c>
      <c r="J143" s="33"/>
      <c r="K143" s="33"/>
      <c r="L143" s="33"/>
      <c r="M143" s="33"/>
      <c r="N143" s="33" t="s">
        <v>702</v>
      </c>
      <c r="Q143" s="14" t="s">
        <v>959</v>
      </c>
      <c r="R143" s="14">
        <v>0.609</v>
      </c>
    </row>
    <row r="144">
      <c r="A144" s="14" t="s">
        <v>202</v>
      </c>
      <c r="B144" s="14" t="s">
        <v>651</v>
      </c>
      <c r="C144" s="13">
        <f t="shared" si="1"/>
        <v>43.6</v>
      </c>
      <c r="D144" s="13" t="str">
        <f t="shared" si="2"/>
        <v>#N/A</v>
      </c>
      <c r="E144" s="9"/>
      <c r="F144" s="9" t="s">
        <v>859</v>
      </c>
      <c r="G144" s="9" t="s">
        <v>523</v>
      </c>
      <c r="H144" s="13" t="str">
        <f t="shared" si="3"/>
        <v>#N/A</v>
      </c>
      <c r="I144" s="13">
        <f t="shared" si="4"/>
        <v>0.744</v>
      </c>
      <c r="J144" s="33"/>
      <c r="K144" s="33"/>
      <c r="L144" s="33"/>
      <c r="M144" s="33"/>
      <c r="N144" s="33" t="s">
        <v>706</v>
      </c>
      <c r="Q144" s="14" t="s">
        <v>788</v>
      </c>
      <c r="R144" s="14">
        <v>0.606</v>
      </c>
    </row>
    <row r="145">
      <c r="A145" s="14" t="s">
        <v>203</v>
      </c>
      <c r="B145" s="14" t="s">
        <v>668</v>
      </c>
      <c r="C145" s="13">
        <f t="shared" si="1"/>
        <v>77.3</v>
      </c>
      <c r="D145" s="13">
        <f t="shared" si="2"/>
        <v>0.916</v>
      </c>
      <c r="E145" s="9"/>
      <c r="F145" s="9" t="s">
        <v>960</v>
      </c>
      <c r="G145" s="9" t="s">
        <v>900</v>
      </c>
      <c r="H145" s="13" t="str">
        <f t="shared" si="3"/>
        <v>#N/A</v>
      </c>
      <c r="I145" s="13">
        <f t="shared" si="4"/>
        <v>0.527</v>
      </c>
      <c r="J145" s="33"/>
      <c r="K145" s="33"/>
      <c r="L145" s="33"/>
      <c r="M145" s="33"/>
      <c r="N145" s="33" t="s">
        <v>710</v>
      </c>
      <c r="Q145" s="14" t="s">
        <v>961</v>
      </c>
      <c r="R145" s="14">
        <v>0.602</v>
      </c>
    </row>
    <row r="146">
      <c r="A146" s="14" t="s">
        <v>204</v>
      </c>
      <c r="B146" s="14" t="s">
        <v>962</v>
      </c>
      <c r="C146" s="13" t="str">
        <f t="shared" si="1"/>
        <v>#N/A</v>
      </c>
      <c r="D146" s="13" t="str">
        <f t="shared" si="2"/>
        <v>#N/A</v>
      </c>
      <c r="E146" s="9"/>
      <c r="F146" s="9" t="s">
        <v>960</v>
      </c>
      <c r="G146" s="9" t="s">
        <v>544</v>
      </c>
      <c r="H146" s="13">
        <f t="shared" si="3"/>
        <v>379</v>
      </c>
      <c r="I146" s="13">
        <f t="shared" si="4"/>
        <v>0.527</v>
      </c>
      <c r="J146" s="33"/>
      <c r="K146" s="33"/>
      <c r="L146" s="33"/>
      <c r="M146" s="33"/>
      <c r="N146" s="33" t="s">
        <v>714</v>
      </c>
      <c r="Q146" s="14" t="s">
        <v>938</v>
      </c>
      <c r="R146" s="14">
        <v>0.601</v>
      </c>
    </row>
    <row r="147">
      <c r="A147" s="14" t="s">
        <v>286</v>
      </c>
      <c r="B147" s="14" t="s">
        <v>963</v>
      </c>
      <c r="C147" s="13" t="str">
        <f t="shared" si="1"/>
        <v>#N/A</v>
      </c>
      <c r="D147" s="13" t="str">
        <f t="shared" si="2"/>
        <v>#N/A</v>
      </c>
      <c r="E147" s="9"/>
      <c r="F147" s="9" t="s">
        <v>964</v>
      </c>
      <c r="G147" s="9" t="s">
        <v>544</v>
      </c>
      <c r="H147" s="13">
        <f t="shared" si="3"/>
        <v>379</v>
      </c>
      <c r="I147" s="13">
        <f t="shared" si="4"/>
        <v>0.48</v>
      </c>
      <c r="J147" s="33"/>
      <c r="K147" s="33"/>
      <c r="L147" s="33"/>
      <c r="M147" s="33"/>
      <c r="N147" s="33" t="s">
        <v>717</v>
      </c>
      <c r="Q147" s="14" t="s">
        <v>681</v>
      </c>
      <c r="R147" s="14">
        <v>0.594</v>
      </c>
    </row>
    <row r="148">
      <c r="A148" s="14" t="s">
        <v>205</v>
      </c>
      <c r="B148" s="14" t="s">
        <v>965</v>
      </c>
      <c r="C148" s="13" t="str">
        <f t="shared" si="1"/>
        <v>#N/A</v>
      </c>
      <c r="D148" s="13" t="str">
        <f t="shared" si="2"/>
        <v>#N/A</v>
      </c>
      <c r="E148" s="9"/>
      <c r="F148" s="9" t="s">
        <v>891</v>
      </c>
      <c r="G148" s="9" t="s">
        <v>523</v>
      </c>
      <c r="H148" s="13" t="str">
        <f t="shared" si="3"/>
        <v>#N/A</v>
      </c>
      <c r="I148" s="13">
        <f t="shared" si="4"/>
        <v>0.724</v>
      </c>
      <c r="J148" s="33"/>
      <c r="K148" s="33"/>
      <c r="L148" s="33"/>
      <c r="M148" s="33"/>
      <c r="N148" s="33" t="s">
        <v>721</v>
      </c>
      <c r="Q148" s="14" t="s">
        <v>814</v>
      </c>
      <c r="R148" s="14">
        <v>0.592</v>
      </c>
    </row>
    <row r="149">
      <c r="A149" s="14" t="s">
        <v>206</v>
      </c>
      <c r="B149" s="14" t="s">
        <v>966</v>
      </c>
      <c r="C149" s="13" t="str">
        <f t="shared" si="1"/>
        <v>#N/A</v>
      </c>
      <c r="D149" s="13" t="str">
        <f t="shared" si="2"/>
        <v>#N/A</v>
      </c>
      <c r="E149" s="9"/>
      <c r="F149" s="9" t="s">
        <v>594</v>
      </c>
      <c r="G149" s="9" t="s">
        <v>567</v>
      </c>
      <c r="H149" s="13">
        <f t="shared" si="3"/>
        <v>76.1</v>
      </c>
      <c r="I149" s="13">
        <f t="shared" si="4"/>
        <v>0.919</v>
      </c>
      <c r="J149" s="33"/>
      <c r="K149" s="33"/>
      <c r="L149" s="33"/>
      <c r="M149" s="33"/>
      <c r="N149" s="33" t="s">
        <v>725</v>
      </c>
      <c r="Q149" s="14" t="s">
        <v>967</v>
      </c>
      <c r="R149" s="14">
        <v>0.584</v>
      </c>
    </row>
    <row r="150">
      <c r="A150" s="14" t="s">
        <v>207</v>
      </c>
      <c r="B150" s="14" t="s">
        <v>968</v>
      </c>
      <c r="C150" s="13" t="str">
        <f t="shared" si="1"/>
        <v>#N/A</v>
      </c>
      <c r="D150" s="13" t="str">
        <f t="shared" si="2"/>
        <v>#N/A</v>
      </c>
      <c r="E150" s="9"/>
      <c r="F150" s="9" t="s">
        <v>647</v>
      </c>
      <c r="G150" s="9" t="s">
        <v>767</v>
      </c>
      <c r="H150" s="13" t="str">
        <f t="shared" si="3"/>
        <v>#N/A</v>
      </c>
      <c r="I150" s="13">
        <f t="shared" si="4"/>
        <v>0.882</v>
      </c>
      <c r="J150" s="33"/>
      <c r="K150" s="33"/>
      <c r="L150" s="33"/>
      <c r="M150" s="33"/>
      <c r="N150" s="33" t="s">
        <v>555</v>
      </c>
      <c r="Q150" s="14" t="s">
        <v>969</v>
      </c>
      <c r="R150" s="14">
        <v>0.583</v>
      </c>
    </row>
    <row r="151">
      <c r="A151" s="14" t="s">
        <v>209</v>
      </c>
      <c r="B151" s="14" t="s">
        <v>970</v>
      </c>
      <c r="C151" s="13" t="str">
        <f t="shared" si="1"/>
        <v>#N/A</v>
      </c>
      <c r="D151" s="13" t="str">
        <f t="shared" si="2"/>
        <v>#N/A</v>
      </c>
      <c r="E151" s="9"/>
      <c r="F151" s="9" t="s">
        <v>603</v>
      </c>
      <c r="G151" s="9" t="s">
        <v>581</v>
      </c>
      <c r="H151" s="13">
        <f t="shared" si="3"/>
        <v>77.2</v>
      </c>
      <c r="I151" s="13">
        <f t="shared" si="4"/>
        <v>0.916</v>
      </c>
      <c r="J151" s="33"/>
      <c r="K151" s="33"/>
      <c r="L151" s="33"/>
      <c r="M151" s="33"/>
      <c r="N151" s="33" t="s">
        <v>732</v>
      </c>
      <c r="Q151" s="14" t="s">
        <v>537</v>
      </c>
      <c r="R151" s="14">
        <v>0.581</v>
      </c>
    </row>
    <row r="152">
      <c r="A152" s="14" t="s">
        <v>211</v>
      </c>
      <c r="B152" s="14" t="s">
        <v>971</v>
      </c>
      <c r="C152" s="13" t="str">
        <f t="shared" si="1"/>
        <v>#N/A</v>
      </c>
      <c r="D152" s="13" t="str">
        <f t="shared" si="2"/>
        <v>#N/A</v>
      </c>
      <c r="E152" s="9"/>
      <c r="F152" s="9" t="s">
        <v>603</v>
      </c>
      <c r="G152" s="9" t="s">
        <v>567</v>
      </c>
      <c r="H152" s="13">
        <f t="shared" si="3"/>
        <v>76.1</v>
      </c>
      <c r="I152" s="13">
        <f t="shared" si="4"/>
        <v>0.916</v>
      </c>
      <c r="J152" s="33"/>
      <c r="K152" s="33"/>
      <c r="L152" s="33"/>
      <c r="M152" s="33"/>
      <c r="N152" s="33" t="s">
        <v>736</v>
      </c>
      <c r="Q152" s="14" t="s">
        <v>972</v>
      </c>
      <c r="R152" s="14">
        <v>0.574</v>
      </c>
    </row>
    <row r="153">
      <c r="A153" s="14" t="s">
        <v>213</v>
      </c>
      <c r="B153" s="14" t="s">
        <v>973</v>
      </c>
      <c r="C153" s="13" t="str">
        <f t="shared" si="1"/>
        <v>#N/A</v>
      </c>
      <c r="D153" s="13" t="str">
        <f t="shared" si="2"/>
        <v>#N/A</v>
      </c>
      <c r="E153" s="9"/>
      <c r="F153" s="9" t="s">
        <v>603</v>
      </c>
      <c r="G153" s="9" t="s">
        <v>770</v>
      </c>
      <c r="H153" s="13" t="str">
        <f t="shared" si="3"/>
        <v>#N/A</v>
      </c>
      <c r="I153" s="13">
        <f t="shared" si="4"/>
        <v>0.916</v>
      </c>
      <c r="J153" s="33"/>
      <c r="K153" s="33"/>
      <c r="L153" s="33"/>
      <c r="M153" s="33"/>
      <c r="N153" s="33" t="s">
        <v>738</v>
      </c>
      <c r="Q153" s="14" t="s">
        <v>974</v>
      </c>
      <c r="R153" s="14">
        <v>0.571</v>
      </c>
    </row>
    <row r="154">
      <c r="A154" s="14" t="s">
        <v>214</v>
      </c>
      <c r="B154" s="14" t="s">
        <v>754</v>
      </c>
      <c r="C154" s="13" t="str">
        <f t="shared" si="1"/>
        <v>#N/A</v>
      </c>
      <c r="D154" s="13">
        <f t="shared" si="2"/>
        <v>0.697</v>
      </c>
      <c r="E154" s="9"/>
      <c r="F154" s="9" t="s">
        <v>975</v>
      </c>
      <c r="G154" s="9" t="s">
        <v>581</v>
      </c>
      <c r="H154" s="13">
        <f t="shared" si="3"/>
        <v>77.2</v>
      </c>
      <c r="I154" s="13">
        <f t="shared" si="4"/>
        <v>0.528</v>
      </c>
      <c r="J154" s="33"/>
      <c r="K154" s="33"/>
      <c r="L154" s="33"/>
      <c r="M154" s="33"/>
      <c r="N154" s="33" t="s">
        <v>740</v>
      </c>
      <c r="Q154" s="14" t="s">
        <v>976</v>
      </c>
      <c r="R154" s="14">
        <v>0.567</v>
      </c>
    </row>
    <row r="155">
      <c r="A155" s="14" t="s">
        <v>216</v>
      </c>
      <c r="B155" s="14" t="s">
        <v>977</v>
      </c>
      <c r="C155" s="13" t="str">
        <f t="shared" si="1"/>
        <v>#N/A</v>
      </c>
      <c r="D155" s="13" t="str">
        <f t="shared" si="2"/>
        <v>#N/A</v>
      </c>
      <c r="E155" s="9"/>
      <c r="F155" s="9" t="s">
        <v>975</v>
      </c>
      <c r="G155" s="9" t="s">
        <v>777</v>
      </c>
      <c r="H155" s="13" t="str">
        <f t="shared" si="3"/>
        <v>#N/A</v>
      </c>
      <c r="I155" s="13">
        <f t="shared" si="4"/>
        <v>0.528</v>
      </c>
      <c r="J155" s="33"/>
      <c r="K155" s="33"/>
      <c r="L155" s="33"/>
      <c r="M155" s="33"/>
      <c r="N155" s="33" t="s">
        <v>598</v>
      </c>
      <c r="Q155" s="14" t="s">
        <v>978</v>
      </c>
      <c r="R155" s="14">
        <v>0.567</v>
      </c>
    </row>
    <row r="156">
      <c r="A156" s="14" t="s">
        <v>217</v>
      </c>
      <c r="B156" s="14" t="s">
        <v>979</v>
      </c>
      <c r="C156" s="13" t="str">
        <f t="shared" si="1"/>
        <v>#N/A</v>
      </c>
      <c r="D156" s="13" t="str">
        <f t="shared" si="2"/>
        <v>#N/A</v>
      </c>
      <c r="E156" s="9"/>
      <c r="F156" s="9" t="s">
        <v>980</v>
      </c>
      <c r="G156" s="9" t="s">
        <v>544</v>
      </c>
      <c r="H156" s="13">
        <f t="shared" si="3"/>
        <v>379</v>
      </c>
      <c r="I156" s="13">
        <f t="shared" si="4"/>
        <v>0.483</v>
      </c>
      <c r="J156" s="33"/>
      <c r="K156" s="33"/>
      <c r="L156" s="33"/>
      <c r="M156" s="33"/>
      <c r="N156" s="33" t="s">
        <v>567</v>
      </c>
      <c r="Q156" s="14" t="s">
        <v>685</v>
      </c>
      <c r="R156" s="14">
        <v>0.563</v>
      </c>
    </row>
    <row r="157">
      <c r="A157" s="14" t="s">
        <v>218</v>
      </c>
      <c r="B157" s="14" t="s">
        <v>770</v>
      </c>
      <c r="C157" s="13" t="str">
        <f t="shared" si="1"/>
        <v>#N/A</v>
      </c>
      <c r="D157" s="13">
        <f t="shared" si="2"/>
        <v>0.916</v>
      </c>
      <c r="E157" s="9"/>
      <c r="F157" s="9" t="s">
        <v>980</v>
      </c>
      <c r="G157" s="9" t="s">
        <v>584</v>
      </c>
      <c r="H157" s="13" t="str">
        <f t="shared" si="3"/>
        <v>#N/A</v>
      </c>
      <c r="I157" s="13">
        <f t="shared" si="4"/>
        <v>0.483</v>
      </c>
      <c r="J157" s="33"/>
      <c r="K157" s="33"/>
      <c r="L157" s="33"/>
      <c r="M157" s="33"/>
      <c r="N157" s="33" t="s">
        <v>749</v>
      </c>
      <c r="Q157" s="14" t="s">
        <v>981</v>
      </c>
      <c r="R157" s="14">
        <v>0.557</v>
      </c>
    </row>
    <row r="158">
      <c r="A158" s="14" t="s">
        <v>219</v>
      </c>
      <c r="B158" s="14" t="s">
        <v>982</v>
      </c>
      <c r="C158" s="13" t="str">
        <f t="shared" si="1"/>
        <v>#N/A</v>
      </c>
      <c r="D158" s="13" t="str">
        <f t="shared" si="2"/>
        <v>#N/A</v>
      </c>
      <c r="E158" s="9"/>
      <c r="F158" s="9" t="s">
        <v>752</v>
      </c>
      <c r="G158" s="9" t="s">
        <v>654</v>
      </c>
      <c r="H158" s="13" t="str">
        <f t="shared" si="3"/>
        <v>#N/A</v>
      </c>
      <c r="I158" s="13">
        <f t="shared" si="4"/>
        <v>0.81</v>
      </c>
      <c r="J158" s="33"/>
      <c r="K158" s="33"/>
      <c r="L158" s="33"/>
      <c r="M158" s="33"/>
      <c r="N158" s="33" t="s">
        <v>753</v>
      </c>
      <c r="Q158" s="14" t="s">
        <v>983</v>
      </c>
      <c r="R158" s="14">
        <v>0.555</v>
      </c>
    </row>
    <row r="159">
      <c r="A159" s="14" t="s">
        <v>220</v>
      </c>
      <c r="B159" s="14" t="s">
        <v>984</v>
      </c>
      <c r="C159" s="13" t="str">
        <f t="shared" si="1"/>
        <v>#N/A</v>
      </c>
      <c r="D159" s="13" t="str">
        <f t="shared" si="2"/>
        <v>#N/A</v>
      </c>
      <c r="E159" s="9"/>
      <c r="F159" s="9" t="s">
        <v>752</v>
      </c>
      <c r="G159" s="9" t="s">
        <v>622</v>
      </c>
      <c r="H159" s="13" t="str">
        <f t="shared" si="3"/>
        <v>#N/A</v>
      </c>
      <c r="I159" s="13">
        <f t="shared" si="4"/>
        <v>0.81</v>
      </c>
      <c r="J159" s="33"/>
      <c r="K159" s="33"/>
      <c r="L159" s="33"/>
      <c r="M159" s="33"/>
      <c r="N159" s="33" t="s">
        <v>757</v>
      </c>
      <c r="Q159" s="14" t="s">
        <v>733</v>
      </c>
      <c r="R159" s="14">
        <v>0.554</v>
      </c>
    </row>
    <row r="160">
      <c r="A160" s="14" t="s">
        <v>221</v>
      </c>
      <c r="B160" s="14" t="s">
        <v>985</v>
      </c>
      <c r="C160" s="13" t="str">
        <f t="shared" si="1"/>
        <v>#N/A</v>
      </c>
      <c r="D160" s="13" t="str">
        <f t="shared" si="2"/>
        <v>#N/A</v>
      </c>
      <c r="E160" s="9"/>
      <c r="F160" s="9" t="s">
        <v>864</v>
      </c>
      <c r="G160" s="9" t="s">
        <v>605</v>
      </c>
      <c r="H160" s="13" t="str">
        <f t="shared" si="3"/>
        <v>#N/A</v>
      </c>
      <c r="I160" s="13">
        <f t="shared" si="4"/>
        <v>0.74</v>
      </c>
      <c r="J160" s="33"/>
      <c r="K160" s="33"/>
      <c r="L160" s="33"/>
      <c r="M160" s="33"/>
      <c r="N160" s="33" t="s">
        <v>762</v>
      </c>
      <c r="Q160" s="14"/>
    </row>
    <row r="161">
      <c r="A161" s="14" t="s">
        <v>223</v>
      </c>
      <c r="B161" s="14" t="s">
        <v>986</v>
      </c>
      <c r="C161" s="13" t="str">
        <f t="shared" si="1"/>
        <v>#N/A</v>
      </c>
      <c r="D161" s="13" t="str">
        <f t="shared" si="2"/>
        <v>#N/A</v>
      </c>
      <c r="E161" s="9"/>
      <c r="F161" s="9" t="s">
        <v>987</v>
      </c>
      <c r="G161" s="9" t="s">
        <v>581</v>
      </c>
      <c r="H161" s="13">
        <f t="shared" si="3"/>
        <v>77.2</v>
      </c>
      <c r="I161" s="13">
        <f t="shared" si="4"/>
        <v>0.434</v>
      </c>
      <c r="J161" s="33"/>
      <c r="K161" s="33"/>
      <c r="L161" s="33"/>
      <c r="M161" s="33"/>
      <c r="N161" s="33" t="s">
        <v>605</v>
      </c>
      <c r="Q161" s="14" t="s">
        <v>988</v>
      </c>
      <c r="R161" s="14">
        <v>0.546</v>
      </c>
    </row>
    <row r="162">
      <c r="A162" s="14" t="s">
        <v>224</v>
      </c>
      <c r="B162" s="14" t="s">
        <v>989</v>
      </c>
      <c r="C162" s="13" t="str">
        <f t="shared" si="1"/>
        <v>#N/A</v>
      </c>
      <c r="D162" s="13" t="str">
        <f t="shared" si="2"/>
        <v>#N/A</v>
      </c>
      <c r="E162" s="9"/>
      <c r="F162" s="9" t="s">
        <v>620</v>
      </c>
      <c r="G162" s="9" t="s">
        <v>782</v>
      </c>
      <c r="H162" s="13" t="str">
        <f t="shared" si="3"/>
        <v>#N/A</v>
      </c>
      <c r="I162" s="13">
        <f t="shared" si="4"/>
        <v>0.895</v>
      </c>
      <c r="J162" s="33"/>
      <c r="K162" s="33"/>
      <c r="L162" s="33"/>
      <c r="M162" s="33"/>
      <c r="N162" s="33" t="s">
        <v>614</v>
      </c>
      <c r="Q162" s="14" t="s">
        <v>613</v>
      </c>
      <c r="R162" s="14">
        <v>0.545</v>
      </c>
    </row>
    <row r="163">
      <c r="A163" s="14" t="s">
        <v>225</v>
      </c>
      <c r="B163" s="14" t="s">
        <v>990</v>
      </c>
      <c r="C163" s="13" t="str">
        <f t="shared" si="1"/>
        <v>#N/A</v>
      </c>
      <c r="D163" s="13" t="str">
        <f t="shared" si="2"/>
        <v>#N/A</v>
      </c>
      <c r="E163" s="9"/>
      <c r="F163" s="9" t="s">
        <v>620</v>
      </c>
      <c r="G163" s="9" t="s">
        <v>544</v>
      </c>
      <c r="H163" s="13">
        <f t="shared" si="3"/>
        <v>379</v>
      </c>
      <c r="I163" s="13">
        <f t="shared" si="4"/>
        <v>0.895</v>
      </c>
      <c r="J163" s="33"/>
      <c r="K163" s="33"/>
      <c r="L163" s="33"/>
      <c r="M163" s="33"/>
      <c r="N163" s="33" t="s">
        <v>773</v>
      </c>
      <c r="Q163" s="14" t="s">
        <v>991</v>
      </c>
      <c r="R163" s="14">
        <v>0.544</v>
      </c>
    </row>
    <row r="164">
      <c r="A164" s="14" t="s">
        <v>226</v>
      </c>
      <c r="B164" s="14" t="s">
        <v>992</v>
      </c>
      <c r="C164" s="13" t="str">
        <f t="shared" si="1"/>
        <v>#N/A</v>
      </c>
      <c r="D164" s="13" t="str">
        <f t="shared" si="2"/>
        <v>#N/A</v>
      </c>
      <c r="E164" s="9"/>
      <c r="F164" s="9" t="s">
        <v>993</v>
      </c>
      <c r="G164" s="9" t="s">
        <v>631</v>
      </c>
      <c r="H164" s="13">
        <f t="shared" si="3"/>
        <v>64.8</v>
      </c>
      <c r="I164" s="13" t="str">
        <f t="shared" si="4"/>
        <v>#N/A</v>
      </c>
      <c r="J164" s="33"/>
      <c r="K164" s="33"/>
      <c r="L164" s="33"/>
      <c r="M164" s="33"/>
      <c r="N164" s="33" t="s">
        <v>593</v>
      </c>
      <c r="Q164" s="14" t="s">
        <v>994</v>
      </c>
      <c r="R164" s="14">
        <v>0.543</v>
      </c>
    </row>
    <row r="165">
      <c r="A165" s="14" t="s">
        <v>227</v>
      </c>
      <c r="B165" s="14" t="s">
        <v>995</v>
      </c>
      <c r="C165" s="13" t="str">
        <f t="shared" si="1"/>
        <v>#N/A</v>
      </c>
      <c r="D165" s="13" t="str">
        <f t="shared" si="2"/>
        <v>#N/A</v>
      </c>
      <c r="E165" s="9"/>
      <c r="F165" s="9" t="s">
        <v>917</v>
      </c>
      <c r="G165" s="9" t="s">
        <v>544</v>
      </c>
      <c r="H165" s="13">
        <f t="shared" si="3"/>
        <v>379</v>
      </c>
      <c r="I165" s="13">
        <f t="shared" si="4"/>
        <v>0.704</v>
      </c>
      <c r="J165" s="33"/>
      <c r="K165" s="33"/>
      <c r="L165" s="33"/>
      <c r="M165" s="33"/>
      <c r="N165" s="33" t="s">
        <v>779</v>
      </c>
      <c r="Q165" s="14" t="s">
        <v>996</v>
      </c>
      <c r="R165" s="14">
        <v>0.539</v>
      </c>
    </row>
    <row r="166">
      <c r="A166" s="14" t="s">
        <v>229</v>
      </c>
      <c r="B166" s="14" t="s">
        <v>997</v>
      </c>
      <c r="C166" s="13" t="str">
        <f t="shared" si="1"/>
        <v>#N/A</v>
      </c>
      <c r="D166" s="13" t="str">
        <f t="shared" si="2"/>
        <v>#N/A</v>
      </c>
      <c r="E166" s="9"/>
      <c r="F166" s="9" t="s">
        <v>988</v>
      </c>
      <c r="G166" s="9" t="s">
        <v>523</v>
      </c>
      <c r="H166" s="13" t="str">
        <f t="shared" si="3"/>
        <v>#N/A</v>
      </c>
      <c r="I166" s="13">
        <f t="shared" si="4"/>
        <v>0.546</v>
      </c>
      <c r="J166" s="33"/>
      <c r="K166" s="33"/>
      <c r="L166" s="33"/>
      <c r="M166" s="33"/>
      <c r="N166" s="33" t="s">
        <v>544</v>
      </c>
      <c r="Q166" s="14" t="s">
        <v>929</v>
      </c>
      <c r="R166" s="14">
        <v>0.538</v>
      </c>
    </row>
    <row r="167">
      <c r="A167" s="14" t="s">
        <v>230</v>
      </c>
      <c r="B167" s="14" t="s">
        <v>759</v>
      </c>
      <c r="C167" s="13" t="str">
        <f t="shared" si="1"/>
        <v>#N/A</v>
      </c>
      <c r="D167" s="13">
        <f t="shared" si="2"/>
        <v>0.613</v>
      </c>
      <c r="E167" s="9"/>
      <c r="F167" s="9" t="s">
        <v>765</v>
      </c>
      <c r="G167" s="9" t="s">
        <v>544</v>
      </c>
      <c r="H167" s="13">
        <f t="shared" si="3"/>
        <v>379</v>
      </c>
      <c r="I167" s="13">
        <f t="shared" si="4"/>
        <v>0.804</v>
      </c>
      <c r="J167" s="33"/>
      <c r="K167" s="33"/>
      <c r="L167" s="33"/>
      <c r="M167" s="33"/>
      <c r="N167" s="33" t="s">
        <v>784</v>
      </c>
      <c r="Q167" s="14" t="s">
        <v>998</v>
      </c>
      <c r="R167" s="14">
        <v>0.529</v>
      </c>
    </row>
    <row r="168">
      <c r="A168" s="14" t="s">
        <v>331</v>
      </c>
      <c r="B168" s="14" t="s">
        <v>999</v>
      </c>
      <c r="C168" s="13" t="str">
        <f t="shared" si="1"/>
        <v>#N/A</v>
      </c>
      <c r="D168" s="13" t="str">
        <f t="shared" si="2"/>
        <v>#N/A</v>
      </c>
      <c r="E168" s="9"/>
      <c r="F168" s="9" t="s">
        <v>799</v>
      </c>
      <c r="G168" s="9" t="s">
        <v>549</v>
      </c>
      <c r="H168" s="13">
        <f t="shared" si="3"/>
        <v>480</v>
      </c>
      <c r="I168" s="13">
        <f t="shared" si="4"/>
        <v>0.779</v>
      </c>
      <c r="J168" s="33"/>
      <c r="K168" s="33"/>
      <c r="L168" s="33"/>
      <c r="M168" s="33"/>
      <c r="N168" s="33" t="s">
        <v>549</v>
      </c>
      <c r="Q168" s="14" t="s">
        <v>975</v>
      </c>
      <c r="R168" s="14">
        <v>0.528</v>
      </c>
    </row>
    <row r="169">
      <c r="A169" s="14" t="s">
        <v>232</v>
      </c>
      <c r="B169" s="14" t="s">
        <v>767</v>
      </c>
      <c r="C169" s="13" t="str">
        <f t="shared" si="1"/>
        <v>#N/A</v>
      </c>
      <c r="D169" s="13">
        <f t="shared" si="2"/>
        <v>0.882</v>
      </c>
      <c r="E169" s="9"/>
      <c r="F169" s="9" t="s">
        <v>1000</v>
      </c>
      <c r="G169" s="9" t="s">
        <v>951</v>
      </c>
      <c r="H169" s="13" t="str">
        <f t="shared" si="3"/>
        <v>#N/A</v>
      </c>
      <c r="I169" s="13" t="str">
        <f t="shared" si="4"/>
        <v>#N/A</v>
      </c>
      <c r="J169" s="33"/>
      <c r="K169" s="33"/>
      <c r="L169" s="33"/>
      <c r="M169" s="33"/>
      <c r="N169" s="33" t="s">
        <v>640</v>
      </c>
      <c r="Q169" s="14" t="s">
        <v>960</v>
      </c>
      <c r="R169" s="14">
        <v>0.527</v>
      </c>
    </row>
    <row r="170">
      <c r="A170" s="14" t="s">
        <v>234</v>
      </c>
      <c r="B170" s="14" t="s">
        <v>1001</v>
      </c>
      <c r="C170" s="13" t="str">
        <f t="shared" si="1"/>
        <v>#N/A</v>
      </c>
      <c r="D170" s="13" t="str">
        <f t="shared" si="2"/>
        <v>#N/A</v>
      </c>
      <c r="E170" s="9"/>
      <c r="F170" s="9" t="s">
        <v>853</v>
      </c>
      <c r="G170" s="9" t="s">
        <v>742</v>
      </c>
      <c r="H170" s="13">
        <f t="shared" si="3"/>
        <v>24.3</v>
      </c>
      <c r="I170" s="13">
        <f t="shared" si="4"/>
        <v>0.75</v>
      </c>
      <c r="J170" s="33"/>
      <c r="K170" s="33"/>
      <c r="L170" s="33"/>
      <c r="M170" s="33"/>
      <c r="N170" s="33" t="s">
        <v>795</v>
      </c>
      <c r="Q170" s="14" t="s">
        <v>780</v>
      </c>
      <c r="R170" s="14">
        <v>0.524</v>
      </c>
    </row>
    <row r="171">
      <c r="A171" s="14" t="s">
        <v>235</v>
      </c>
      <c r="B171" s="14" t="s">
        <v>763</v>
      </c>
      <c r="C171" s="13" t="str">
        <f t="shared" si="1"/>
        <v>#N/A</v>
      </c>
      <c r="D171" s="13">
        <f t="shared" si="2"/>
        <v>0.866</v>
      </c>
      <c r="E171" s="9"/>
      <c r="F171" s="9" t="s">
        <v>1002</v>
      </c>
      <c r="G171" s="9" t="s">
        <v>581</v>
      </c>
      <c r="H171" s="13">
        <f t="shared" si="3"/>
        <v>77.2</v>
      </c>
      <c r="I171" s="13" t="str">
        <f t="shared" si="4"/>
        <v>#N/A</v>
      </c>
      <c r="J171" s="33"/>
      <c r="K171" s="33"/>
      <c r="L171" s="33"/>
      <c r="M171" s="33"/>
      <c r="N171" s="33" t="s">
        <v>800</v>
      </c>
      <c r="Q171" s="14" t="s">
        <v>1003</v>
      </c>
      <c r="R171" s="14">
        <v>0.515</v>
      </c>
    </row>
    <row r="172">
      <c r="A172" s="14" t="s">
        <v>237</v>
      </c>
      <c r="B172" s="14" t="s">
        <v>1004</v>
      </c>
      <c r="C172" s="13" t="str">
        <f t="shared" si="1"/>
        <v>#N/A</v>
      </c>
      <c r="D172" s="13" t="str">
        <f t="shared" si="2"/>
        <v>#N/A</v>
      </c>
      <c r="E172" s="9"/>
      <c r="F172" s="9" t="s">
        <v>876</v>
      </c>
      <c r="G172" s="9" t="s">
        <v>797</v>
      </c>
      <c r="H172" s="13" t="str">
        <f t="shared" si="3"/>
        <v>#N/A</v>
      </c>
      <c r="I172" s="13">
        <f t="shared" si="4"/>
        <v>0.737</v>
      </c>
      <c r="J172" s="33"/>
      <c r="K172" s="33"/>
      <c r="L172" s="33"/>
      <c r="M172" s="33"/>
      <c r="N172" s="33" t="s">
        <v>805</v>
      </c>
      <c r="Q172" s="14" t="s">
        <v>1005</v>
      </c>
      <c r="R172" s="14">
        <v>0.512</v>
      </c>
    </row>
    <row r="173">
      <c r="A173" s="14" t="s">
        <v>238</v>
      </c>
      <c r="B173" s="14" t="s">
        <v>677</v>
      </c>
      <c r="C173" s="13">
        <f t="shared" si="1"/>
        <v>33.9</v>
      </c>
      <c r="D173" s="13" t="str">
        <f t="shared" si="2"/>
        <v>#N/A</v>
      </c>
      <c r="E173" s="9"/>
      <c r="F173" s="9" t="s">
        <v>701</v>
      </c>
      <c r="G173" s="9" t="s">
        <v>502</v>
      </c>
      <c r="H173" s="13">
        <f t="shared" si="3"/>
        <v>7.5</v>
      </c>
      <c r="I173" s="13">
        <f t="shared" si="4"/>
        <v>0.829</v>
      </c>
      <c r="J173" s="33"/>
      <c r="K173" s="33"/>
      <c r="L173" s="33"/>
      <c r="M173" s="33"/>
      <c r="N173" s="33" t="s">
        <v>810</v>
      </c>
      <c r="Q173" s="14" t="s">
        <v>509</v>
      </c>
      <c r="R173" s="14">
        <v>0.511</v>
      </c>
    </row>
    <row r="174">
      <c r="A174" s="14" t="s">
        <v>345</v>
      </c>
      <c r="B174" s="14" t="s">
        <v>1006</v>
      </c>
      <c r="C174" s="13" t="str">
        <f t="shared" si="1"/>
        <v>#N/A</v>
      </c>
      <c r="D174" s="13" t="str">
        <f t="shared" si="2"/>
        <v>#N/A</v>
      </c>
      <c r="E174" s="9"/>
      <c r="F174" s="9" t="s">
        <v>701</v>
      </c>
      <c r="G174" s="9" t="s">
        <v>592</v>
      </c>
      <c r="H174" s="13" t="str">
        <f t="shared" si="3"/>
        <v>#N/A</v>
      </c>
      <c r="I174" s="13">
        <f t="shared" si="4"/>
        <v>0.829</v>
      </c>
      <c r="J174" s="33"/>
      <c r="K174" s="33"/>
      <c r="L174" s="33"/>
      <c r="M174" s="33"/>
      <c r="N174" s="33" t="s">
        <v>663</v>
      </c>
      <c r="Q174" s="14" t="s">
        <v>899</v>
      </c>
      <c r="R174" s="14">
        <v>0.51</v>
      </c>
    </row>
    <row r="175">
      <c r="A175" s="14" t="s">
        <v>239</v>
      </c>
      <c r="B175" s="14" t="s">
        <v>1007</v>
      </c>
      <c r="C175" s="13" t="str">
        <f t="shared" si="1"/>
        <v>#N/A</v>
      </c>
      <c r="D175" s="13" t="str">
        <f t="shared" si="2"/>
        <v>#N/A</v>
      </c>
      <c r="E175" s="9"/>
      <c r="F175" s="9" t="s">
        <v>701</v>
      </c>
      <c r="G175" s="9" t="s">
        <v>634</v>
      </c>
      <c r="H175" s="13" t="str">
        <f t="shared" si="3"/>
        <v>#N/A</v>
      </c>
      <c r="I175" s="13">
        <f t="shared" si="4"/>
        <v>0.829</v>
      </c>
      <c r="J175" s="33"/>
      <c r="K175" s="33"/>
      <c r="L175" s="33"/>
      <c r="M175" s="33"/>
      <c r="N175" s="33" t="s">
        <v>819</v>
      </c>
      <c r="Q175" s="14" t="s">
        <v>1008</v>
      </c>
      <c r="R175" s="14">
        <v>0.51</v>
      </c>
    </row>
    <row r="176">
      <c r="A176" s="14" t="s">
        <v>240</v>
      </c>
      <c r="B176" s="14" t="s">
        <v>777</v>
      </c>
      <c r="C176" s="13" t="str">
        <f t="shared" si="1"/>
        <v>#N/A</v>
      </c>
      <c r="D176" s="13">
        <f t="shared" si="2"/>
        <v>0.528</v>
      </c>
      <c r="E176" s="9"/>
      <c r="F176" s="9" t="s">
        <v>926</v>
      </c>
      <c r="G176" s="9" t="s">
        <v>523</v>
      </c>
      <c r="H176" s="13" t="str">
        <f t="shared" si="3"/>
        <v>#N/A</v>
      </c>
      <c r="I176" s="13">
        <f t="shared" si="4"/>
        <v>0.686</v>
      </c>
      <c r="J176" s="33"/>
      <c r="K176" s="33"/>
      <c r="L176" s="33"/>
      <c r="M176" s="33"/>
      <c r="N176" s="33" t="s">
        <v>650</v>
      </c>
      <c r="Q176" s="14" t="s">
        <v>874</v>
      </c>
      <c r="R176" s="14">
        <v>0.496</v>
      </c>
    </row>
    <row r="177">
      <c r="A177" s="14" t="s">
        <v>349</v>
      </c>
      <c r="B177" s="14" t="s">
        <v>1009</v>
      </c>
      <c r="C177" s="13" t="str">
        <f t="shared" si="1"/>
        <v>#N/A</v>
      </c>
      <c r="D177" s="13" t="str">
        <f t="shared" si="2"/>
        <v>#N/A</v>
      </c>
      <c r="E177" s="9"/>
      <c r="F177" s="9" t="s">
        <v>926</v>
      </c>
      <c r="G177" s="9" t="s">
        <v>527</v>
      </c>
      <c r="H177" s="13" t="str">
        <f t="shared" si="3"/>
        <v>#N/A</v>
      </c>
      <c r="I177" s="13">
        <f t="shared" si="4"/>
        <v>0.686</v>
      </c>
      <c r="J177" s="33"/>
      <c r="K177" s="33"/>
      <c r="L177" s="33"/>
      <c r="M177" s="33"/>
      <c r="N177" s="33" t="s">
        <v>823</v>
      </c>
      <c r="Q177" s="14" t="s">
        <v>839</v>
      </c>
      <c r="R177" s="14">
        <v>0.485</v>
      </c>
    </row>
    <row r="178">
      <c r="A178" s="14" t="s">
        <v>241</v>
      </c>
      <c r="B178" s="14" t="s">
        <v>1010</v>
      </c>
      <c r="C178" s="13" t="str">
        <f t="shared" si="1"/>
        <v>#N/A</v>
      </c>
      <c r="D178" s="13" t="str">
        <f t="shared" si="2"/>
        <v>#N/A</v>
      </c>
      <c r="E178" s="9"/>
      <c r="F178" s="9" t="s">
        <v>1011</v>
      </c>
      <c r="G178" s="9" t="s">
        <v>538</v>
      </c>
      <c r="H178" s="13">
        <f t="shared" si="3"/>
        <v>221</v>
      </c>
      <c r="I178" s="13">
        <f t="shared" si="4"/>
        <v>0.456</v>
      </c>
      <c r="J178" s="33"/>
      <c r="K178" s="33"/>
      <c r="L178" s="33"/>
      <c r="M178" s="33"/>
      <c r="N178" s="33" t="s">
        <v>581</v>
      </c>
      <c r="Q178" s="14" t="s">
        <v>980</v>
      </c>
      <c r="R178" s="14">
        <v>0.483</v>
      </c>
    </row>
    <row r="179">
      <c r="A179" s="14" t="s">
        <v>242</v>
      </c>
      <c r="B179" s="14" t="s">
        <v>1012</v>
      </c>
      <c r="C179" s="13" t="str">
        <f t="shared" si="1"/>
        <v>#N/A</v>
      </c>
      <c r="D179" s="13" t="str">
        <f t="shared" si="2"/>
        <v>#N/A</v>
      </c>
      <c r="E179" s="9"/>
      <c r="F179" s="9" t="s">
        <v>1013</v>
      </c>
      <c r="G179" s="9" t="s">
        <v>534</v>
      </c>
      <c r="H179" s="13">
        <f t="shared" si="3"/>
        <v>32.9</v>
      </c>
      <c r="I179" s="13" t="str">
        <f t="shared" si="4"/>
        <v>#N/A</v>
      </c>
      <c r="J179" s="33"/>
      <c r="K179" s="33"/>
      <c r="L179" s="33"/>
      <c r="M179" s="33"/>
      <c r="N179" s="33" t="s">
        <v>830</v>
      </c>
      <c r="Q179" s="14" t="s">
        <v>1014</v>
      </c>
      <c r="R179" s="14">
        <v>0.48</v>
      </c>
    </row>
    <row r="180">
      <c r="A180" s="14" t="s">
        <v>243</v>
      </c>
      <c r="B180" s="14" t="s">
        <v>1015</v>
      </c>
      <c r="C180" s="13" t="str">
        <f t="shared" si="1"/>
        <v>#N/A</v>
      </c>
      <c r="D180" s="13" t="str">
        <f t="shared" si="2"/>
        <v>#N/A</v>
      </c>
      <c r="E180" s="9"/>
      <c r="F180" s="9" t="s">
        <v>940</v>
      </c>
      <c r="G180" s="9" t="s">
        <v>544</v>
      </c>
      <c r="H180" s="13">
        <f t="shared" si="3"/>
        <v>379</v>
      </c>
      <c r="I180" s="13">
        <f t="shared" si="4"/>
        <v>0.646</v>
      </c>
      <c r="J180" s="33"/>
      <c r="K180" s="33"/>
      <c r="L180" s="33"/>
      <c r="M180" s="33"/>
      <c r="N180" s="33" t="s">
        <v>834</v>
      </c>
      <c r="Q180" s="14" t="s">
        <v>894</v>
      </c>
      <c r="R180" s="14">
        <v>0.48</v>
      </c>
    </row>
    <row r="181">
      <c r="A181" s="14" t="s">
        <v>245</v>
      </c>
      <c r="B181" s="14" t="s">
        <v>775</v>
      </c>
      <c r="C181" s="13" t="str">
        <f t="shared" si="1"/>
        <v>#N/A</v>
      </c>
      <c r="D181" s="13">
        <f t="shared" si="2"/>
        <v>0.774</v>
      </c>
      <c r="E181" s="9"/>
      <c r="F181" s="9" t="s">
        <v>1016</v>
      </c>
      <c r="G181" s="9" t="s">
        <v>544</v>
      </c>
      <c r="H181" s="13">
        <f t="shared" si="3"/>
        <v>379</v>
      </c>
      <c r="I181" s="13" t="str">
        <f t="shared" si="4"/>
        <v>#N/A</v>
      </c>
      <c r="J181" s="33"/>
      <c r="K181" s="33"/>
      <c r="L181" s="33"/>
      <c r="M181" s="33"/>
      <c r="N181" s="33" t="s">
        <v>838</v>
      </c>
      <c r="Q181" s="14" t="s">
        <v>964</v>
      </c>
      <c r="R181" s="14">
        <v>0.48</v>
      </c>
    </row>
    <row r="182">
      <c r="A182" s="14" t="s">
        <v>246</v>
      </c>
      <c r="B182" s="14" t="s">
        <v>680</v>
      </c>
      <c r="C182" s="13">
        <f t="shared" si="1"/>
        <v>37.1</v>
      </c>
      <c r="D182" s="13" t="str">
        <f t="shared" si="2"/>
        <v>#N/A</v>
      </c>
      <c r="E182" s="9"/>
      <c r="F182" s="9" t="s">
        <v>1016</v>
      </c>
      <c r="G182" s="9" t="s">
        <v>807</v>
      </c>
      <c r="H182" s="13" t="str">
        <f t="shared" si="3"/>
        <v>#N/A</v>
      </c>
      <c r="I182" s="13" t="str">
        <f t="shared" si="4"/>
        <v>#N/A</v>
      </c>
      <c r="J182" s="33"/>
      <c r="K182" s="33"/>
      <c r="L182" s="33"/>
      <c r="M182" s="33"/>
      <c r="N182" s="33" t="s">
        <v>842</v>
      </c>
      <c r="Q182" s="14" t="s">
        <v>892</v>
      </c>
      <c r="R182" s="14">
        <v>0.477</v>
      </c>
    </row>
    <row r="183">
      <c r="A183" s="14" t="s">
        <v>247</v>
      </c>
      <c r="B183" s="14" t="s">
        <v>797</v>
      </c>
      <c r="C183" s="13" t="str">
        <f t="shared" si="1"/>
        <v>#N/A</v>
      </c>
      <c r="D183" s="13">
        <f t="shared" si="2"/>
        <v>0.737</v>
      </c>
      <c r="E183" s="9"/>
      <c r="F183" s="9" t="s">
        <v>961</v>
      </c>
      <c r="G183" s="9" t="s">
        <v>712</v>
      </c>
      <c r="H183" s="13">
        <f t="shared" si="3"/>
        <v>15.8</v>
      </c>
      <c r="I183" s="13">
        <f t="shared" si="4"/>
        <v>0.602</v>
      </c>
      <c r="J183" s="33"/>
      <c r="K183" s="33"/>
      <c r="L183" s="33"/>
      <c r="M183" s="33"/>
      <c r="N183" s="33" t="s">
        <v>719</v>
      </c>
      <c r="Q183" s="14" t="s">
        <v>1017</v>
      </c>
      <c r="R183" s="14">
        <v>0.47</v>
      </c>
    </row>
    <row r="184">
      <c r="A184" s="14" t="s">
        <v>248</v>
      </c>
      <c r="B184" s="14" t="s">
        <v>1018</v>
      </c>
      <c r="C184" s="13" t="str">
        <f t="shared" si="1"/>
        <v>#N/A</v>
      </c>
      <c r="D184" s="13" t="str">
        <f t="shared" si="2"/>
        <v>#N/A</v>
      </c>
      <c r="E184" s="9"/>
      <c r="F184" s="9" t="s">
        <v>541</v>
      </c>
      <c r="G184" s="9" t="s">
        <v>564</v>
      </c>
      <c r="H184" s="13">
        <f t="shared" si="3"/>
        <v>23.1</v>
      </c>
      <c r="I184" s="13">
        <f t="shared" si="4"/>
        <v>0.944</v>
      </c>
      <c r="J184" s="33"/>
      <c r="K184" s="33"/>
      <c r="L184" s="33"/>
      <c r="M184" s="33"/>
      <c r="N184" s="33" t="s">
        <v>848</v>
      </c>
      <c r="Q184" s="14" t="s">
        <v>824</v>
      </c>
      <c r="R184" s="14">
        <v>0.459</v>
      </c>
    </row>
    <row r="185">
      <c r="A185" s="14" t="s">
        <v>249</v>
      </c>
      <c r="B185" s="14" t="s">
        <v>691</v>
      </c>
      <c r="C185" s="13">
        <f t="shared" si="1"/>
        <v>83.1</v>
      </c>
      <c r="D185" s="13" t="str">
        <f t="shared" si="2"/>
        <v>#N/A</v>
      </c>
      <c r="E185" s="9"/>
      <c r="F185" s="9" t="s">
        <v>570</v>
      </c>
      <c r="G185" s="9" t="s">
        <v>544</v>
      </c>
      <c r="H185" s="13">
        <f t="shared" si="3"/>
        <v>379</v>
      </c>
      <c r="I185" s="13">
        <f t="shared" si="4"/>
        <v>0.931</v>
      </c>
      <c r="J185" s="33"/>
      <c r="K185" s="33"/>
      <c r="L185" s="33"/>
      <c r="M185" s="33"/>
      <c r="N185" s="33" t="s">
        <v>851</v>
      </c>
      <c r="Q185" s="14" t="s">
        <v>1011</v>
      </c>
      <c r="R185" s="14">
        <v>0.456</v>
      </c>
    </row>
    <row r="186">
      <c r="A186" s="14" t="s">
        <v>250</v>
      </c>
      <c r="B186" s="14" t="s">
        <v>1019</v>
      </c>
      <c r="C186" s="13" t="str">
        <f t="shared" si="1"/>
        <v>#N/A</v>
      </c>
      <c r="D186" s="13" t="str">
        <f t="shared" si="2"/>
        <v>#N/A</v>
      </c>
      <c r="E186" s="9"/>
      <c r="F186" s="9" t="s">
        <v>570</v>
      </c>
      <c r="G186" s="9" t="s">
        <v>789</v>
      </c>
      <c r="H186" s="13" t="str">
        <f t="shared" si="3"/>
        <v>#N/A</v>
      </c>
      <c r="I186" s="13">
        <f t="shared" si="4"/>
        <v>0.931</v>
      </c>
      <c r="J186" s="33"/>
      <c r="K186" s="33"/>
      <c r="L186" s="33"/>
      <c r="M186" s="33"/>
      <c r="N186" s="33" t="s">
        <v>854</v>
      </c>
      <c r="Q186" s="14" t="s">
        <v>667</v>
      </c>
      <c r="R186" s="14">
        <v>0.452</v>
      </c>
    </row>
    <row r="187">
      <c r="A187" s="14" t="s">
        <v>252</v>
      </c>
      <c r="B187" s="14" t="s">
        <v>654</v>
      </c>
      <c r="C187" s="13" t="str">
        <f t="shared" si="1"/>
        <v>#N/A</v>
      </c>
      <c r="D187" s="13">
        <f t="shared" si="2"/>
        <v>0.938</v>
      </c>
      <c r="E187" s="9"/>
      <c r="F187" s="9" t="s">
        <v>570</v>
      </c>
      <c r="G187" s="9" t="s">
        <v>822</v>
      </c>
      <c r="H187" s="13" t="str">
        <f t="shared" si="3"/>
        <v>#N/A</v>
      </c>
      <c r="I187" s="13">
        <f t="shared" si="4"/>
        <v>0.931</v>
      </c>
      <c r="J187" s="33"/>
      <c r="K187" s="33"/>
      <c r="L187" s="33"/>
      <c r="M187" s="33"/>
      <c r="N187" s="33" t="s">
        <v>856</v>
      </c>
      <c r="Q187" s="14" t="s">
        <v>1020</v>
      </c>
      <c r="R187" s="14">
        <v>0.452</v>
      </c>
    </row>
    <row r="188">
      <c r="A188" s="14" t="s">
        <v>253</v>
      </c>
      <c r="B188" s="14" t="s">
        <v>782</v>
      </c>
      <c r="C188" s="13" t="str">
        <f t="shared" si="1"/>
        <v>#N/A</v>
      </c>
      <c r="D188" s="13">
        <f t="shared" si="2"/>
        <v>0.895</v>
      </c>
      <c r="E188" s="9"/>
      <c r="F188" s="9" t="s">
        <v>937</v>
      </c>
      <c r="G188" s="9" t="s">
        <v>549</v>
      </c>
      <c r="H188" s="13">
        <f t="shared" si="3"/>
        <v>480</v>
      </c>
      <c r="I188" s="13">
        <f t="shared" si="4"/>
        <v>0.66</v>
      </c>
      <c r="J188" s="33"/>
      <c r="K188" s="33"/>
      <c r="L188" s="33"/>
      <c r="M188" s="33"/>
      <c r="N188" s="33" t="s">
        <v>860</v>
      </c>
      <c r="Q188" s="14" t="s">
        <v>987</v>
      </c>
      <c r="R188" s="14">
        <v>0.434</v>
      </c>
    </row>
    <row r="189">
      <c r="A189" s="14" t="s">
        <v>366</v>
      </c>
      <c r="B189" s="14" t="s">
        <v>1021</v>
      </c>
      <c r="C189" s="13" t="str">
        <f t="shared" si="1"/>
        <v>#N/A</v>
      </c>
      <c r="D189" s="13" t="str">
        <f t="shared" si="2"/>
        <v>#N/A</v>
      </c>
      <c r="E189" s="9"/>
      <c r="F189" s="9" t="s">
        <v>1022</v>
      </c>
      <c r="G189" s="9" t="s">
        <v>581</v>
      </c>
      <c r="H189" s="13">
        <f t="shared" si="3"/>
        <v>77.2</v>
      </c>
      <c r="I189" s="13">
        <f t="shared" si="4"/>
        <v>0.394</v>
      </c>
      <c r="J189" s="33"/>
      <c r="K189" s="33"/>
      <c r="L189" s="33"/>
      <c r="M189" s="33"/>
      <c r="N189" s="33" t="s">
        <v>861</v>
      </c>
      <c r="Q189" s="14" t="s">
        <v>670</v>
      </c>
      <c r="R189" s="14">
        <v>0.433</v>
      </c>
    </row>
    <row r="190">
      <c r="A190" s="14" t="s">
        <v>255</v>
      </c>
      <c r="B190" s="14" t="s">
        <v>1023</v>
      </c>
      <c r="C190" s="13" t="str">
        <f t="shared" si="1"/>
        <v>#N/A</v>
      </c>
      <c r="D190" s="13" t="str">
        <f t="shared" si="2"/>
        <v>#N/A</v>
      </c>
      <c r="E190" s="9"/>
      <c r="F190" s="9" t="s">
        <v>996</v>
      </c>
      <c r="G190" s="9" t="s">
        <v>544</v>
      </c>
      <c r="H190" s="13">
        <f t="shared" si="3"/>
        <v>379</v>
      </c>
      <c r="I190" s="13">
        <f t="shared" si="4"/>
        <v>0.539</v>
      </c>
      <c r="J190" s="33"/>
      <c r="K190" s="33"/>
      <c r="L190" s="33"/>
      <c r="M190" s="33"/>
      <c r="N190" s="33" t="s">
        <v>863</v>
      </c>
      <c r="Q190" s="14" t="s">
        <v>1024</v>
      </c>
      <c r="R190" s="14">
        <v>0.433</v>
      </c>
    </row>
    <row r="191">
      <c r="A191" s="14" t="s">
        <v>256</v>
      </c>
      <c r="B191" s="14" t="s">
        <v>534</v>
      </c>
      <c r="C191" s="13">
        <f t="shared" si="1"/>
        <v>32.9</v>
      </c>
      <c r="D191" s="13" t="str">
        <f t="shared" si="2"/>
        <v/>
      </c>
      <c r="E191" s="9"/>
      <c r="F191" s="9" t="s">
        <v>1025</v>
      </c>
      <c r="G191" s="9" t="s">
        <v>544</v>
      </c>
      <c r="H191" s="13">
        <f t="shared" si="3"/>
        <v>379</v>
      </c>
      <c r="I191" s="13" t="str">
        <f t="shared" si="4"/>
        <v>#N/A</v>
      </c>
      <c r="J191" s="33"/>
      <c r="K191" s="33"/>
      <c r="L191" s="33"/>
      <c r="M191" s="33"/>
      <c r="N191" s="33" t="s">
        <v>865</v>
      </c>
      <c r="Q191" s="14" t="s">
        <v>707</v>
      </c>
      <c r="R191" s="14">
        <v>0.398</v>
      </c>
    </row>
    <row r="192">
      <c r="A192" s="14" t="s">
        <v>258</v>
      </c>
      <c r="B192" s="14" t="s">
        <v>1026</v>
      </c>
      <c r="C192" s="13" t="str">
        <f t="shared" si="1"/>
        <v>#N/A</v>
      </c>
      <c r="D192" s="13" t="str">
        <f t="shared" si="2"/>
        <v>#N/A</v>
      </c>
      <c r="E192" s="9"/>
      <c r="F192" s="9" t="s">
        <v>1025</v>
      </c>
      <c r="G192" s="9" t="s">
        <v>826</v>
      </c>
      <c r="H192" s="13" t="str">
        <f t="shared" si="3"/>
        <v>#N/A</v>
      </c>
      <c r="I192" s="13" t="str">
        <f t="shared" si="4"/>
        <v>#N/A</v>
      </c>
      <c r="J192" s="33"/>
      <c r="K192" s="33"/>
      <c r="L192" s="33"/>
      <c r="M192" s="33"/>
      <c r="N192" s="33" t="s">
        <v>868</v>
      </c>
      <c r="Q192" s="14" t="s">
        <v>703</v>
      </c>
      <c r="R192" s="14">
        <v>0.397</v>
      </c>
    </row>
    <row r="193">
      <c r="A193" s="14" t="s">
        <v>259</v>
      </c>
      <c r="B193" s="14" t="s">
        <v>1027</v>
      </c>
      <c r="C193" s="13" t="str">
        <f t="shared" si="1"/>
        <v>#N/A</v>
      </c>
      <c r="D193" s="13" t="str">
        <f t="shared" si="2"/>
        <v>#N/A</v>
      </c>
      <c r="E193" s="9"/>
      <c r="F193" s="9" t="s">
        <v>1028</v>
      </c>
      <c r="G193" s="9" t="s">
        <v>544</v>
      </c>
      <c r="H193" s="13">
        <f t="shared" si="3"/>
        <v>379</v>
      </c>
      <c r="I193" s="13" t="str">
        <f t="shared" si="4"/>
        <v>#N/A</v>
      </c>
      <c r="J193" s="33"/>
      <c r="K193" s="33"/>
      <c r="L193" s="33"/>
      <c r="M193" s="33"/>
      <c r="N193" s="33" t="s">
        <v>871</v>
      </c>
      <c r="Q193" s="14" t="s">
        <v>1022</v>
      </c>
      <c r="R193" s="14">
        <v>0.394</v>
      </c>
    </row>
    <row r="194">
      <c r="A194" s="14" t="s">
        <v>261</v>
      </c>
      <c r="B194" s="14" t="s">
        <v>807</v>
      </c>
      <c r="C194" s="13" t="str">
        <f t="shared" si="1"/>
        <v>#N/A</v>
      </c>
      <c r="D194" s="13" t="str">
        <f t="shared" si="2"/>
        <v/>
      </c>
      <c r="E194" s="9"/>
      <c r="F194" s="9" t="s">
        <v>1028</v>
      </c>
      <c r="G194" s="9" t="s">
        <v>832</v>
      </c>
      <c r="H194" s="13" t="str">
        <f t="shared" si="3"/>
        <v>#N/A</v>
      </c>
      <c r="I194" s="13" t="str">
        <f t="shared" si="4"/>
        <v>#N/A</v>
      </c>
      <c r="J194" s="33"/>
      <c r="K194" s="33"/>
      <c r="L194" s="33"/>
      <c r="M194" s="33"/>
      <c r="N194" s="33" t="s">
        <v>595</v>
      </c>
    </row>
    <row r="195">
      <c r="A195" s="14" t="s">
        <v>263</v>
      </c>
      <c r="B195" s="14" t="s">
        <v>1029</v>
      </c>
      <c r="C195" s="13" t="str">
        <f t="shared" si="1"/>
        <v>#N/A</v>
      </c>
      <c r="D195" s="13" t="str">
        <f t="shared" si="2"/>
        <v>#N/A</v>
      </c>
      <c r="E195" s="9"/>
      <c r="F195" s="9" t="s">
        <v>828</v>
      </c>
      <c r="G195" s="9" t="s">
        <v>775</v>
      </c>
      <c r="H195" s="13" t="str">
        <f t="shared" si="3"/>
        <v>#N/A</v>
      </c>
      <c r="I195" s="13">
        <f t="shared" si="4"/>
        <v>0.774</v>
      </c>
      <c r="J195" s="33"/>
      <c r="K195" s="33"/>
      <c r="L195" s="33"/>
      <c r="M195" s="33"/>
      <c r="N195" s="33" t="s">
        <v>877</v>
      </c>
    </row>
    <row r="196">
      <c r="A196" s="14" t="s">
        <v>266</v>
      </c>
      <c r="B196" s="14" t="s">
        <v>1030</v>
      </c>
      <c r="C196" s="13" t="str">
        <f t="shared" si="1"/>
        <v>#N/A</v>
      </c>
      <c r="D196" s="13" t="str">
        <f t="shared" si="2"/>
        <v>#N/A</v>
      </c>
      <c r="E196" s="9"/>
      <c r="F196" s="9" t="s">
        <v>828</v>
      </c>
      <c r="G196" s="9" t="s">
        <v>502</v>
      </c>
      <c r="H196" s="13">
        <f t="shared" si="3"/>
        <v>7.5</v>
      </c>
      <c r="I196" s="13">
        <f t="shared" si="4"/>
        <v>0.774</v>
      </c>
      <c r="J196" s="33"/>
      <c r="K196" s="33"/>
      <c r="L196" s="33"/>
      <c r="M196" s="33"/>
      <c r="N196" s="33" t="s">
        <v>602</v>
      </c>
    </row>
    <row r="197">
      <c r="A197" s="14" t="s">
        <v>270</v>
      </c>
      <c r="B197" s="14" t="s">
        <v>1031</v>
      </c>
      <c r="C197" s="13" t="str">
        <f t="shared" si="1"/>
        <v>#N/A</v>
      </c>
      <c r="D197" s="13" t="str">
        <f t="shared" si="2"/>
        <v>#N/A</v>
      </c>
      <c r="E197" s="9"/>
      <c r="F197" s="9" t="s">
        <v>1032</v>
      </c>
      <c r="G197" s="9" t="s">
        <v>766</v>
      </c>
      <c r="H197" s="13">
        <f t="shared" si="3"/>
        <v>79.4</v>
      </c>
      <c r="I197" s="13" t="str">
        <f t="shared" si="4"/>
        <v>#N/A</v>
      </c>
      <c r="J197" s="33"/>
      <c r="K197" s="33"/>
      <c r="L197" s="33"/>
      <c r="M197" s="33"/>
      <c r="N197" s="33" t="s">
        <v>880</v>
      </c>
    </row>
    <row r="198">
      <c r="A198" s="14" t="s">
        <v>378</v>
      </c>
      <c r="B198" s="14" t="s">
        <v>1033</v>
      </c>
      <c r="C198" s="13" t="str">
        <f t="shared" si="1"/>
        <v>#N/A</v>
      </c>
      <c r="D198" s="13" t="str">
        <f t="shared" si="2"/>
        <v>#N/A</v>
      </c>
      <c r="E198" s="9"/>
      <c r="F198" s="9" t="s">
        <v>503</v>
      </c>
      <c r="G198" s="9" t="s">
        <v>840</v>
      </c>
      <c r="H198" s="13" t="str">
        <f t="shared" si="3"/>
        <v>#N/A</v>
      </c>
      <c r="I198" s="13">
        <f t="shared" si="4"/>
        <v>0.957</v>
      </c>
      <c r="J198" s="33"/>
      <c r="K198" s="33"/>
      <c r="L198" s="33"/>
      <c r="M198" s="33"/>
      <c r="N198" s="33" t="s">
        <v>884</v>
      </c>
    </row>
    <row r="199">
      <c r="A199" s="14" t="s">
        <v>274</v>
      </c>
      <c r="B199" s="14" t="s">
        <v>712</v>
      </c>
      <c r="C199" s="13">
        <f t="shared" si="1"/>
        <v>15.8</v>
      </c>
      <c r="D199" s="13">
        <f t="shared" si="2"/>
        <v>0.602</v>
      </c>
      <c r="E199" s="9"/>
      <c r="F199" s="9" t="s">
        <v>503</v>
      </c>
      <c r="G199" s="9" t="s">
        <v>875</v>
      </c>
      <c r="H199" s="13" t="str">
        <f t="shared" si="3"/>
        <v>#N/A</v>
      </c>
      <c r="I199" s="13">
        <f t="shared" si="4"/>
        <v>0.957</v>
      </c>
      <c r="J199" s="33"/>
      <c r="K199" s="33"/>
      <c r="L199" s="33"/>
      <c r="M199" s="33"/>
      <c r="N199" s="33" t="s">
        <v>694</v>
      </c>
    </row>
    <row r="200">
      <c r="A200" s="14" t="s">
        <v>276</v>
      </c>
      <c r="B200" s="14" t="s">
        <v>1034</v>
      </c>
      <c r="C200" s="13" t="str">
        <f t="shared" si="1"/>
        <v>#N/A</v>
      </c>
      <c r="D200" s="13" t="str">
        <f t="shared" si="2"/>
        <v>#N/A</v>
      </c>
      <c r="E200" s="9"/>
      <c r="F200" s="9" t="s">
        <v>743</v>
      </c>
      <c r="G200" s="9" t="s">
        <v>523</v>
      </c>
      <c r="H200" s="13" t="str">
        <f t="shared" si="3"/>
        <v>#N/A</v>
      </c>
      <c r="I200" s="13">
        <f t="shared" si="4"/>
        <v>0.813</v>
      </c>
      <c r="J200" s="33"/>
      <c r="K200" s="33"/>
      <c r="L200" s="33"/>
      <c r="M200" s="33"/>
      <c r="N200" s="33" t="s">
        <v>609</v>
      </c>
    </row>
    <row r="201">
      <c r="A201" s="14" t="s">
        <v>278</v>
      </c>
      <c r="B201" s="14" t="s">
        <v>1035</v>
      </c>
      <c r="C201" s="13" t="str">
        <f t="shared" si="1"/>
        <v>#N/A</v>
      </c>
      <c r="D201" s="13" t="str">
        <f t="shared" si="2"/>
        <v>#N/A</v>
      </c>
      <c r="E201" s="9"/>
      <c r="F201" s="9" t="s">
        <v>981</v>
      </c>
      <c r="G201" s="9" t="s">
        <v>544</v>
      </c>
      <c r="H201" s="13">
        <f t="shared" si="3"/>
        <v>379</v>
      </c>
      <c r="I201" s="13">
        <f t="shared" si="4"/>
        <v>0.557</v>
      </c>
      <c r="J201" s="33"/>
      <c r="K201" s="33"/>
      <c r="L201" s="33"/>
      <c r="M201" s="33"/>
      <c r="N201" s="33" t="s">
        <v>645</v>
      </c>
    </row>
    <row r="202">
      <c r="A202" s="14" t="s">
        <v>279</v>
      </c>
      <c r="B202" s="14" t="s">
        <v>1036</v>
      </c>
      <c r="C202" s="13" t="str">
        <f t="shared" si="1"/>
        <v>#N/A</v>
      </c>
      <c r="D202" s="13" t="str">
        <f t="shared" si="2"/>
        <v>#N/A</v>
      </c>
      <c r="E202" s="9"/>
      <c r="F202" s="9" t="s">
        <v>981</v>
      </c>
      <c r="G202" s="9" t="s">
        <v>829</v>
      </c>
      <c r="H202" s="13">
        <f t="shared" si="3"/>
        <v>68.6</v>
      </c>
      <c r="I202" s="13">
        <f t="shared" si="4"/>
        <v>0.557</v>
      </c>
      <c r="J202" s="33"/>
      <c r="K202" s="33"/>
      <c r="L202" s="33"/>
      <c r="M202" s="33"/>
      <c r="N202" s="33" t="s">
        <v>699</v>
      </c>
    </row>
    <row r="203">
      <c r="A203" s="14" t="s">
        <v>280</v>
      </c>
      <c r="B203" s="14" t="s">
        <v>564</v>
      </c>
      <c r="C203" s="13">
        <f t="shared" si="1"/>
        <v>23.1</v>
      </c>
      <c r="D203" s="13">
        <f t="shared" si="2"/>
        <v>0.944</v>
      </c>
      <c r="E203" s="9"/>
      <c r="F203" s="9" t="s">
        <v>709</v>
      </c>
      <c r="G203" s="9" t="s">
        <v>544</v>
      </c>
      <c r="H203" s="13">
        <f t="shared" si="3"/>
        <v>379</v>
      </c>
      <c r="I203" s="13">
        <f t="shared" si="4"/>
        <v>0.826</v>
      </c>
      <c r="J203" s="33"/>
      <c r="K203" s="33"/>
      <c r="L203" s="33"/>
      <c r="M203" s="33"/>
      <c r="N203" s="33" t="s">
        <v>592</v>
      </c>
    </row>
    <row r="204">
      <c r="A204" s="14" t="s">
        <v>281</v>
      </c>
      <c r="B204" s="14" t="s">
        <v>1037</v>
      </c>
      <c r="C204" s="13" t="str">
        <f t="shared" si="1"/>
        <v>#N/A</v>
      </c>
      <c r="D204" s="13" t="str">
        <f t="shared" si="2"/>
        <v>#N/A</v>
      </c>
      <c r="E204" s="9"/>
      <c r="F204" s="9" t="s">
        <v>709</v>
      </c>
      <c r="G204" s="9" t="s">
        <v>849</v>
      </c>
      <c r="H204" s="13" t="str">
        <f t="shared" si="3"/>
        <v>#N/A</v>
      </c>
      <c r="I204" s="13">
        <f t="shared" si="4"/>
        <v>0.826</v>
      </c>
      <c r="J204" s="33"/>
      <c r="K204" s="33"/>
      <c r="L204" s="33"/>
      <c r="M204" s="33"/>
      <c r="N204" s="33" t="s">
        <v>898</v>
      </c>
    </row>
    <row r="205">
      <c r="A205" s="14" t="s">
        <v>388</v>
      </c>
      <c r="B205" s="14" t="s">
        <v>1038</v>
      </c>
      <c r="C205" s="13" t="str">
        <f t="shared" si="1"/>
        <v>#N/A</v>
      </c>
      <c r="D205" s="13" t="str">
        <f t="shared" si="2"/>
        <v>#N/A</v>
      </c>
      <c r="E205" s="9"/>
      <c r="F205" s="9" t="s">
        <v>914</v>
      </c>
      <c r="G205" s="9" t="s">
        <v>523</v>
      </c>
      <c r="H205" s="13" t="str">
        <f t="shared" si="3"/>
        <v>#N/A</v>
      </c>
      <c r="I205" s="13">
        <f t="shared" si="4"/>
        <v>0.708</v>
      </c>
      <c r="J205" s="33"/>
      <c r="K205" s="33"/>
      <c r="L205" s="33"/>
      <c r="M205" s="33"/>
      <c r="N205" s="33" t="s">
        <v>690</v>
      </c>
    </row>
    <row r="206">
      <c r="A206" s="14" t="s">
        <v>282</v>
      </c>
      <c r="B206" s="14" t="s">
        <v>1039</v>
      </c>
      <c r="C206" s="13" t="str">
        <f t="shared" si="1"/>
        <v>#N/A</v>
      </c>
      <c r="D206" s="13" t="str">
        <f t="shared" si="2"/>
        <v>#N/A</v>
      </c>
      <c r="E206" s="9"/>
      <c r="F206" s="9" t="s">
        <v>735</v>
      </c>
      <c r="G206" s="9" t="s">
        <v>549</v>
      </c>
      <c r="H206" s="13">
        <f t="shared" si="3"/>
        <v>480</v>
      </c>
      <c r="I206" s="13">
        <f t="shared" si="4"/>
        <v>0.815</v>
      </c>
      <c r="J206" s="33"/>
      <c r="K206" s="33"/>
      <c r="L206" s="33"/>
      <c r="M206" s="33"/>
      <c r="N206" s="33" t="s">
        <v>615</v>
      </c>
    </row>
    <row r="207">
      <c r="A207" s="14" t="s">
        <v>284</v>
      </c>
      <c r="B207" s="14" t="s">
        <v>1040</v>
      </c>
      <c r="C207" s="13" t="str">
        <f t="shared" si="1"/>
        <v>#N/A</v>
      </c>
      <c r="D207" s="13" t="str">
        <f t="shared" si="2"/>
        <v>#N/A</v>
      </c>
      <c r="E207" s="9"/>
      <c r="F207" s="9" t="s">
        <v>983</v>
      </c>
      <c r="G207" s="9" t="s">
        <v>544</v>
      </c>
      <c r="H207" s="13">
        <f t="shared" si="3"/>
        <v>379</v>
      </c>
      <c r="I207" s="13">
        <f t="shared" si="4"/>
        <v>0.555</v>
      </c>
      <c r="J207" s="33"/>
      <c r="K207" s="33"/>
      <c r="L207" s="33"/>
      <c r="M207" s="33"/>
      <c r="N207" s="33" t="s">
        <v>528</v>
      </c>
    </row>
    <row r="208">
      <c r="A208" s="14" t="s">
        <v>394</v>
      </c>
      <c r="B208" s="14" t="s">
        <v>1041</v>
      </c>
      <c r="C208" s="13" t="str">
        <f t="shared" si="1"/>
        <v>#N/A</v>
      </c>
      <c r="D208" s="13" t="str">
        <f t="shared" si="2"/>
        <v>#N/A</v>
      </c>
      <c r="E208" s="9"/>
      <c r="F208" s="9" t="s">
        <v>983</v>
      </c>
      <c r="G208" s="9" t="s">
        <v>699</v>
      </c>
      <c r="H208" s="13" t="str">
        <f t="shared" si="3"/>
        <v>#N/A</v>
      </c>
      <c r="I208" s="13">
        <f t="shared" si="4"/>
        <v>0.555</v>
      </c>
      <c r="J208" s="33"/>
      <c r="K208" s="33"/>
      <c r="L208" s="33"/>
      <c r="M208" s="33"/>
      <c r="N208" s="33" t="s">
        <v>907</v>
      </c>
    </row>
    <row r="209">
      <c r="A209" s="14" t="s">
        <v>285</v>
      </c>
      <c r="B209" s="14" t="s">
        <v>836</v>
      </c>
      <c r="C209" s="13" t="str">
        <f t="shared" si="1"/>
        <v>#N/A</v>
      </c>
      <c r="D209" s="13">
        <f t="shared" si="2"/>
        <v>0.709</v>
      </c>
      <c r="E209" s="9"/>
      <c r="F209" s="9" t="s">
        <v>983</v>
      </c>
      <c r="G209" s="9" t="s">
        <v>858</v>
      </c>
      <c r="H209" s="13" t="str">
        <f t="shared" si="3"/>
        <v>#N/A</v>
      </c>
      <c r="I209" s="13">
        <f t="shared" si="4"/>
        <v>0.555</v>
      </c>
      <c r="J209" s="33"/>
      <c r="K209" s="33"/>
      <c r="L209" s="33"/>
      <c r="M209" s="33"/>
      <c r="N209" s="33" t="s">
        <v>910</v>
      </c>
    </row>
    <row r="210">
      <c r="A210" s="14" t="s">
        <v>287</v>
      </c>
      <c r="B210" s="14" t="s">
        <v>1042</v>
      </c>
      <c r="C210" s="13" t="str">
        <f t="shared" si="1"/>
        <v>#N/A</v>
      </c>
      <c r="D210" s="13" t="str">
        <f t="shared" si="2"/>
        <v>#N/A</v>
      </c>
      <c r="E210" s="9"/>
      <c r="F210" s="9" t="s">
        <v>983</v>
      </c>
      <c r="G210" s="9" t="s">
        <v>925</v>
      </c>
      <c r="H210" s="13" t="str">
        <f t="shared" si="3"/>
        <v>#N/A</v>
      </c>
      <c r="I210" s="13">
        <f t="shared" si="4"/>
        <v>0.555</v>
      </c>
      <c r="J210" s="33"/>
      <c r="K210" s="33"/>
      <c r="L210" s="33"/>
      <c r="M210" s="33"/>
      <c r="N210" s="33" t="s">
        <v>912</v>
      </c>
    </row>
    <row r="211">
      <c r="A211" s="14" t="s">
        <v>288</v>
      </c>
      <c r="B211" s="14" t="s">
        <v>576</v>
      </c>
      <c r="C211" s="13" t="str">
        <f t="shared" si="1"/>
        <v>#N/A</v>
      </c>
      <c r="D211" s="13">
        <f t="shared" si="2"/>
        <v>0.571</v>
      </c>
      <c r="E211" s="9"/>
      <c r="F211" s="9" t="s">
        <v>886</v>
      </c>
      <c r="G211" s="9" t="s">
        <v>549</v>
      </c>
      <c r="H211" s="13">
        <f t="shared" si="3"/>
        <v>480</v>
      </c>
      <c r="I211" s="13">
        <f t="shared" si="4"/>
        <v>0.728</v>
      </c>
      <c r="J211" s="33"/>
      <c r="K211" s="33"/>
      <c r="L211" s="33"/>
      <c r="M211" s="33"/>
      <c r="N211" s="33" t="s">
        <v>623</v>
      </c>
    </row>
    <row r="212">
      <c r="A212" s="14" t="s">
        <v>290</v>
      </c>
      <c r="B212" s="14" t="s">
        <v>1043</v>
      </c>
      <c r="C212" s="13" t="str">
        <f t="shared" si="1"/>
        <v>#N/A</v>
      </c>
      <c r="D212" s="13" t="str">
        <f t="shared" si="2"/>
        <v>#N/A</v>
      </c>
      <c r="E212" s="9"/>
      <c r="F212" s="9" t="s">
        <v>886</v>
      </c>
      <c r="G212" s="9" t="s">
        <v>686</v>
      </c>
      <c r="H212" s="13" t="str">
        <f t="shared" si="3"/>
        <v>#N/A</v>
      </c>
      <c r="I212" s="13">
        <f t="shared" si="4"/>
        <v>0.728</v>
      </c>
      <c r="J212" s="33"/>
      <c r="K212" s="33"/>
      <c r="L212" s="33"/>
      <c r="M212" s="33"/>
      <c r="N212" s="33" t="s">
        <v>916</v>
      </c>
    </row>
    <row r="213">
      <c r="A213" s="14" t="s">
        <v>292</v>
      </c>
      <c r="B213" s="14" t="s">
        <v>1044</v>
      </c>
      <c r="C213" s="13" t="str">
        <f t="shared" si="1"/>
        <v>#N/A</v>
      </c>
      <c r="D213" s="13" t="str">
        <f t="shared" si="2"/>
        <v>#N/A</v>
      </c>
      <c r="E213" s="9"/>
      <c r="F213" s="9" t="s">
        <v>817</v>
      </c>
      <c r="G213" s="9" t="s">
        <v>549</v>
      </c>
      <c r="H213" s="13">
        <f t="shared" si="3"/>
        <v>480</v>
      </c>
      <c r="I213" s="13">
        <f t="shared" si="4"/>
        <v>0.777</v>
      </c>
      <c r="J213" s="33"/>
      <c r="K213" s="33"/>
      <c r="L213" s="33"/>
      <c r="M213" s="33"/>
      <c r="N213" s="33" t="s">
        <v>619</v>
      </c>
    </row>
    <row r="214">
      <c r="A214" s="14" t="s">
        <v>294</v>
      </c>
      <c r="B214" s="14" t="s">
        <v>843</v>
      </c>
      <c r="C214" s="13" t="str">
        <f t="shared" si="1"/>
        <v>#N/A</v>
      </c>
      <c r="D214" s="13">
        <f t="shared" si="2"/>
        <v>0.485</v>
      </c>
      <c r="E214" s="9"/>
      <c r="F214" s="9" t="s">
        <v>817</v>
      </c>
      <c r="G214" s="9" t="s">
        <v>533</v>
      </c>
      <c r="H214" s="13" t="str">
        <f t="shared" si="3"/>
        <v>#N/A</v>
      </c>
      <c r="I214" s="13">
        <f t="shared" si="4"/>
        <v>0.777</v>
      </c>
      <c r="J214" s="33"/>
      <c r="K214" s="33"/>
      <c r="L214" s="33"/>
      <c r="M214" s="33"/>
      <c r="N214" s="33" t="s">
        <v>919</v>
      </c>
    </row>
    <row r="215">
      <c r="A215" s="14" t="s">
        <v>295</v>
      </c>
      <c r="B215" s="14" t="s">
        <v>734</v>
      </c>
      <c r="C215" s="13">
        <f t="shared" si="1"/>
        <v>34.5</v>
      </c>
      <c r="D215" s="13" t="str">
        <f t="shared" si="2"/>
        <v>#N/A</v>
      </c>
      <c r="E215" s="9"/>
      <c r="F215" s="9" t="s">
        <v>817</v>
      </c>
      <c r="G215" s="9" t="s">
        <v>801</v>
      </c>
      <c r="H215" s="13" t="str">
        <f t="shared" si="3"/>
        <v>#N/A</v>
      </c>
      <c r="I215" s="13">
        <f t="shared" si="4"/>
        <v>0.777</v>
      </c>
      <c r="J215" s="33"/>
      <c r="K215" s="33"/>
      <c r="L215" s="33"/>
      <c r="M215" s="33"/>
      <c r="N215" s="33" t="s">
        <v>921</v>
      </c>
    </row>
    <row r="216">
      <c r="A216" s="14" t="s">
        <v>297</v>
      </c>
      <c r="B216" s="14" t="s">
        <v>846</v>
      </c>
      <c r="C216" s="13" t="str">
        <f t="shared" si="1"/>
        <v>#N/A</v>
      </c>
      <c r="D216" s="13" t="str">
        <f t="shared" si="2"/>
        <v/>
      </c>
      <c r="E216" s="9"/>
      <c r="F216" s="9" t="s">
        <v>901</v>
      </c>
      <c r="G216" s="9" t="s">
        <v>544</v>
      </c>
      <c r="H216" s="13">
        <f t="shared" si="3"/>
        <v>379</v>
      </c>
      <c r="I216" s="13">
        <f t="shared" si="4"/>
        <v>0.718</v>
      </c>
      <c r="J216" s="33"/>
      <c r="K216" s="33"/>
      <c r="L216" s="33"/>
      <c r="M216" s="33"/>
      <c r="N216" s="33" t="s">
        <v>922</v>
      </c>
    </row>
    <row r="217">
      <c r="A217" s="14" t="s">
        <v>299</v>
      </c>
      <c r="B217" s="14" t="s">
        <v>1045</v>
      </c>
      <c r="C217" s="13" t="str">
        <f t="shared" si="1"/>
        <v>#N/A</v>
      </c>
      <c r="D217" s="13" t="str">
        <f t="shared" si="2"/>
        <v>#N/A</v>
      </c>
      <c r="E217" s="9"/>
      <c r="F217" s="9" t="s">
        <v>901</v>
      </c>
      <c r="G217" s="9" t="s">
        <v>655</v>
      </c>
      <c r="H217" s="13" t="str">
        <f t="shared" si="3"/>
        <v>#N/A</v>
      </c>
      <c r="I217" s="13">
        <f t="shared" si="4"/>
        <v>0.718</v>
      </c>
      <c r="J217" s="33"/>
      <c r="K217" s="33"/>
      <c r="L217" s="33"/>
      <c r="M217" s="33"/>
      <c r="N217" s="33" t="s">
        <v>924</v>
      </c>
    </row>
    <row r="218">
      <c r="A218" s="14" t="s">
        <v>300</v>
      </c>
      <c r="B218" s="14" t="s">
        <v>1046</v>
      </c>
      <c r="C218" s="13" t="str">
        <f t="shared" si="1"/>
        <v>#N/A</v>
      </c>
      <c r="D218" s="13" t="str">
        <f t="shared" si="2"/>
        <v>#N/A</v>
      </c>
      <c r="E218" s="9"/>
      <c r="F218" s="9" t="s">
        <v>901</v>
      </c>
      <c r="G218" s="9" t="s">
        <v>658</v>
      </c>
      <c r="H218" s="13" t="str">
        <f t="shared" si="3"/>
        <v>#N/A</v>
      </c>
      <c r="I218" s="13">
        <f t="shared" si="4"/>
        <v>0.718</v>
      </c>
      <c r="J218" s="33"/>
      <c r="K218" s="33"/>
      <c r="L218" s="33"/>
      <c r="M218" s="33"/>
      <c r="N218" s="33" t="s">
        <v>927</v>
      </c>
    </row>
    <row r="219">
      <c r="A219" s="14" t="s">
        <v>301</v>
      </c>
      <c r="B219" s="14" t="s">
        <v>1047</v>
      </c>
      <c r="C219" s="13" t="str">
        <f t="shared" si="1"/>
        <v>#N/A</v>
      </c>
      <c r="D219" s="13" t="str">
        <f t="shared" si="2"/>
        <v>#N/A</v>
      </c>
      <c r="E219" s="9"/>
      <c r="F219" s="9" t="s">
        <v>652</v>
      </c>
      <c r="G219" s="9" t="s">
        <v>737</v>
      </c>
      <c r="H219" s="13">
        <f t="shared" si="3"/>
        <v>39.7</v>
      </c>
      <c r="I219" s="13">
        <f t="shared" si="4"/>
        <v>0.88</v>
      </c>
      <c r="J219" s="33"/>
      <c r="K219" s="33"/>
      <c r="L219" s="33"/>
      <c r="M219" s="33"/>
      <c r="N219" s="33" t="s">
        <v>708</v>
      </c>
    </row>
    <row r="220">
      <c r="A220" s="14" t="s">
        <v>303</v>
      </c>
      <c r="B220" s="14" t="s">
        <v>1048</v>
      </c>
      <c r="C220" s="13" t="str">
        <f t="shared" si="1"/>
        <v>#N/A</v>
      </c>
      <c r="D220" s="13" t="str">
        <f t="shared" si="2"/>
        <v>#N/A</v>
      </c>
      <c r="E220" s="9"/>
      <c r="F220" s="9" t="s">
        <v>665</v>
      </c>
      <c r="G220" s="9" t="s">
        <v>538</v>
      </c>
      <c r="H220" s="13">
        <f t="shared" si="3"/>
        <v>221</v>
      </c>
      <c r="I220" s="13">
        <f t="shared" si="4"/>
        <v>0.864</v>
      </c>
      <c r="J220" s="33"/>
      <c r="K220" s="33"/>
      <c r="L220" s="33"/>
      <c r="M220" s="33"/>
      <c r="N220" s="33" t="s">
        <v>631</v>
      </c>
    </row>
    <row r="221">
      <c r="A221" s="14" t="s">
        <v>305</v>
      </c>
      <c r="B221" s="14" t="s">
        <v>1049</v>
      </c>
      <c r="C221" s="13" t="str">
        <f t="shared" si="1"/>
        <v>#N/A</v>
      </c>
      <c r="D221" s="13" t="str">
        <f t="shared" si="2"/>
        <v>#N/A</v>
      </c>
      <c r="E221" s="9"/>
      <c r="F221" s="9" t="s">
        <v>692</v>
      </c>
      <c r="G221" s="9" t="s">
        <v>523</v>
      </c>
      <c r="H221" s="13" t="str">
        <f t="shared" si="3"/>
        <v>#N/A</v>
      </c>
      <c r="I221" s="13">
        <f t="shared" si="4"/>
        <v>0.848</v>
      </c>
      <c r="J221" s="33"/>
      <c r="K221" s="33"/>
      <c r="L221" s="33"/>
      <c r="M221" s="33"/>
      <c r="N221" s="33" t="s">
        <v>931</v>
      </c>
    </row>
    <row r="222">
      <c r="A222" s="14" t="s">
        <v>306</v>
      </c>
      <c r="B222" s="14" t="s">
        <v>1050</v>
      </c>
      <c r="C222" s="13" t="str">
        <f t="shared" si="1"/>
        <v>#N/A</v>
      </c>
      <c r="D222" s="13" t="str">
        <f t="shared" si="2"/>
        <v>#N/A</v>
      </c>
      <c r="E222" s="9"/>
      <c r="F222" s="9" t="s">
        <v>705</v>
      </c>
      <c r="G222" s="9" t="s">
        <v>742</v>
      </c>
      <c r="H222" s="13">
        <f t="shared" si="3"/>
        <v>24.3</v>
      </c>
      <c r="I222" s="13">
        <f t="shared" si="4"/>
        <v>0.828</v>
      </c>
      <c r="J222" s="33"/>
      <c r="K222" s="33"/>
      <c r="L222" s="33"/>
      <c r="M222" s="33"/>
      <c r="N222" s="33" t="s">
        <v>636</v>
      </c>
    </row>
    <row r="223">
      <c r="A223" s="14" t="s">
        <v>307</v>
      </c>
      <c r="B223" s="14" t="s">
        <v>1051</v>
      </c>
      <c r="C223" s="13" t="str">
        <f t="shared" si="1"/>
        <v>#N/A</v>
      </c>
      <c r="D223" s="13" t="str">
        <f t="shared" si="2"/>
        <v>#N/A</v>
      </c>
      <c r="E223" s="9"/>
      <c r="F223" s="9" t="s">
        <v>716</v>
      </c>
      <c r="G223" s="9" t="s">
        <v>505</v>
      </c>
      <c r="H223" s="13">
        <f t="shared" si="3"/>
        <v>154</v>
      </c>
      <c r="I223" s="13">
        <f t="shared" si="4"/>
        <v>0.824</v>
      </c>
      <c r="J223" s="33"/>
      <c r="K223" s="33"/>
      <c r="L223" s="33"/>
      <c r="M223" s="33"/>
      <c r="N223" s="33" t="s">
        <v>934</v>
      </c>
    </row>
    <row r="224">
      <c r="A224" s="14" t="s">
        <v>308</v>
      </c>
      <c r="B224" s="14" t="s">
        <v>1052</v>
      </c>
      <c r="C224" s="13" t="str">
        <f t="shared" si="1"/>
        <v>#N/A</v>
      </c>
      <c r="D224" s="13" t="str">
        <f t="shared" si="2"/>
        <v>#N/A</v>
      </c>
      <c r="E224" s="9"/>
      <c r="F224" s="9" t="s">
        <v>994</v>
      </c>
      <c r="G224" s="9" t="s">
        <v>544</v>
      </c>
      <c r="H224" s="13">
        <f t="shared" si="3"/>
        <v>379</v>
      </c>
      <c r="I224" s="13">
        <f t="shared" si="4"/>
        <v>0.543</v>
      </c>
      <c r="J224" s="33"/>
      <c r="K224" s="33"/>
      <c r="L224" s="33"/>
      <c r="M224" s="33"/>
      <c r="N224" s="33" t="s">
        <v>935</v>
      </c>
    </row>
    <row r="225">
      <c r="A225" s="14" t="s">
        <v>309</v>
      </c>
      <c r="B225" s="14" t="s">
        <v>1053</v>
      </c>
      <c r="C225" s="13" t="str">
        <f t="shared" si="1"/>
        <v>#N/A</v>
      </c>
      <c r="D225" s="13" t="str">
        <f t="shared" si="2"/>
        <v>#N/A</v>
      </c>
      <c r="E225" s="9"/>
      <c r="F225" s="9" t="s">
        <v>994</v>
      </c>
      <c r="G225" s="9" t="s">
        <v>581</v>
      </c>
      <c r="H225" s="13">
        <f t="shared" si="3"/>
        <v>77.2</v>
      </c>
      <c r="I225" s="13">
        <f t="shared" si="4"/>
        <v>0.543</v>
      </c>
      <c r="J225" s="33"/>
      <c r="K225" s="33"/>
      <c r="L225" s="33"/>
      <c r="M225" s="33"/>
      <c r="N225" s="33" t="s">
        <v>641</v>
      </c>
    </row>
    <row r="226">
      <c r="A226" s="14" t="s">
        <v>310</v>
      </c>
      <c r="B226" s="14" t="s">
        <v>737</v>
      </c>
      <c r="C226" s="13">
        <f t="shared" si="1"/>
        <v>39.7</v>
      </c>
      <c r="D226" s="13" t="str">
        <f t="shared" si="2"/>
        <v>#N/A</v>
      </c>
      <c r="E226" s="9"/>
      <c r="F226" s="9" t="s">
        <v>994</v>
      </c>
      <c r="G226" s="9" t="s">
        <v>664</v>
      </c>
      <c r="H226" s="13">
        <f t="shared" si="3"/>
        <v>12.1</v>
      </c>
      <c r="I226" s="13">
        <f t="shared" si="4"/>
        <v>0.543</v>
      </c>
      <c r="J226" s="33"/>
      <c r="K226" s="33"/>
      <c r="L226" s="33"/>
      <c r="M226" s="33"/>
      <c r="N226" s="33" t="s">
        <v>676</v>
      </c>
    </row>
    <row r="227">
      <c r="A227" s="14" t="s">
        <v>312</v>
      </c>
      <c r="B227" s="14" t="s">
        <v>1054</v>
      </c>
      <c r="C227" s="13" t="str">
        <f t="shared" si="1"/>
        <v>#N/A</v>
      </c>
      <c r="D227" s="13" t="str">
        <f t="shared" si="2"/>
        <v>#N/A</v>
      </c>
      <c r="E227" s="9"/>
      <c r="F227" s="9" t="s">
        <v>994</v>
      </c>
      <c r="G227" s="9" t="s">
        <v>908</v>
      </c>
      <c r="H227" s="13" t="str">
        <f t="shared" si="3"/>
        <v>#N/A</v>
      </c>
      <c r="I227" s="13">
        <f t="shared" si="4"/>
        <v>0.543</v>
      </c>
      <c r="J227" s="33"/>
      <c r="K227" s="33"/>
      <c r="L227" s="33"/>
      <c r="M227" s="33"/>
      <c r="N227" s="33" t="s">
        <v>941</v>
      </c>
    </row>
    <row r="228">
      <c r="A228" s="14" t="s">
        <v>313</v>
      </c>
      <c r="B228" s="14" t="s">
        <v>841</v>
      </c>
      <c r="C228" s="13">
        <f t="shared" si="1"/>
        <v>92.7</v>
      </c>
      <c r="D228" s="13" t="str">
        <f t="shared" si="2"/>
        <v>#N/A</v>
      </c>
      <c r="E228" s="9"/>
      <c r="F228" s="9" t="s">
        <v>1055</v>
      </c>
      <c r="G228" s="9" t="s">
        <v>527</v>
      </c>
      <c r="H228" s="13" t="str">
        <f t="shared" si="3"/>
        <v>#N/A</v>
      </c>
      <c r="I228" s="13" t="str">
        <f t="shared" si="4"/>
        <v>#N/A</v>
      </c>
      <c r="J228" s="33"/>
      <c r="K228" s="33"/>
      <c r="L228" s="33"/>
      <c r="M228" s="33"/>
      <c r="N228" s="33" t="s">
        <v>944</v>
      </c>
    </row>
    <row r="229">
      <c r="A229" s="14" t="s">
        <v>314</v>
      </c>
      <c r="B229" s="14" t="s">
        <v>1056</v>
      </c>
      <c r="C229" s="13" t="str">
        <f t="shared" si="1"/>
        <v>#N/A</v>
      </c>
      <c r="D229" s="13" t="str">
        <f t="shared" si="2"/>
        <v>#N/A</v>
      </c>
      <c r="E229" s="9"/>
      <c r="F229" s="9" t="s">
        <v>1055</v>
      </c>
      <c r="G229" s="9" t="s">
        <v>523</v>
      </c>
      <c r="H229" s="13" t="str">
        <f t="shared" si="3"/>
        <v>#N/A</v>
      </c>
      <c r="I229" s="13" t="str">
        <f t="shared" si="4"/>
        <v>#N/A</v>
      </c>
      <c r="J229" s="33"/>
      <c r="K229" s="33"/>
      <c r="L229" s="33"/>
      <c r="M229" s="33"/>
      <c r="N229" s="33" t="s">
        <v>946</v>
      </c>
    </row>
    <row r="230">
      <c r="A230" s="14" t="s">
        <v>315</v>
      </c>
      <c r="B230" s="14" t="s">
        <v>510</v>
      </c>
      <c r="C230" s="13" t="str">
        <f t="shared" si="1"/>
        <v>#N/A</v>
      </c>
      <c r="D230" s="13">
        <f t="shared" si="2"/>
        <v>0.511</v>
      </c>
      <c r="E230" s="9"/>
      <c r="F230" s="9" t="s">
        <v>1055</v>
      </c>
      <c r="G230" s="9" t="s">
        <v>549</v>
      </c>
      <c r="H230" s="13">
        <f t="shared" si="3"/>
        <v>480</v>
      </c>
      <c r="I230" s="13" t="str">
        <f t="shared" si="4"/>
        <v>#N/A</v>
      </c>
      <c r="J230" s="33"/>
      <c r="K230" s="33"/>
      <c r="L230" s="33"/>
      <c r="M230" s="33"/>
      <c r="N230" s="33" t="s">
        <v>948</v>
      </c>
    </row>
    <row r="231">
      <c r="A231" s="14" t="s">
        <v>316</v>
      </c>
      <c r="B231" s="14" t="s">
        <v>538</v>
      </c>
      <c r="C231" s="13">
        <f t="shared" si="1"/>
        <v>221</v>
      </c>
      <c r="D231" s="13" t="str">
        <f t="shared" si="2"/>
        <v>#N/A</v>
      </c>
      <c r="E231" s="9"/>
      <c r="F231" s="9" t="s">
        <v>804</v>
      </c>
      <c r="G231" s="9" t="s">
        <v>544</v>
      </c>
      <c r="H231" s="13">
        <f t="shared" si="3"/>
        <v>379</v>
      </c>
      <c r="I231" s="13">
        <f t="shared" si="4"/>
        <v>0.779</v>
      </c>
      <c r="J231" s="33"/>
      <c r="K231" s="33"/>
      <c r="L231" s="33"/>
      <c r="M231" s="33"/>
      <c r="N231" s="33" t="s">
        <v>950</v>
      </c>
    </row>
    <row r="232">
      <c r="A232" s="14" t="s">
        <v>318</v>
      </c>
      <c r="B232" s="14" t="s">
        <v>801</v>
      </c>
      <c r="C232" s="13" t="str">
        <f t="shared" si="1"/>
        <v>#N/A</v>
      </c>
      <c r="D232" s="13" t="str">
        <f t="shared" si="2"/>
        <v>#N/A</v>
      </c>
      <c r="E232" s="9"/>
      <c r="F232" s="9" t="s">
        <v>845</v>
      </c>
      <c r="G232" s="9" t="s">
        <v>544</v>
      </c>
      <c r="H232" s="13">
        <f t="shared" si="3"/>
        <v>379</v>
      </c>
      <c r="I232" s="13">
        <f t="shared" si="4"/>
        <v>0.759</v>
      </c>
      <c r="J232" s="33"/>
      <c r="K232" s="33"/>
      <c r="L232" s="33"/>
      <c r="M232" s="33"/>
      <c r="N232" s="33" t="s">
        <v>953</v>
      </c>
    </row>
    <row r="233">
      <c r="A233" s="14" t="s">
        <v>319</v>
      </c>
      <c r="B233" s="14" t="s">
        <v>869</v>
      </c>
      <c r="C233" s="13" t="str">
        <f t="shared" si="1"/>
        <v>#N/A</v>
      </c>
      <c r="D233" s="13" t="str">
        <f t="shared" si="2"/>
        <v>#N/A</v>
      </c>
      <c r="E233" s="9"/>
      <c r="F233" s="9" t="s">
        <v>870</v>
      </c>
      <c r="G233" s="9" t="s">
        <v>544</v>
      </c>
      <c r="H233" s="13">
        <f t="shared" si="3"/>
        <v>379</v>
      </c>
      <c r="I233" s="13">
        <f t="shared" si="4"/>
        <v>0.738</v>
      </c>
      <c r="J233" s="33"/>
      <c r="K233" s="33"/>
      <c r="L233" s="33"/>
      <c r="M233" s="33"/>
      <c r="N233" s="33" t="s">
        <v>956</v>
      </c>
    </row>
    <row r="234">
      <c r="A234" s="14" t="s">
        <v>321</v>
      </c>
      <c r="B234" s="14" t="s">
        <v>1057</v>
      </c>
      <c r="C234" s="13" t="str">
        <f t="shared" si="1"/>
        <v>#N/A</v>
      </c>
      <c r="D234" s="13" t="str">
        <f t="shared" si="2"/>
        <v>#N/A</v>
      </c>
      <c r="E234" s="9"/>
      <c r="F234" s="9" t="s">
        <v>904</v>
      </c>
      <c r="G234" s="9" t="s">
        <v>544</v>
      </c>
      <c r="H234" s="13">
        <f t="shared" si="3"/>
        <v>379</v>
      </c>
      <c r="I234" s="13">
        <f t="shared" si="4"/>
        <v>0.715</v>
      </c>
      <c r="J234" s="33"/>
      <c r="K234" s="33"/>
      <c r="L234" s="33"/>
      <c r="M234" s="33"/>
      <c r="N234" s="33" t="s">
        <v>656</v>
      </c>
    </row>
    <row r="235">
      <c r="A235" s="14" t="s">
        <v>323</v>
      </c>
      <c r="B235" s="14" t="s">
        <v>675</v>
      </c>
      <c r="C235" s="13" t="str">
        <f t="shared" si="1"/>
        <v>#N/A</v>
      </c>
      <c r="D235" s="13">
        <f t="shared" si="2"/>
        <v>0.433</v>
      </c>
      <c r="E235" s="9"/>
      <c r="F235" s="9" t="s">
        <v>1058</v>
      </c>
      <c r="G235" s="9" t="s">
        <v>631</v>
      </c>
      <c r="H235" s="13">
        <f t="shared" si="3"/>
        <v>64.8</v>
      </c>
      <c r="I235" s="13" t="str">
        <f t="shared" si="4"/>
        <v>#N/A</v>
      </c>
      <c r="J235" s="33"/>
      <c r="K235" s="33"/>
      <c r="L235" s="33"/>
      <c r="M235" s="33"/>
      <c r="N235" s="33" t="s">
        <v>958</v>
      </c>
    </row>
    <row r="236">
      <c r="A236" s="14" t="s">
        <v>324</v>
      </c>
      <c r="B236" s="14" t="s">
        <v>742</v>
      </c>
      <c r="C236" s="13">
        <f t="shared" si="1"/>
        <v>24.3</v>
      </c>
      <c r="D236" s="13" t="str">
        <f t="shared" si="2"/>
        <v>#N/A</v>
      </c>
      <c r="E236" s="9"/>
      <c r="F236" s="9" t="s">
        <v>1059</v>
      </c>
      <c r="G236" s="9" t="s">
        <v>538</v>
      </c>
      <c r="H236" s="13">
        <f t="shared" si="3"/>
        <v>221</v>
      </c>
      <c r="I236" s="13" t="str">
        <f t="shared" si="4"/>
        <v>#N/A</v>
      </c>
      <c r="J236" s="33"/>
      <c r="K236" s="33"/>
      <c r="L236" s="33"/>
      <c r="M236" s="33"/>
      <c r="N236" s="33" t="s">
        <v>659</v>
      </c>
    </row>
    <row r="237">
      <c r="A237" s="14" t="s">
        <v>1060</v>
      </c>
      <c r="B237" s="14" t="s">
        <v>1061</v>
      </c>
      <c r="C237" s="13" t="str">
        <f t="shared" si="1"/>
        <v>#N/A</v>
      </c>
      <c r="D237" s="13" t="str">
        <f t="shared" si="2"/>
        <v>#N/A</v>
      </c>
      <c r="E237" s="9"/>
      <c r="F237" s="9" t="s">
        <v>678</v>
      </c>
      <c r="G237" s="9" t="s">
        <v>523</v>
      </c>
      <c r="H237" s="13" t="str">
        <f t="shared" si="3"/>
        <v>#N/A</v>
      </c>
      <c r="I237" s="13">
        <f t="shared" si="4"/>
        <v>0.854</v>
      </c>
      <c r="J237" s="33"/>
      <c r="K237" s="33"/>
      <c r="L237" s="33"/>
      <c r="M237" s="33"/>
      <c r="N237" s="33" t="s">
        <v>651</v>
      </c>
    </row>
    <row r="238">
      <c r="A238" s="14" t="s">
        <v>432</v>
      </c>
      <c r="B238" s="14" t="s">
        <v>1062</v>
      </c>
      <c r="C238" s="13" t="str">
        <f t="shared" si="1"/>
        <v>#N/A</v>
      </c>
      <c r="D238" s="13" t="str">
        <f t="shared" si="2"/>
        <v>#N/A</v>
      </c>
      <c r="E238" s="9"/>
      <c r="F238" s="9" t="s">
        <v>1005</v>
      </c>
      <c r="G238" s="9" t="s">
        <v>581</v>
      </c>
      <c r="H238" s="13">
        <f t="shared" si="3"/>
        <v>77.2</v>
      </c>
      <c r="I238" s="13">
        <f t="shared" si="4"/>
        <v>0.512</v>
      </c>
      <c r="J238" s="33"/>
      <c r="K238" s="33"/>
      <c r="L238" s="33"/>
      <c r="M238" s="33"/>
      <c r="N238" s="33" t="s">
        <v>668</v>
      </c>
    </row>
    <row r="239">
      <c r="A239" s="14" t="s">
        <v>325</v>
      </c>
      <c r="B239" s="14" t="s">
        <v>505</v>
      </c>
      <c r="C239" s="13">
        <f t="shared" si="1"/>
        <v>154</v>
      </c>
      <c r="D239" s="13" t="str">
        <f t="shared" si="2"/>
        <v>#N/A</v>
      </c>
      <c r="E239" s="9"/>
      <c r="F239" s="9" t="s">
        <v>761</v>
      </c>
      <c r="G239" s="9" t="s">
        <v>634</v>
      </c>
      <c r="H239" s="13" t="str">
        <f t="shared" si="3"/>
        <v>#N/A</v>
      </c>
      <c r="I239" s="13">
        <f t="shared" si="4"/>
        <v>0.806</v>
      </c>
      <c r="J239" s="33"/>
      <c r="K239" s="33"/>
      <c r="L239" s="33"/>
      <c r="M239" s="33"/>
      <c r="N239" s="33" t="s">
        <v>962</v>
      </c>
    </row>
    <row r="240">
      <c r="A240" s="14" t="s">
        <v>327</v>
      </c>
      <c r="B240" s="14" t="s">
        <v>1063</v>
      </c>
      <c r="C240" s="13" t="str">
        <f t="shared" si="1"/>
        <v>#N/A</v>
      </c>
      <c r="D240" s="13" t="str">
        <f t="shared" si="2"/>
        <v>#N/A</v>
      </c>
      <c r="E240" s="9"/>
      <c r="F240" s="9" t="s">
        <v>772</v>
      </c>
      <c r="G240" s="9" t="s">
        <v>544</v>
      </c>
      <c r="H240" s="13">
        <f t="shared" si="3"/>
        <v>379</v>
      </c>
      <c r="I240" s="13">
        <f t="shared" si="4"/>
        <v>0.796</v>
      </c>
      <c r="J240" s="33"/>
      <c r="K240" s="33"/>
      <c r="L240" s="33"/>
      <c r="M240" s="33"/>
      <c r="N240" s="33" t="s">
        <v>963</v>
      </c>
    </row>
    <row r="241">
      <c r="A241" s="14" t="s">
        <v>330</v>
      </c>
      <c r="B241" s="14" t="s">
        <v>664</v>
      </c>
      <c r="C241" s="13">
        <f t="shared" si="1"/>
        <v>12.1</v>
      </c>
      <c r="D241" s="13">
        <f t="shared" si="2"/>
        <v>0.543</v>
      </c>
      <c r="E241" s="9"/>
      <c r="F241" s="9" t="s">
        <v>772</v>
      </c>
      <c r="G241" s="9" t="s">
        <v>581</v>
      </c>
      <c r="H241" s="13">
        <f t="shared" si="3"/>
        <v>77.2</v>
      </c>
      <c r="I241" s="13">
        <f t="shared" si="4"/>
        <v>0.796</v>
      </c>
      <c r="J241" s="33"/>
      <c r="K241" s="33"/>
      <c r="L241" s="33"/>
      <c r="M241" s="33"/>
      <c r="N241" s="33" t="s">
        <v>965</v>
      </c>
    </row>
    <row r="242">
      <c r="A242" s="14" t="s">
        <v>332</v>
      </c>
      <c r="B242" s="14" t="s">
        <v>1064</v>
      </c>
      <c r="C242" s="13" t="str">
        <f t="shared" si="1"/>
        <v>#N/A</v>
      </c>
      <c r="D242" s="13" t="str">
        <f t="shared" si="2"/>
        <v>#N/A</v>
      </c>
      <c r="E242" s="9"/>
      <c r="F242" s="9" t="s">
        <v>772</v>
      </c>
      <c r="G242" s="9" t="s">
        <v>878</v>
      </c>
      <c r="H242" s="13" t="str">
        <f t="shared" si="3"/>
        <v>#N/A</v>
      </c>
      <c r="I242" s="13">
        <f t="shared" si="4"/>
        <v>0.796</v>
      </c>
      <c r="J242" s="33"/>
      <c r="K242" s="33"/>
      <c r="L242" s="33"/>
      <c r="M242" s="33"/>
      <c r="N242" s="33" t="s">
        <v>966</v>
      </c>
    </row>
    <row r="243">
      <c r="A243" s="14" t="s">
        <v>333</v>
      </c>
      <c r="B243" s="14" t="s">
        <v>1065</v>
      </c>
      <c r="C243" s="13" t="str">
        <f t="shared" si="1"/>
        <v>#N/A</v>
      </c>
      <c r="D243" s="13" t="str">
        <f t="shared" si="2"/>
        <v>#N/A</v>
      </c>
      <c r="E243" s="9"/>
      <c r="F243" s="9" t="s">
        <v>1020</v>
      </c>
      <c r="G243" s="9" t="s">
        <v>544</v>
      </c>
      <c r="H243" s="13">
        <f t="shared" si="3"/>
        <v>379</v>
      </c>
      <c r="I243" s="13">
        <f t="shared" si="4"/>
        <v>0.452</v>
      </c>
      <c r="J243" s="33"/>
      <c r="K243" s="33"/>
      <c r="L243" s="33"/>
      <c r="M243" s="33"/>
      <c r="N243" s="33" t="s">
        <v>968</v>
      </c>
    </row>
    <row r="244">
      <c r="A244" s="14" t="s">
        <v>334</v>
      </c>
      <c r="B244" s="14" t="s">
        <v>1066</v>
      </c>
      <c r="C244" s="13" t="str">
        <f t="shared" si="1"/>
        <v>#N/A</v>
      </c>
      <c r="D244" s="13" t="str">
        <f t="shared" si="2"/>
        <v>#N/A</v>
      </c>
      <c r="E244" s="9"/>
      <c r="F244" s="9" t="s">
        <v>556</v>
      </c>
      <c r="G244" s="9" t="s">
        <v>544</v>
      </c>
      <c r="H244" s="13">
        <f t="shared" si="3"/>
        <v>379</v>
      </c>
      <c r="I244" s="13">
        <f t="shared" si="4"/>
        <v>0.938</v>
      </c>
      <c r="J244" s="33"/>
      <c r="K244" s="33"/>
      <c r="L244" s="33"/>
      <c r="M244" s="33"/>
      <c r="N244" s="33" t="s">
        <v>970</v>
      </c>
    </row>
    <row r="245">
      <c r="A245" s="14" t="s">
        <v>336</v>
      </c>
      <c r="B245" s="14" t="s">
        <v>1067</v>
      </c>
      <c r="C245" s="13" t="str">
        <f t="shared" si="1"/>
        <v>#N/A</v>
      </c>
      <c r="D245" s="13" t="str">
        <f t="shared" si="2"/>
        <v>#N/A</v>
      </c>
      <c r="E245" s="9"/>
      <c r="F245" s="9" t="s">
        <v>556</v>
      </c>
      <c r="G245" s="9" t="s">
        <v>654</v>
      </c>
      <c r="H245" s="13" t="str">
        <f t="shared" si="3"/>
        <v>#N/A</v>
      </c>
      <c r="I245" s="13">
        <f t="shared" si="4"/>
        <v>0.938</v>
      </c>
      <c r="J245" s="33"/>
      <c r="K245" s="33"/>
      <c r="L245" s="33"/>
      <c r="M245" s="33"/>
      <c r="N245" s="33" t="s">
        <v>971</v>
      </c>
    </row>
    <row r="246">
      <c r="A246" s="14" t="s">
        <v>338</v>
      </c>
      <c r="B246" s="14" t="s">
        <v>1068</v>
      </c>
      <c r="C246" s="13" t="str">
        <f t="shared" si="1"/>
        <v>#N/A</v>
      </c>
      <c r="D246" s="13" t="str">
        <f t="shared" si="2"/>
        <v>#N/A</v>
      </c>
      <c r="E246" s="9"/>
      <c r="F246" s="9" t="s">
        <v>556</v>
      </c>
      <c r="G246" s="9" t="s">
        <v>687</v>
      </c>
      <c r="H246" s="13">
        <f t="shared" si="3"/>
        <v>918</v>
      </c>
      <c r="I246" s="13">
        <f t="shared" si="4"/>
        <v>0.938</v>
      </c>
      <c r="J246" s="33"/>
      <c r="K246" s="33"/>
      <c r="L246" s="33"/>
      <c r="M246" s="33"/>
      <c r="N246" s="33" t="s">
        <v>973</v>
      </c>
    </row>
    <row r="247">
      <c r="A247" s="14" t="s">
        <v>339</v>
      </c>
      <c r="B247" s="14" t="s">
        <v>1069</v>
      </c>
      <c r="C247" s="13" t="str">
        <f t="shared" si="1"/>
        <v>#N/A</v>
      </c>
      <c r="D247" s="13" t="str">
        <f t="shared" si="2"/>
        <v>#N/A</v>
      </c>
      <c r="E247" s="9"/>
      <c r="F247" s="9" t="s">
        <v>556</v>
      </c>
      <c r="G247" s="9" t="s">
        <v>808</v>
      </c>
      <c r="H247" s="13">
        <f t="shared" si="3"/>
        <v>75</v>
      </c>
      <c r="I247" s="13">
        <f t="shared" si="4"/>
        <v>0.938</v>
      </c>
      <c r="J247" s="33"/>
      <c r="K247" s="33"/>
      <c r="L247" s="33"/>
      <c r="M247" s="33"/>
      <c r="N247" s="33" t="s">
        <v>754</v>
      </c>
    </row>
    <row r="248">
      <c r="A248" s="14" t="s">
        <v>340</v>
      </c>
      <c r="B248" s="14" t="s">
        <v>764</v>
      </c>
      <c r="C248" s="13">
        <f t="shared" si="1"/>
        <v>24.6</v>
      </c>
      <c r="D248" s="13" t="str">
        <f t="shared" si="2"/>
        <v>#N/A</v>
      </c>
      <c r="E248" s="9"/>
      <c r="F248" s="9" t="s">
        <v>669</v>
      </c>
      <c r="G248" s="9" t="s">
        <v>774</v>
      </c>
      <c r="H248" s="13" t="str">
        <f t="shared" si="3"/>
        <v>#N/A</v>
      </c>
      <c r="I248" s="13">
        <f t="shared" si="4"/>
        <v>0.86</v>
      </c>
      <c r="J248" s="33"/>
      <c r="K248" s="33"/>
      <c r="L248" s="33"/>
      <c r="M248" s="33"/>
      <c r="N248" s="33" t="s">
        <v>977</v>
      </c>
    </row>
    <row r="249">
      <c r="A249" s="14" t="s">
        <v>342</v>
      </c>
      <c r="B249" s="14" t="s">
        <v>1070</v>
      </c>
      <c r="C249" s="13" t="str">
        <f t="shared" si="1"/>
        <v>#N/A</v>
      </c>
      <c r="D249" s="13" t="str">
        <f t="shared" si="2"/>
        <v>#N/A</v>
      </c>
      <c r="E249" s="9"/>
      <c r="F249" s="9" t="s">
        <v>596</v>
      </c>
      <c r="G249" s="9" t="s">
        <v>895</v>
      </c>
      <c r="H249" s="13" t="str">
        <f t="shared" si="3"/>
        <v>#N/A</v>
      </c>
      <c r="I249" s="13">
        <f t="shared" si="4"/>
        <v>0.917</v>
      </c>
      <c r="J249" s="33"/>
      <c r="K249" s="33"/>
      <c r="L249" s="33"/>
      <c r="M249" s="33"/>
      <c r="N249" s="33" t="s">
        <v>979</v>
      </c>
    </row>
    <row r="250">
      <c r="A250" s="14" t="s">
        <v>343</v>
      </c>
      <c r="B250" s="14" t="s">
        <v>1071</v>
      </c>
      <c r="C250" s="13" t="str">
        <f t="shared" si="1"/>
        <v>#N/A</v>
      </c>
      <c r="D250" s="13" t="str">
        <f t="shared" si="2"/>
        <v>#N/A</v>
      </c>
      <c r="E250" s="9"/>
      <c r="F250" s="9" t="s">
        <v>976</v>
      </c>
      <c r="G250" s="9" t="s">
        <v>544</v>
      </c>
      <c r="H250" s="13">
        <f t="shared" si="3"/>
        <v>379</v>
      </c>
      <c r="I250" s="13">
        <f t="shared" si="4"/>
        <v>0.567</v>
      </c>
      <c r="J250" s="33"/>
      <c r="K250" s="33"/>
      <c r="L250" s="33"/>
      <c r="M250" s="33"/>
      <c r="N250" s="33" t="s">
        <v>770</v>
      </c>
    </row>
    <row r="251">
      <c r="A251" s="14" t="s">
        <v>346</v>
      </c>
      <c r="B251" s="14" t="s">
        <v>1072</v>
      </c>
      <c r="C251" s="13" t="str">
        <f t="shared" si="1"/>
        <v>#N/A</v>
      </c>
      <c r="D251" s="13" t="str">
        <f t="shared" si="2"/>
        <v>#N/A</v>
      </c>
      <c r="E251" s="9"/>
      <c r="F251" s="9" t="s">
        <v>1073</v>
      </c>
      <c r="G251" s="9" t="s">
        <v>523</v>
      </c>
      <c r="H251" s="13" t="str">
        <f t="shared" si="3"/>
        <v>#N/A</v>
      </c>
      <c r="I251" s="13" t="str">
        <f t="shared" si="4"/>
        <v>#N/A</v>
      </c>
      <c r="J251" s="33"/>
      <c r="K251" s="33"/>
      <c r="L251" s="33"/>
      <c r="M251" s="33"/>
      <c r="N251" s="33" t="s">
        <v>982</v>
      </c>
    </row>
    <row r="252">
      <c r="A252" s="14" t="s">
        <v>347</v>
      </c>
      <c r="B252" s="14" t="s">
        <v>1074</v>
      </c>
      <c r="C252" s="13" t="str">
        <f t="shared" si="1"/>
        <v>#N/A</v>
      </c>
      <c r="D252" s="13" t="str">
        <f t="shared" si="2"/>
        <v>#N/A</v>
      </c>
      <c r="E252" s="9"/>
      <c r="F252" s="9" t="s">
        <v>1075</v>
      </c>
      <c r="G252" s="9" t="s">
        <v>523</v>
      </c>
      <c r="H252" s="13" t="str">
        <f t="shared" si="3"/>
        <v>#N/A</v>
      </c>
      <c r="I252" s="13" t="str">
        <f t="shared" si="4"/>
        <v>#N/A</v>
      </c>
      <c r="J252" s="33"/>
      <c r="K252" s="33"/>
      <c r="L252" s="33"/>
      <c r="M252" s="33"/>
      <c r="N252" s="33" t="s">
        <v>984</v>
      </c>
    </row>
    <row r="253">
      <c r="A253" s="14" t="s">
        <v>348</v>
      </c>
      <c r="B253" s="14" t="s">
        <v>768</v>
      </c>
      <c r="C253" s="13">
        <f t="shared" si="1"/>
        <v>15.3</v>
      </c>
      <c r="D253" s="13" t="str">
        <f t="shared" si="2"/>
        <v>#N/A</v>
      </c>
      <c r="E253" s="9"/>
      <c r="F253" s="9" t="s">
        <v>1075</v>
      </c>
      <c r="G253" s="9" t="s">
        <v>544</v>
      </c>
      <c r="H253" s="13">
        <f t="shared" si="3"/>
        <v>379</v>
      </c>
      <c r="I253" s="13" t="str">
        <f t="shared" si="4"/>
        <v>#N/A</v>
      </c>
      <c r="J253" s="33"/>
      <c r="K253" s="33"/>
      <c r="L253" s="33"/>
      <c r="M253" s="33"/>
      <c r="N253" s="33" t="s">
        <v>985</v>
      </c>
    </row>
    <row r="254">
      <c r="A254" s="14" t="s">
        <v>445</v>
      </c>
      <c r="B254" s="14" t="s">
        <v>1076</v>
      </c>
      <c r="C254" s="13" t="str">
        <f t="shared" si="1"/>
        <v>#N/A</v>
      </c>
      <c r="D254" s="13" t="str">
        <f t="shared" si="2"/>
        <v>#N/A</v>
      </c>
      <c r="E254" s="9"/>
      <c r="F254" s="9" t="s">
        <v>1075</v>
      </c>
      <c r="G254" s="9" t="s">
        <v>771</v>
      </c>
      <c r="H254" s="13">
        <f t="shared" si="3"/>
        <v>16.2</v>
      </c>
      <c r="I254" s="13" t="str">
        <f t="shared" si="4"/>
        <v>#N/A</v>
      </c>
      <c r="J254" s="33"/>
      <c r="K254" s="33"/>
      <c r="L254" s="33"/>
      <c r="M254" s="33"/>
      <c r="N254" s="33" t="s">
        <v>986</v>
      </c>
    </row>
    <row r="255">
      <c r="A255" s="14" t="s">
        <v>350</v>
      </c>
      <c r="B255" s="14" t="s">
        <v>774</v>
      </c>
      <c r="C255" s="13" t="str">
        <f t="shared" si="1"/>
        <v>#N/A</v>
      </c>
      <c r="D255" s="13" t="str">
        <f t="shared" si="2"/>
        <v>#N/A</v>
      </c>
      <c r="E255" s="9"/>
      <c r="F255" s="9" t="s">
        <v>911</v>
      </c>
      <c r="G255" s="9" t="s">
        <v>511</v>
      </c>
      <c r="H255" s="13" t="str">
        <f t="shared" si="3"/>
        <v>#N/A</v>
      </c>
      <c r="I255" s="13">
        <f t="shared" si="4"/>
        <v>0.709</v>
      </c>
      <c r="J255" s="33"/>
      <c r="K255" s="33"/>
      <c r="L255" s="33"/>
      <c r="M255" s="33"/>
      <c r="N255" s="33" t="s">
        <v>989</v>
      </c>
    </row>
    <row r="256">
      <c r="A256" s="14" t="s">
        <v>351</v>
      </c>
      <c r="B256" s="14" t="s">
        <v>760</v>
      </c>
      <c r="C256" s="13">
        <f t="shared" si="1"/>
        <v>20</v>
      </c>
      <c r="D256" s="13" t="str">
        <f t="shared" si="2"/>
        <v>#N/A</v>
      </c>
      <c r="E256" s="9"/>
      <c r="F256" s="9" t="s">
        <v>911</v>
      </c>
      <c r="G256" s="9" t="s">
        <v>544</v>
      </c>
      <c r="H256" s="13">
        <f t="shared" si="3"/>
        <v>379</v>
      </c>
      <c r="I256" s="13">
        <f t="shared" si="4"/>
        <v>0.709</v>
      </c>
      <c r="J256" s="33"/>
      <c r="K256" s="33"/>
      <c r="L256" s="33"/>
      <c r="M256" s="33"/>
      <c r="N256" s="33" t="s">
        <v>990</v>
      </c>
    </row>
    <row r="257">
      <c r="A257" s="14" t="s">
        <v>352</v>
      </c>
      <c r="B257" s="14" t="s">
        <v>895</v>
      </c>
      <c r="C257" s="13" t="str">
        <f t="shared" si="1"/>
        <v>#N/A</v>
      </c>
      <c r="D257" s="13" t="str">
        <f t="shared" si="2"/>
        <v>#N/A</v>
      </c>
      <c r="E257" s="9"/>
      <c r="F257" s="9" t="s">
        <v>911</v>
      </c>
      <c r="G257" s="9" t="s">
        <v>902</v>
      </c>
      <c r="H257" s="13" t="str">
        <f t="shared" si="3"/>
        <v>#N/A</v>
      </c>
      <c r="I257" s="13">
        <f t="shared" si="4"/>
        <v>0.709</v>
      </c>
      <c r="J257" s="33"/>
      <c r="K257" s="33"/>
      <c r="L257" s="33"/>
      <c r="M257" s="33"/>
      <c r="N257" s="33" t="s">
        <v>992</v>
      </c>
    </row>
    <row r="258">
      <c r="A258" s="14" t="s">
        <v>353</v>
      </c>
      <c r="B258" s="14" t="s">
        <v>1077</v>
      </c>
      <c r="C258" s="13" t="str">
        <f t="shared" si="1"/>
        <v>#N/A</v>
      </c>
      <c r="D258" s="13" t="str">
        <f t="shared" si="2"/>
        <v>#N/A</v>
      </c>
      <c r="E258" s="9"/>
      <c r="F258" s="9" t="s">
        <v>911</v>
      </c>
      <c r="G258" s="9" t="s">
        <v>900</v>
      </c>
      <c r="H258" s="13" t="str">
        <f t="shared" si="3"/>
        <v>#N/A</v>
      </c>
      <c r="I258" s="13">
        <f t="shared" si="4"/>
        <v>0.709</v>
      </c>
      <c r="J258" s="33"/>
      <c r="K258" s="33"/>
      <c r="L258" s="33"/>
      <c r="M258" s="33"/>
      <c r="N258" s="33" t="s">
        <v>995</v>
      </c>
    </row>
    <row r="259">
      <c r="A259" s="14" t="s">
        <v>354</v>
      </c>
      <c r="B259" s="14" t="s">
        <v>1078</v>
      </c>
      <c r="C259" s="13" t="str">
        <f t="shared" si="1"/>
        <v>#N/A</v>
      </c>
      <c r="D259" s="13" t="str">
        <f t="shared" si="2"/>
        <v>#N/A</v>
      </c>
      <c r="E259" s="9"/>
      <c r="F259" s="9" t="s">
        <v>911</v>
      </c>
      <c r="G259" s="9" t="s">
        <v>836</v>
      </c>
      <c r="H259" s="13" t="str">
        <f t="shared" si="3"/>
        <v>#N/A</v>
      </c>
      <c r="I259" s="13">
        <f t="shared" si="4"/>
        <v>0.709</v>
      </c>
      <c r="J259" s="33"/>
      <c r="K259" s="33"/>
      <c r="L259" s="33"/>
      <c r="M259" s="33"/>
      <c r="N259" s="33" t="s">
        <v>997</v>
      </c>
    </row>
    <row r="260">
      <c r="A260" s="14" t="s">
        <v>355</v>
      </c>
      <c r="B260" s="14" t="s">
        <v>885</v>
      </c>
      <c r="C260" s="13" t="str">
        <f t="shared" si="1"/>
        <v>#N/A</v>
      </c>
      <c r="D260" s="13" t="str">
        <f t="shared" si="2"/>
        <v>#N/A</v>
      </c>
      <c r="E260" s="9"/>
      <c r="F260" s="9" t="s">
        <v>911</v>
      </c>
      <c r="G260" s="9" t="s">
        <v>835</v>
      </c>
      <c r="H260" s="13" t="str">
        <f t="shared" si="3"/>
        <v>#N/A</v>
      </c>
      <c r="I260" s="13">
        <f t="shared" si="4"/>
        <v>0.709</v>
      </c>
      <c r="J260" s="33"/>
      <c r="K260" s="33"/>
      <c r="L260" s="33"/>
      <c r="M260" s="33"/>
      <c r="N260" s="33" t="s">
        <v>759</v>
      </c>
    </row>
    <row r="261">
      <c r="A261" s="14" t="s">
        <v>356</v>
      </c>
      <c r="B261" s="14" t="s">
        <v>771</v>
      </c>
      <c r="C261" s="13">
        <f t="shared" si="1"/>
        <v>16.2</v>
      </c>
      <c r="D261" s="13" t="str">
        <f t="shared" si="2"/>
        <v>#N/A</v>
      </c>
      <c r="E261" s="9"/>
      <c r="F261" s="9" t="s">
        <v>911</v>
      </c>
      <c r="G261" s="9" t="s">
        <v>932</v>
      </c>
      <c r="H261" s="13" t="str">
        <f t="shared" si="3"/>
        <v>#N/A</v>
      </c>
      <c r="I261" s="13">
        <f t="shared" si="4"/>
        <v>0.709</v>
      </c>
      <c r="J261" s="33"/>
      <c r="K261" s="33"/>
      <c r="L261" s="33"/>
      <c r="M261" s="33"/>
      <c r="N261" s="33" t="s">
        <v>999</v>
      </c>
    </row>
    <row r="262">
      <c r="A262" s="14" t="s">
        <v>358</v>
      </c>
      <c r="B262" s="14" t="s">
        <v>502</v>
      </c>
      <c r="C262" s="13">
        <f t="shared" si="1"/>
        <v>7.5</v>
      </c>
      <c r="D262" s="13">
        <f t="shared" si="2"/>
        <v>0.829</v>
      </c>
      <c r="E262" s="9"/>
      <c r="F262" s="9" t="s">
        <v>911</v>
      </c>
      <c r="G262" s="9" t="s">
        <v>644</v>
      </c>
      <c r="H262" s="13" t="str">
        <f t="shared" si="3"/>
        <v>#N/A</v>
      </c>
      <c r="I262" s="13">
        <f t="shared" si="4"/>
        <v>0.709</v>
      </c>
      <c r="J262" s="33"/>
      <c r="K262" s="33"/>
      <c r="L262" s="33"/>
      <c r="M262" s="33"/>
      <c r="N262" s="33" t="s">
        <v>767</v>
      </c>
    </row>
    <row r="263">
      <c r="A263" s="14" t="s">
        <v>359</v>
      </c>
      <c r="B263" s="14" t="s">
        <v>634</v>
      </c>
      <c r="C263" s="13" t="str">
        <f t="shared" si="1"/>
        <v>#N/A</v>
      </c>
      <c r="D263" s="13" t="str">
        <f t="shared" si="2"/>
        <v>#N/A</v>
      </c>
      <c r="E263" s="9"/>
      <c r="F263" s="9" t="s">
        <v>911</v>
      </c>
      <c r="G263" s="9" t="s">
        <v>945</v>
      </c>
      <c r="H263" s="13" t="str">
        <f t="shared" si="3"/>
        <v>#N/A</v>
      </c>
      <c r="I263" s="13">
        <f t="shared" si="4"/>
        <v>0.709</v>
      </c>
      <c r="J263" s="33"/>
      <c r="K263" s="33"/>
      <c r="L263" s="33"/>
      <c r="M263" s="33"/>
      <c r="N263" s="33" t="s">
        <v>1001</v>
      </c>
    </row>
    <row r="264">
      <c r="A264" s="14" t="s">
        <v>361</v>
      </c>
      <c r="B264" s="14" t="s">
        <v>1079</v>
      </c>
      <c r="C264" s="13" t="str">
        <f t="shared" si="1"/>
        <v>#N/A</v>
      </c>
      <c r="D264" s="13" t="str">
        <f t="shared" si="2"/>
        <v>#N/A</v>
      </c>
      <c r="E264" s="9"/>
      <c r="F264" s="9" t="s">
        <v>911</v>
      </c>
      <c r="G264" s="9" t="s">
        <v>954</v>
      </c>
      <c r="H264" s="13" t="str">
        <f t="shared" si="3"/>
        <v>#N/A</v>
      </c>
      <c r="I264" s="13">
        <f t="shared" si="4"/>
        <v>0.709</v>
      </c>
      <c r="J264" s="33"/>
      <c r="K264" s="33"/>
      <c r="L264" s="33"/>
      <c r="M264" s="33"/>
      <c r="N264" s="33" t="s">
        <v>763</v>
      </c>
    </row>
    <row r="265">
      <c r="A265" s="14" t="s">
        <v>362</v>
      </c>
      <c r="B265" s="14" t="s">
        <v>835</v>
      </c>
      <c r="C265" s="13" t="str">
        <f t="shared" si="1"/>
        <v>#N/A</v>
      </c>
      <c r="D265" s="13" t="str">
        <f t="shared" si="2"/>
        <v>#N/A</v>
      </c>
      <c r="E265" s="9"/>
      <c r="F265" s="9" t="s">
        <v>911</v>
      </c>
      <c r="G265" s="9" t="s">
        <v>855</v>
      </c>
      <c r="H265" s="13">
        <f t="shared" si="3"/>
        <v>12.1</v>
      </c>
      <c r="I265" s="13">
        <f t="shared" si="4"/>
        <v>0.709</v>
      </c>
      <c r="J265" s="33"/>
      <c r="K265" s="33"/>
      <c r="L265" s="33"/>
      <c r="M265" s="33"/>
      <c r="N265" s="33" t="s">
        <v>1004</v>
      </c>
    </row>
    <row r="266">
      <c r="A266" s="14" t="s">
        <v>363</v>
      </c>
      <c r="B266" s="14" t="s">
        <v>900</v>
      </c>
      <c r="C266" s="13" t="str">
        <f t="shared" si="1"/>
        <v>#N/A</v>
      </c>
      <c r="D266" s="13" t="str">
        <f t="shared" si="2"/>
        <v>#N/A</v>
      </c>
      <c r="E266" s="9"/>
      <c r="F266" s="9" t="s">
        <v>1080</v>
      </c>
      <c r="G266" s="9" t="s">
        <v>846</v>
      </c>
      <c r="H266" s="13" t="str">
        <f t="shared" si="3"/>
        <v>#N/A</v>
      </c>
      <c r="I266" s="13" t="str">
        <f t="shared" si="4"/>
        <v>#N/A</v>
      </c>
      <c r="J266" s="33"/>
      <c r="K266" s="33"/>
      <c r="L266" s="33"/>
      <c r="M266" s="33"/>
      <c r="N266" s="33" t="s">
        <v>677</v>
      </c>
    </row>
    <row r="267">
      <c r="A267" s="14" t="s">
        <v>364</v>
      </c>
      <c r="B267" s="14" t="s">
        <v>1081</v>
      </c>
      <c r="C267" s="13" t="str">
        <f t="shared" si="1"/>
        <v>#N/A</v>
      </c>
      <c r="D267" s="13" t="str">
        <f t="shared" si="2"/>
        <v>#N/A</v>
      </c>
      <c r="E267" s="9"/>
      <c r="F267" s="9" t="s">
        <v>1080</v>
      </c>
      <c r="G267" s="9" t="s">
        <v>505</v>
      </c>
      <c r="H267" s="13">
        <f t="shared" si="3"/>
        <v>154</v>
      </c>
      <c r="I267" s="13" t="str">
        <f t="shared" si="4"/>
        <v>#N/A</v>
      </c>
      <c r="J267" s="33"/>
      <c r="K267" s="33"/>
      <c r="L267" s="33"/>
      <c r="M267" s="33"/>
      <c r="N267" s="33" t="s">
        <v>1006</v>
      </c>
    </row>
    <row r="268">
      <c r="A268" s="14" t="s">
        <v>365</v>
      </c>
      <c r="B268" s="14" t="s">
        <v>1082</v>
      </c>
      <c r="C268" s="13" t="str">
        <f t="shared" si="1"/>
        <v>#N/A</v>
      </c>
      <c r="D268" s="13" t="str">
        <f t="shared" si="2"/>
        <v>#N/A</v>
      </c>
      <c r="E268" s="9"/>
      <c r="F268" s="9" t="s">
        <v>1024</v>
      </c>
      <c r="G268" s="9" t="s">
        <v>544</v>
      </c>
      <c r="H268" s="13">
        <f t="shared" si="3"/>
        <v>379</v>
      </c>
      <c r="I268" s="13">
        <f t="shared" si="4"/>
        <v>0.433</v>
      </c>
      <c r="J268" s="33"/>
      <c r="K268" s="33"/>
      <c r="L268" s="33"/>
      <c r="M268" s="33"/>
      <c r="N268" s="33" t="s">
        <v>1007</v>
      </c>
    </row>
    <row r="269">
      <c r="A269" s="14" t="s">
        <v>367</v>
      </c>
      <c r="B269" s="14" t="s">
        <v>866</v>
      </c>
      <c r="C269" s="13" t="str">
        <f t="shared" si="1"/>
        <v>#N/A</v>
      </c>
      <c r="D269" s="13" t="str">
        <f t="shared" si="2"/>
        <v>#N/A</v>
      </c>
      <c r="E269" s="9"/>
      <c r="F269" s="9" t="s">
        <v>607</v>
      </c>
      <c r="G269" s="9" t="s">
        <v>549</v>
      </c>
      <c r="H269" s="13">
        <f t="shared" si="3"/>
        <v>480</v>
      </c>
      <c r="I269" s="13">
        <f t="shared" si="4"/>
        <v>0.904</v>
      </c>
      <c r="J269" s="33"/>
      <c r="K269" s="33"/>
      <c r="L269" s="33"/>
      <c r="M269" s="33"/>
      <c r="N269" s="33" t="s">
        <v>777</v>
      </c>
    </row>
    <row r="270">
      <c r="A270" s="14" t="s">
        <v>368</v>
      </c>
      <c r="B270" s="14" t="s">
        <v>908</v>
      </c>
      <c r="C270" s="13" t="str">
        <f t="shared" si="1"/>
        <v>#N/A</v>
      </c>
      <c r="D270" s="13" t="str">
        <f t="shared" si="2"/>
        <v>#N/A</v>
      </c>
      <c r="E270" s="9"/>
      <c r="F270" s="9" t="s">
        <v>787</v>
      </c>
      <c r="G270" s="9" t="s">
        <v>890</v>
      </c>
      <c r="H270" s="13" t="str">
        <f t="shared" si="3"/>
        <v>#N/A</v>
      </c>
      <c r="I270" s="13">
        <f t="shared" si="4"/>
        <v>0.782</v>
      </c>
      <c r="J270" s="33"/>
      <c r="K270" s="33"/>
      <c r="L270" s="33"/>
      <c r="M270" s="33"/>
      <c r="N270" s="33" t="s">
        <v>1009</v>
      </c>
    </row>
    <row r="271">
      <c r="A271" s="14" t="s">
        <v>369</v>
      </c>
      <c r="B271" s="14" t="s">
        <v>1083</v>
      </c>
      <c r="C271" s="13" t="str">
        <f t="shared" si="1"/>
        <v>#N/A</v>
      </c>
      <c r="D271" s="13" t="str">
        <f t="shared" si="2"/>
        <v>#N/A</v>
      </c>
      <c r="E271" s="9"/>
      <c r="F271" s="9" t="s">
        <v>787</v>
      </c>
      <c r="G271" s="9" t="s">
        <v>808</v>
      </c>
      <c r="H271" s="13">
        <f t="shared" si="3"/>
        <v>75</v>
      </c>
      <c r="I271" s="13">
        <f t="shared" si="4"/>
        <v>0.782</v>
      </c>
      <c r="J271" s="33"/>
      <c r="K271" s="33"/>
      <c r="L271" s="33"/>
      <c r="M271" s="33"/>
      <c r="N271" s="33" t="s">
        <v>1010</v>
      </c>
    </row>
    <row r="272">
      <c r="A272" s="14" t="s">
        <v>370</v>
      </c>
      <c r="B272" s="14" t="s">
        <v>1084</v>
      </c>
      <c r="C272" s="13" t="str">
        <f t="shared" si="1"/>
        <v>#N/A</v>
      </c>
      <c r="D272" s="13" t="str">
        <f t="shared" si="2"/>
        <v>#N/A</v>
      </c>
      <c r="E272" s="9"/>
      <c r="F272" s="9" t="s">
        <v>1008</v>
      </c>
      <c r="G272" s="9" t="s">
        <v>523</v>
      </c>
      <c r="H272" s="13" t="str">
        <f t="shared" si="3"/>
        <v>#N/A</v>
      </c>
      <c r="I272" s="13">
        <f t="shared" si="4"/>
        <v>0.51</v>
      </c>
      <c r="J272" s="33"/>
      <c r="K272" s="33"/>
      <c r="L272" s="33"/>
      <c r="M272" s="33"/>
      <c r="N272" s="33" t="s">
        <v>1012</v>
      </c>
    </row>
    <row r="273">
      <c r="A273" s="14" t="s">
        <v>371</v>
      </c>
      <c r="B273" s="14" t="s">
        <v>808</v>
      </c>
      <c r="C273" s="13">
        <f t="shared" si="1"/>
        <v>75</v>
      </c>
      <c r="D273" s="13" t="str">
        <f t="shared" si="2"/>
        <v>#N/A</v>
      </c>
      <c r="E273" s="9"/>
      <c r="F273" s="9" t="s">
        <v>1008</v>
      </c>
      <c r="G273" s="9" t="s">
        <v>544</v>
      </c>
      <c r="H273" s="13">
        <f t="shared" si="3"/>
        <v>379</v>
      </c>
      <c r="I273" s="13">
        <f t="shared" si="4"/>
        <v>0.51</v>
      </c>
      <c r="J273" s="33"/>
      <c r="K273" s="33"/>
      <c r="L273" s="33"/>
      <c r="M273" s="33"/>
      <c r="N273" s="33" t="s">
        <v>1015</v>
      </c>
    </row>
    <row r="274">
      <c r="A274" s="14" t="s">
        <v>372</v>
      </c>
      <c r="B274" s="14" t="s">
        <v>1085</v>
      </c>
      <c r="C274" s="13" t="str">
        <f t="shared" si="1"/>
        <v>#N/A</v>
      </c>
      <c r="D274" s="13" t="str">
        <f t="shared" si="2"/>
        <v>#N/A</v>
      </c>
      <c r="E274" s="9"/>
      <c r="F274" s="9" t="s">
        <v>873</v>
      </c>
      <c r="G274" s="9" t="s">
        <v>564</v>
      </c>
      <c r="H274" s="13">
        <f t="shared" si="3"/>
        <v>23.1</v>
      </c>
      <c r="I274" s="13">
        <f t="shared" si="4"/>
        <v>0.738</v>
      </c>
      <c r="J274" s="33"/>
      <c r="K274" s="33"/>
      <c r="L274" s="33"/>
      <c r="M274" s="33"/>
      <c r="N274" s="33" t="s">
        <v>775</v>
      </c>
    </row>
    <row r="275">
      <c r="A275" s="14" t="s">
        <v>373</v>
      </c>
      <c r="B275" s="14" t="s">
        <v>813</v>
      </c>
      <c r="C275" s="13">
        <f t="shared" si="1"/>
        <v>82</v>
      </c>
      <c r="D275" s="13" t="str">
        <f t="shared" si="2"/>
        <v>#N/A</v>
      </c>
      <c r="E275" s="9"/>
      <c r="F275" s="9" t="s">
        <v>530</v>
      </c>
      <c r="G275" s="9" t="s">
        <v>866</v>
      </c>
      <c r="H275" s="13" t="str">
        <f t="shared" si="3"/>
        <v>#N/A</v>
      </c>
      <c r="I275" s="13">
        <f t="shared" si="4"/>
        <v>0.945</v>
      </c>
      <c r="J275" s="33"/>
      <c r="K275" s="33"/>
      <c r="L275" s="33"/>
      <c r="M275" s="33"/>
      <c r="N275" s="33" t="s">
        <v>680</v>
      </c>
    </row>
    <row r="276">
      <c r="A276" s="14" t="s">
        <v>374</v>
      </c>
      <c r="B276" s="14" t="s">
        <v>791</v>
      </c>
      <c r="C276" s="13" t="str">
        <f t="shared" si="1"/>
        <v>#N/A</v>
      </c>
      <c r="D276" s="13" t="str">
        <f t="shared" si="2"/>
        <v>#N/A</v>
      </c>
      <c r="E276" s="9"/>
      <c r="F276" s="9" t="s">
        <v>513</v>
      </c>
      <c r="G276" s="9" t="s">
        <v>581</v>
      </c>
      <c r="H276" s="13">
        <f t="shared" si="3"/>
        <v>77.2</v>
      </c>
      <c r="I276" s="13">
        <f t="shared" si="4"/>
        <v>0.955</v>
      </c>
      <c r="J276" s="33"/>
      <c r="K276" s="33"/>
      <c r="L276" s="33"/>
      <c r="M276" s="33"/>
      <c r="N276" s="33" t="s">
        <v>797</v>
      </c>
    </row>
    <row r="277">
      <c r="A277" s="14" t="s">
        <v>375</v>
      </c>
      <c r="B277" s="14" t="s">
        <v>915</v>
      </c>
      <c r="C277" s="13" t="str">
        <f t="shared" si="1"/>
        <v>#N/A</v>
      </c>
      <c r="D277" s="13" t="str">
        <f t="shared" si="2"/>
        <v>#N/A</v>
      </c>
      <c r="E277" s="9"/>
      <c r="F277" s="9" t="s">
        <v>513</v>
      </c>
      <c r="G277" s="9" t="s">
        <v>567</v>
      </c>
      <c r="H277" s="13">
        <f t="shared" si="3"/>
        <v>76.1</v>
      </c>
      <c r="I277" s="13">
        <f t="shared" si="4"/>
        <v>0.955</v>
      </c>
      <c r="J277" s="33"/>
      <c r="K277" s="33"/>
      <c r="L277" s="33"/>
      <c r="M277" s="33"/>
      <c r="N277" s="33" t="s">
        <v>1018</v>
      </c>
    </row>
    <row r="278">
      <c r="A278" s="14" t="s">
        <v>376</v>
      </c>
      <c r="B278" s="14" t="s">
        <v>816</v>
      </c>
      <c r="C278" s="13">
        <f t="shared" si="1"/>
        <v>20.7</v>
      </c>
      <c r="D278" s="13" t="str">
        <f t="shared" si="2"/>
        <v>#N/A</v>
      </c>
      <c r="E278" s="9"/>
      <c r="F278" s="9" t="s">
        <v>513</v>
      </c>
      <c r="G278" s="9" t="s">
        <v>631</v>
      </c>
      <c r="H278" s="13">
        <f t="shared" si="3"/>
        <v>64.8</v>
      </c>
      <c r="I278" s="13">
        <f t="shared" si="4"/>
        <v>0.955</v>
      </c>
      <c r="J278" s="33"/>
      <c r="K278" s="33"/>
      <c r="L278" s="33"/>
      <c r="M278" s="33"/>
      <c r="N278" s="33" t="s">
        <v>691</v>
      </c>
    </row>
    <row r="279">
      <c r="A279" s="14" t="s">
        <v>377</v>
      </c>
      <c r="B279" s="14" t="s">
        <v>825</v>
      </c>
      <c r="C279" s="13" t="str">
        <f t="shared" si="1"/>
        <v>#N/A</v>
      </c>
      <c r="D279" s="13" t="str">
        <f t="shared" si="2"/>
        <v>#N/A</v>
      </c>
      <c r="E279" s="9"/>
      <c r="F279" s="9" t="s">
        <v>513</v>
      </c>
      <c r="G279" s="9" t="s">
        <v>869</v>
      </c>
      <c r="H279" s="13" t="str">
        <f t="shared" si="3"/>
        <v>#N/A</v>
      </c>
      <c r="I279" s="13">
        <f t="shared" si="4"/>
        <v>0.955</v>
      </c>
      <c r="J279" s="33"/>
      <c r="K279" s="33"/>
      <c r="L279" s="33"/>
      <c r="M279" s="33"/>
      <c r="N279" s="33" t="s">
        <v>1019</v>
      </c>
    </row>
    <row r="280">
      <c r="A280" s="14" t="s">
        <v>379</v>
      </c>
      <c r="B280" s="14" t="s">
        <v>936</v>
      </c>
      <c r="C280" s="13" t="str">
        <f t="shared" si="1"/>
        <v>#N/A</v>
      </c>
      <c r="D280" s="13" t="str">
        <f t="shared" si="2"/>
        <v>#N/A</v>
      </c>
      <c r="E280" s="9"/>
      <c r="F280" s="9" t="s">
        <v>978</v>
      </c>
      <c r="G280" s="9" t="s">
        <v>523</v>
      </c>
      <c r="H280" s="13" t="str">
        <f t="shared" si="3"/>
        <v>#N/A</v>
      </c>
      <c r="I280" s="13">
        <f t="shared" si="4"/>
        <v>0.567</v>
      </c>
      <c r="J280" s="33"/>
      <c r="K280" s="33"/>
      <c r="L280" s="33"/>
      <c r="M280" s="33"/>
      <c r="N280" s="33" t="s">
        <v>654</v>
      </c>
    </row>
    <row r="281">
      <c r="A281" s="14" t="s">
        <v>380</v>
      </c>
      <c r="B281" s="14" t="s">
        <v>798</v>
      </c>
      <c r="C281" s="13">
        <f t="shared" si="1"/>
        <v>23.6</v>
      </c>
      <c r="D281" s="13" t="str">
        <f t="shared" si="2"/>
        <v>#N/A</v>
      </c>
      <c r="E281" s="9"/>
      <c r="F281" s="9" t="s">
        <v>1086</v>
      </c>
      <c r="G281" s="9" t="s">
        <v>687</v>
      </c>
      <c r="H281" s="13">
        <f t="shared" si="3"/>
        <v>918</v>
      </c>
      <c r="I281" s="13" t="str">
        <f t="shared" si="4"/>
        <v>#N/A</v>
      </c>
      <c r="J281" s="33"/>
      <c r="K281" s="33"/>
      <c r="L281" s="33"/>
      <c r="M281" s="33"/>
      <c r="N281" s="33" t="s">
        <v>782</v>
      </c>
    </row>
    <row r="282">
      <c r="A282" s="14" t="s">
        <v>381</v>
      </c>
      <c r="B282" s="14" t="s">
        <v>644</v>
      </c>
      <c r="C282" s="13" t="str">
        <f t="shared" si="1"/>
        <v>#N/A</v>
      </c>
      <c r="D282" s="13" t="str">
        <f t="shared" si="2"/>
        <v>#N/A</v>
      </c>
      <c r="E282" s="9"/>
      <c r="F282" s="9" t="s">
        <v>933</v>
      </c>
      <c r="G282" s="9" t="s">
        <v>915</v>
      </c>
      <c r="H282" s="13" t="str">
        <f t="shared" si="3"/>
        <v>#N/A</v>
      </c>
      <c r="I282" s="13">
        <f t="shared" si="4"/>
        <v>0.668</v>
      </c>
      <c r="J282" s="33"/>
      <c r="K282" s="33"/>
      <c r="L282" s="33"/>
      <c r="M282" s="33"/>
      <c r="N282" s="33" t="s">
        <v>1021</v>
      </c>
    </row>
    <row r="283">
      <c r="A283" s="14" t="s">
        <v>382</v>
      </c>
      <c r="B283" s="14" t="s">
        <v>930</v>
      </c>
      <c r="C283" s="13" t="str">
        <f t="shared" si="1"/>
        <v>#N/A</v>
      </c>
      <c r="D283" s="13" t="str">
        <f t="shared" si="2"/>
        <v>#N/A</v>
      </c>
      <c r="E283" s="9"/>
      <c r="F283" s="9" t="s">
        <v>998</v>
      </c>
      <c r="G283" s="9" t="s">
        <v>544</v>
      </c>
      <c r="H283" s="13">
        <f t="shared" si="3"/>
        <v>379</v>
      </c>
      <c r="I283" s="13">
        <f t="shared" si="4"/>
        <v>0.529</v>
      </c>
      <c r="J283" s="33"/>
      <c r="K283" s="33"/>
      <c r="L283" s="33"/>
      <c r="M283" s="33"/>
      <c r="N283" s="33" t="s">
        <v>1023</v>
      </c>
    </row>
    <row r="284">
      <c r="A284" s="14" t="s">
        <v>383</v>
      </c>
      <c r="B284" s="14" t="s">
        <v>925</v>
      </c>
      <c r="C284" s="13" t="str">
        <f t="shared" si="1"/>
        <v>#N/A</v>
      </c>
      <c r="D284" s="13" t="str">
        <f t="shared" si="2"/>
        <v>#N/A</v>
      </c>
      <c r="E284" s="9"/>
      <c r="F284" s="9" t="s">
        <v>821</v>
      </c>
      <c r="G284" s="9" t="s">
        <v>816</v>
      </c>
      <c r="H284" s="13">
        <f t="shared" si="3"/>
        <v>20.7</v>
      </c>
      <c r="I284" s="13">
        <f t="shared" si="4"/>
        <v>0.777</v>
      </c>
      <c r="J284" s="33"/>
      <c r="K284" s="33"/>
      <c r="L284" s="33"/>
      <c r="M284" s="33"/>
      <c r="N284" s="33" t="s">
        <v>534</v>
      </c>
    </row>
    <row r="285">
      <c r="A285" s="14" t="s">
        <v>385</v>
      </c>
      <c r="B285" s="14" t="s">
        <v>766</v>
      </c>
      <c r="C285" s="13">
        <f t="shared" si="1"/>
        <v>79.4</v>
      </c>
      <c r="D285" s="13" t="str">
        <f t="shared" si="2"/>
        <v>#N/A</v>
      </c>
      <c r="E285" s="9"/>
      <c r="F285" s="9" t="s">
        <v>1003</v>
      </c>
      <c r="G285" s="9" t="s">
        <v>581</v>
      </c>
      <c r="H285" s="13">
        <f t="shared" si="3"/>
        <v>77.2</v>
      </c>
      <c r="I285" s="13">
        <f t="shared" si="4"/>
        <v>0.515</v>
      </c>
      <c r="J285" s="33"/>
      <c r="K285" s="33"/>
      <c r="L285" s="33"/>
      <c r="M285" s="33"/>
      <c r="N285" s="33" t="s">
        <v>1026</v>
      </c>
    </row>
    <row r="286">
      <c r="A286" s="14" t="s">
        <v>386</v>
      </c>
      <c r="B286" s="14" t="s">
        <v>932</v>
      </c>
      <c r="C286" s="13" t="str">
        <f t="shared" si="1"/>
        <v>#N/A</v>
      </c>
      <c r="D286" s="13" t="str">
        <f t="shared" si="2"/>
        <v>#N/A</v>
      </c>
      <c r="E286" s="9"/>
      <c r="F286" s="9" t="s">
        <v>1087</v>
      </c>
      <c r="G286" s="9" t="s">
        <v>544</v>
      </c>
      <c r="H286" s="13">
        <f t="shared" si="3"/>
        <v>379</v>
      </c>
      <c r="I286" s="13" t="str">
        <f t="shared" si="4"/>
        <v>#N/A</v>
      </c>
      <c r="J286" s="33"/>
      <c r="K286" s="33"/>
      <c r="L286" s="33"/>
      <c r="M286" s="33"/>
      <c r="N286" s="33" t="s">
        <v>1027</v>
      </c>
    </row>
    <row r="287">
      <c r="A287" s="14" t="s">
        <v>387</v>
      </c>
      <c r="B287" s="14" t="s">
        <v>1088</v>
      </c>
      <c r="C287" s="13" t="str">
        <f t="shared" si="1"/>
        <v>#N/A</v>
      </c>
      <c r="D287" s="13" t="str">
        <f t="shared" si="2"/>
        <v>#N/A</v>
      </c>
      <c r="E287" s="9"/>
      <c r="F287" s="9" t="s">
        <v>1087</v>
      </c>
      <c r="G287" s="9" t="s">
        <v>928</v>
      </c>
      <c r="H287" s="13" t="str">
        <f t="shared" si="3"/>
        <v>#N/A</v>
      </c>
      <c r="I287" s="13" t="str">
        <f t="shared" si="4"/>
        <v>#N/A</v>
      </c>
      <c r="J287" s="33"/>
      <c r="K287" s="33"/>
      <c r="L287" s="33"/>
      <c r="M287" s="33"/>
      <c r="N287" s="33" t="s">
        <v>807</v>
      </c>
    </row>
    <row r="288">
      <c r="A288" s="14" t="s">
        <v>389</v>
      </c>
      <c r="B288" s="14" t="s">
        <v>1089</v>
      </c>
      <c r="C288" s="13" t="str">
        <f t="shared" si="1"/>
        <v>#N/A</v>
      </c>
      <c r="D288" s="13" t="str">
        <f t="shared" si="2"/>
        <v>#N/A</v>
      </c>
      <c r="E288" s="9"/>
      <c r="F288" s="9" t="s">
        <v>888</v>
      </c>
      <c r="G288" s="9" t="s">
        <v>544</v>
      </c>
      <c r="H288" s="13">
        <f t="shared" si="3"/>
        <v>379</v>
      </c>
      <c r="I288" s="13">
        <f t="shared" si="4"/>
        <v>0.725</v>
      </c>
      <c r="J288" s="33"/>
      <c r="K288" s="33"/>
      <c r="L288" s="33"/>
      <c r="M288" s="33"/>
      <c r="N288" s="33" t="s">
        <v>1029</v>
      </c>
    </row>
    <row r="289">
      <c r="A289" s="14" t="s">
        <v>391</v>
      </c>
      <c r="B289" s="14" t="s">
        <v>1090</v>
      </c>
      <c r="C289" s="13" t="str">
        <f t="shared" si="1"/>
        <v>#N/A</v>
      </c>
      <c r="D289" s="13" t="str">
        <f t="shared" si="2"/>
        <v>#N/A</v>
      </c>
      <c r="E289" s="9"/>
      <c r="F289" s="9" t="s">
        <v>888</v>
      </c>
      <c r="G289" s="9" t="s">
        <v>930</v>
      </c>
      <c r="H289" s="13" t="str">
        <f t="shared" si="3"/>
        <v>#N/A</v>
      </c>
      <c r="I289" s="13">
        <f t="shared" si="4"/>
        <v>0.725</v>
      </c>
      <c r="J289" s="33"/>
      <c r="K289" s="33"/>
      <c r="L289" s="33"/>
      <c r="M289" s="33"/>
      <c r="N289" s="33" t="s">
        <v>1030</v>
      </c>
    </row>
    <row r="290">
      <c r="A290" s="14" t="s">
        <v>392</v>
      </c>
      <c r="B290" s="14" t="s">
        <v>1091</v>
      </c>
      <c r="C290" s="13" t="str">
        <f t="shared" si="1"/>
        <v>#N/A</v>
      </c>
      <c r="D290" s="13" t="str">
        <f t="shared" si="2"/>
        <v>#N/A</v>
      </c>
      <c r="E290" s="9"/>
      <c r="F290" s="9" t="s">
        <v>1092</v>
      </c>
      <c r="G290" s="9" t="s">
        <v>792</v>
      </c>
      <c r="H290" s="13" t="str">
        <f t="shared" si="3"/>
        <v>#N/A</v>
      </c>
      <c r="I290" s="13" t="str">
        <f t="shared" si="4"/>
        <v>#N/A</v>
      </c>
      <c r="J290" s="33"/>
      <c r="K290" s="33"/>
      <c r="L290" s="33"/>
      <c r="M290" s="33"/>
      <c r="N290" s="33" t="s">
        <v>1031</v>
      </c>
    </row>
    <row r="291">
      <c r="A291" s="14" t="s">
        <v>393</v>
      </c>
      <c r="B291" s="14" t="s">
        <v>1093</v>
      </c>
      <c r="C291" s="13" t="str">
        <f t="shared" si="1"/>
        <v>#N/A</v>
      </c>
      <c r="D291" s="13" t="str">
        <f t="shared" si="2"/>
        <v>#N/A</v>
      </c>
      <c r="E291" s="9"/>
      <c r="F291" s="9" t="s">
        <v>1092</v>
      </c>
      <c r="G291" s="9" t="s">
        <v>505</v>
      </c>
      <c r="H291" s="13">
        <f t="shared" si="3"/>
        <v>154</v>
      </c>
      <c r="I291" s="13" t="str">
        <f t="shared" si="4"/>
        <v>#N/A</v>
      </c>
      <c r="J291" s="33"/>
      <c r="K291" s="33"/>
      <c r="L291" s="33"/>
      <c r="M291" s="33"/>
      <c r="N291" s="33" t="s">
        <v>1033</v>
      </c>
    </row>
    <row r="292">
      <c r="A292" s="14" t="s">
        <v>395</v>
      </c>
      <c r="B292" s="14" t="s">
        <v>1094</v>
      </c>
      <c r="C292" s="13" t="str">
        <f t="shared" si="1"/>
        <v>#N/A</v>
      </c>
      <c r="D292" s="13" t="str">
        <f t="shared" si="2"/>
        <v>#N/A</v>
      </c>
      <c r="E292" s="9"/>
      <c r="F292" s="9" t="s">
        <v>1092</v>
      </c>
      <c r="G292" s="9" t="s">
        <v>827</v>
      </c>
      <c r="H292" s="13">
        <f t="shared" si="3"/>
        <v>27.3</v>
      </c>
      <c r="I292" s="13" t="str">
        <f t="shared" si="4"/>
        <v>#N/A</v>
      </c>
      <c r="J292" s="33"/>
      <c r="K292" s="33"/>
      <c r="L292" s="33"/>
      <c r="M292" s="33"/>
      <c r="N292" s="33" t="s">
        <v>712</v>
      </c>
    </row>
    <row r="293">
      <c r="A293" s="14" t="s">
        <v>396</v>
      </c>
      <c r="B293" s="14" t="s">
        <v>833</v>
      </c>
      <c r="C293" s="13">
        <f t="shared" si="1"/>
        <v>10.4</v>
      </c>
      <c r="D293" s="13" t="str">
        <f t="shared" si="2"/>
        <v>#N/A</v>
      </c>
      <c r="E293" s="9"/>
      <c r="F293" s="9" t="s">
        <v>776</v>
      </c>
      <c r="G293" s="9" t="s">
        <v>544</v>
      </c>
      <c r="H293" s="13">
        <f t="shared" si="3"/>
        <v>379</v>
      </c>
      <c r="I293" s="13">
        <f t="shared" si="4"/>
        <v>0.796</v>
      </c>
      <c r="J293" s="33"/>
      <c r="K293" s="33"/>
      <c r="L293" s="33"/>
      <c r="M293" s="33"/>
      <c r="N293" s="33" t="s">
        <v>1034</v>
      </c>
    </row>
    <row r="294">
      <c r="A294" s="14" t="s">
        <v>397</v>
      </c>
      <c r="B294" s="14" t="s">
        <v>827</v>
      </c>
      <c r="C294" s="13">
        <f t="shared" si="1"/>
        <v>27.3</v>
      </c>
      <c r="D294" s="13" t="str">
        <f t="shared" si="2"/>
        <v>#N/A</v>
      </c>
      <c r="E294" s="9"/>
      <c r="F294" s="9" t="s">
        <v>867</v>
      </c>
      <c r="G294" s="9" t="s">
        <v>523</v>
      </c>
      <c r="H294" s="13" t="str">
        <f t="shared" si="3"/>
        <v>#N/A</v>
      </c>
      <c r="I294" s="13">
        <f t="shared" si="4"/>
        <v>0.74</v>
      </c>
      <c r="J294" s="33"/>
      <c r="K294" s="33"/>
      <c r="L294" s="33"/>
      <c r="M294" s="33"/>
      <c r="N294" s="33" t="s">
        <v>1035</v>
      </c>
    </row>
    <row r="295">
      <c r="A295" s="14" t="s">
        <v>399</v>
      </c>
      <c r="B295" s="14" t="s">
        <v>829</v>
      </c>
      <c r="C295" s="13">
        <f t="shared" si="1"/>
        <v>68.6</v>
      </c>
      <c r="D295" s="13" t="str">
        <f t="shared" si="2"/>
        <v>#N/A</v>
      </c>
      <c r="E295" s="9"/>
      <c r="F295" s="9" t="s">
        <v>724</v>
      </c>
      <c r="G295" s="9" t="s">
        <v>766</v>
      </c>
      <c r="H295" s="13">
        <f t="shared" si="3"/>
        <v>79.4</v>
      </c>
      <c r="I295" s="13">
        <f t="shared" si="4"/>
        <v>0.82</v>
      </c>
      <c r="J295" s="33"/>
      <c r="K295" s="33"/>
      <c r="L295" s="33"/>
      <c r="M295" s="33"/>
      <c r="N295" s="33" t="s">
        <v>1036</v>
      </c>
    </row>
    <row r="296">
      <c r="A296" s="14" t="s">
        <v>401</v>
      </c>
      <c r="B296" s="14" t="s">
        <v>943</v>
      </c>
      <c r="C296" s="13" t="str">
        <f t="shared" si="1"/>
        <v>#N/A</v>
      </c>
      <c r="D296" s="13" t="str">
        <f t="shared" si="2"/>
        <v>#N/A</v>
      </c>
      <c r="E296" s="9"/>
      <c r="F296" s="9" t="s">
        <v>906</v>
      </c>
      <c r="G296" s="9" t="s">
        <v>936</v>
      </c>
      <c r="H296" s="13" t="str">
        <f t="shared" si="3"/>
        <v>#N/A</v>
      </c>
      <c r="I296" s="13">
        <f t="shared" si="4"/>
        <v>0.715</v>
      </c>
      <c r="J296" s="33"/>
      <c r="K296" s="33"/>
      <c r="L296" s="33"/>
      <c r="M296" s="33"/>
      <c r="N296" s="33" t="s">
        <v>564</v>
      </c>
    </row>
    <row r="297">
      <c r="A297" s="14" t="s">
        <v>402</v>
      </c>
      <c r="B297" s="14" t="s">
        <v>945</v>
      </c>
      <c r="C297" s="13" t="str">
        <f t="shared" si="1"/>
        <v>#N/A</v>
      </c>
      <c r="D297" s="13" t="str">
        <f t="shared" si="2"/>
        <v>#N/A</v>
      </c>
      <c r="E297" s="9"/>
      <c r="F297" s="9" t="s">
        <v>1095</v>
      </c>
      <c r="G297" s="9" t="s">
        <v>544</v>
      </c>
      <c r="H297" s="13">
        <f t="shared" si="3"/>
        <v>379</v>
      </c>
      <c r="I297" s="13" t="str">
        <f t="shared" si="4"/>
        <v>#N/A</v>
      </c>
      <c r="J297" s="33"/>
      <c r="K297" s="33"/>
      <c r="L297" s="33"/>
      <c r="M297" s="33"/>
      <c r="N297" s="33" t="s">
        <v>1037</v>
      </c>
    </row>
    <row r="298">
      <c r="A298" s="14" t="s">
        <v>403</v>
      </c>
      <c r="B298" s="14" t="s">
        <v>1096</v>
      </c>
      <c r="C298" s="13" t="str">
        <f t="shared" si="1"/>
        <v>#N/A</v>
      </c>
      <c r="D298" s="13" t="str">
        <f t="shared" si="2"/>
        <v>#N/A</v>
      </c>
      <c r="E298" s="9"/>
      <c r="F298" s="9" t="s">
        <v>991</v>
      </c>
      <c r="G298" s="9" t="s">
        <v>544</v>
      </c>
      <c r="H298" s="13">
        <f t="shared" si="3"/>
        <v>379</v>
      </c>
      <c r="I298" s="13">
        <f t="shared" si="4"/>
        <v>0.544</v>
      </c>
      <c r="J298" s="33"/>
      <c r="K298" s="33"/>
      <c r="L298" s="33"/>
      <c r="M298" s="33"/>
      <c r="N298" s="33" t="s">
        <v>1038</v>
      </c>
    </row>
    <row r="299">
      <c r="A299" s="14" t="s">
        <v>404</v>
      </c>
      <c r="B299" s="14" t="s">
        <v>1097</v>
      </c>
      <c r="C299" s="13" t="str">
        <f t="shared" si="1"/>
        <v>#N/A</v>
      </c>
      <c r="D299" s="13" t="str">
        <f t="shared" si="2"/>
        <v>#N/A</v>
      </c>
      <c r="E299" s="9"/>
      <c r="F299" s="9" t="s">
        <v>991</v>
      </c>
      <c r="G299" s="9" t="s">
        <v>908</v>
      </c>
      <c r="H299" s="13" t="str">
        <f t="shared" si="3"/>
        <v>#N/A</v>
      </c>
      <c r="I299" s="13">
        <f t="shared" si="4"/>
        <v>0.544</v>
      </c>
      <c r="J299" s="33"/>
      <c r="K299" s="33"/>
      <c r="L299" s="33"/>
      <c r="M299" s="33"/>
      <c r="N299" s="33" t="s">
        <v>1039</v>
      </c>
    </row>
    <row r="300">
      <c r="A300" s="14" t="s">
        <v>405</v>
      </c>
      <c r="B300" s="14" t="s">
        <v>837</v>
      </c>
      <c r="C300" s="13">
        <f t="shared" si="1"/>
        <v>76</v>
      </c>
      <c r="D300" s="13" t="str">
        <f t="shared" si="2"/>
        <v>#N/A</v>
      </c>
      <c r="E300" s="9"/>
      <c r="F300" s="9" t="s">
        <v>809</v>
      </c>
      <c r="G300" s="9" t="s">
        <v>827</v>
      </c>
      <c r="H300" s="13">
        <f t="shared" si="3"/>
        <v>27.3</v>
      </c>
      <c r="I300" s="13">
        <f t="shared" si="4"/>
        <v>0.779</v>
      </c>
      <c r="J300" s="33"/>
      <c r="K300" s="33"/>
      <c r="L300" s="33"/>
      <c r="M300" s="33"/>
      <c r="N300" s="33" t="s">
        <v>1040</v>
      </c>
    </row>
    <row r="301">
      <c r="A301" s="14" t="s">
        <v>406</v>
      </c>
      <c r="B301" s="14" t="s">
        <v>1098</v>
      </c>
      <c r="C301" s="13" t="str">
        <f t="shared" si="1"/>
        <v>#N/A</v>
      </c>
      <c r="D301" s="13" t="str">
        <f t="shared" si="2"/>
        <v>#N/A</v>
      </c>
      <c r="E301" s="9"/>
      <c r="F301" s="9" t="s">
        <v>632</v>
      </c>
      <c r="G301" s="9" t="s">
        <v>523</v>
      </c>
      <c r="H301" s="13" t="str">
        <f t="shared" si="3"/>
        <v>#N/A</v>
      </c>
      <c r="I301" s="13">
        <f t="shared" si="4"/>
        <v>0.89</v>
      </c>
      <c r="J301" s="33"/>
      <c r="K301" s="33"/>
      <c r="L301" s="33"/>
      <c r="M301" s="33"/>
      <c r="N301" s="33" t="s">
        <v>1041</v>
      </c>
    </row>
    <row r="302">
      <c r="A302" s="14" t="s">
        <v>408</v>
      </c>
      <c r="B302" s="14" t="s">
        <v>1099</v>
      </c>
      <c r="C302" s="13" t="str">
        <f t="shared" si="1"/>
        <v>#N/A</v>
      </c>
      <c r="D302" s="13" t="str">
        <f t="shared" si="2"/>
        <v>#N/A</v>
      </c>
      <c r="E302" s="9"/>
      <c r="F302" s="9" t="s">
        <v>1100</v>
      </c>
      <c r="G302" s="9" t="s">
        <v>544</v>
      </c>
      <c r="H302" s="13">
        <f t="shared" si="3"/>
        <v>379</v>
      </c>
      <c r="I302" s="13" t="str">
        <f t="shared" si="4"/>
        <v>#N/A</v>
      </c>
      <c r="J302" s="33"/>
      <c r="K302" s="33"/>
      <c r="L302" s="33"/>
      <c r="M302" s="33"/>
      <c r="N302" s="33" t="s">
        <v>836</v>
      </c>
    </row>
    <row r="303">
      <c r="A303" s="14" t="s">
        <v>410</v>
      </c>
      <c r="B303" s="14" t="s">
        <v>1101</v>
      </c>
      <c r="C303" s="13" t="str">
        <f t="shared" si="1"/>
        <v>#N/A</v>
      </c>
      <c r="D303" s="13" t="str">
        <f t="shared" si="2"/>
        <v>#N/A</v>
      </c>
      <c r="E303" s="9"/>
      <c r="F303" s="9" t="s">
        <v>577</v>
      </c>
      <c r="G303" s="9" t="s">
        <v>563</v>
      </c>
      <c r="H303" s="13" t="str">
        <f t="shared" si="3"/>
        <v>#N/A</v>
      </c>
      <c r="I303" s="13">
        <f t="shared" si="4"/>
        <v>0.926</v>
      </c>
      <c r="J303" s="33"/>
      <c r="K303" s="33"/>
      <c r="L303" s="33"/>
      <c r="M303" s="33"/>
      <c r="N303" s="33" t="s">
        <v>1042</v>
      </c>
    </row>
    <row r="304">
      <c r="A304" s="14" t="s">
        <v>411</v>
      </c>
      <c r="B304" s="14" t="s">
        <v>1102</v>
      </c>
      <c r="C304" s="13" t="str">
        <f t="shared" si="1"/>
        <v>#N/A</v>
      </c>
      <c r="D304" s="13" t="str">
        <f t="shared" si="2"/>
        <v>#N/A</v>
      </c>
      <c r="E304" s="9"/>
      <c r="F304" s="9" t="s">
        <v>728</v>
      </c>
      <c r="G304" s="9" t="s">
        <v>549</v>
      </c>
      <c r="H304" s="13">
        <f t="shared" si="3"/>
        <v>480</v>
      </c>
      <c r="I304" s="13">
        <f t="shared" si="4"/>
        <v>0.817</v>
      </c>
      <c r="J304" s="33"/>
      <c r="K304" s="33"/>
      <c r="L304" s="33"/>
      <c r="M304" s="33"/>
      <c r="N304" s="33" t="s">
        <v>576</v>
      </c>
    </row>
    <row r="305">
      <c r="A305" s="14" t="s">
        <v>412</v>
      </c>
      <c r="B305" s="14" t="s">
        <v>1103</v>
      </c>
      <c r="C305" s="13" t="str">
        <f t="shared" si="1"/>
        <v>#N/A</v>
      </c>
      <c r="D305" s="13" t="str">
        <f t="shared" si="2"/>
        <v>#N/A</v>
      </c>
      <c r="E305" s="9"/>
      <c r="F305" s="9" t="s">
        <v>893</v>
      </c>
      <c r="G305" s="9" t="s">
        <v>943</v>
      </c>
      <c r="H305" s="13" t="str">
        <f t="shared" si="3"/>
        <v>#N/A</v>
      </c>
      <c r="I305" s="13">
        <f t="shared" si="4"/>
        <v>0.72</v>
      </c>
      <c r="J305" s="33"/>
      <c r="K305" s="33"/>
      <c r="L305" s="33"/>
      <c r="M305" s="33"/>
      <c r="N305" s="33" t="s">
        <v>1043</v>
      </c>
    </row>
    <row r="306">
      <c r="A306" s="14" t="s">
        <v>413</v>
      </c>
      <c r="B306" s="14" t="s">
        <v>1104</v>
      </c>
      <c r="C306" s="13" t="str">
        <f t="shared" si="1"/>
        <v>#N/A</v>
      </c>
      <c r="D306" s="13" t="str">
        <f t="shared" si="2"/>
        <v>#N/A</v>
      </c>
      <c r="E306" s="9"/>
      <c r="F306" s="9" t="s">
        <v>959</v>
      </c>
      <c r="G306" s="9" t="s">
        <v>544</v>
      </c>
      <c r="H306" s="13">
        <f t="shared" si="3"/>
        <v>379</v>
      </c>
      <c r="I306" s="13">
        <f t="shared" si="4"/>
        <v>0.609</v>
      </c>
      <c r="J306" s="33"/>
      <c r="K306" s="33"/>
      <c r="L306" s="33"/>
      <c r="M306" s="33"/>
      <c r="N306" s="33" t="s">
        <v>1044</v>
      </c>
    </row>
    <row r="307">
      <c r="A307" s="14" t="s">
        <v>414</v>
      </c>
      <c r="B307" s="14" t="s">
        <v>1105</v>
      </c>
      <c r="C307" s="13" t="str">
        <f t="shared" si="1"/>
        <v>#N/A</v>
      </c>
      <c r="D307" s="13" t="str">
        <f t="shared" si="2"/>
        <v>#N/A</v>
      </c>
      <c r="E307" s="9"/>
      <c r="F307" s="9" t="s">
        <v>959</v>
      </c>
      <c r="G307" s="9" t="s">
        <v>581</v>
      </c>
      <c r="H307" s="13">
        <f t="shared" si="3"/>
        <v>77.2</v>
      </c>
      <c r="I307" s="13">
        <f t="shared" si="4"/>
        <v>0.609</v>
      </c>
      <c r="J307" s="33"/>
      <c r="K307" s="33"/>
      <c r="L307" s="33"/>
      <c r="M307" s="33"/>
      <c r="N307" s="33" t="s">
        <v>843</v>
      </c>
    </row>
    <row r="308">
      <c r="A308" s="14" t="s">
        <v>416</v>
      </c>
      <c r="B308" s="14" t="s">
        <v>954</v>
      </c>
      <c r="C308" s="13" t="str">
        <f t="shared" si="1"/>
        <v>#N/A</v>
      </c>
      <c r="D308" s="13" t="str">
        <f t="shared" si="2"/>
        <v>#N/A</v>
      </c>
      <c r="E308" s="9"/>
      <c r="F308" s="9" t="s">
        <v>1106</v>
      </c>
      <c r="G308" s="9" t="s">
        <v>631</v>
      </c>
      <c r="H308" s="13">
        <f t="shared" si="3"/>
        <v>64.8</v>
      </c>
      <c r="I308" s="13" t="str">
        <f t="shared" si="4"/>
        <v>#N/A</v>
      </c>
      <c r="J308" s="33"/>
      <c r="K308" s="33"/>
      <c r="L308" s="33"/>
      <c r="M308" s="33"/>
      <c r="N308" s="33" t="s">
        <v>734</v>
      </c>
    </row>
    <row r="309">
      <c r="A309" s="14" t="s">
        <v>417</v>
      </c>
      <c r="B309" s="14" t="s">
        <v>1107</v>
      </c>
      <c r="C309" s="13" t="str">
        <f t="shared" si="1"/>
        <v>#N/A</v>
      </c>
      <c r="D309" s="13" t="str">
        <f t="shared" si="2"/>
        <v>#N/A</v>
      </c>
      <c r="E309" s="9"/>
      <c r="F309" s="9" t="s">
        <v>909</v>
      </c>
      <c r="G309" s="9" t="s">
        <v>549</v>
      </c>
      <c r="H309" s="13">
        <f t="shared" si="3"/>
        <v>480</v>
      </c>
      <c r="I309" s="13">
        <f t="shared" si="4"/>
        <v>0.711</v>
      </c>
      <c r="J309" s="33"/>
      <c r="K309" s="33"/>
      <c r="L309" s="33"/>
      <c r="M309" s="33"/>
      <c r="N309" s="33" t="s">
        <v>846</v>
      </c>
    </row>
    <row r="310">
      <c r="A310" s="14" t="s">
        <v>418</v>
      </c>
      <c r="B310" s="14" t="s">
        <v>1108</v>
      </c>
      <c r="C310" s="13" t="str">
        <f t="shared" si="1"/>
        <v>#N/A</v>
      </c>
      <c r="D310" s="13" t="str">
        <f t="shared" si="2"/>
        <v>#N/A</v>
      </c>
      <c r="E310" s="9"/>
      <c r="F310" s="9" t="s">
        <v>909</v>
      </c>
      <c r="G310" s="9" t="s">
        <v>947</v>
      </c>
      <c r="H310" s="13" t="str">
        <f t="shared" si="3"/>
        <v>#N/A</v>
      </c>
      <c r="I310" s="13">
        <f t="shared" si="4"/>
        <v>0.711</v>
      </c>
      <c r="J310" s="33"/>
      <c r="K310" s="33"/>
      <c r="L310" s="33"/>
      <c r="M310" s="33"/>
      <c r="N310" s="33" t="s">
        <v>1045</v>
      </c>
    </row>
    <row r="311">
      <c r="A311" s="14" t="s">
        <v>419</v>
      </c>
      <c r="B311" s="14" t="s">
        <v>850</v>
      </c>
      <c r="C311" s="13">
        <f t="shared" si="1"/>
        <v>37.8</v>
      </c>
      <c r="D311" s="13" t="str">
        <f t="shared" si="2"/>
        <v>#N/A</v>
      </c>
      <c r="E311" s="9"/>
      <c r="F311" s="9" t="s">
        <v>918</v>
      </c>
      <c r="G311" s="9" t="s">
        <v>837</v>
      </c>
      <c r="H311" s="13">
        <f t="shared" si="3"/>
        <v>76</v>
      </c>
      <c r="I311" s="13">
        <f t="shared" si="4"/>
        <v>0.704</v>
      </c>
      <c r="J311" s="33"/>
      <c r="K311" s="33"/>
      <c r="L311" s="33"/>
      <c r="M311" s="33"/>
      <c r="N311" s="33" t="s">
        <v>1046</v>
      </c>
    </row>
    <row r="312">
      <c r="A312" s="14" t="s">
        <v>421</v>
      </c>
      <c r="B312" s="14" t="s">
        <v>1109</v>
      </c>
      <c r="C312" s="13" t="str">
        <f t="shared" si="1"/>
        <v>#N/A</v>
      </c>
      <c r="D312" s="13" t="str">
        <f t="shared" si="2"/>
        <v>#N/A</v>
      </c>
      <c r="E312" s="9"/>
      <c r="F312" s="9" t="s">
        <v>1017</v>
      </c>
      <c r="G312" s="9" t="s">
        <v>523</v>
      </c>
      <c r="H312" s="13" t="str">
        <f t="shared" si="3"/>
        <v>#N/A</v>
      </c>
      <c r="I312" s="13">
        <f t="shared" si="4"/>
        <v>0.47</v>
      </c>
      <c r="J312" s="33"/>
      <c r="K312" s="33"/>
      <c r="L312" s="33"/>
      <c r="M312" s="33"/>
      <c r="N312" s="33" t="s">
        <v>1047</v>
      </c>
    </row>
    <row r="313">
      <c r="A313" s="14" t="s">
        <v>422</v>
      </c>
      <c r="B313" s="14" t="s">
        <v>1110</v>
      </c>
      <c r="C313" s="13" t="str">
        <f t="shared" si="1"/>
        <v>#N/A</v>
      </c>
      <c r="D313" s="13" t="str">
        <f t="shared" si="2"/>
        <v>#N/A</v>
      </c>
      <c r="E313" s="9"/>
      <c r="F313" s="9" t="s">
        <v>967</v>
      </c>
      <c r="G313" s="9" t="s">
        <v>544</v>
      </c>
      <c r="H313" s="13">
        <f t="shared" si="3"/>
        <v>379</v>
      </c>
      <c r="I313" s="13">
        <f t="shared" si="4"/>
        <v>0.584</v>
      </c>
      <c r="J313" s="33"/>
      <c r="K313" s="33"/>
      <c r="L313" s="33"/>
      <c r="M313" s="33"/>
      <c r="N313" s="33" t="s">
        <v>1048</v>
      </c>
    </row>
    <row r="314">
      <c r="A314" s="14" t="s">
        <v>423</v>
      </c>
      <c r="B314" s="34" t="s">
        <v>687</v>
      </c>
      <c r="C314" s="13">
        <f t="shared" si="1"/>
        <v>918</v>
      </c>
      <c r="D314" s="13">
        <f t="shared" si="2"/>
        <v>0.938</v>
      </c>
      <c r="E314" s="9"/>
      <c r="F314" s="9" t="s">
        <v>974</v>
      </c>
      <c r="G314" s="9" t="s">
        <v>576</v>
      </c>
      <c r="H314" s="13" t="str">
        <f t="shared" si="3"/>
        <v>#N/A</v>
      </c>
      <c r="I314" s="13">
        <f t="shared" si="4"/>
        <v>0.571</v>
      </c>
      <c r="J314" s="33"/>
      <c r="K314" s="33"/>
      <c r="L314" s="33"/>
      <c r="M314" s="33"/>
      <c r="N314" s="33" t="s">
        <v>1049</v>
      </c>
    </row>
    <row r="315">
      <c r="A315" s="14" t="s">
        <v>1111</v>
      </c>
      <c r="B315" s="14" t="s">
        <v>1112</v>
      </c>
      <c r="C315" s="13" t="str">
        <f t="shared" si="1"/>
        <v>#N/A</v>
      </c>
      <c r="D315" s="13" t="str">
        <f t="shared" si="2"/>
        <v>#N/A</v>
      </c>
      <c r="E315" s="9"/>
      <c r="F315" s="9" t="s">
        <v>974</v>
      </c>
      <c r="G315" s="9" t="s">
        <v>580</v>
      </c>
      <c r="H315" s="13" t="str">
        <f t="shared" si="3"/>
        <v>#N/A</v>
      </c>
      <c r="I315" s="13">
        <f t="shared" si="4"/>
        <v>0.571</v>
      </c>
      <c r="J315" s="33"/>
      <c r="K315" s="33"/>
      <c r="L315" s="33"/>
      <c r="M315" s="33"/>
      <c r="N315" s="33" t="s">
        <v>1050</v>
      </c>
    </row>
    <row r="316">
      <c r="A316" s="14" t="s">
        <v>1113</v>
      </c>
      <c r="B316" s="14" t="s">
        <v>1114</v>
      </c>
      <c r="C316" s="13" t="str">
        <f t="shared" si="1"/>
        <v>#N/A</v>
      </c>
      <c r="D316" s="13" t="str">
        <f t="shared" si="2"/>
        <v>#N/A</v>
      </c>
      <c r="E316" s="9"/>
      <c r="F316" s="9" t="s">
        <v>974</v>
      </c>
      <c r="G316" s="9" t="s">
        <v>544</v>
      </c>
      <c r="H316" s="13">
        <f t="shared" si="3"/>
        <v>379</v>
      </c>
      <c r="I316" s="13">
        <f t="shared" si="4"/>
        <v>0.571</v>
      </c>
      <c r="J316" s="33"/>
      <c r="K316" s="33"/>
      <c r="L316" s="33"/>
      <c r="M316" s="33"/>
      <c r="N316" s="33" t="s">
        <v>1051</v>
      </c>
    </row>
    <row r="317">
      <c r="A317" s="14" t="s">
        <v>1115</v>
      </c>
      <c r="B317" s="14" t="s">
        <v>1116</v>
      </c>
      <c r="C317" s="13" t="str">
        <f t="shared" si="1"/>
        <v>#N/A</v>
      </c>
      <c r="D317" s="13" t="str">
        <f t="shared" si="2"/>
        <v>#N/A</v>
      </c>
      <c r="E317" s="9"/>
      <c r="F317" s="9" t="s">
        <v>974</v>
      </c>
      <c r="G317" s="9" t="s">
        <v>730</v>
      </c>
      <c r="H317" s="13" t="str">
        <f t="shared" si="3"/>
        <v>#N/A</v>
      </c>
      <c r="I317" s="13">
        <f t="shared" si="4"/>
        <v>0.571</v>
      </c>
      <c r="J317" s="33"/>
      <c r="K317" s="33"/>
      <c r="L317" s="33"/>
      <c r="M317" s="33"/>
      <c r="N317" s="33" t="s">
        <v>1052</v>
      </c>
    </row>
    <row r="318">
      <c r="A318" s="14" t="s">
        <v>426</v>
      </c>
      <c r="B318" s="14" t="s">
        <v>855</v>
      </c>
      <c r="C318" s="13">
        <f t="shared" si="1"/>
        <v>12.1</v>
      </c>
      <c r="D318" s="13" t="str">
        <f t="shared" si="2"/>
        <v>#N/A</v>
      </c>
      <c r="E318" s="9"/>
      <c r="F318" s="9" t="s">
        <v>974</v>
      </c>
      <c r="G318" s="9" t="s">
        <v>739</v>
      </c>
      <c r="H318" s="13" t="str">
        <f t="shared" si="3"/>
        <v>#N/A</v>
      </c>
      <c r="I318" s="13">
        <f t="shared" si="4"/>
        <v>0.571</v>
      </c>
      <c r="J318" s="33"/>
      <c r="K318" s="33"/>
      <c r="L318" s="33"/>
      <c r="M318" s="33"/>
      <c r="N318" s="33" t="s">
        <v>1053</v>
      </c>
    </row>
    <row r="319">
      <c r="D319" s="9"/>
      <c r="E319" s="9"/>
      <c r="F319" s="9" t="s">
        <v>974</v>
      </c>
      <c r="G319" s="9" t="s">
        <v>802</v>
      </c>
      <c r="H319" s="13" t="str">
        <f t="shared" si="3"/>
        <v>#N/A</v>
      </c>
      <c r="I319" s="13">
        <f t="shared" si="4"/>
        <v>0.571</v>
      </c>
      <c r="J319" s="33"/>
      <c r="K319" s="33"/>
      <c r="L319" s="33"/>
      <c r="M319" s="33"/>
      <c r="N319" s="33" t="s">
        <v>737</v>
      </c>
    </row>
    <row r="320">
      <c r="D320" s="9"/>
      <c r="E320" s="9"/>
      <c r="F320" s="9" t="s">
        <v>974</v>
      </c>
      <c r="G320" s="9" t="s">
        <v>812</v>
      </c>
      <c r="H320" s="13" t="str">
        <f t="shared" si="3"/>
        <v>#N/A</v>
      </c>
      <c r="I320" s="13">
        <f t="shared" si="4"/>
        <v>0.571</v>
      </c>
      <c r="J320" s="33"/>
      <c r="K320" s="33"/>
      <c r="L320" s="33"/>
      <c r="M320" s="33"/>
      <c r="N320" s="33" t="s">
        <v>1054</v>
      </c>
    </row>
    <row r="321">
      <c r="D321" s="9"/>
      <c r="E321" s="9"/>
      <c r="F321" s="9" t="s">
        <v>974</v>
      </c>
      <c r="G321" s="9" t="s">
        <v>815</v>
      </c>
      <c r="H321" s="13" t="str">
        <f t="shared" si="3"/>
        <v>#N/A</v>
      </c>
      <c r="I321" s="13">
        <f t="shared" si="4"/>
        <v>0.571</v>
      </c>
      <c r="J321" s="33"/>
      <c r="K321" s="33"/>
      <c r="L321" s="33"/>
      <c r="M321" s="33"/>
      <c r="N321" s="33" t="s">
        <v>841</v>
      </c>
    </row>
    <row r="322">
      <c r="D322" s="9"/>
      <c r="E322" s="9"/>
      <c r="F322" s="9" t="s">
        <v>974</v>
      </c>
      <c r="G322" s="9" t="s">
        <v>882</v>
      </c>
      <c r="H322" s="13" t="str">
        <f t="shared" si="3"/>
        <v>#N/A</v>
      </c>
      <c r="I322" s="13">
        <f t="shared" si="4"/>
        <v>0.571</v>
      </c>
      <c r="J322" s="33"/>
      <c r="K322" s="33"/>
      <c r="L322" s="33"/>
      <c r="M322" s="33"/>
      <c r="N322" s="33" t="s">
        <v>1056</v>
      </c>
    </row>
    <row r="323">
      <c r="D323" s="9"/>
      <c r="E323" s="9"/>
      <c r="F323" s="9" t="s">
        <v>974</v>
      </c>
      <c r="G323" s="9" t="s">
        <v>885</v>
      </c>
      <c r="H323" s="13" t="str">
        <f t="shared" si="3"/>
        <v>#N/A</v>
      </c>
      <c r="I323" s="13">
        <f t="shared" si="4"/>
        <v>0.571</v>
      </c>
      <c r="J323" s="33"/>
      <c r="K323" s="33"/>
      <c r="L323" s="33"/>
      <c r="M323" s="33"/>
      <c r="N323" s="33" t="s">
        <v>510</v>
      </c>
    </row>
    <row r="324">
      <c r="D324" s="9"/>
      <c r="E324" s="9"/>
      <c r="F324" s="9" t="s">
        <v>974</v>
      </c>
      <c r="G324" s="9" t="s">
        <v>887</v>
      </c>
      <c r="H324" s="13" t="str">
        <f t="shared" si="3"/>
        <v>#N/A</v>
      </c>
      <c r="I324" s="13">
        <f t="shared" si="4"/>
        <v>0.571</v>
      </c>
      <c r="J324" s="33"/>
      <c r="K324" s="33"/>
      <c r="L324" s="33"/>
      <c r="M324" s="33"/>
      <c r="N324" s="33" t="s">
        <v>538</v>
      </c>
    </row>
    <row r="325">
      <c r="D325" s="9"/>
      <c r="E325" s="9"/>
      <c r="F325" s="9" t="s">
        <v>974</v>
      </c>
      <c r="G325" s="9" t="s">
        <v>900</v>
      </c>
      <c r="H325" s="13" t="str">
        <f t="shared" si="3"/>
        <v>#N/A</v>
      </c>
      <c r="I325" s="13">
        <f t="shared" si="4"/>
        <v>0.571</v>
      </c>
      <c r="J325" s="33"/>
      <c r="K325" s="33"/>
      <c r="L325" s="33"/>
      <c r="M325" s="33"/>
      <c r="N325" s="33" t="s">
        <v>801</v>
      </c>
    </row>
    <row r="326">
      <c r="D326" s="9"/>
      <c r="E326" s="9"/>
      <c r="F326" s="9" t="s">
        <v>974</v>
      </c>
      <c r="G326" s="9" t="s">
        <v>888</v>
      </c>
      <c r="H326" s="13" t="str">
        <f t="shared" si="3"/>
        <v>#N/A</v>
      </c>
      <c r="I326" s="13">
        <f t="shared" si="4"/>
        <v>0.571</v>
      </c>
      <c r="J326" s="33"/>
      <c r="K326" s="33"/>
      <c r="L326" s="33"/>
      <c r="M326" s="33"/>
      <c r="N326" s="33" t="s">
        <v>869</v>
      </c>
    </row>
    <row r="327">
      <c r="D327" s="9"/>
      <c r="E327" s="9"/>
      <c r="F327" s="9" t="s">
        <v>974</v>
      </c>
      <c r="G327" s="9" t="s">
        <v>644</v>
      </c>
      <c r="H327" s="13" t="str">
        <f t="shared" si="3"/>
        <v>#N/A</v>
      </c>
      <c r="I327" s="13">
        <f t="shared" si="4"/>
        <v>0.571</v>
      </c>
      <c r="J327" s="33"/>
      <c r="K327" s="33"/>
      <c r="L327" s="33"/>
      <c r="M327" s="33"/>
      <c r="N327" s="33" t="s">
        <v>1057</v>
      </c>
    </row>
    <row r="328">
      <c r="D328" s="9"/>
      <c r="E328" s="9"/>
      <c r="F328" s="9" t="s">
        <v>974</v>
      </c>
      <c r="G328" s="9" t="s">
        <v>945</v>
      </c>
      <c r="H328" s="13" t="str">
        <f t="shared" si="3"/>
        <v>#N/A</v>
      </c>
      <c r="I328" s="13">
        <f t="shared" si="4"/>
        <v>0.571</v>
      </c>
      <c r="J328" s="33"/>
      <c r="K328" s="33"/>
      <c r="L328" s="33"/>
      <c r="M328" s="33"/>
      <c r="N328" s="33" t="s">
        <v>675</v>
      </c>
    </row>
    <row r="329">
      <c r="D329" s="9"/>
      <c r="E329" s="9"/>
      <c r="F329" s="9" t="s">
        <v>974</v>
      </c>
      <c r="G329" s="9" t="s">
        <v>954</v>
      </c>
      <c r="H329" s="13" t="str">
        <f t="shared" si="3"/>
        <v>#N/A</v>
      </c>
      <c r="I329" s="13">
        <f t="shared" si="4"/>
        <v>0.571</v>
      </c>
      <c r="J329" s="33"/>
      <c r="K329" s="33"/>
      <c r="L329" s="33"/>
      <c r="M329" s="33"/>
      <c r="N329" s="33" t="s">
        <v>742</v>
      </c>
    </row>
    <row r="330">
      <c r="I330" s="33"/>
      <c r="J330" s="33"/>
      <c r="K330" s="33"/>
      <c r="L330" s="33"/>
      <c r="M330" s="33"/>
      <c r="N330" s="33" t="s">
        <v>1061</v>
      </c>
    </row>
    <row r="331">
      <c r="I331" s="33"/>
      <c r="J331" s="33"/>
      <c r="K331" s="33"/>
      <c r="L331" s="33"/>
      <c r="M331" s="33"/>
      <c r="N331" s="33" t="s">
        <v>1062</v>
      </c>
    </row>
    <row r="332">
      <c r="I332" s="33"/>
      <c r="J332" s="33"/>
      <c r="K332" s="33"/>
      <c r="L332" s="33"/>
      <c r="M332" s="33"/>
      <c r="N332" s="33" t="s">
        <v>505</v>
      </c>
    </row>
    <row r="333">
      <c r="I333" s="33"/>
      <c r="J333" s="33"/>
      <c r="K333" s="33"/>
      <c r="L333" s="33"/>
      <c r="M333" s="33"/>
      <c r="N333" s="33" t="s">
        <v>1063</v>
      </c>
    </row>
    <row r="334">
      <c r="I334" s="33"/>
      <c r="J334" s="33"/>
      <c r="K334" s="33"/>
      <c r="L334" s="33"/>
      <c r="M334" s="33"/>
      <c r="N334" s="33" t="s">
        <v>664</v>
      </c>
    </row>
    <row r="335">
      <c r="I335" s="33"/>
      <c r="J335" s="33"/>
      <c r="K335" s="33"/>
      <c r="L335" s="33"/>
      <c r="M335" s="33"/>
      <c r="N335" s="33" t="s">
        <v>1064</v>
      </c>
    </row>
    <row r="336">
      <c r="I336" s="33"/>
      <c r="J336" s="33"/>
      <c r="K336" s="33"/>
      <c r="L336" s="33"/>
      <c r="M336" s="33"/>
      <c r="N336" s="33" t="s">
        <v>1065</v>
      </c>
    </row>
    <row r="337">
      <c r="I337" s="33"/>
      <c r="J337" s="33"/>
      <c r="K337" s="33"/>
      <c r="L337" s="33"/>
      <c r="M337" s="33"/>
      <c r="N337" s="33" t="s">
        <v>1066</v>
      </c>
    </row>
    <row r="338">
      <c r="I338" s="33"/>
      <c r="J338" s="33"/>
      <c r="K338" s="33"/>
      <c r="L338" s="33"/>
      <c r="M338" s="33"/>
      <c r="N338" s="33" t="s">
        <v>1067</v>
      </c>
    </row>
    <row r="339">
      <c r="I339" s="33"/>
      <c r="J339" s="33"/>
      <c r="K339" s="33"/>
      <c r="L339" s="33"/>
      <c r="M339" s="33"/>
      <c r="N339" s="33" t="s">
        <v>1068</v>
      </c>
    </row>
    <row r="340">
      <c r="I340" s="33"/>
      <c r="J340" s="33"/>
      <c r="K340" s="33"/>
      <c r="L340" s="33"/>
      <c r="M340" s="33"/>
      <c r="N340" s="33" t="s">
        <v>1069</v>
      </c>
    </row>
    <row r="341">
      <c r="I341" s="33"/>
      <c r="J341" s="33"/>
      <c r="K341" s="33"/>
      <c r="L341" s="33"/>
      <c r="M341" s="33"/>
      <c r="N341" s="33" t="s">
        <v>764</v>
      </c>
    </row>
    <row r="342">
      <c r="I342" s="33"/>
      <c r="J342" s="33"/>
      <c r="K342" s="33"/>
      <c r="L342" s="33"/>
      <c r="M342" s="33"/>
      <c r="N342" s="33" t="s">
        <v>1070</v>
      </c>
    </row>
    <row r="343">
      <c r="I343" s="33"/>
      <c r="J343" s="33"/>
      <c r="K343" s="33"/>
      <c r="L343" s="33"/>
      <c r="M343" s="33"/>
      <c r="N343" s="33" t="s">
        <v>1071</v>
      </c>
    </row>
    <row r="344">
      <c r="I344" s="33"/>
      <c r="J344" s="33"/>
      <c r="K344" s="33"/>
      <c r="L344" s="33"/>
      <c r="M344" s="33"/>
      <c r="N344" s="33" t="s">
        <v>1072</v>
      </c>
    </row>
    <row r="345">
      <c r="I345" s="33"/>
      <c r="J345" s="33"/>
      <c r="K345" s="33"/>
      <c r="L345" s="33"/>
      <c r="M345" s="33"/>
      <c r="N345" s="33" t="s">
        <v>1074</v>
      </c>
    </row>
    <row r="346">
      <c r="I346" s="33"/>
      <c r="J346" s="33"/>
      <c r="K346" s="33"/>
      <c r="L346" s="33"/>
      <c r="M346" s="33"/>
      <c r="N346" s="33" t="s">
        <v>768</v>
      </c>
    </row>
    <row r="347">
      <c r="I347" s="33"/>
      <c r="J347" s="33"/>
      <c r="K347" s="33"/>
      <c r="L347" s="33"/>
      <c r="M347" s="33"/>
      <c r="N347" s="33" t="s">
        <v>1076</v>
      </c>
    </row>
    <row r="348">
      <c r="I348" s="33"/>
      <c r="J348" s="33"/>
      <c r="K348" s="33"/>
      <c r="L348" s="33"/>
      <c r="M348" s="33"/>
      <c r="N348" s="33" t="s">
        <v>774</v>
      </c>
    </row>
    <row r="349">
      <c r="I349" s="33"/>
      <c r="J349" s="33"/>
      <c r="K349" s="33"/>
      <c r="L349" s="33"/>
      <c r="M349" s="33"/>
      <c r="N349" s="33" t="s">
        <v>760</v>
      </c>
    </row>
    <row r="350">
      <c r="I350" s="33"/>
      <c r="J350" s="33"/>
      <c r="K350" s="33"/>
      <c r="L350" s="33"/>
      <c r="M350" s="33"/>
      <c r="N350" s="33" t="s">
        <v>895</v>
      </c>
    </row>
    <row r="351">
      <c r="I351" s="33"/>
      <c r="J351" s="33"/>
      <c r="K351" s="33"/>
      <c r="L351" s="33"/>
      <c r="M351" s="33"/>
      <c r="N351" s="33" t="s">
        <v>1077</v>
      </c>
    </row>
    <row r="352">
      <c r="I352" s="33"/>
      <c r="J352" s="33"/>
      <c r="K352" s="33"/>
      <c r="L352" s="33"/>
      <c r="M352" s="33"/>
      <c r="N352" s="33" t="s">
        <v>1078</v>
      </c>
    </row>
    <row r="353">
      <c r="I353" s="33"/>
      <c r="J353" s="33"/>
      <c r="K353" s="33"/>
      <c r="L353" s="33"/>
      <c r="M353" s="33"/>
      <c r="N353" s="33" t="s">
        <v>885</v>
      </c>
    </row>
    <row r="354">
      <c r="I354" s="33"/>
      <c r="J354" s="33"/>
      <c r="K354" s="33"/>
      <c r="L354" s="33"/>
      <c r="M354" s="33"/>
      <c r="N354" s="33" t="s">
        <v>771</v>
      </c>
    </row>
    <row r="355">
      <c r="I355" s="33"/>
      <c r="J355" s="33"/>
      <c r="K355" s="33"/>
      <c r="L355" s="33"/>
      <c r="M355" s="33"/>
      <c r="N355" s="33" t="s">
        <v>502</v>
      </c>
    </row>
    <row r="356">
      <c r="I356" s="33"/>
      <c r="J356" s="33"/>
      <c r="K356" s="33"/>
      <c r="L356" s="33"/>
      <c r="M356" s="33"/>
      <c r="N356" s="33" t="s">
        <v>634</v>
      </c>
    </row>
    <row r="357">
      <c r="I357" s="33"/>
      <c r="J357" s="33"/>
      <c r="K357" s="33"/>
      <c r="L357" s="33"/>
      <c r="M357" s="33"/>
      <c r="N357" s="33" t="s">
        <v>1079</v>
      </c>
    </row>
    <row r="358">
      <c r="I358" s="33"/>
      <c r="J358" s="33"/>
      <c r="K358" s="33"/>
      <c r="L358" s="33"/>
      <c r="M358" s="33"/>
      <c r="N358" s="33" t="s">
        <v>835</v>
      </c>
    </row>
    <row r="359">
      <c r="I359" s="33"/>
      <c r="J359" s="33"/>
      <c r="K359" s="33"/>
      <c r="L359" s="33"/>
      <c r="M359" s="33"/>
      <c r="N359" s="33" t="s">
        <v>900</v>
      </c>
    </row>
    <row r="360">
      <c r="I360" s="33"/>
      <c r="J360" s="33"/>
      <c r="K360" s="33"/>
      <c r="L360" s="33"/>
      <c r="M360" s="33"/>
      <c r="N360" s="33" t="s">
        <v>1081</v>
      </c>
    </row>
    <row r="361">
      <c r="I361" s="33"/>
      <c r="J361" s="33"/>
      <c r="K361" s="33"/>
      <c r="L361" s="33"/>
      <c r="M361" s="33"/>
      <c r="N361" s="33" t="s">
        <v>1082</v>
      </c>
    </row>
    <row r="362">
      <c r="I362" s="33"/>
      <c r="J362" s="33"/>
      <c r="K362" s="33"/>
      <c r="L362" s="33"/>
      <c r="M362" s="33"/>
      <c r="N362" s="33" t="s">
        <v>866</v>
      </c>
    </row>
    <row r="363">
      <c r="I363" s="33"/>
      <c r="J363" s="33"/>
      <c r="K363" s="33"/>
      <c r="L363" s="33"/>
      <c r="M363" s="33"/>
      <c r="N363" s="33" t="s">
        <v>908</v>
      </c>
    </row>
    <row r="364">
      <c r="I364" s="33"/>
      <c r="J364" s="33"/>
      <c r="K364" s="33"/>
      <c r="L364" s="33"/>
      <c r="M364" s="33"/>
      <c r="N364" s="33" t="s">
        <v>1083</v>
      </c>
    </row>
    <row r="365">
      <c r="I365" s="33"/>
      <c r="J365" s="33"/>
      <c r="K365" s="33"/>
      <c r="L365" s="33"/>
      <c r="M365" s="33"/>
      <c r="N365" s="33" t="s">
        <v>1084</v>
      </c>
    </row>
    <row r="366">
      <c r="I366" s="33"/>
      <c r="J366" s="33"/>
      <c r="K366" s="33"/>
      <c r="L366" s="33"/>
      <c r="M366" s="33"/>
      <c r="N366" s="33" t="s">
        <v>808</v>
      </c>
    </row>
    <row r="367">
      <c r="I367" s="33"/>
      <c r="J367" s="33"/>
      <c r="K367" s="33"/>
      <c r="L367" s="33"/>
      <c r="M367" s="33"/>
      <c r="N367" s="33" t="s">
        <v>1085</v>
      </c>
    </row>
    <row r="368">
      <c r="I368" s="33"/>
      <c r="J368" s="33"/>
      <c r="K368" s="33"/>
      <c r="L368" s="33"/>
      <c r="M368" s="33"/>
      <c r="N368" s="33" t="s">
        <v>813</v>
      </c>
    </row>
    <row r="369">
      <c r="I369" s="33"/>
      <c r="J369" s="33"/>
      <c r="K369" s="33"/>
      <c r="L369" s="33"/>
      <c r="M369" s="33"/>
      <c r="N369" s="33" t="s">
        <v>791</v>
      </c>
    </row>
    <row r="370">
      <c r="I370" s="33"/>
      <c r="J370" s="33"/>
      <c r="K370" s="33"/>
      <c r="L370" s="33"/>
      <c r="M370" s="33"/>
      <c r="N370" s="33" t="s">
        <v>915</v>
      </c>
    </row>
    <row r="371">
      <c r="I371" s="33"/>
      <c r="J371" s="33"/>
      <c r="K371" s="33"/>
      <c r="L371" s="33"/>
      <c r="M371" s="33"/>
      <c r="N371" s="33" t="s">
        <v>816</v>
      </c>
    </row>
    <row r="372">
      <c r="I372" s="33"/>
      <c r="J372" s="33"/>
      <c r="K372" s="33"/>
      <c r="L372" s="33"/>
      <c r="M372" s="33"/>
      <c r="N372" s="33" t="s">
        <v>825</v>
      </c>
    </row>
    <row r="373">
      <c r="I373" s="33"/>
      <c r="J373" s="33"/>
      <c r="K373" s="33"/>
      <c r="L373" s="33"/>
      <c r="M373" s="33"/>
      <c r="N373" s="33" t="s">
        <v>936</v>
      </c>
    </row>
    <row r="374">
      <c r="I374" s="33"/>
      <c r="J374" s="33"/>
      <c r="K374" s="33"/>
      <c r="L374" s="33"/>
      <c r="M374" s="33"/>
      <c r="N374" s="33" t="s">
        <v>798</v>
      </c>
    </row>
    <row r="375">
      <c r="I375" s="33"/>
      <c r="J375" s="33"/>
      <c r="K375" s="33"/>
      <c r="L375" s="33"/>
      <c r="M375" s="33"/>
      <c r="N375" s="33" t="s">
        <v>644</v>
      </c>
    </row>
    <row r="376">
      <c r="I376" s="33"/>
      <c r="J376" s="33"/>
      <c r="K376" s="33"/>
      <c r="L376" s="33"/>
      <c r="M376" s="33"/>
      <c r="N376" s="33" t="s">
        <v>930</v>
      </c>
    </row>
    <row r="377">
      <c r="I377" s="33"/>
      <c r="J377" s="33"/>
      <c r="K377" s="33"/>
      <c r="L377" s="33"/>
      <c r="M377" s="33"/>
      <c r="N377" s="33" t="s">
        <v>925</v>
      </c>
    </row>
    <row r="378">
      <c r="I378" s="33"/>
      <c r="J378" s="33"/>
      <c r="K378" s="33"/>
      <c r="L378" s="33"/>
      <c r="M378" s="33"/>
      <c r="N378" s="33" t="s">
        <v>766</v>
      </c>
    </row>
    <row r="379">
      <c r="I379" s="33"/>
      <c r="J379" s="33"/>
      <c r="K379" s="33"/>
      <c r="L379" s="33"/>
      <c r="M379" s="33"/>
      <c r="N379" s="33" t="s">
        <v>932</v>
      </c>
    </row>
    <row r="380">
      <c r="I380" s="33"/>
      <c r="J380" s="33"/>
      <c r="K380" s="33"/>
      <c r="L380" s="33"/>
      <c r="M380" s="33"/>
      <c r="N380" s="33" t="s">
        <v>1088</v>
      </c>
    </row>
    <row r="381">
      <c r="I381" s="33"/>
      <c r="J381" s="33"/>
      <c r="K381" s="33"/>
      <c r="L381" s="33"/>
      <c r="M381" s="33"/>
      <c r="N381" s="33" t="s">
        <v>1089</v>
      </c>
    </row>
    <row r="382">
      <c r="I382" s="33"/>
      <c r="J382" s="33"/>
      <c r="K382" s="33"/>
      <c r="L382" s="33"/>
      <c r="M382" s="33"/>
      <c r="N382" s="33" t="s">
        <v>1090</v>
      </c>
    </row>
    <row r="383">
      <c r="I383" s="33"/>
      <c r="J383" s="33"/>
      <c r="K383" s="33"/>
      <c r="L383" s="33"/>
      <c r="M383" s="33"/>
      <c r="N383" s="33" t="s">
        <v>1091</v>
      </c>
    </row>
    <row r="384">
      <c r="I384" s="33"/>
      <c r="J384" s="33"/>
      <c r="K384" s="33"/>
      <c r="L384" s="33"/>
      <c r="M384" s="33"/>
      <c r="N384" s="33" t="s">
        <v>1093</v>
      </c>
    </row>
    <row r="385">
      <c r="I385" s="33"/>
      <c r="J385" s="33"/>
      <c r="K385" s="33"/>
      <c r="L385" s="33"/>
      <c r="M385" s="33"/>
      <c r="N385" s="33" t="s">
        <v>1094</v>
      </c>
    </row>
    <row r="386">
      <c r="I386" s="33"/>
      <c r="J386" s="33"/>
      <c r="K386" s="33"/>
      <c r="L386" s="33"/>
      <c r="M386" s="33"/>
      <c r="N386" s="33" t="s">
        <v>833</v>
      </c>
    </row>
    <row r="387">
      <c r="I387" s="33"/>
      <c r="J387" s="33"/>
      <c r="K387" s="33"/>
      <c r="L387" s="33"/>
      <c r="M387" s="33"/>
      <c r="N387" s="33" t="s">
        <v>827</v>
      </c>
    </row>
    <row r="388">
      <c r="I388" s="33"/>
      <c r="J388" s="33"/>
      <c r="K388" s="33"/>
      <c r="L388" s="33"/>
      <c r="M388" s="33"/>
      <c r="N388" s="33" t="s">
        <v>829</v>
      </c>
    </row>
    <row r="389">
      <c r="I389" s="33"/>
      <c r="J389" s="33"/>
      <c r="K389" s="33"/>
      <c r="L389" s="33"/>
      <c r="M389" s="33"/>
      <c r="N389" s="33" t="s">
        <v>943</v>
      </c>
    </row>
    <row r="390">
      <c r="I390" s="33"/>
      <c r="J390" s="33"/>
      <c r="K390" s="33"/>
      <c r="L390" s="33"/>
      <c r="M390" s="33"/>
      <c r="N390" s="33" t="s">
        <v>945</v>
      </c>
    </row>
    <row r="391">
      <c r="I391" s="33"/>
      <c r="J391" s="33"/>
      <c r="K391" s="33"/>
      <c r="L391" s="33"/>
      <c r="M391" s="33"/>
      <c r="N391" s="33" t="s">
        <v>1096</v>
      </c>
    </row>
    <row r="392">
      <c r="I392" s="33"/>
      <c r="J392" s="33"/>
      <c r="K392" s="33"/>
      <c r="L392" s="33"/>
      <c r="M392" s="33"/>
      <c r="N392" s="33" t="s">
        <v>1097</v>
      </c>
    </row>
    <row r="393">
      <c r="I393" s="33"/>
      <c r="J393" s="33"/>
      <c r="K393" s="33"/>
      <c r="L393" s="33"/>
      <c r="M393" s="33"/>
      <c r="N393" s="33" t="s">
        <v>837</v>
      </c>
    </row>
    <row r="394">
      <c r="I394" s="33"/>
      <c r="J394" s="33"/>
      <c r="K394" s="33"/>
      <c r="L394" s="33"/>
      <c r="M394" s="33"/>
      <c r="N394" s="33" t="s">
        <v>1098</v>
      </c>
    </row>
    <row r="395">
      <c r="I395" s="33"/>
      <c r="J395" s="33"/>
      <c r="K395" s="33"/>
      <c r="L395" s="33"/>
      <c r="M395" s="33"/>
      <c r="N395" s="33" t="s">
        <v>1099</v>
      </c>
    </row>
    <row r="396">
      <c r="I396" s="33"/>
      <c r="J396" s="33"/>
      <c r="K396" s="33"/>
      <c r="L396" s="33"/>
      <c r="M396" s="33"/>
      <c r="N396" s="33" t="s">
        <v>1101</v>
      </c>
    </row>
    <row r="397">
      <c r="I397" s="33"/>
      <c r="J397" s="33"/>
      <c r="K397" s="33"/>
      <c r="L397" s="33"/>
      <c r="M397" s="33"/>
      <c r="N397" s="33" t="s">
        <v>1102</v>
      </c>
    </row>
    <row r="398">
      <c r="I398" s="33"/>
      <c r="J398" s="33"/>
      <c r="K398" s="33"/>
      <c r="L398" s="33"/>
      <c r="M398" s="33"/>
      <c r="N398" s="33" t="s">
        <v>1103</v>
      </c>
    </row>
    <row r="399">
      <c r="I399" s="33"/>
      <c r="J399" s="33"/>
      <c r="K399" s="33"/>
      <c r="L399" s="33"/>
      <c r="M399" s="33"/>
      <c r="N399" s="33" t="s">
        <v>1104</v>
      </c>
    </row>
    <row r="400">
      <c r="I400" s="33"/>
      <c r="J400" s="33"/>
      <c r="K400" s="33"/>
      <c r="L400" s="33"/>
      <c r="M400" s="33"/>
      <c r="N400" s="33" t="s">
        <v>1105</v>
      </c>
    </row>
    <row r="401">
      <c r="I401" s="33"/>
      <c r="J401" s="33"/>
      <c r="K401" s="33"/>
      <c r="L401" s="33"/>
      <c r="M401" s="33"/>
      <c r="N401" s="33" t="s">
        <v>954</v>
      </c>
    </row>
    <row r="402">
      <c r="I402" s="33"/>
      <c r="J402" s="33"/>
      <c r="K402" s="33"/>
      <c r="L402" s="33"/>
      <c r="M402" s="33"/>
      <c r="N402" s="33" t="s">
        <v>1107</v>
      </c>
    </row>
    <row r="403">
      <c r="I403" s="33"/>
      <c r="J403" s="33"/>
      <c r="K403" s="33"/>
      <c r="L403" s="33"/>
      <c r="M403" s="33"/>
      <c r="N403" s="33" t="s">
        <v>1108</v>
      </c>
    </row>
    <row r="404">
      <c r="I404" s="33"/>
      <c r="J404" s="33"/>
      <c r="K404" s="33"/>
      <c r="L404" s="33"/>
      <c r="M404" s="33"/>
      <c r="N404" s="33" t="s">
        <v>850</v>
      </c>
    </row>
    <row r="405">
      <c r="I405" s="33"/>
      <c r="J405" s="33"/>
      <c r="K405" s="33"/>
      <c r="L405" s="33"/>
      <c r="M405" s="33"/>
      <c r="N405" s="33" t="s">
        <v>1109</v>
      </c>
    </row>
    <row r="406">
      <c r="I406" s="33"/>
      <c r="J406" s="33"/>
      <c r="K406" s="33"/>
      <c r="L406" s="33"/>
      <c r="M406" s="33"/>
      <c r="N406" s="33" t="s">
        <v>1110</v>
      </c>
    </row>
    <row r="407">
      <c r="I407" s="35"/>
      <c r="J407" s="35"/>
      <c r="K407" s="35"/>
      <c r="L407" s="35"/>
      <c r="M407" s="35"/>
      <c r="N407" s="35" t="s">
        <v>687</v>
      </c>
    </row>
    <row r="408">
      <c r="I408" s="33"/>
      <c r="J408" s="33"/>
      <c r="K408" s="33"/>
      <c r="L408" s="33"/>
      <c r="M408" s="33"/>
      <c r="N408" s="33" t="s">
        <v>1112</v>
      </c>
    </row>
    <row r="409">
      <c r="I409" s="33"/>
      <c r="J409" s="33"/>
      <c r="K409" s="33"/>
      <c r="L409" s="33"/>
      <c r="M409" s="33"/>
      <c r="N409" s="33" t="s">
        <v>1114</v>
      </c>
    </row>
    <row r="410">
      <c r="I410" s="33"/>
      <c r="J410" s="33"/>
      <c r="K410" s="33"/>
      <c r="L410" s="33"/>
      <c r="M410" s="33"/>
      <c r="N410" s="33" t="s">
        <v>1116</v>
      </c>
    </row>
    <row r="411">
      <c r="I411" s="33"/>
      <c r="J411" s="33"/>
      <c r="K411" s="33"/>
      <c r="L411" s="33"/>
      <c r="M411" s="33"/>
      <c r="N411" s="33" t="s">
        <v>855</v>
      </c>
    </row>
  </sheetData>
  <autoFilter ref="$D$1:$D$1000"/>
  <mergeCells count="3">
    <mergeCell ref="Q68:S68"/>
    <mergeCell ref="Q122:S122"/>
    <mergeCell ref="Q160:S160"/>
  </mergeCells>
  <drawing r:id="rId1"/>
</worksheet>
</file>