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ocuments\School\"/>
    </mc:Choice>
  </mc:AlternateContent>
  <bookViews>
    <workbookView xWindow="0" yWindow="0" windowWidth="19725" windowHeight="12795" activeTab="1"/>
  </bookViews>
  <sheets>
    <sheet name="CRC" sheetId="1" r:id="rId1"/>
    <sheet name="SH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X16" i="1"/>
  <c r="AN38" i="1"/>
  <c r="AN37" i="1"/>
  <c r="AN36" i="1"/>
  <c r="AM38" i="1"/>
  <c r="AM37" i="1"/>
  <c r="AM36" i="1"/>
  <c r="AI16" i="1"/>
  <c r="AL36" i="1" s="1"/>
  <c r="AI4" i="2"/>
  <c r="AI5" i="2"/>
  <c r="AI6" i="2"/>
  <c r="AI7" i="2"/>
  <c r="AI9" i="2"/>
  <c r="AI10" i="2"/>
  <c r="AI11" i="2"/>
  <c r="AI12" i="2"/>
  <c r="AI13" i="2"/>
  <c r="AI14" i="2"/>
  <c r="AI17" i="2"/>
  <c r="AI18" i="2"/>
  <c r="AI3" i="2"/>
  <c r="AH16" i="2"/>
  <c r="R16" i="2"/>
  <c r="Q16" i="1"/>
  <c r="AK36" i="1" s="1"/>
  <c r="U4" i="2"/>
  <c r="U5" i="2"/>
  <c r="U6" i="2"/>
  <c r="U7" i="2"/>
  <c r="U9" i="2"/>
  <c r="U10" i="2"/>
  <c r="U11" i="2"/>
  <c r="U12" i="2"/>
  <c r="U13" i="2"/>
  <c r="U14" i="2"/>
  <c r="U17" i="2"/>
  <c r="U18" i="2"/>
  <c r="T4" i="2"/>
  <c r="T5" i="2"/>
  <c r="T6" i="2"/>
  <c r="T7" i="2"/>
  <c r="T9" i="2"/>
  <c r="T10" i="2"/>
  <c r="T11" i="2"/>
  <c r="T12" i="2"/>
  <c r="T13" i="2"/>
  <c r="T14" i="2"/>
  <c r="T17" i="2"/>
  <c r="T18" i="2"/>
  <c r="S18" i="2"/>
  <c r="S17" i="2"/>
  <c r="R4" i="2"/>
  <c r="R5" i="2"/>
  <c r="R6" i="2"/>
  <c r="R7" i="2"/>
  <c r="S7" i="2" s="1"/>
  <c r="R9" i="2"/>
  <c r="S9" i="2" s="1"/>
  <c r="R10" i="2"/>
  <c r="S10" i="2" s="1"/>
  <c r="R11" i="2"/>
  <c r="S11" i="2" s="1"/>
  <c r="R12" i="2"/>
  <c r="R13" i="2"/>
  <c r="R14" i="2"/>
  <c r="R17" i="2"/>
  <c r="R18" i="2"/>
  <c r="R3" i="2"/>
  <c r="S3" i="2" s="1"/>
  <c r="AL4" i="1"/>
  <c r="AL5" i="1"/>
  <c r="AL6" i="1"/>
  <c r="AL7" i="1"/>
  <c r="AL9" i="1"/>
  <c r="AL10" i="1"/>
  <c r="AL11" i="1"/>
  <c r="AL12" i="1"/>
  <c r="AL13" i="1"/>
  <c r="AL14" i="1"/>
  <c r="AL17" i="1"/>
  <c r="AL18" i="1"/>
  <c r="AL3" i="1"/>
  <c r="AK4" i="1"/>
  <c r="AK5" i="1"/>
  <c r="AK6" i="1"/>
  <c r="AK7" i="1"/>
  <c r="AK9" i="1"/>
  <c r="AK10" i="1"/>
  <c r="AK11" i="1"/>
  <c r="AK12" i="1"/>
  <c r="AK13" i="1"/>
  <c r="AK14" i="1"/>
  <c r="AK17" i="1"/>
  <c r="AK18" i="1"/>
  <c r="AK3" i="1"/>
  <c r="T3" i="2"/>
  <c r="AJ9" i="2"/>
  <c r="AK4" i="2"/>
  <c r="AK5" i="2"/>
  <c r="AK6" i="2"/>
  <c r="AK7" i="2"/>
  <c r="AK9" i="2"/>
  <c r="AK10" i="2"/>
  <c r="AK11" i="2"/>
  <c r="AK12" i="2"/>
  <c r="AK13" i="2"/>
  <c r="AK14" i="2"/>
  <c r="AK17" i="2"/>
  <c r="AK18" i="2"/>
  <c r="AJ4" i="2"/>
  <c r="AJ5" i="2"/>
  <c r="AJ6" i="2"/>
  <c r="AJ7" i="2"/>
  <c r="AJ10" i="2"/>
  <c r="AJ11" i="2"/>
  <c r="AJ12" i="2"/>
  <c r="AJ13" i="2"/>
  <c r="AJ14" i="2"/>
  <c r="AJ17" i="2"/>
  <c r="AJ18" i="2"/>
  <c r="AK3" i="2"/>
  <c r="AJ3" i="2"/>
  <c r="U3" i="2"/>
  <c r="V18" i="1"/>
  <c r="U18" i="1"/>
  <c r="U17" i="1"/>
  <c r="T4" i="1"/>
  <c r="T5" i="1"/>
  <c r="T6" i="1"/>
  <c r="T7" i="1"/>
  <c r="T9" i="1"/>
  <c r="T10" i="1"/>
  <c r="T11" i="1"/>
  <c r="T12" i="1"/>
  <c r="T13" i="1"/>
  <c r="T14" i="1"/>
  <c r="T17" i="1"/>
  <c r="T18" i="1"/>
  <c r="T3" i="1"/>
  <c r="S4" i="1"/>
  <c r="S5" i="1"/>
  <c r="S6" i="1"/>
  <c r="S7" i="1"/>
  <c r="S9" i="1"/>
  <c r="S10" i="1"/>
  <c r="S11" i="1"/>
  <c r="S12" i="1"/>
  <c r="S13" i="1"/>
  <c r="S14" i="1"/>
  <c r="S17" i="1"/>
  <c r="S18" i="1"/>
  <c r="S3" i="1"/>
  <c r="S6" i="2"/>
  <c r="S12" i="2"/>
  <c r="R5" i="1"/>
  <c r="R10" i="1"/>
  <c r="R14" i="1"/>
  <c r="AH4" i="2"/>
  <c r="AH5" i="2"/>
  <c r="AH6" i="2"/>
  <c r="AH7" i="2"/>
  <c r="AH9" i="2"/>
  <c r="AH10" i="2"/>
  <c r="AH11" i="2"/>
  <c r="AH12" i="2"/>
  <c r="AH13" i="2"/>
  <c r="AH14" i="2"/>
  <c r="AH17" i="2"/>
  <c r="AH18" i="2"/>
  <c r="AH3" i="2"/>
  <c r="S4" i="2"/>
  <c r="S5" i="2"/>
  <c r="S13" i="2"/>
  <c r="S14" i="2"/>
  <c r="AI4" i="1"/>
  <c r="AJ4" i="1" s="1"/>
  <c r="AI5" i="1"/>
  <c r="AJ5" i="1" s="1"/>
  <c r="AI6" i="1"/>
  <c r="AJ6" i="1" s="1"/>
  <c r="AI7" i="1"/>
  <c r="AJ7" i="1" s="1"/>
  <c r="AI9" i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7" i="1"/>
  <c r="AJ17" i="1" s="1"/>
  <c r="AI18" i="1"/>
  <c r="AJ18" i="1" s="1"/>
  <c r="AI3" i="1"/>
  <c r="AJ3" i="1" s="1"/>
  <c r="Q4" i="1"/>
  <c r="R4" i="1" s="1"/>
  <c r="Q5" i="1"/>
  <c r="Q6" i="1"/>
  <c r="R6" i="1" s="1"/>
  <c r="Q7" i="1"/>
  <c r="R7" i="1" s="1"/>
  <c r="Q9" i="1"/>
  <c r="R9" i="1" s="1"/>
  <c r="Q10" i="1"/>
  <c r="Q11" i="1"/>
  <c r="R11" i="1" s="1"/>
  <c r="Q12" i="1"/>
  <c r="R12" i="1" s="1"/>
  <c r="Q13" i="1"/>
  <c r="R13" i="1" s="1"/>
  <c r="Q14" i="1"/>
  <c r="Q17" i="1"/>
  <c r="R17" i="1" s="1"/>
  <c r="Q18" i="1"/>
  <c r="AK38" i="1" s="1"/>
  <c r="Q3" i="1"/>
  <c r="R3" i="1" s="1"/>
  <c r="AL37" i="1" l="1"/>
  <c r="AK37" i="1"/>
  <c r="AL38" i="1"/>
  <c r="R18" i="1"/>
</calcChain>
</file>

<file path=xl/sharedStrings.xml><?xml version="1.0" encoding="utf-8"?>
<sst xmlns="http://schemas.openxmlformats.org/spreadsheetml/2006/main" count="92" uniqueCount="46">
  <si>
    <t>crc</t>
  </si>
  <si>
    <t>cores</t>
  </si>
  <si>
    <t>l1i</t>
  </si>
  <si>
    <t>l1d</t>
  </si>
  <si>
    <t>l2cache</t>
  </si>
  <si>
    <t>l3cache</t>
  </si>
  <si>
    <t>ARM IPC</t>
  </si>
  <si>
    <t>numcycles</t>
  </si>
  <si>
    <t>numinsts</t>
  </si>
  <si>
    <t>icache misses</t>
  </si>
  <si>
    <t>icache accesses</t>
  </si>
  <si>
    <t>dcache misses</t>
  </si>
  <si>
    <t>dcache accesses</t>
  </si>
  <si>
    <t>l2cache misses</t>
  </si>
  <si>
    <t>l2cache accesses</t>
  </si>
  <si>
    <t>l3 cache misses</t>
  </si>
  <si>
    <t>l3 cache accesses</t>
  </si>
  <si>
    <t>X86 IPC</t>
  </si>
  <si>
    <t>Out of order CPU!</t>
  </si>
  <si>
    <t>sha</t>
  </si>
  <si>
    <t>Total Cache misses</t>
  </si>
  <si>
    <t>Total Cache Misses</t>
  </si>
  <si>
    <t>Cache Misses per Cycle</t>
  </si>
  <si>
    <t>L1i Cache Misses per Cycle</t>
  </si>
  <si>
    <t>Total Cache Misses per Cycle (10^6)</t>
  </si>
  <si>
    <t>L1i Cache Misses per Cycle (10^6)</t>
  </si>
  <si>
    <t>L1d Cache Misses per Cycle (10^6)</t>
  </si>
  <si>
    <t>L2 Cache Misses per Cycle (10^6)</t>
  </si>
  <si>
    <t>L3 Cache Misses per Cycle (10^6)</t>
  </si>
  <si>
    <t>Cache Misses per Cycle (10^6)</t>
  </si>
  <si>
    <t>L1d Misses</t>
  </si>
  <si>
    <t>L1i Misses per cycle</t>
  </si>
  <si>
    <t>L1i Cache Miss per Cycle</t>
  </si>
  <si>
    <t>L1d Cache Miss per Cycle</t>
  </si>
  <si>
    <t>L1 only</t>
  </si>
  <si>
    <t>L1 and L2</t>
  </si>
  <si>
    <t>L1, L2, and L3</t>
  </si>
  <si>
    <t>ARM IPC (CRC)</t>
  </si>
  <si>
    <t>x86 IPC (CRC)</t>
  </si>
  <si>
    <t>ARM IPC (SHA)</t>
  </si>
  <si>
    <t>Run Time</t>
  </si>
  <si>
    <t>x86 IPC (SHA)</t>
  </si>
  <si>
    <t>Cache Misses</t>
  </si>
  <si>
    <t>ARM CRC</t>
  </si>
  <si>
    <t>x86 CRC</t>
  </si>
  <si>
    <t>ARM 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</si>
</sst>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 Misses per Cycle versus L1i Cache(ARM, CRC)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L1 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CRC!$C$9:$C$14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CRC!$R$3:$R$7</c:f>
              <c:numCache>
                <c:formatCode>General</c:formatCode>
                <c:ptCount val="5"/>
                <c:pt idx="0">
                  <c:v>49.849090441998946</c:v>
                </c:pt>
                <c:pt idx="1">
                  <c:v>46.452243953829587</c:v>
                </c:pt>
                <c:pt idx="2">
                  <c:v>41.920734926041192</c:v>
                </c:pt>
                <c:pt idx="3">
                  <c:v>40.22172087581891</c:v>
                </c:pt>
                <c:pt idx="4">
                  <c:v>40.215642184920668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F8-421B-9DB0-0AF3617C1E6A}"/>
            </c:ext>
          </c:extLst>
        </c:ser>
        <c:ser>
          <c:idx val="1"/>
          <c:order val="1"/>
          <c:tx>
            <c:v>L1i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CRC!$B$3:$B$7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CRC!$S$3:$S$7</c:f>
              <c:numCache>
                <c:formatCode>General</c:formatCode>
                <c:ptCount val="5"/>
                <c:pt idx="0">
                  <c:v>9.7242536704403335</c:v>
                </c:pt>
                <c:pt idx="1">
                  <c:v>6.3241152523629287</c:v>
                </c:pt>
                <c:pt idx="2">
                  <c:v>1.7882232661013955</c:v>
                </c:pt>
                <c:pt idx="3">
                  <c:v>8.7572995634310508E-2</c:v>
                </c:pt>
                <c:pt idx="4">
                  <c:v>8.1491543211367493E-2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F8-421B-9DB0-0AF3617C1E6A}"/>
            </c:ext>
          </c:extLst>
        </c:ser>
        <c:ser>
          <c:idx val="2"/>
          <c:order val="2"/>
          <c:tx>
            <c:v>L1d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CRC!$B$3:$B$7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CRC!$T$3:$T$7</c:f>
              <c:numCache>
                <c:formatCode>General</c:formatCode>
                <c:ptCount val="5"/>
                <c:pt idx="0">
                  <c:v>40.124836771558613</c:v>
                </c:pt>
                <c:pt idx="1">
                  <c:v>40.128128701466657</c:v>
                </c:pt>
                <c:pt idx="2">
                  <c:v>40.132511659939794</c:v>
                </c:pt>
                <c:pt idx="3">
                  <c:v>40.134147880184607</c:v>
                </c:pt>
                <c:pt idx="4">
                  <c:v>40.134150641709304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DF8-421B-9DB0-0AF3617C1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342352"/>
        <c:axId val="537344976"/>
      </c:scatterChart>
      <c:valAx>
        <c:axId val="53734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L1i Cache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44976"/>
        <c:crosses val="autoZero"/>
        <c:crossBetween val="midCat"/>
      </c:valAx>
      <c:valAx>
        <c:axId val="537344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</a:t>
                </a:r>
                <a:r>
                  <a:rPr lang="en-US" baseline="0"/>
                  <a:t> Misses per  </a:t>
                </a:r>
                <a:r>
                  <a:rPr lang="en-US" sz="1000" baseline="0"/>
                  <a:t>10e6 Cycles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4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ARM and X86 IPC versus Cache Sizes (CRC)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ARM IPC L1i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CRC!$B$3:$B$7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CRC!$F$3:$F$7</c:f>
              <c:numCache>
                <c:formatCode>General</c:formatCode>
                <c:ptCount val="5"/>
                <c:pt idx="0">
                  <c:v>0.34678976249999999</c:v>
                </c:pt>
                <c:pt idx="1">
                  <c:v>0.34681821390000001</c:v>
                </c:pt>
                <c:pt idx="2">
                  <c:v>0.34685609480000001</c:v>
                </c:pt>
                <c:pt idx="3">
                  <c:v>0.34687023630000002</c:v>
                </c:pt>
                <c:pt idx="4">
                  <c:v>0.34687026009999999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D0F-4967-9585-87E48C380702}"/>
            </c:ext>
          </c:extLst>
        </c:ser>
        <c:ser>
          <c:idx val="1"/>
          <c:order val="1"/>
          <c:tx>
            <c:v>ARM IPC L1d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CRC!$C$9:$C$14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CRC!$F$9:$F$14</c:f>
              <c:numCache>
                <c:formatCode>General</c:formatCode>
                <c:ptCount val="6"/>
                <c:pt idx="0">
                  <c:v>0.34274060160000003</c:v>
                </c:pt>
                <c:pt idx="1">
                  <c:v>0.34681821390000001</c:v>
                </c:pt>
                <c:pt idx="2">
                  <c:v>0.34685609480000001</c:v>
                </c:pt>
                <c:pt idx="3">
                  <c:v>0.34719071400000001</c:v>
                </c:pt>
                <c:pt idx="4">
                  <c:v>0.3471907152</c:v>
                </c:pt>
                <c:pt idx="5">
                  <c:v>0.3471907152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D0F-4967-9585-87E48C380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064144"/>
        <c:axId val="528064472"/>
      </c:scatterChart>
      <c:scatterChart>
        <c:scatterStyle val="smoothMarker"/>
        <c:varyColors val="0"/>
        <c:ser>
          <c:idx val="2"/>
          <c:order val="2"/>
          <c:tx>
            <c:v>X86 IPC L1i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CRC!$B$3:$B$7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CRC!$X$3:$X$7</c:f>
              <c:numCache>
                <c:formatCode>General</c:formatCode>
                <c:ptCount val="5"/>
                <c:pt idx="0">
                  <c:v>0.25663755869999999</c:v>
                </c:pt>
                <c:pt idx="1">
                  <c:v>0.25666930490000001</c:v>
                </c:pt>
                <c:pt idx="2">
                  <c:v>0.25666938230000003</c:v>
                </c:pt>
                <c:pt idx="3">
                  <c:v>0.25666941069999999</c:v>
                </c:pt>
                <c:pt idx="4">
                  <c:v>0.256669447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D0F-4967-9585-87E48C380702}"/>
            </c:ext>
          </c:extLst>
        </c:ser>
        <c:ser>
          <c:idx val="3"/>
          <c:order val="3"/>
          <c:tx>
            <c:v>X86 IPC L1d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CRC!$C$9:$C$14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CRC!$X$9:$X$14</c:f>
              <c:numCache>
                <c:formatCode>General</c:formatCode>
                <c:ptCount val="6"/>
                <c:pt idx="0">
                  <c:v>0.24069912739999999</c:v>
                </c:pt>
                <c:pt idx="1">
                  <c:v>0.25557193039999998</c:v>
                </c:pt>
                <c:pt idx="2">
                  <c:v>0.25666938230000003</c:v>
                </c:pt>
                <c:pt idx="3">
                  <c:v>0.2569925347</c:v>
                </c:pt>
                <c:pt idx="4">
                  <c:v>0.25701023239999998</c:v>
                </c:pt>
                <c:pt idx="5">
                  <c:v>0.25701023239999998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D0F-4967-9585-87E48C380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1824"/>
        <c:axId val="411039200"/>
      </c:scatterChart>
      <c:valAx>
        <c:axId val="528064144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64472"/>
        <c:crosses val="autoZero"/>
        <c:crossBetween val="midCat"/>
      </c:valAx>
      <c:valAx>
        <c:axId val="52806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ARM 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64144"/>
        <c:crosses val="autoZero"/>
        <c:crossBetween val="midCat"/>
      </c:valAx>
      <c:valAx>
        <c:axId val="411039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X86 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1824"/>
        <c:crosses val="max"/>
        <c:crossBetween val="midCat"/>
      </c:valAx>
      <c:valAx>
        <c:axId val="411041824"/>
        <c:scaling>
          <c:logBase val="2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03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 Misses per Cycle versus L1d Cache</a:t>
            </a:r>
            <a:r>
              <a:rPr lang="en-US" baseline="0"/>
              <a:t> (ARM, CRC)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L1 Total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CRC!$C$9:$C$14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CRC!$R$9:$R$14</c:f>
              <c:numCache>
                <c:formatCode>General</c:formatCode>
                <c:ptCount val="6"/>
                <c:pt idx="0">
                  <c:v>535.80088868546829</c:v>
                </c:pt>
                <c:pt idx="1">
                  <c:v>41.916156671834202</c:v>
                </c:pt>
                <c:pt idx="2">
                  <c:v>41.920734926041192</c:v>
                </c:pt>
                <c:pt idx="3">
                  <c:v>1.8546453321547918</c:v>
                </c:pt>
                <c:pt idx="4">
                  <c:v>1.851514841972804</c:v>
                </c:pt>
                <c:pt idx="5">
                  <c:v>1.851514841972804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CF-4E39-968A-3BF9168B9D46}"/>
            </c:ext>
          </c:extLst>
        </c:ser>
        <c:ser>
          <c:idx val="1"/>
          <c:order val="1"/>
          <c:tx>
            <c:v>L1i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CRC!$C$9:$C$14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CRC!$S$9:$S$14</c:f>
              <c:numCache>
                <c:formatCode>General</c:formatCode>
                <c:ptCount val="6"/>
                <c:pt idx="0">
                  <c:v>1.767005761785327</c:v>
                </c:pt>
                <c:pt idx="1">
                  <c:v>1.7880279703675419</c:v>
                </c:pt>
                <c:pt idx="2">
                  <c:v>1.7882232661013955</c:v>
                </c:pt>
                <c:pt idx="3">
                  <c:v>1.7899484019633456</c:v>
                </c:pt>
                <c:pt idx="4">
                  <c:v>1.7899484081893762</c:v>
                </c:pt>
                <c:pt idx="5">
                  <c:v>1.7899484081893762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CF-4E39-968A-3BF9168B9D46}"/>
            </c:ext>
          </c:extLst>
        </c:ser>
        <c:ser>
          <c:idx val="2"/>
          <c:order val="2"/>
          <c:tx>
            <c:v>L1d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CRC!$C$9:$C$14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CRC!$T$9:$T$14</c:f>
              <c:numCache>
                <c:formatCode>General</c:formatCode>
                <c:ptCount val="6"/>
                <c:pt idx="0">
                  <c:v>534.03388292368288</c:v>
                </c:pt>
                <c:pt idx="1">
                  <c:v>40.128128701466657</c:v>
                </c:pt>
                <c:pt idx="2">
                  <c:v>40.132511659939794</c:v>
                </c:pt>
                <c:pt idx="3">
                  <c:v>6.469693019144622E-2</c:v>
                </c:pt>
                <c:pt idx="4">
                  <c:v>6.1566433783427819E-2</c:v>
                </c:pt>
                <c:pt idx="5">
                  <c:v>6.1566433783427819E-2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CF-4E39-968A-3BF9168B9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391960"/>
        <c:axId val="538396224"/>
      </c:scatterChart>
      <c:valAx>
        <c:axId val="538391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L1d Cache Size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6224"/>
        <c:crosses val="autoZero"/>
        <c:crossBetween val="midCat"/>
      </c:valAx>
      <c:valAx>
        <c:axId val="538396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Misses per 10e6 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L1i and L1d Cache Misses per</a:t>
            </a:r>
            <a:r>
              <a:rPr lang="en-US" baseline="0"/>
              <a:t> Cycle (CRC)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ARM L1i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CRC!$B$3:$B$7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CRC!$S$3:$S$7</c:f>
              <c:numCache>
                <c:formatCode>General</c:formatCode>
                <c:ptCount val="5"/>
                <c:pt idx="0">
                  <c:v>9.7242536704403335</c:v>
                </c:pt>
                <c:pt idx="1">
                  <c:v>6.3241152523629287</c:v>
                </c:pt>
                <c:pt idx="2">
                  <c:v>1.7882232661013955</c:v>
                </c:pt>
                <c:pt idx="3">
                  <c:v>8.7572995634310508E-2</c:v>
                </c:pt>
                <c:pt idx="4">
                  <c:v>8.1491543211367493E-2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15-4337-870C-D9AE871F3224}"/>
            </c:ext>
          </c:extLst>
        </c:ser>
        <c:ser>
          <c:idx val="2"/>
          <c:order val="2"/>
          <c:tx>
            <c:v>X86 L1i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CRC!$B$3:$B$7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CRC!$AK$3:$AK$7</c:f>
              <c:numCache>
                <c:formatCode>General</c:formatCode>
                <c:ptCount val="5"/>
                <c:pt idx="0">
                  <c:v>5.271238130394841</c:v>
                </c:pt>
                <c:pt idx="1">
                  <c:v>0.12797551991691913</c:v>
                </c:pt>
                <c:pt idx="2">
                  <c:v>0.1116718229699233</c:v>
                </c:pt>
                <c:pt idx="3">
                  <c:v>0.10097798611830136</c:v>
                </c:pt>
                <c:pt idx="4">
                  <c:v>9.5543420504490759E-2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15-4337-870C-D9AE871F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298272"/>
        <c:axId val="531298928"/>
      </c:scatterChart>
      <c:scatterChart>
        <c:scatterStyle val="smoothMarker"/>
        <c:varyColors val="0"/>
        <c:ser>
          <c:idx val="1"/>
          <c:order val="1"/>
          <c:tx>
            <c:v>ARM L1d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CRC!$C$9:$C$14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CRC!$T$9:$T$14</c:f>
              <c:numCache>
                <c:formatCode>General</c:formatCode>
                <c:ptCount val="6"/>
                <c:pt idx="0">
                  <c:v>534.03388292368288</c:v>
                </c:pt>
                <c:pt idx="1">
                  <c:v>40.128128701466657</c:v>
                </c:pt>
                <c:pt idx="2">
                  <c:v>40.132511659939794</c:v>
                </c:pt>
                <c:pt idx="3">
                  <c:v>6.469693019144622E-2</c:v>
                </c:pt>
                <c:pt idx="4">
                  <c:v>6.1566433783427819E-2</c:v>
                </c:pt>
                <c:pt idx="5">
                  <c:v>6.1566433783427819E-2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15-4337-870C-D9AE871F3224}"/>
            </c:ext>
          </c:extLst>
        </c:ser>
        <c:ser>
          <c:idx val="3"/>
          <c:order val="3"/>
          <c:tx>
            <c:v>X86 L1d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CRC!$C$9:$C$14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CRC!$AL$9:$AL$14</c:f>
              <c:numCache>
                <c:formatCode>General</c:formatCode>
                <c:ptCount val="6"/>
                <c:pt idx="0">
                  <c:v>2644.4244872330196</c:v>
                </c:pt>
                <c:pt idx="1">
                  <c:v>233.24663062362023</c:v>
                </c:pt>
                <c:pt idx="2">
                  <c:v>55.326638885703211</c:v>
                </c:pt>
                <c:pt idx="3">
                  <c:v>2.9360853281182679</c:v>
                </c:pt>
                <c:pt idx="4">
                  <c:v>6.6530338373123679E-2</c:v>
                </c:pt>
                <c:pt idx="5">
                  <c:v>6.6179254793318265E-2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315-4337-870C-D9AE871F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54352"/>
        <c:axId val="421952056"/>
      </c:scatterChart>
      <c:valAx>
        <c:axId val="531298272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98928"/>
        <c:crosses val="autoZero"/>
        <c:crossBetween val="midCat"/>
      </c:valAx>
      <c:valAx>
        <c:axId val="531298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L1i Cache Misses</a:t>
                </a:r>
                <a:r>
                  <a:rPr lang="en-US" baseline="0"/>
                  <a:t> per Cycles(x10e6)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98272"/>
        <c:crosses val="autoZero"/>
        <c:crossBetween val="midCat"/>
      </c:valAx>
      <c:valAx>
        <c:axId val="421952056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L1d Cache Misses</a:t>
                </a:r>
                <a:r>
                  <a:rPr lang="en-US" baseline="0"/>
                  <a:t> per Cycle (x</a:t>
                </a:r>
                <a:r>
                  <a:rPr lang="en-US" sz="1000" b="0" i="0" u="none" strike="noStrike" baseline="0">
                    <a:effectLst/>
                  </a:rPr>
                  <a:t>10e6)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4352"/>
        <c:crosses val="max"/>
        <c:crossBetween val="midCat"/>
      </c:valAx>
      <c:valAx>
        <c:axId val="421954352"/>
        <c:scaling>
          <c:logBase val="2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1952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ARM and X86</a:t>
            </a:r>
            <a:r>
              <a:rPr lang="en-US" baseline="0"/>
              <a:t> IPC versus Cache Size (SHA)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ARM IPC L1i</c:v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SHA!$B$3:$B$7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SHA!$G$3:$G$7</c:f>
              <c:numCache>
                <c:formatCode>General</c:formatCode>
                <c:ptCount val="5"/>
                <c:pt idx="0">
                  <c:v>0.32381836200000003</c:v>
                </c:pt>
                <c:pt idx="1">
                  <c:v>0.32859015790000001</c:v>
                </c:pt>
                <c:pt idx="2">
                  <c:v>0.32863162540000002</c:v>
                </c:pt>
                <c:pt idx="3">
                  <c:v>0.32865753450000001</c:v>
                </c:pt>
                <c:pt idx="4">
                  <c:v>0.32866735879999998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37-4A1A-B8E3-01861FF42C71}"/>
            </c:ext>
          </c:extLst>
        </c:ser>
        <c:ser>
          <c:idx val="1"/>
          <c:order val="1"/>
          <c:tx>
            <c:v>ARM IPC L1d</c:v>
          </c:tx>
          <c:spPr>
            <a:ln w="222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SHA!$C$9:$C$14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SHA!$G$9:$G$14</c:f>
              <c:numCache>
                <c:formatCode>General</c:formatCode>
                <c:ptCount val="6"/>
                <c:pt idx="0">
                  <c:v>0.3283527946</c:v>
                </c:pt>
                <c:pt idx="1">
                  <c:v>0.32835678200000001</c:v>
                </c:pt>
                <c:pt idx="2">
                  <c:v>0.32863162540000002</c:v>
                </c:pt>
                <c:pt idx="3">
                  <c:v>0.32874442409999999</c:v>
                </c:pt>
                <c:pt idx="4">
                  <c:v>0.32876927810000001</c:v>
                </c:pt>
                <c:pt idx="5">
                  <c:v>0.32876927810000001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37-4A1A-B8E3-01861FF42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49432"/>
        <c:axId val="421951728"/>
      </c:scatterChart>
      <c:scatterChart>
        <c:scatterStyle val="smoothMarker"/>
        <c:varyColors val="0"/>
        <c:ser>
          <c:idx val="2"/>
          <c:order val="2"/>
          <c:tx>
            <c:v>X86 IPC L1i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SHA!$B$3:$B$7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SHA!$W$3:$W$7</c:f>
              <c:numCache>
                <c:formatCode>General</c:formatCode>
                <c:ptCount val="5"/>
                <c:pt idx="0">
                  <c:v>0.25861735180000001</c:v>
                </c:pt>
                <c:pt idx="1">
                  <c:v>0.26048884830000002</c:v>
                </c:pt>
                <c:pt idx="2">
                  <c:v>0.26051114409999998</c:v>
                </c:pt>
                <c:pt idx="3">
                  <c:v>0.26051899960000002</c:v>
                </c:pt>
                <c:pt idx="4">
                  <c:v>0.26051946149999999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37-4A1A-B8E3-01861FF42C71}"/>
            </c:ext>
          </c:extLst>
        </c:ser>
        <c:ser>
          <c:idx val="3"/>
          <c:order val="3"/>
          <c:tx>
            <c:v>X86 IPC L1d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SHA!$C$9:$C$14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SHA!$W$9:$W$14</c:f>
              <c:numCache>
                <c:formatCode>General</c:formatCode>
                <c:ptCount val="6"/>
                <c:pt idx="0">
                  <c:v>0.26023454579999999</c:v>
                </c:pt>
                <c:pt idx="1">
                  <c:v>0.26029514990000002</c:v>
                </c:pt>
                <c:pt idx="2">
                  <c:v>0.26051114409999998</c:v>
                </c:pt>
                <c:pt idx="3">
                  <c:v>0.26053568440000002</c:v>
                </c:pt>
                <c:pt idx="4">
                  <c:v>0.26061990689999998</c:v>
                </c:pt>
                <c:pt idx="5">
                  <c:v>0.26061994939999999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37-4A1A-B8E3-01861FF42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12216"/>
        <c:axId val="417607296"/>
      </c:scatterChart>
      <c:valAx>
        <c:axId val="421949432"/>
        <c:scaling>
          <c:logBase val="2"/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1728"/>
        <c:crosses val="autoZero"/>
        <c:crossBetween val="midCat"/>
      </c:valAx>
      <c:valAx>
        <c:axId val="4219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ARM 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9432"/>
        <c:crosses val="autoZero"/>
        <c:crossBetween val="midCat"/>
      </c:valAx>
      <c:valAx>
        <c:axId val="4176072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X86 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12216"/>
        <c:crosses val="max"/>
        <c:crossBetween val="midCat"/>
      </c:valAx>
      <c:valAx>
        <c:axId val="417612216"/>
        <c:scaling>
          <c:logBase val="2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760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L1i and L1d Cache Sizes versus Cache Misses (SHA)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X86 L1d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SHA!$C$9:$C$14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SHA!$AK$9:$AK$14</c:f>
              <c:numCache>
                <c:formatCode>General</c:formatCode>
                <c:ptCount val="6"/>
                <c:pt idx="0">
                  <c:v>61.898089584281003</c:v>
                </c:pt>
                <c:pt idx="1">
                  <c:v>52.210601408843296</c:v>
                </c:pt>
                <c:pt idx="2">
                  <c:v>17.662397312182353</c:v>
                </c:pt>
                <c:pt idx="3">
                  <c:v>13.785921836215257</c:v>
                </c:pt>
                <c:pt idx="4">
                  <c:v>0.33961669204746736</c:v>
                </c:pt>
                <c:pt idx="5">
                  <c:v>0.31729907543774943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45D-41A9-9D4A-474FCEFA2D9F}"/>
            </c:ext>
          </c:extLst>
        </c:ser>
        <c:ser>
          <c:idx val="2"/>
          <c:order val="1"/>
          <c:tx>
            <c:v>X86 L1i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SHA!$B$3:$B$7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SHA!$AJ$3:$AJ$7</c:f>
              <c:numCache>
                <c:formatCode>General</c:formatCode>
                <c:ptCount val="5"/>
                <c:pt idx="0">
                  <c:v>17.534000070249622</c:v>
                </c:pt>
                <c:pt idx="1">
                  <c:v>5.3739136481052157</c:v>
                </c:pt>
                <c:pt idx="2">
                  <c:v>1.8040669412772747</c:v>
                </c:pt>
                <c:pt idx="3">
                  <c:v>0.58876433016369933</c:v>
                </c:pt>
                <c:pt idx="4">
                  <c:v>0.54802707802762496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45D-41A9-9D4A-474FCEFA2D9F}"/>
            </c:ext>
          </c:extLst>
        </c:ser>
        <c:ser>
          <c:idx val="1"/>
          <c:order val="3"/>
          <c:tx>
            <c:v>ARM L1d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SHA!$C$9:$C$14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SHA!$S$9:$S$14</c:f>
              <c:numCache>
                <c:formatCode>General</c:formatCode>
                <c:ptCount val="6"/>
                <c:pt idx="0">
                  <c:v>60.340840929199487</c:v>
                </c:pt>
                <c:pt idx="1">
                  <c:v>59.86085968941115</c:v>
                </c:pt>
                <c:pt idx="2">
                  <c:v>23.50283363811273</c:v>
                </c:pt>
                <c:pt idx="3">
                  <c:v>8.4453919166346161</c:v>
                </c:pt>
                <c:pt idx="4">
                  <c:v>5.2725278526151911</c:v>
                </c:pt>
                <c:pt idx="5">
                  <c:v>5.2725278526151911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45D-41A9-9D4A-474FCEFA2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742248"/>
        <c:axId val="339742576"/>
      </c:scatterChart>
      <c:scatterChart>
        <c:scatterStyle val="smoothMarker"/>
        <c:varyColors val="0"/>
        <c:ser>
          <c:idx val="0"/>
          <c:order val="2"/>
          <c:tx>
            <c:v>ARM L1i (x10e-1)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SHA!$B$3:$B$7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SHA!$T$3:$T$7</c:f>
              <c:numCache>
                <c:formatCode>General</c:formatCode>
                <c:ptCount val="5"/>
                <c:pt idx="0">
                  <c:v>61.307742308734952</c:v>
                </c:pt>
                <c:pt idx="1">
                  <c:v>1.0274829738610876</c:v>
                </c:pt>
                <c:pt idx="2">
                  <c:v>0.49419234410216645</c:v>
                </c:pt>
                <c:pt idx="3">
                  <c:v>0.17209750988609104</c:v>
                </c:pt>
                <c:pt idx="4">
                  <c:v>4.9214970164103165E-2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45D-41A9-9D4A-474FCEFA2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98496"/>
        <c:axId val="339744872"/>
      </c:scatterChart>
      <c:valAx>
        <c:axId val="339742248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42576"/>
        <c:crosses val="autoZero"/>
        <c:crossBetween val="midCat"/>
      </c:valAx>
      <c:valAx>
        <c:axId val="339742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Miss per </a:t>
                </a:r>
                <a:r>
                  <a:rPr lang="en-US" baseline="0"/>
                  <a:t>Cycle (x</a:t>
                </a:r>
                <a:r>
                  <a:rPr lang="en-US" sz="1000" b="0" i="0" u="none" strike="noStrike" baseline="0">
                    <a:effectLst/>
                  </a:rPr>
                  <a:t>10e6)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42248"/>
        <c:crosses val="autoZero"/>
        <c:crossBetween val="midCat"/>
      </c:valAx>
      <c:valAx>
        <c:axId val="3397448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14798496"/>
        <c:crosses val="max"/>
        <c:crossBetween val="midCat"/>
      </c:valAx>
      <c:valAx>
        <c:axId val="414798496"/>
        <c:scaling>
          <c:logBase val="2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9744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376237</xdr:colOff>
      <xdr:row>62</xdr:row>
      <xdr:rowOff>138112</xdr:rowOff>
    </xdr:from>
    <xdr:to>
      <xdr:col>12</xdr:col>
      <xdr:colOff>461962</xdr:colOff>
      <xdr:row>79</xdr:row>
      <xdr:rowOff>100012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908B28-9717-494E-B2F5-38625B65F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80962</xdr:colOff>
      <xdr:row>26</xdr:row>
      <xdr:rowOff>119062</xdr:rowOff>
    </xdr:from>
    <xdr:to>
      <xdr:col>29</xdr:col>
      <xdr:colOff>376237</xdr:colOff>
      <xdr:row>43</xdr:row>
      <xdr:rowOff>80962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37EDD4F-3CAE-44D4-B803-08A318C4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414337</xdr:colOff>
      <xdr:row>62</xdr:row>
      <xdr:rowOff>109537</xdr:rowOff>
    </xdr:from>
    <xdr:to>
      <xdr:col>21</xdr:col>
      <xdr:colOff>604837</xdr:colOff>
      <xdr:row>79</xdr:row>
      <xdr:rowOff>71437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9E05158-86ED-47B6-B2EC-38B345A9E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452437</xdr:colOff>
      <xdr:row>26</xdr:row>
      <xdr:rowOff>166687</xdr:rowOff>
    </xdr:from>
    <xdr:to>
      <xdr:col>21</xdr:col>
      <xdr:colOff>33337</xdr:colOff>
      <xdr:row>43</xdr:row>
      <xdr:rowOff>128587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80E6C90-09E1-4C93-98FF-46A08F0DB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523874</xdr:colOff>
      <xdr:row>28</xdr:row>
      <xdr:rowOff>171450</xdr:rowOff>
    </xdr:from>
    <xdr:to>
      <xdr:col>26</xdr:col>
      <xdr:colOff>542924</xdr:colOff>
      <xdr:row>45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3B8871-6116-4608-B19F-1611325EA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29</xdr:row>
      <xdr:rowOff>23812</xdr:rowOff>
    </xdr:from>
    <xdr:to>
      <xdr:col>17</xdr:col>
      <xdr:colOff>345757</xdr:colOff>
      <xdr:row>45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21B201-6A6E-4218-B14A-F4D7BD14D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workbookViewId="0">
      <selection activeCell="R23" sqref="R22:R23"/>
    </sheetView>
  </sheetViews>
  <sheetFormatPr defaultRowHeight="15" x14ac:dyDescent="0.25"/>
  <cols>
    <col min="5" max="5" width="12.28515625" bestFit="1" customWidth="1"/>
    <col min="6" max="6" width="11.5703125" bestFit="1" customWidth="1"/>
    <col min="7" max="8" width="11" bestFit="1" customWidth="1"/>
    <col min="9" max="9" width="7" bestFit="1" customWidth="1"/>
    <col min="10" max="10" width="11" bestFit="1" customWidth="1"/>
    <col min="11" max="11" width="8" bestFit="1" customWidth="1"/>
    <col min="12" max="12" width="10" bestFit="1" customWidth="1"/>
    <col min="17" max="17" width="10.85546875" bestFit="1" customWidth="1"/>
    <col min="18" max="18" width="12" bestFit="1" customWidth="1"/>
    <col min="19" max="23" width="12" customWidth="1"/>
    <col min="24" max="24" width="11.5703125" bestFit="1" customWidth="1"/>
    <col min="25" max="26" width="11" bestFit="1" customWidth="1"/>
    <col min="27" max="27" width="7" bestFit="1" customWidth="1"/>
    <col min="28" max="28" width="11" bestFit="1" customWidth="1"/>
    <col min="30" max="30" width="10" bestFit="1" customWidth="1"/>
    <col min="35" max="35" width="12.42578125" customWidth="1"/>
    <col min="36" max="36" width="12.7109375" bestFit="1" customWidth="1"/>
    <col min="37" max="37" width="13.85546875" bestFit="1" customWidth="1"/>
    <col min="38" max="38" width="12.5703125" bestFit="1" customWidth="1"/>
    <col min="39" max="39" width="14" bestFit="1" customWidth="1"/>
    <col min="40" max="40" width="12.28515625" bestFit="1" customWidth="1"/>
  </cols>
  <sheetData>
    <row r="1" spans="1:38" ht="15.75" thickBo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39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20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/>
      <c r="X2" s="1" t="s">
        <v>17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21</v>
      </c>
      <c r="AJ2" s="1" t="s">
        <v>22</v>
      </c>
      <c r="AK2" s="1" t="s">
        <v>31</v>
      </c>
      <c r="AL2" s="1" t="s">
        <v>30</v>
      </c>
    </row>
    <row r="3" spans="1:38" ht="15.75" thickBot="1" x14ac:dyDescent="0.3">
      <c r="A3" s="1">
        <v>1</v>
      </c>
      <c r="B3" s="1">
        <v>2</v>
      </c>
      <c r="C3" s="1">
        <v>8</v>
      </c>
      <c r="D3" s="1">
        <v>0</v>
      </c>
      <c r="E3" s="1">
        <v>0</v>
      </c>
      <c r="F3" s="1">
        <v>0.34678976249999999</v>
      </c>
      <c r="G3" s="1">
        <v>5756534321</v>
      </c>
      <c r="H3" s="1">
        <v>1996307170</v>
      </c>
      <c r="I3" s="1">
        <v>55978</v>
      </c>
      <c r="J3" s="1">
        <v>1996313757</v>
      </c>
      <c r="K3" s="1">
        <v>230980</v>
      </c>
      <c r="L3" s="1">
        <v>772001546</v>
      </c>
      <c r="M3" s="1"/>
      <c r="N3" s="1"/>
      <c r="O3" s="1"/>
      <c r="P3" s="1"/>
      <c r="Q3" s="1">
        <f>SUM(K3,M3,O3,I3)</f>
        <v>286958</v>
      </c>
      <c r="R3" s="1">
        <f>Q3/G3*10^6</f>
        <v>49.849090441998946</v>
      </c>
      <c r="S3" s="1">
        <f>I3/G3*10^6</f>
        <v>9.7242536704403335</v>
      </c>
      <c r="T3" s="1">
        <f>K3/G3*10^6</f>
        <v>40.124836771558613</v>
      </c>
      <c r="U3" s="1"/>
      <c r="V3" s="1"/>
      <c r="W3" s="1"/>
      <c r="X3" s="1">
        <v>0.25663755869999999</v>
      </c>
      <c r="Y3" s="1">
        <v>5704921549</v>
      </c>
      <c r="Z3" s="1">
        <v>1464097139</v>
      </c>
      <c r="AA3" s="1">
        <v>30072</v>
      </c>
      <c r="AB3" s="1">
        <v>1996447693</v>
      </c>
      <c r="AC3" s="1">
        <v>315595</v>
      </c>
      <c r="AD3" s="1">
        <v>851796299</v>
      </c>
      <c r="AE3" s="1"/>
      <c r="AF3" s="1"/>
      <c r="AG3" s="1"/>
      <c r="AH3" s="1"/>
      <c r="AI3" s="1">
        <f>SUM(AA3,AC3,AE3,AG3)</f>
        <v>345667</v>
      </c>
      <c r="AJ3" s="1">
        <f>AI3/Y3*10^6</f>
        <v>60.591017252566949</v>
      </c>
      <c r="AK3" s="1">
        <f>AA3/Y3*10^6</f>
        <v>5.271238130394841</v>
      </c>
      <c r="AL3" s="1">
        <f>AC3/Y3*10^6</f>
        <v>55.319779122172115</v>
      </c>
    </row>
    <row r="4" spans="1:38" ht="15.75" thickBot="1" x14ac:dyDescent="0.3">
      <c r="A4" s="1">
        <v>1</v>
      </c>
      <c r="B4" s="1">
        <v>4</v>
      </c>
      <c r="C4" s="1">
        <v>8</v>
      </c>
      <c r="D4" s="1">
        <v>0</v>
      </c>
      <c r="E4" s="1">
        <v>0</v>
      </c>
      <c r="F4" s="1">
        <v>0.34681821390000001</v>
      </c>
      <c r="G4" s="1">
        <v>5756062081</v>
      </c>
      <c r="H4" s="1">
        <v>1996307170</v>
      </c>
      <c r="I4" s="1">
        <v>36402</v>
      </c>
      <c r="J4" s="1">
        <v>1996313757</v>
      </c>
      <c r="K4" s="1">
        <v>230980</v>
      </c>
      <c r="L4" s="1">
        <v>772001546</v>
      </c>
      <c r="M4" s="1"/>
      <c r="N4" s="1"/>
      <c r="O4" s="1"/>
      <c r="P4" s="1"/>
      <c r="Q4" s="1">
        <f t="shared" ref="Q4:Q18" si="0">SUM(K4,M4,O4,I4)</f>
        <v>267382</v>
      </c>
      <c r="R4" s="1">
        <f t="shared" ref="R4:R18" si="1">Q4/G4*10^6</f>
        <v>46.452243953829587</v>
      </c>
      <c r="S4" s="1">
        <f t="shared" ref="S4:S18" si="2">I4/G4*10^6</f>
        <v>6.3241152523629287</v>
      </c>
      <c r="T4" s="1">
        <f t="shared" ref="T4:T18" si="3">K4/G4*10^6</f>
        <v>40.128128701466657</v>
      </c>
      <c r="U4" s="1"/>
      <c r="V4" s="1"/>
      <c r="W4" s="1"/>
      <c r="X4" s="1">
        <v>0.25666930490000001</v>
      </c>
      <c r="Y4" s="1">
        <v>5704215935</v>
      </c>
      <c r="Z4" s="1">
        <v>1464097139</v>
      </c>
      <c r="AA4" s="1">
        <v>730</v>
      </c>
      <c r="AB4" s="1">
        <v>1996447693</v>
      </c>
      <c r="AC4" s="1">
        <v>315595</v>
      </c>
      <c r="AD4" s="1">
        <v>851796299</v>
      </c>
      <c r="AE4" s="1"/>
      <c r="AF4" s="1"/>
      <c r="AG4" s="1"/>
      <c r="AH4" s="1"/>
      <c r="AI4" s="1">
        <f t="shared" ref="AI4:AI18" si="4">SUM(AA4,AC4,AE4,AG4)</f>
        <v>316325</v>
      </c>
      <c r="AJ4" s="1">
        <f t="shared" ref="AJ4:AJ18" si="5">AI4/Y4*10^6</f>
        <v>55.454597722903344</v>
      </c>
      <c r="AK4" s="1">
        <f t="shared" ref="AK4:AK18" si="6">AA4/Y4*10^6</f>
        <v>0.12797551991691913</v>
      </c>
      <c r="AL4" s="1">
        <f t="shared" ref="AL4:AL18" si="7">AC4/Y4*10^6</f>
        <v>55.326622202986428</v>
      </c>
    </row>
    <row r="5" spans="1:38" ht="15.75" thickBot="1" x14ac:dyDescent="0.3">
      <c r="A5" s="1">
        <v>1</v>
      </c>
      <c r="B5" s="1">
        <v>8</v>
      </c>
      <c r="C5" s="1">
        <v>8</v>
      </c>
      <c r="D5" s="1">
        <v>0</v>
      </c>
      <c r="E5" s="1">
        <v>0</v>
      </c>
      <c r="F5" s="1">
        <v>0.34685609480000001</v>
      </c>
      <c r="G5" s="1">
        <v>5755433449</v>
      </c>
      <c r="H5" s="1">
        <v>1996307170</v>
      </c>
      <c r="I5" s="1">
        <v>10292</v>
      </c>
      <c r="J5" s="1">
        <v>1996313757</v>
      </c>
      <c r="K5" s="1">
        <v>230980</v>
      </c>
      <c r="L5" s="1">
        <v>772001546</v>
      </c>
      <c r="M5" s="1"/>
      <c r="N5" s="1"/>
      <c r="O5" s="1"/>
      <c r="P5" s="1"/>
      <c r="Q5" s="1">
        <f t="shared" si="0"/>
        <v>241272</v>
      </c>
      <c r="R5" s="1">
        <f t="shared" si="1"/>
        <v>41.920734926041192</v>
      </c>
      <c r="S5" s="1">
        <f t="shared" si="2"/>
        <v>1.7882232661013955</v>
      </c>
      <c r="T5" s="1">
        <f t="shared" si="3"/>
        <v>40.132511659939794</v>
      </c>
      <c r="U5" s="1"/>
      <c r="V5" s="1"/>
      <c r="W5" s="1"/>
      <c r="X5" s="1">
        <v>0.25666938230000003</v>
      </c>
      <c r="Y5" s="1">
        <v>5704214215</v>
      </c>
      <c r="Z5" s="1">
        <v>1464097139</v>
      </c>
      <c r="AA5" s="1">
        <v>637</v>
      </c>
      <c r="AB5" s="1">
        <v>1996447693</v>
      </c>
      <c r="AC5" s="1">
        <v>315595</v>
      </c>
      <c r="AD5" s="1">
        <v>851796299</v>
      </c>
      <c r="AE5" s="1">
        <v>0</v>
      </c>
      <c r="AF5" s="1">
        <v>0</v>
      </c>
      <c r="AG5" s="1">
        <v>0</v>
      </c>
      <c r="AH5" s="1">
        <v>0</v>
      </c>
      <c r="AI5" s="1">
        <f t="shared" si="4"/>
        <v>316232</v>
      </c>
      <c r="AJ5" s="1">
        <f t="shared" si="5"/>
        <v>55.438310708673136</v>
      </c>
      <c r="AK5" s="1">
        <f t="shared" si="6"/>
        <v>0.1116718229699233</v>
      </c>
      <c r="AL5" s="1">
        <f t="shared" si="7"/>
        <v>55.326638885703211</v>
      </c>
    </row>
    <row r="6" spans="1:38" ht="15.75" thickBot="1" x14ac:dyDescent="0.3">
      <c r="A6" s="1">
        <v>1</v>
      </c>
      <c r="B6" s="1">
        <v>16</v>
      </c>
      <c r="C6" s="1">
        <v>8</v>
      </c>
      <c r="D6" s="1">
        <v>0</v>
      </c>
      <c r="E6" s="1">
        <v>0</v>
      </c>
      <c r="F6" s="1">
        <v>0.34687023630000002</v>
      </c>
      <c r="G6" s="1">
        <v>5755198807</v>
      </c>
      <c r="H6" s="1">
        <v>1996307170</v>
      </c>
      <c r="I6" s="1">
        <v>504</v>
      </c>
      <c r="J6" s="1">
        <v>1996313757</v>
      </c>
      <c r="K6" s="1">
        <v>230980</v>
      </c>
      <c r="L6" s="1">
        <v>772001546</v>
      </c>
      <c r="M6" s="1"/>
      <c r="N6" s="1"/>
      <c r="O6" s="1"/>
      <c r="P6" s="1"/>
      <c r="Q6" s="1">
        <f t="shared" si="0"/>
        <v>231484</v>
      </c>
      <c r="R6" s="1">
        <f t="shared" si="1"/>
        <v>40.22172087581891</v>
      </c>
      <c r="S6" s="1">
        <f t="shared" si="2"/>
        <v>8.7572995634310508E-2</v>
      </c>
      <c r="T6" s="1">
        <f t="shared" si="3"/>
        <v>40.134147880184607</v>
      </c>
      <c r="U6" s="1"/>
      <c r="V6" s="1"/>
      <c r="W6" s="1"/>
      <c r="X6" s="1">
        <v>0.25666941069999999</v>
      </c>
      <c r="Y6" s="1">
        <v>5704213583</v>
      </c>
      <c r="Z6" s="1">
        <v>1464097139</v>
      </c>
      <c r="AA6" s="1">
        <v>576</v>
      </c>
      <c r="AB6" s="1">
        <v>1996447693</v>
      </c>
      <c r="AC6" s="1">
        <v>315595</v>
      </c>
      <c r="AD6" s="1">
        <v>851796299</v>
      </c>
      <c r="AE6" s="1">
        <v>0</v>
      </c>
      <c r="AF6" s="1">
        <v>0</v>
      </c>
      <c r="AG6" s="1">
        <v>0</v>
      </c>
      <c r="AH6" s="1">
        <v>0</v>
      </c>
      <c r="AI6" s="1">
        <f t="shared" si="4"/>
        <v>316171</v>
      </c>
      <c r="AJ6" s="1">
        <f t="shared" si="5"/>
        <v>55.427623001752522</v>
      </c>
      <c r="AK6" s="1">
        <f t="shared" si="6"/>
        <v>0.10097798611830136</v>
      </c>
      <c r="AL6" s="1">
        <f t="shared" si="7"/>
        <v>55.326645015634227</v>
      </c>
    </row>
    <row r="7" spans="1:38" ht="15.75" thickBot="1" x14ac:dyDescent="0.3">
      <c r="A7" s="1">
        <v>1</v>
      </c>
      <c r="B7" s="1">
        <v>32</v>
      </c>
      <c r="C7" s="1">
        <v>8</v>
      </c>
      <c r="D7" s="1">
        <v>0</v>
      </c>
      <c r="E7" s="1">
        <v>0</v>
      </c>
      <c r="F7" s="1">
        <v>0.34687026009999999</v>
      </c>
      <c r="G7" s="1">
        <v>5755198411</v>
      </c>
      <c r="H7" s="1">
        <v>1996307170</v>
      </c>
      <c r="I7" s="1">
        <v>469</v>
      </c>
      <c r="J7" s="1">
        <v>1996313757</v>
      </c>
      <c r="K7" s="1">
        <v>230980</v>
      </c>
      <c r="L7" s="1">
        <v>772001546</v>
      </c>
      <c r="M7" s="1"/>
      <c r="N7" s="1"/>
      <c r="O7" s="1"/>
      <c r="P7" s="1"/>
      <c r="Q7" s="1">
        <f t="shared" si="0"/>
        <v>231449</v>
      </c>
      <c r="R7" s="1">
        <f t="shared" si="1"/>
        <v>40.215642184920668</v>
      </c>
      <c r="S7" s="1">
        <f t="shared" si="2"/>
        <v>8.1491543211367493E-2</v>
      </c>
      <c r="T7" s="1">
        <f t="shared" si="3"/>
        <v>40.134150641709304</v>
      </c>
      <c r="U7" s="1"/>
      <c r="V7" s="1"/>
      <c r="W7" s="1"/>
      <c r="X7" s="1">
        <v>0.256669447</v>
      </c>
      <c r="Y7" s="1">
        <v>5704212777</v>
      </c>
      <c r="Z7" s="1">
        <v>1464097139</v>
      </c>
      <c r="AA7" s="1">
        <v>545</v>
      </c>
      <c r="AB7" s="1">
        <v>1996447693</v>
      </c>
      <c r="AC7" s="1">
        <v>315595</v>
      </c>
      <c r="AD7" s="1">
        <v>851796299</v>
      </c>
      <c r="AE7" s="1">
        <v>0</v>
      </c>
      <c r="AF7" s="1">
        <v>0</v>
      </c>
      <c r="AG7" s="1">
        <v>0</v>
      </c>
      <c r="AH7" s="1">
        <v>0</v>
      </c>
      <c r="AI7" s="1">
        <f t="shared" si="4"/>
        <v>316140</v>
      </c>
      <c r="AJ7" s="1">
        <f t="shared" si="5"/>
        <v>55.422196253742584</v>
      </c>
      <c r="AK7" s="1">
        <f t="shared" si="6"/>
        <v>9.5543420504490759E-2</v>
      </c>
      <c r="AL7" s="1">
        <f t="shared" si="7"/>
        <v>55.326652833238093</v>
      </c>
    </row>
    <row r="8" spans="1:38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75" thickBot="1" x14ac:dyDescent="0.3">
      <c r="A9" s="1">
        <v>1</v>
      </c>
      <c r="B9" s="1">
        <v>8</v>
      </c>
      <c r="C9" s="1">
        <v>2</v>
      </c>
      <c r="D9" s="1">
        <v>0</v>
      </c>
      <c r="E9" s="1">
        <v>0</v>
      </c>
      <c r="F9" s="1">
        <v>0.34274060160000003</v>
      </c>
      <c r="G9" s="1">
        <v>5824542411</v>
      </c>
      <c r="H9" s="1">
        <v>1996307170</v>
      </c>
      <c r="I9" s="1">
        <v>10292</v>
      </c>
      <c r="J9" s="1">
        <v>1996313757</v>
      </c>
      <c r="K9" s="1">
        <v>3110503</v>
      </c>
      <c r="L9" s="1">
        <v>772001546</v>
      </c>
      <c r="M9" s="1"/>
      <c r="N9" s="1"/>
      <c r="O9" s="1"/>
      <c r="P9" s="1"/>
      <c r="Q9" s="1">
        <f t="shared" si="0"/>
        <v>3120795</v>
      </c>
      <c r="R9" s="1">
        <f t="shared" si="1"/>
        <v>535.80088868546829</v>
      </c>
      <c r="S9" s="1">
        <f t="shared" si="2"/>
        <v>1.767005761785327</v>
      </c>
      <c r="T9" s="1">
        <f t="shared" si="3"/>
        <v>534.03388292368288</v>
      </c>
      <c r="U9" s="1"/>
      <c r="V9" s="1"/>
      <c r="W9" s="1"/>
      <c r="X9" s="1">
        <v>0.24069912739999999</v>
      </c>
      <c r="Y9" s="1">
        <v>6082685695</v>
      </c>
      <c r="Z9" s="1">
        <v>1464097139</v>
      </c>
      <c r="AA9" s="1">
        <v>637</v>
      </c>
      <c r="AB9" s="1">
        <v>1996447693</v>
      </c>
      <c r="AC9" s="1">
        <v>16085203</v>
      </c>
      <c r="AD9" s="1">
        <v>851796299</v>
      </c>
      <c r="AE9" s="1"/>
      <c r="AF9" s="1"/>
      <c r="AG9" s="1"/>
      <c r="AH9" s="1"/>
      <c r="AI9" s="1">
        <f t="shared" si="4"/>
        <v>16085840</v>
      </c>
      <c r="AJ9" s="1">
        <f t="shared" si="5"/>
        <v>2644.529210710763</v>
      </c>
      <c r="AK9" s="1">
        <f t="shared" si="6"/>
        <v>0.1047234777433293</v>
      </c>
      <c r="AL9" s="1">
        <f t="shared" si="7"/>
        <v>2644.4244872330196</v>
      </c>
    </row>
    <row r="10" spans="1:38" ht="15.75" thickBot="1" x14ac:dyDescent="0.3">
      <c r="A10" s="1">
        <v>1</v>
      </c>
      <c r="B10" s="1">
        <v>8</v>
      </c>
      <c r="C10" s="1">
        <v>4</v>
      </c>
      <c r="D10" s="1">
        <v>0</v>
      </c>
      <c r="E10" s="1">
        <v>0</v>
      </c>
      <c r="F10" s="1">
        <v>0.34681821390000001</v>
      </c>
      <c r="G10" s="1">
        <v>5756062081</v>
      </c>
      <c r="H10" s="1">
        <v>1996307170</v>
      </c>
      <c r="I10" s="1">
        <v>10292</v>
      </c>
      <c r="J10" s="1">
        <v>1996313757</v>
      </c>
      <c r="K10" s="1">
        <v>230980</v>
      </c>
      <c r="L10" s="1">
        <v>772001546</v>
      </c>
      <c r="M10" s="1"/>
      <c r="N10" s="1"/>
      <c r="O10" s="1"/>
      <c r="P10" s="1"/>
      <c r="Q10" s="1">
        <f t="shared" si="0"/>
        <v>241272</v>
      </c>
      <c r="R10" s="1">
        <f t="shared" si="1"/>
        <v>41.916156671834202</v>
      </c>
      <c r="S10" s="1">
        <f t="shared" si="2"/>
        <v>1.7880279703675419</v>
      </c>
      <c r="T10" s="1">
        <f t="shared" si="3"/>
        <v>40.128128701466657</v>
      </c>
      <c r="U10" s="1"/>
      <c r="V10" s="1"/>
      <c r="W10" s="1"/>
      <c r="X10" s="1">
        <v>0.25557193039999998</v>
      </c>
      <c r="Y10" s="1">
        <v>5728708691</v>
      </c>
      <c r="Z10" s="1">
        <v>1464097139</v>
      </c>
      <c r="AA10" s="1">
        <v>637</v>
      </c>
      <c r="AB10" s="1">
        <v>1996447693</v>
      </c>
      <c r="AC10" s="1">
        <v>1336202</v>
      </c>
      <c r="AD10" s="1">
        <v>851796299</v>
      </c>
      <c r="AE10" s="1"/>
      <c r="AF10" s="1"/>
      <c r="AG10" s="1"/>
      <c r="AH10" s="1"/>
      <c r="AI10" s="1">
        <f t="shared" si="4"/>
        <v>1336839</v>
      </c>
      <c r="AJ10" s="1">
        <f t="shared" si="5"/>
        <v>233.3578249667714</v>
      </c>
      <c r="AK10" s="1">
        <f t="shared" si="6"/>
        <v>0.11119434315114489</v>
      </c>
      <c r="AL10" s="1">
        <f t="shared" si="7"/>
        <v>233.24663062362023</v>
      </c>
    </row>
    <row r="11" spans="1:38" ht="15.75" thickBot="1" x14ac:dyDescent="0.3">
      <c r="A11" s="1">
        <v>1</v>
      </c>
      <c r="B11" s="1">
        <v>8</v>
      </c>
      <c r="C11" s="1">
        <v>8</v>
      </c>
      <c r="D11" s="1">
        <v>0</v>
      </c>
      <c r="E11" s="1">
        <v>0</v>
      </c>
      <c r="F11" s="1">
        <v>0.34685609480000001</v>
      </c>
      <c r="G11" s="1">
        <v>5755433449</v>
      </c>
      <c r="H11" s="1">
        <v>1996307170</v>
      </c>
      <c r="I11" s="1">
        <v>10292</v>
      </c>
      <c r="J11" s="1">
        <v>1996313757</v>
      </c>
      <c r="K11" s="1">
        <v>230980</v>
      </c>
      <c r="L11" s="1">
        <v>772001546</v>
      </c>
      <c r="M11" s="1"/>
      <c r="N11" s="1"/>
      <c r="O11" s="1"/>
      <c r="P11" s="1"/>
      <c r="Q11" s="1">
        <f t="shared" si="0"/>
        <v>241272</v>
      </c>
      <c r="R11" s="1">
        <f t="shared" si="1"/>
        <v>41.920734926041192</v>
      </c>
      <c r="S11" s="1">
        <f t="shared" si="2"/>
        <v>1.7882232661013955</v>
      </c>
      <c r="T11" s="1">
        <f t="shared" si="3"/>
        <v>40.132511659939794</v>
      </c>
      <c r="U11" s="1"/>
      <c r="V11" s="1"/>
      <c r="W11" s="1"/>
      <c r="X11" s="1">
        <v>0.25666938230000003</v>
      </c>
      <c r="Y11" s="1">
        <v>5704214215</v>
      </c>
      <c r="Z11" s="1">
        <v>1464097139</v>
      </c>
      <c r="AA11" s="1">
        <v>637</v>
      </c>
      <c r="AB11" s="1">
        <v>1996447693</v>
      </c>
      <c r="AC11" s="1">
        <v>315595</v>
      </c>
      <c r="AD11" s="1">
        <v>851796299</v>
      </c>
      <c r="AE11" s="1">
        <v>0</v>
      </c>
      <c r="AF11" s="1">
        <v>0</v>
      </c>
      <c r="AG11" s="1">
        <v>0</v>
      </c>
      <c r="AH11" s="1">
        <v>0</v>
      </c>
      <c r="AI11" s="1">
        <f t="shared" si="4"/>
        <v>316232</v>
      </c>
      <c r="AJ11" s="1">
        <f t="shared" si="5"/>
        <v>55.438310708673136</v>
      </c>
      <c r="AK11" s="1">
        <f t="shared" si="6"/>
        <v>0.1116718229699233</v>
      </c>
      <c r="AL11" s="1">
        <f t="shared" si="7"/>
        <v>55.326638885703211</v>
      </c>
    </row>
    <row r="12" spans="1:38" ht="15.75" thickBot="1" x14ac:dyDescent="0.3">
      <c r="A12" s="1">
        <v>1</v>
      </c>
      <c r="B12" s="1">
        <v>8</v>
      </c>
      <c r="C12" s="1">
        <v>16</v>
      </c>
      <c r="D12" s="1">
        <v>0</v>
      </c>
      <c r="E12" s="1">
        <v>0</v>
      </c>
      <c r="F12" s="1">
        <v>0.34719071400000001</v>
      </c>
      <c r="G12" s="1">
        <v>5749886415</v>
      </c>
      <c r="H12" s="1">
        <v>1996307170</v>
      </c>
      <c r="I12" s="1">
        <v>10292</v>
      </c>
      <c r="J12" s="1">
        <v>1996313757</v>
      </c>
      <c r="K12" s="1">
        <v>372</v>
      </c>
      <c r="L12" s="1">
        <v>772001546</v>
      </c>
      <c r="M12" s="1"/>
      <c r="N12" s="1"/>
      <c r="O12" s="1"/>
      <c r="P12" s="1"/>
      <c r="Q12" s="1">
        <f t="shared" si="0"/>
        <v>10664</v>
      </c>
      <c r="R12" s="1">
        <f t="shared" si="1"/>
        <v>1.8546453321547918</v>
      </c>
      <c r="S12" s="1">
        <f t="shared" si="2"/>
        <v>1.7899484019633456</v>
      </c>
      <c r="T12" s="1">
        <f t="shared" si="3"/>
        <v>6.469693019144622E-2</v>
      </c>
      <c r="U12" s="1"/>
      <c r="V12" s="1"/>
      <c r="W12" s="1"/>
      <c r="X12" s="1">
        <v>0.2569925347</v>
      </c>
      <c r="Y12" s="1">
        <v>5697041513</v>
      </c>
      <c r="Z12" s="1">
        <v>1464097139</v>
      </c>
      <c r="AA12" s="1">
        <v>637</v>
      </c>
      <c r="AB12" s="1">
        <v>1996447693</v>
      </c>
      <c r="AC12" s="1">
        <v>16727</v>
      </c>
      <c r="AD12" s="1">
        <v>851796299</v>
      </c>
      <c r="AE12" s="1">
        <v>0</v>
      </c>
      <c r="AF12" s="1">
        <v>0</v>
      </c>
      <c r="AG12" s="1">
        <v>0</v>
      </c>
      <c r="AH12" s="1">
        <v>0</v>
      </c>
      <c r="AI12" s="1">
        <f t="shared" si="4"/>
        <v>17364</v>
      </c>
      <c r="AJ12" s="1">
        <f t="shared" si="5"/>
        <v>3.0478977483975376</v>
      </c>
      <c r="AK12" s="1">
        <f t="shared" si="6"/>
        <v>0.11181242027926926</v>
      </c>
      <c r="AL12" s="1">
        <f t="shared" si="7"/>
        <v>2.9360853281182679</v>
      </c>
    </row>
    <row r="13" spans="1:38" ht="15.75" thickBot="1" x14ac:dyDescent="0.3">
      <c r="A13" s="1">
        <v>1</v>
      </c>
      <c r="B13" s="1">
        <v>8</v>
      </c>
      <c r="C13" s="1">
        <v>32</v>
      </c>
      <c r="D13" s="1">
        <v>0</v>
      </c>
      <c r="E13" s="1">
        <v>0</v>
      </c>
      <c r="F13" s="1">
        <v>0.3471907152</v>
      </c>
      <c r="G13" s="1">
        <v>5749886395</v>
      </c>
      <c r="H13" s="1">
        <v>1996307170</v>
      </c>
      <c r="I13" s="1">
        <v>10292</v>
      </c>
      <c r="J13" s="1">
        <v>1996313757</v>
      </c>
      <c r="K13" s="1">
        <v>354</v>
      </c>
      <c r="L13" s="1">
        <v>772001546</v>
      </c>
      <c r="M13" s="1"/>
      <c r="N13" s="1"/>
      <c r="O13" s="1"/>
      <c r="P13" s="1"/>
      <c r="Q13" s="1">
        <f t="shared" si="0"/>
        <v>10646</v>
      </c>
      <c r="R13" s="1">
        <f t="shared" si="1"/>
        <v>1.851514841972804</v>
      </c>
      <c r="S13" s="1">
        <f t="shared" si="2"/>
        <v>1.7899484081893762</v>
      </c>
      <c r="T13" s="1">
        <f t="shared" si="3"/>
        <v>6.1566433783427819E-2</v>
      </c>
      <c r="U13" s="1"/>
      <c r="V13" s="1"/>
      <c r="W13" s="1"/>
      <c r="X13" s="1">
        <v>0.25701023239999998</v>
      </c>
      <c r="Y13" s="1">
        <v>5696649217</v>
      </c>
      <c r="Z13" s="1">
        <v>1464097139</v>
      </c>
      <c r="AA13" s="1">
        <v>637</v>
      </c>
      <c r="AB13" s="1">
        <v>1996447693</v>
      </c>
      <c r="AC13" s="1">
        <v>379</v>
      </c>
      <c r="AD13" s="1">
        <v>851796299</v>
      </c>
      <c r="AE13" s="1">
        <v>0</v>
      </c>
      <c r="AF13" s="1">
        <v>0</v>
      </c>
      <c r="AG13" s="1">
        <v>0</v>
      </c>
      <c r="AH13" s="1">
        <v>0</v>
      </c>
      <c r="AI13" s="1">
        <f t="shared" si="4"/>
        <v>1016</v>
      </c>
      <c r="AJ13" s="1">
        <f t="shared" si="5"/>
        <v>0.17835045854114417</v>
      </c>
      <c r="AK13" s="1">
        <f t="shared" si="6"/>
        <v>0.11182012016802051</v>
      </c>
      <c r="AL13" s="1">
        <f t="shared" si="7"/>
        <v>6.6530338373123679E-2</v>
      </c>
    </row>
    <row r="14" spans="1:38" ht="15.75" thickBot="1" x14ac:dyDescent="0.3">
      <c r="A14" s="1">
        <v>1</v>
      </c>
      <c r="B14" s="1">
        <v>8</v>
      </c>
      <c r="C14" s="1">
        <v>64</v>
      </c>
      <c r="D14" s="1">
        <v>0</v>
      </c>
      <c r="E14" s="1">
        <v>0</v>
      </c>
      <c r="F14" s="1">
        <v>0.3471907152</v>
      </c>
      <c r="G14" s="1">
        <v>5749886395</v>
      </c>
      <c r="H14" s="1">
        <v>1996307170</v>
      </c>
      <c r="I14" s="1">
        <v>10292</v>
      </c>
      <c r="J14" s="1">
        <v>1996313757</v>
      </c>
      <c r="K14" s="1">
        <v>354</v>
      </c>
      <c r="L14" s="1">
        <v>772001546</v>
      </c>
      <c r="M14" s="1"/>
      <c r="N14" s="1"/>
      <c r="O14" s="1"/>
      <c r="P14" s="1"/>
      <c r="Q14" s="1">
        <f t="shared" si="0"/>
        <v>10646</v>
      </c>
      <c r="R14" s="1">
        <f t="shared" si="1"/>
        <v>1.851514841972804</v>
      </c>
      <c r="S14" s="1">
        <f t="shared" si="2"/>
        <v>1.7899484081893762</v>
      </c>
      <c r="T14" s="1">
        <f t="shared" si="3"/>
        <v>6.1566433783427819E-2</v>
      </c>
      <c r="U14" s="1"/>
      <c r="V14" s="1"/>
      <c r="W14" s="1"/>
      <c r="X14" s="1">
        <v>0.25701023239999998</v>
      </c>
      <c r="Y14" s="1">
        <v>5696649217</v>
      </c>
      <c r="Z14" s="1">
        <v>1464097139</v>
      </c>
      <c r="AA14" s="1">
        <v>637</v>
      </c>
      <c r="AB14" s="1">
        <v>1996447693</v>
      </c>
      <c r="AC14" s="1">
        <v>377</v>
      </c>
      <c r="AD14" s="1">
        <v>851796299</v>
      </c>
      <c r="AE14" s="1">
        <v>0</v>
      </c>
      <c r="AF14" s="1">
        <v>0</v>
      </c>
      <c r="AG14" s="1">
        <v>0</v>
      </c>
      <c r="AH14" s="1">
        <v>0</v>
      </c>
      <c r="AI14" s="1">
        <f t="shared" si="4"/>
        <v>1014</v>
      </c>
      <c r="AJ14" s="1">
        <f t="shared" si="5"/>
        <v>0.17799937496133877</v>
      </c>
      <c r="AK14" s="1">
        <f t="shared" si="6"/>
        <v>0.11182012016802051</v>
      </c>
      <c r="AL14" s="1">
        <f t="shared" si="7"/>
        <v>6.6179254793318265E-2</v>
      </c>
    </row>
    <row r="15" spans="1:38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.75" thickBot="1" x14ac:dyDescent="0.3">
      <c r="A16" s="1">
        <v>1</v>
      </c>
      <c r="B16" s="1">
        <v>32</v>
      </c>
      <c r="C16" s="1">
        <v>8</v>
      </c>
      <c r="D16" s="1">
        <v>0</v>
      </c>
      <c r="E16" s="1">
        <v>0</v>
      </c>
      <c r="F16" s="1">
        <f>H16/G16</f>
        <v>0.34720497942197154</v>
      </c>
      <c r="G16" s="1">
        <v>5749650173</v>
      </c>
      <c r="H16" s="1">
        <v>1996307170</v>
      </c>
      <c r="I16" s="1">
        <v>469</v>
      </c>
      <c r="J16" s="1">
        <v>1996313757</v>
      </c>
      <c r="K16" s="1">
        <v>354</v>
      </c>
      <c r="L16" s="1">
        <v>772001546</v>
      </c>
      <c r="M16" s="1"/>
      <c r="N16" s="1"/>
      <c r="O16" s="1"/>
      <c r="P16" s="1"/>
      <c r="Q16" s="1">
        <f t="shared" si="0"/>
        <v>823</v>
      </c>
      <c r="R16" s="1"/>
      <c r="S16" s="1"/>
      <c r="T16" s="1"/>
      <c r="U16" s="1"/>
      <c r="V16" s="1"/>
      <c r="W16" s="1"/>
      <c r="X16" s="1">
        <f>Z16/Y16</f>
        <v>0.257010288586077</v>
      </c>
      <c r="Y16" s="1">
        <v>5696647971</v>
      </c>
      <c r="Z16" s="1">
        <v>1464097139</v>
      </c>
      <c r="AA16" s="1">
        <v>545</v>
      </c>
      <c r="AB16" s="1">
        <v>1996447693</v>
      </c>
      <c r="AC16" s="1">
        <v>377</v>
      </c>
      <c r="AD16" s="1">
        <v>851796299</v>
      </c>
      <c r="AE16" s="1">
        <v>0</v>
      </c>
      <c r="AF16" s="1">
        <v>0</v>
      </c>
      <c r="AG16" s="1">
        <v>0</v>
      </c>
      <c r="AH16" s="1">
        <v>0</v>
      </c>
      <c r="AI16" s="1">
        <f t="shared" si="4"/>
        <v>922</v>
      </c>
      <c r="AJ16" s="1"/>
      <c r="AK16" s="1"/>
      <c r="AL16" s="1"/>
    </row>
    <row r="17" spans="1:40" ht="15.75" thickBot="1" x14ac:dyDescent="0.3">
      <c r="A17" s="1">
        <v>1</v>
      </c>
      <c r="B17" s="1">
        <v>32</v>
      </c>
      <c r="C17" s="1">
        <v>64</v>
      </c>
      <c r="D17" s="1">
        <v>256</v>
      </c>
      <c r="E17" s="1">
        <v>0</v>
      </c>
      <c r="F17" s="1">
        <v>0.3472049794</v>
      </c>
      <c r="G17" s="1">
        <v>5749650173</v>
      </c>
      <c r="H17" s="1">
        <v>1996307170</v>
      </c>
      <c r="I17" s="1">
        <v>469</v>
      </c>
      <c r="J17" s="1">
        <v>1996313757</v>
      </c>
      <c r="K17" s="1">
        <v>354</v>
      </c>
      <c r="L17" s="1">
        <v>772001546</v>
      </c>
      <c r="M17" s="1">
        <v>761</v>
      </c>
      <c r="N17" s="1">
        <v>823</v>
      </c>
      <c r="O17" s="1"/>
      <c r="P17" s="1"/>
      <c r="Q17" s="1">
        <f t="shared" si="0"/>
        <v>1584</v>
      </c>
      <c r="R17" s="1">
        <f t="shared" si="1"/>
        <v>0.2754950218429576</v>
      </c>
      <c r="S17" s="1">
        <f t="shared" si="2"/>
        <v>8.1570180078501961E-2</v>
      </c>
      <c r="T17" s="1">
        <f t="shared" si="3"/>
        <v>6.1568963214903398E-2</v>
      </c>
      <c r="U17" s="1">
        <f>M17/G17*10^6</f>
        <v>0.13235587854955222</v>
      </c>
      <c r="V17" s="1"/>
      <c r="W17" s="1"/>
      <c r="X17" s="1">
        <v>0.25701028860000003</v>
      </c>
      <c r="Y17" s="1">
        <v>5696647971</v>
      </c>
      <c r="Z17" s="1">
        <v>1464097139</v>
      </c>
      <c r="AA17" s="1">
        <v>545</v>
      </c>
      <c r="AB17" s="1">
        <v>1996447693</v>
      </c>
      <c r="AC17" s="1">
        <v>377</v>
      </c>
      <c r="AD17" s="1">
        <v>851796299</v>
      </c>
      <c r="AE17" s="1">
        <v>913</v>
      </c>
      <c r="AF17" s="1">
        <v>922</v>
      </c>
      <c r="AG17" s="1"/>
      <c r="AH17" s="1"/>
      <c r="AI17" s="1">
        <f t="shared" si="4"/>
        <v>1835</v>
      </c>
      <c r="AJ17" s="1">
        <f t="shared" si="5"/>
        <v>0.32211925492701293</v>
      </c>
      <c r="AK17" s="1">
        <f t="shared" si="6"/>
        <v>9.5670296422464343E-2</v>
      </c>
      <c r="AL17" s="1">
        <f t="shared" si="7"/>
        <v>6.6179269268383592E-2</v>
      </c>
    </row>
    <row r="18" spans="1:40" ht="15.75" thickBot="1" x14ac:dyDescent="0.3">
      <c r="A18" s="1">
        <v>1</v>
      </c>
      <c r="B18" s="1">
        <v>32</v>
      </c>
      <c r="C18" s="1">
        <v>64</v>
      </c>
      <c r="D18" s="1">
        <v>256</v>
      </c>
      <c r="E18" s="1">
        <v>8192</v>
      </c>
      <c r="F18" s="1">
        <v>0.34720349309999998</v>
      </c>
      <c r="G18" s="1">
        <v>5749674787</v>
      </c>
      <c r="H18" s="1">
        <v>1996307170</v>
      </c>
      <c r="I18" s="1">
        <v>469</v>
      </c>
      <c r="J18" s="1">
        <v>1996313757</v>
      </c>
      <c r="K18" s="1">
        <v>354</v>
      </c>
      <c r="L18" s="1">
        <v>772001546</v>
      </c>
      <c r="M18" s="1">
        <v>761</v>
      </c>
      <c r="N18" s="1">
        <v>823</v>
      </c>
      <c r="O18" s="1">
        <v>761</v>
      </c>
      <c r="P18" s="1">
        <v>823</v>
      </c>
      <c r="Q18" s="1">
        <f t="shared" si="0"/>
        <v>2345</v>
      </c>
      <c r="R18" s="1">
        <f t="shared" si="1"/>
        <v>0.40784915440818303</v>
      </c>
      <c r="S18" s="1">
        <f t="shared" si="2"/>
        <v>8.1569830881636607E-2</v>
      </c>
      <c r="T18" s="1">
        <f t="shared" si="3"/>
        <v>6.15686996420029E-2</v>
      </c>
      <c r="U18" s="1">
        <f>M18/G18*10^6</f>
        <v>0.13235531194227179</v>
      </c>
      <c r="V18" s="1">
        <f>O18/G18*10^6</f>
        <v>0.13235531194227179</v>
      </c>
      <c r="W18" s="1"/>
      <c r="X18" s="1">
        <v>0.2570071283</v>
      </c>
      <c r="Y18" s="1">
        <v>5696718020</v>
      </c>
      <c r="Z18" s="1">
        <v>1464097139</v>
      </c>
      <c r="AA18" s="1">
        <v>545</v>
      </c>
      <c r="AB18" s="1">
        <v>1996447693</v>
      </c>
      <c r="AC18" s="1">
        <v>377</v>
      </c>
      <c r="AD18" s="1">
        <v>851796299</v>
      </c>
      <c r="AE18" s="1">
        <v>913</v>
      </c>
      <c r="AF18" s="1">
        <v>922</v>
      </c>
      <c r="AG18" s="1">
        <v>913</v>
      </c>
      <c r="AH18" s="1">
        <v>922</v>
      </c>
      <c r="AI18" s="1">
        <f t="shared" si="4"/>
        <v>2748</v>
      </c>
      <c r="AJ18" s="1">
        <f t="shared" si="5"/>
        <v>0.48238301252621946</v>
      </c>
      <c r="AK18" s="1">
        <f t="shared" si="6"/>
        <v>9.5669120024304791E-2</v>
      </c>
      <c r="AL18" s="1">
        <f t="shared" si="7"/>
        <v>6.6178455503051209E-2</v>
      </c>
    </row>
    <row r="19" spans="1:4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40" ht="27" thickBot="1" x14ac:dyDescent="0.3">
      <c r="A20" s="1"/>
      <c r="B20" s="1"/>
      <c r="C20" s="1"/>
      <c r="D20" s="1"/>
      <c r="E20" s="1" t="s">
        <v>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40" ht="15.75" thickBot="1" x14ac:dyDescent="0.3">
      <c r="A21" s="1">
        <v>1</v>
      </c>
      <c r="B21" s="1">
        <v>32</v>
      </c>
      <c r="C21" s="1">
        <v>64</v>
      </c>
      <c r="D21" s="1">
        <v>256</v>
      </c>
      <c r="E21" s="1">
        <v>0</v>
      </c>
      <c r="F21" s="1">
        <v>0.77323130159999998</v>
      </c>
      <c r="G21" s="1">
        <v>2048220501</v>
      </c>
      <c r="H21" s="1">
        <v>1583748204</v>
      </c>
      <c r="I21" s="1">
        <v>455</v>
      </c>
      <c r="J21" s="1">
        <v>506798011</v>
      </c>
      <c r="K21" s="1">
        <v>782</v>
      </c>
      <c r="L21" s="1">
        <v>675804350</v>
      </c>
      <c r="M21" s="1">
        <v>609</v>
      </c>
      <c r="N21" s="1">
        <v>655</v>
      </c>
      <c r="O21" s="1"/>
      <c r="P21" s="1"/>
      <c r="Q21" s="1"/>
      <c r="R21" s="1"/>
      <c r="S21" s="1"/>
      <c r="T21" s="1"/>
      <c r="U21" s="1"/>
      <c r="V21" s="1"/>
      <c r="W21" s="1"/>
      <c r="X21" s="1">
        <v>2.1989232429999999</v>
      </c>
      <c r="Y21" s="1">
        <v>665824577</v>
      </c>
      <c r="Z21" s="1">
        <v>1464097138</v>
      </c>
      <c r="AA21" s="1">
        <v>939</v>
      </c>
      <c r="AB21" s="1">
        <v>186398416</v>
      </c>
      <c r="AC21" s="1">
        <v>518</v>
      </c>
      <c r="AD21" s="1">
        <v>692199025</v>
      </c>
      <c r="AE21" s="1">
        <v>1089</v>
      </c>
      <c r="AF21" s="1">
        <v>1120</v>
      </c>
      <c r="AG21" s="1"/>
      <c r="AH21" s="1"/>
      <c r="AI21" s="1"/>
      <c r="AJ21" s="1"/>
      <c r="AK21" s="1"/>
      <c r="AL21" s="1"/>
    </row>
    <row r="22" spans="1:40" ht="15.75" thickBot="1" x14ac:dyDescent="0.3">
      <c r="A22" s="1">
        <v>2</v>
      </c>
      <c r="B22" s="1">
        <v>32</v>
      </c>
      <c r="C22" s="1">
        <v>64</v>
      </c>
      <c r="D22" s="1">
        <v>256</v>
      </c>
      <c r="E22" s="1">
        <v>0</v>
      </c>
      <c r="F22" s="1">
        <v>0.84542386469999997</v>
      </c>
      <c r="G22" s="1">
        <v>2581786931</v>
      </c>
      <c r="H22" s="1">
        <v>2182704285</v>
      </c>
      <c r="I22" s="1">
        <v>790</v>
      </c>
      <c r="J22" s="1">
        <v>638817665</v>
      </c>
      <c r="K22" s="1">
        <v>916</v>
      </c>
      <c r="L22" s="1">
        <v>851849853</v>
      </c>
      <c r="M22" s="1">
        <v>895</v>
      </c>
      <c r="N22" s="1">
        <v>995</v>
      </c>
      <c r="O22" s="1"/>
      <c r="P22" s="1"/>
      <c r="Q22" s="1"/>
      <c r="R22" s="1"/>
      <c r="S22" s="1"/>
      <c r="T22" s="1"/>
      <c r="U22" s="1"/>
      <c r="V22" s="1"/>
      <c r="W22" s="1"/>
      <c r="X22" s="1">
        <v>4.4778003670000004</v>
      </c>
      <c r="Y22" s="1">
        <v>665824577</v>
      </c>
      <c r="Z22" s="1">
        <v>2981429535</v>
      </c>
      <c r="AA22" s="1">
        <v>939</v>
      </c>
      <c r="AB22" s="1">
        <v>186398416</v>
      </c>
      <c r="AC22" s="1">
        <v>1089</v>
      </c>
      <c r="AD22" s="1">
        <v>692199025</v>
      </c>
      <c r="AE22" s="1">
        <v>1089</v>
      </c>
      <c r="AF22" s="1">
        <v>1120</v>
      </c>
      <c r="AG22" s="1"/>
      <c r="AH22" s="1"/>
      <c r="AI22" s="1"/>
      <c r="AJ22" s="1"/>
      <c r="AK22" s="1"/>
      <c r="AL22" s="1"/>
    </row>
    <row r="23" spans="1:40" ht="15.75" thickBot="1" x14ac:dyDescent="0.3">
      <c r="A23" s="1">
        <v>4</v>
      </c>
      <c r="B23" s="1">
        <v>32</v>
      </c>
      <c r="C23" s="1">
        <v>64</v>
      </c>
      <c r="D23" s="1">
        <v>256</v>
      </c>
      <c r="E23" s="1">
        <v>0</v>
      </c>
      <c r="F23" s="1">
        <v>0.84542386469999997</v>
      </c>
      <c r="G23" s="1">
        <v>2581786931</v>
      </c>
      <c r="H23" s="1">
        <v>2182704285</v>
      </c>
      <c r="I23" s="1">
        <v>790</v>
      </c>
      <c r="J23" s="1">
        <v>638817665</v>
      </c>
      <c r="K23" s="1">
        <v>916</v>
      </c>
      <c r="L23" s="1">
        <v>851849853</v>
      </c>
      <c r="M23" s="1">
        <v>895</v>
      </c>
      <c r="N23" s="1">
        <v>995</v>
      </c>
      <c r="O23" s="1"/>
      <c r="P23" s="1"/>
      <c r="Q23" s="1"/>
      <c r="R23" s="1"/>
      <c r="S23" s="1"/>
      <c r="T23" s="1"/>
      <c r="U23" s="1"/>
      <c r="V23" s="1"/>
      <c r="W23" s="1"/>
      <c r="X23" s="1">
        <v>4.4778003670000004</v>
      </c>
      <c r="Y23" s="1">
        <v>665824577</v>
      </c>
      <c r="Z23" s="1">
        <v>2981429535</v>
      </c>
      <c r="AA23" s="1">
        <v>939</v>
      </c>
      <c r="AB23" s="1">
        <v>186398416</v>
      </c>
      <c r="AC23" s="1">
        <v>1089</v>
      </c>
      <c r="AD23" s="1">
        <v>692199025</v>
      </c>
      <c r="AE23" s="1">
        <v>1089</v>
      </c>
      <c r="AF23" s="1">
        <v>1120</v>
      </c>
      <c r="AG23" s="1"/>
      <c r="AH23" s="1"/>
      <c r="AI23" s="1"/>
      <c r="AJ23" s="1"/>
      <c r="AK23" s="1"/>
      <c r="AL23" s="1"/>
    </row>
    <row r="24" spans="1:4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40" ht="15.75" thickBot="1" x14ac:dyDescent="0.3">
      <c r="A25" s="1"/>
      <c r="B25" s="1"/>
      <c r="C25" s="1"/>
      <c r="D25" s="1"/>
      <c r="E25" s="1"/>
      <c r="F25" s="1">
        <v>2.227026274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8.5558842570000007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4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30" spans="1:40" x14ac:dyDescent="0.25">
      <c r="AJ30" s="2"/>
      <c r="AK30" s="2" t="s">
        <v>37</v>
      </c>
      <c r="AL30" s="2" t="s">
        <v>38</v>
      </c>
      <c r="AM30" s="2" t="s">
        <v>39</v>
      </c>
      <c r="AN30" s="2" t="s">
        <v>41</v>
      </c>
    </row>
    <row r="31" spans="1:40" x14ac:dyDescent="0.25">
      <c r="AJ31" s="2" t="s">
        <v>34</v>
      </c>
      <c r="AK31" s="2">
        <v>0.3471907152</v>
      </c>
      <c r="AL31" s="2">
        <v>0.25701023239999998</v>
      </c>
      <c r="AM31" s="2">
        <v>0.32876927810000001</v>
      </c>
      <c r="AN31" s="2">
        <v>0.26061994939999999</v>
      </c>
    </row>
    <row r="32" spans="1:40" x14ac:dyDescent="0.25">
      <c r="AJ32" s="2" t="s">
        <v>35</v>
      </c>
      <c r="AK32" s="2">
        <v>0.3472049794</v>
      </c>
      <c r="AL32" s="2">
        <v>0.25701028860000003</v>
      </c>
      <c r="AM32" s="2">
        <v>0.3288047013</v>
      </c>
      <c r="AN32" s="2">
        <v>0.25701028860000003</v>
      </c>
    </row>
    <row r="33" spans="36:40" x14ac:dyDescent="0.25">
      <c r="AJ33" s="2" t="s">
        <v>36</v>
      </c>
      <c r="AK33" s="2">
        <v>0.34720349309999998</v>
      </c>
      <c r="AL33" s="2">
        <v>0.2570071283</v>
      </c>
      <c r="AM33" s="2">
        <v>0.32879665499999999</v>
      </c>
      <c r="AN33" s="2">
        <v>0.2570071283</v>
      </c>
    </row>
    <row r="35" spans="36:40" x14ac:dyDescent="0.25">
      <c r="AJ35" s="2" t="s">
        <v>42</v>
      </c>
      <c r="AK35" s="2" t="s">
        <v>43</v>
      </c>
      <c r="AL35" s="2" t="s">
        <v>44</v>
      </c>
      <c r="AM35" s="2" t="s">
        <v>45</v>
      </c>
      <c r="AN35" s="2" t="s">
        <v>44</v>
      </c>
    </row>
    <row r="36" spans="36:40" x14ac:dyDescent="0.25">
      <c r="AJ36" s="2" t="s">
        <v>34</v>
      </c>
      <c r="AK36" s="2">
        <f>Q16</f>
        <v>823</v>
      </c>
      <c r="AL36" s="2">
        <f>AI16</f>
        <v>922</v>
      </c>
      <c r="AM36" s="2">
        <f>SHA!R16</f>
        <v>822</v>
      </c>
      <c r="AN36" s="2">
        <f>SHA!AH16</f>
        <v>892</v>
      </c>
    </row>
    <row r="37" spans="36:40" x14ac:dyDescent="0.25">
      <c r="AJ37" s="2" t="s">
        <v>35</v>
      </c>
      <c r="AK37" s="2">
        <f>Q17</f>
        <v>1584</v>
      </c>
      <c r="AL37" s="2">
        <f>AI17</f>
        <v>1835</v>
      </c>
      <c r="AM37" s="2">
        <f>SHA!R17</f>
        <v>1575</v>
      </c>
      <c r="AN37" s="2">
        <f>SHA!AH17</f>
        <v>1764</v>
      </c>
    </row>
    <row r="38" spans="36:40" x14ac:dyDescent="0.25">
      <c r="AJ38" s="2" t="s">
        <v>36</v>
      </c>
      <c r="AK38" s="2">
        <f>Q18</f>
        <v>2345</v>
      </c>
      <c r="AL38" s="2">
        <f>AI18</f>
        <v>2748</v>
      </c>
      <c r="AM38" s="2">
        <f>SHA!R18</f>
        <v>2328</v>
      </c>
      <c r="AN38" s="2">
        <f>SHA!AH18</f>
        <v>2636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workbookViewId="0">
      <selection activeCell="N8" sqref="N8"/>
    </sheetView>
  </sheetViews>
  <sheetFormatPr defaultRowHeight="15" x14ac:dyDescent="0.25"/>
  <cols>
    <col min="7" max="8" width="11.5703125" bestFit="1" customWidth="1"/>
    <col min="9" max="9" width="11" bestFit="1" customWidth="1"/>
    <col min="10" max="14" width="10" bestFit="1" customWidth="1"/>
    <col min="18" max="18" width="10.85546875" customWidth="1"/>
    <col min="19" max="21" width="12" bestFit="1" customWidth="1"/>
    <col min="22" max="22" width="12.140625" customWidth="1"/>
    <col min="24" max="25" width="11" bestFit="1" customWidth="1"/>
    <col min="27" max="27" width="10" bestFit="1" customWidth="1"/>
    <col min="29" max="29" width="10" bestFit="1" customWidth="1"/>
    <col min="34" max="34" width="10.85546875" bestFit="1" customWidth="1"/>
    <col min="35" max="35" width="11" bestFit="1" customWidth="1"/>
  </cols>
  <sheetData>
    <row r="1" spans="1:37" x14ac:dyDescent="0.25">
      <c r="B1" t="s">
        <v>19</v>
      </c>
    </row>
    <row r="2" spans="1:3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21</v>
      </c>
      <c r="S2" t="s">
        <v>29</v>
      </c>
      <c r="T2" t="s">
        <v>23</v>
      </c>
      <c r="U2" t="s">
        <v>26</v>
      </c>
      <c r="W2" t="s">
        <v>17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21</v>
      </c>
      <c r="AI2" t="s">
        <v>22</v>
      </c>
      <c r="AJ2" t="s">
        <v>32</v>
      </c>
      <c r="AK2" t="s">
        <v>33</v>
      </c>
    </row>
    <row r="3" spans="1:37" x14ac:dyDescent="0.25">
      <c r="A3">
        <v>1</v>
      </c>
      <c r="B3">
        <v>2</v>
      </c>
      <c r="C3">
        <v>8</v>
      </c>
      <c r="D3">
        <v>0</v>
      </c>
      <c r="E3">
        <v>0</v>
      </c>
      <c r="G3">
        <v>0.32381836200000003</v>
      </c>
      <c r="H3">
        <v>1016728029</v>
      </c>
      <c r="I3">
        <v>329235205</v>
      </c>
      <c r="J3">
        <v>623333</v>
      </c>
      <c r="K3">
        <v>329337984</v>
      </c>
      <c r="L3">
        <v>18595</v>
      </c>
      <c r="M3">
        <v>171107167</v>
      </c>
      <c r="R3">
        <f>SUM(J3,L3,N3,P3)</f>
        <v>641928</v>
      </c>
      <c r="S3">
        <f>R3/H3*10^6</f>
        <v>631.36648316007029</v>
      </c>
      <c r="T3">
        <f>J3/H3*10^5</f>
        <v>61.307742308734952</v>
      </c>
      <c r="U3">
        <f>L3/H3*10^6</f>
        <v>18.289060072720787</v>
      </c>
      <c r="W3">
        <v>0.25861735180000001</v>
      </c>
      <c r="X3">
        <v>1038553663</v>
      </c>
      <c r="Y3">
        <v>268587998</v>
      </c>
      <c r="Z3">
        <v>18210</v>
      </c>
      <c r="AA3">
        <v>352095675</v>
      </c>
      <c r="AB3">
        <v>18210</v>
      </c>
      <c r="AC3">
        <v>163084627</v>
      </c>
      <c r="AH3">
        <f>SUM(Z3,AB3,AD3,AF3)</f>
        <v>36420</v>
      </c>
      <c r="AI3">
        <f>AH3/X3*10^6</f>
        <v>35.068000140499244</v>
      </c>
      <c r="AJ3">
        <f>Z3/X3*10^6</f>
        <v>17.534000070249622</v>
      </c>
      <c r="AK3">
        <f>AB3/X3*10^6</f>
        <v>17.534000070249622</v>
      </c>
    </row>
    <row r="4" spans="1:37" x14ac:dyDescent="0.25">
      <c r="A4">
        <v>1</v>
      </c>
      <c r="B4">
        <v>4</v>
      </c>
      <c r="C4">
        <v>8</v>
      </c>
      <c r="D4">
        <v>0</v>
      </c>
      <c r="E4">
        <v>0</v>
      </c>
      <c r="G4">
        <v>0.32859015790000001</v>
      </c>
      <c r="H4">
        <v>1001963075</v>
      </c>
      <c r="I4">
        <v>329235205</v>
      </c>
      <c r="J4">
        <v>10295</v>
      </c>
      <c r="K4">
        <v>329337984</v>
      </c>
      <c r="L4">
        <v>18595</v>
      </c>
      <c r="M4">
        <v>171107167</v>
      </c>
      <c r="R4">
        <f t="shared" ref="R4:R18" si="0">SUM(J4,L4,N4,P4)</f>
        <v>28890</v>
      </c>
      <c r="S4">
        <f t="shared" ref="S4:S14" si="1">R4/H4*10^6</f>
        <v>28.833397877461699</v>
      </c>
      <c r="T4">
        <f t="shared" ref="T4:T18" si="2">J4/H4*10^5</f>
        <v>1.0274829738610876</v>
      </c>
      <c r="U4">
        <f t="shared" ref="U4:U18" si="3">L4/H4*10^6</f>
        <v>18.558568138850827</v>
      </c>
      <c r="W4">
        <v>0.26048884830000002</v>
      </c>
      <c r="X4">
        <v>1031092117</v>
      </c>
      <c r="Y4">
        <v>268587998</v>
      </c>
      <c r="Z4">
        <v>5541</v>
      </c>
      <c r="AA4">
        <v>352095675</v>
      </c>
      <c r="AB4">
        <v>18210</v>
      </c>
      <c r="AC4">
        <v>163084627</v>
      </c>
      <c r="AH4">
        <f t="shared" ref="AH4:AH18" si="4">SUM(Z4,AB4,AD4,AF4)</f>
        <v>23751</v>
      </c>
      <c r="AI4">
        <f t="shared" ref="AI4:AI18" si="5">AH4/X4*10^6</f>
        <v>23.034799324336216</v>
      </c>
      <c r="AJ4">
        <f t="shared" ref="AJ4:AJ18" si="6">Z4/X4*10^6</f>
        <v>5.3739136481052157</v>
      </c>
      <c r="AK4">
        <f t="shared" ref="AK4:AK18" si="7">AB4/X4*10^6</f>
        <v>17.660885676231</v>
      </c>
    </row>
    <row r="5" spans="1:37" x14ac:dyDescent="0.25">
      <c r="A5">
        <v>1</v>
      </c>
      <c r="B5">
        <v>8</v>
      </c>
      <c r="C5">
        <v>8</v>
      </c>
      <c r="D5">
        <v>0</v>
      </c>
      <c r="E5">
        <v>0</v>
      </c>
      <c r="G5">
        <v>0.32863162540000002</v>
      </c>
      <c r="H5">
        <v>1001836645</v>
      </c>
      <c r="I5">
        <v>329235205</v>
      </c>
      <c r="J5">
        <v>4951</v>
      </c>
      <c r="K5">
        <v>329337984</v>
      </c>
      <c r="L5">
        <v>18595</v>
      </c>
      <c r="M5">
        <v>171107167</v>
      </c>
      <c r="N5">
        <v>0</v>
      </c>
      <c r="O5">
        <v>0</v>
      </c>
      <c r="P5">
        <v>0</v>
      </c>
      <c r="Q5">
        <v>0</v>
      </c>
      <c r="R5">
        <f t="shared" si="0"/>
        <v>23546</v>
      </c>
      <c r="S5">
        <f t="shared" si="1"/>
        <v>23.50283363811273</v>
      </c>
      <c r="T5">
        <f t="shared" si="2"/>
        <v>0.49419234410216645</v>
      </c>
      <c r="U5">
        <f t="shared" si="3"/>
        <v>18.560910197091061</v>
      </c>
      <c r="W5">
        <v>0.26051114409999998</v>
      </c>
      <c r="X5">
        <v>1031003871</v>
      </c>
      <c r="Y5">
        <v>268587998</v>
      </c>
      <c r="Z5">
        <v>1860</v>
      </c>
      <c r="AA5">
        <v>352095675</v>
      </c>
      <c r="AB5">
        <v>18210</v>
      </c>
      <c r="AC5">
        <v>163084627</v>
      </c>
      <c r="AD5">
        <v>0</v>
      </c>
      <c r="AE5">
        <v>0</v>
      </c>
      <c r="AF5">
        <v>0</v>
      </c>
      <c r="AG5">
        <v>0</v>
      </c>
      <c r="AH5">
        <f t="shared" si="4"/>
        <v>20070</v>
      </c>
      <c r="AI5">
        <f t="shared" si="5"/>
        <v>19.466464253459627</v>
      </c>
      <c r="AJ5">
        <f t="shared" si="6"/>
        <v>1.8040669412772747</v>
      </c>
      <c r="AK5">
        <f t="shared" si="7"/>
        <v>17.662397312182353</v>
      </c>
    </row>
    <row r="6" spans="1:37" x14ac:dyDescent="0.25">
      <c r="A6">
        <v>1</v>
      </c>
      <c r="B6">
        <v>16</v>
      </c>
      <c r="C6">
        <v>8</v>
      </c>
      <c r="D6">
        <v>0</v>
      </c>
      <c r="E6">
        <v>0</v>
      </c>
      <c r="G6">
        <v>0.32865753450000001</v>
      </c>
      <c r="H6">
        <v>1001757667</v>
      </c>
      <c r="I6">
        <v>329235205</v>
      </c>
      <c r="J6">
        <v>1724</v>
      </c>
      <c r="K6">
        <v>329337984</v>
      </c>
      <c r="L6">
        <v>18595</v>
      </c>
      <c r="M6">
        <v>171107167</v>
      </c>
      <c r="N6">
        <v>0</v>
      </c>
      <c r="O6">
        <v>0</v>
      </c>
      <c r="P6">
        <v>0</v>
      </c>
      <c r="Q6">
        <v>0</v>
      </c>
      <c r="R6">
        <f t="shared" si="0"/>
        <v>20319</v>
      </c>
      <c r="S6">
        <f t="shared" si="1"/>
        <v>20.283348627468005</v>
      </c>
      <c r="T6">
        <f t="shared" si="2"/>
        <v>0.17209750988609104</v>
      </c>
      <c r="U6">
        <f t="shared" si="3"/>
        <v>18.562373528607093</v>
      </c>
      <c r="W6">
        <v>0.26051899960000002</v>
      </c>
      <c r="X6">
        <v>1030972783</v>
      </c>
      <c r="Y6">
        <v>268587998</v>
      </c>
      <c r="Z6">
        <v>607</v>
      </c>
      <c r="AA6">
        <v>352095675</v>
      </c>
      <c r="AB6">
        <v>18210</v>
      </c>
      <c r="AC6">
        <v>163084627</v>
      </c>
      <c r="AD6">
        <v>0</v>
      </c>
      <c r="AE6">
        <v>0</v>
      </c>
      <c r="AF6">
        <v>0</v>
      </c>
      <c r="AG6">
        <v>0</v>
      </c>
      <c r="AH6">
        <f t="shared" si="4"/>
        <v>18817</v>
      </c>
      <c r="AI6">
        <f t="shared" si="5"/>
        <v>18.251694235074684</v>
      </c>
      <c r="AJ6">
        <f t="shared" si="6"/>
        <v>0.58876433016369933</v>
      </c>
      <c r="AK6">
        <f t="shared" si="7"/>
        <v>17.662929904910982</v>
      </c>
    </row>
    <row r="7" spans="1:37" x14ac:dyDescent="0.25">
      <c r="A7">
        <v>1</v>
      </c>
      <c r="B7">
        <v>32</v>
      </c>
      <c r="C7">
        <v>8</v>
      </c>
      <c r="D7">
        <v>0</v>
      </c>
      <c r="E7">
        <v>0</v>
      </c>
      <c r="G7">
        <v>0.32866735879999998</v>
      </c>
      <c r="H7">
        <v>1001727723</v>
      </c>
      <c r="I7">
        <v>329235205</v>
      </c>
      <c r="J7">
        <v>493</v>
      </c>
      <c r="K7">
        <v>329337984</v>
      </c>
      <c r="L7">
        <v>18595</v>
      </c>
      <c r="M7">
        <v>171107167</v>
      </c>
      <c r="N7">
        <v>0</v>
      </c>
      <c r="O7">
        <v>0</v>
      </c>
      <c r="P7">
        <v>0</v>
      </c>
      <c r="Q7">
        <v>0</v>
      </c>
      <c r="R7">
        <f t="shared" si="0"/>
        <v>19088</v>
      </c>
      <c r="S7">
        <f t="shared" si="1"/>
        <v>19.055078103294143</v>
      </c>
      <c r="T7">
        <f t="shared" si="2"/>
        <v>4.9214970164103165E-2</v>
      </c>
      <c r="U7">
        <f t="shared" si="3"/>
        <v>18.56292840165311</v>
      </c>
      <c r="W7">
        <v>0.26051946149999999</v>
      </c>
      <c r="X7">
        <v>1030970955</v>
      </c>
      <c r="Y7">
        <v>268587998</v>
      </c>
      <c r="Z7">
        <v>565</v>
      </c>
      <c r="AA7">
        <v>352095675</v>
      </c>
      <c r="AB7">
        <v>18210</v>
      </c>
      <c r="AC7">
        <v>163084627</v>
      </c>
      <c r="AD7">
        <v>0</v>
      </c>
      <c r="AE7">
        <v>0</v>
      </c>
      <c r="AF7">
        <v>0</v>
      </c>
      <c r="AG7">
        <v>0</v>
      </c>
      <c r="AH7">
        <f t="shared" si="4"/>
        <v>18775</v>
      </c>
      <c r="AI7">
        <f t="shared" si="5"/>
        <v>18.210988300829484</v>
      </c>
      <c r="AJ7">
        <f t="shared" si="6"/>
        <v>0.54802707802762496</v>
      </c>
      <c r="AK7">
        <f t="shared" si="7"/>
        <v>17.662961222801858</v>
      </c>
    </row>
    <row r="9" spans="1:37" x14ac:dyDescent="0.25">
      <c r="A9">
        <v>1</v>
      </c>
      <c r="B9">
        <v>8</v>
      </c>
      <c r="C9">
        <v>2</v>
      </c>
      <c r="D9">
        <v>0</v>
      </c>
      <c r="E9">
        <v>0</v>
      </c>
      <c r="G9">
        <v>0.3283527946</v>
      </c>
      <c r="H9">
        <v>1002687385</v>
      </c>
      <c r="I9">
        <v>329235205</v>
      </c>
      <c r="J9">
        <v>4951</v>
      </c>
      <c r="K9">
        <v>329337984</v>
      </c>
      <c r="L9">
        <v>55552</v>
      </c>
      <c r="M9">
        <v>171107167</v>
      </c>
      <c r="R9">
        <f t="shared" si="0"/>
        <v>60503</v>
      </c>
      <c r="S9">
        <f t="shared" si="1"/>
        <v>60.340840929199487</v>
      </c>
      <c r="T9">
        <f t="shared" si="2"/>
        <v>0.49377304173423903</v>
      </c>
      <c r="U9">
        <f t="shared" si="3"/>
        <v>55.403110511857093</v>
      </c>
      <c r="W9">
        <v>0.26023454579999999</v>
      </c>
      <c r="X9">
        <v>1032099705</v>
      </c>
      <c r="Y9">
        <v>268587998</v>
      </c>
      <c r="Z9">
        <v>1860</v>
      </c>
      <c r="AA9">
        <v>352095675</v>
      </c>
      <c r="AB9">
        <v>63885</v>
      </c>
      <c r="AC9">
        <v>163084627</v>
      </c>
      <c r="AH9">
        <f t="shared" si="4"/>
        <v>65745</v>
      </c>
      <c r="AI9">
        <f t="shared" si="5"/>
        <v>63.70024105374587</v>
      </c>
      <c r="AJ9">
        <f t="shared" si="6"/>
        <v>1.8021514694648615</v>
      </c>
      <c r="AK9">
        <f t="shared" si="7"/>
        <v>61.898089584281003</v>
      </c>
    </row>
    <row r="10" spans="1:37" x14ac:dyDescent="0.25">
      <c r="A10">
        <v>1</v>
      </c>
      <c r="B10">
        <v>8</v>
      </c>
      <c r="C10">
        <v>4</v>
      </c>
      <c r="D10">
        <v>0</v>
      </c>
      <c r="E10">
        <v>0</v>
      </c>
      <c r="G10">
        <v>0.32835678200000001</v>
      </c>
      <c r="H10">
        <v>1002675209</v>
      </c>
      <c r="I10">
        <v>329235205</v>
      </c>
      <c r="J10">
        <v>4951</v>
      </c>
      <c r="K10">
        <v>329337984</v>
      </c>
      <c r="L10">
        <v>55070</v>
      </c>
      <c r="M10">
        <v>171107167</v>
      </c>
      <c r="R10">
        <f t="shared" si="0"/>
        <v>60021</v>
      </c>
      <c r="S10">
        <f t="shared" si="1"/>
        <v>59.86085968941115</v>
      </c>
      <c r="T10">
        <f t="shared" si="2"/>
        <v>0.49377903787386845</v>
      </c>
      <c r="U10">
        <f t="shared" si="3"/>
        <v>54.923069310672467</v>
      </c>
      <c r="W10">
        <v>0.26029514990000002</v>
      </c>
      <c r="X10">
        <v>1031859403</v>
      </c>
      <c r="Y10">
        <v>268587998</v>
      </c>
      <c r="Z10">
        <v>1860</v>
      </c>
      <c r="AA10">
        <v>352095675</v>
      </c>
      <c r="AB10">
        <v>53874</v>
      </c>
      <c r="AC10">
        <v>163084627</v>
      </c>
      <c r="AH10">
        <f t="shared" si="4"/>
        <v>55734</v>
      </c>
      <c r="AI10">
        <f t="shared" si="5"/>
        <v>54.013172567852251</v>
      </c>
      <c r="AJ10">
        <f t="shared" si="6"/>
        <v>1.8025711590089566</v>
      </c>
      <c r="AK10">
        <f t="shared" si="7"/>
        <v>52.210601408843296</v>
      </c>
    </row>
    <row r="11" spans="1:37" x14ac:dyDescent="0.25">
      <c r="A11">
        <v>1</v>
      </c>
      <c r="B11">
        <v>8</v>
      </c>
      <c r="C11">
        <v>8</v>
      </c>
      <c r="D11">
        <v>0</v>
      </c>
      <c r="E11">
        <v>0</v>
      </c>
      <c r="G11">
        <v>0.32863162540000002</v>
      </c>
      <c r="H11">
        <v>1001836645</v>
      </c>
      <c r="I11">
        <v>329235205</v>
      </c>
      <c r="J11">
        <v>4951</v>
      </c>
      <c r="K11">
        <v>329337984</v>
      </c>
      <c r="L11">
        <v>18595</v>
      </c>
      <c r="M11">
        <v>171107167</v>
      </c>
      <c r="N11">
        <v>0</v>
      </c>
      <c r="O11">
        <v>0</v>
      </c>
      <c r="P11">
        <v>0</v>
      </c>
      <c r="Q11">
        <v>0</v>
      </c>
      <c r="R11">
        <f t="shared" si="0"/>
        <v>23546</v>
      </c>
      <c r="S11">
        <f t="shared" si="1"/>
        <v>23.50283363811273</v>
      </c>
      <c r="T11">
        <f t="shared" si="2"/>
        <v>0.49419234410216645</v>
      </c>
      <c r="U11">
        <f t="shared" si="3"/>
        <v>18.560910197091061</v>
      </c>
      <c r="W11">
        <v>0.26051114409999998</v>
      </c>
      <c r="X11">
        <v>1031003871</v>
      </c>
      <c r="Y11">
        <v>268587998</v>
      </c>
      <c r="Z11">
        <v>1860</v>
      </c>
      <c r="AA11">
        <v>352095675</v>
      </c>
      <c r="AB11">
        <v>18210</v>
      </c>
      <c r="AC11">
        <v>163084627</v>
      </c>
      <c r="AD11">
        <v>0</v>
      </c>
      <c r="AE11">
        <v>0</v>
      </c>
      <c r="AF11">
        <v>0</v>
      </c>
      <c r="AG11">
        <v>0</v>
      </c>
      <c r="AH11">
        <f t="shared" si="4"/>
        <v>20070</v>
      </c>
      <c r="AI11">
        <f t="shared" si="5"/>
        <v>19.466464253459627</v>
      </c>
      <c r="AJ11">
        <f t="shared" si="6"/>
        <v>1.8040669412772747</v>
      </c>
      <c r="AK11">
        <f t="shared" si="7"/>
        <v>17.662397312182353</v>
      </c>
    </row>
    <row r="12" spans="1:37" x14ac:dyDescent="0.25">
      <c r="A12">
        <v>1</v>
      </c>
      <c r="B12">
        <v>8</v>
      </c>
      <c r="C12">
        <v>16</v>
      </c>
      <c r="D12">
        <v>0</v>
      </c>
      <c r="E12">
        <v>0</v>
      </c>
      <c r="G12">
        <v>0.32874442409999999</v>
      </c>
      <c r="H12">
        <v>1001492895</v>
      </c>
      <c r="I12">
        <v>329235205</v>
      </c>
      <c r="J12">
        <v>4951</v>
      </c>
      <c r="K12">
        <v>329337984</v>
      </c>
      <c r="L12">
        <v>3507</v>
      </c>
      <c r="M12">
        <v>171107167</v>
      </c>
      <c r="N12">
        <v>0</v>
      </c>
      <c r="O12">
        <v>0</v>
      </c>
      <c r="P12">
        <v>0</v>
      </c>
      <c r="Q12">
        <v>0</v>
      </c>
      <c r="R12">
        <f t="shared" si="0"/>
        <v>8458</v>
      </c>
      <c r="S12">
        <f t="shared" si="1"/>
        <v>8.4453919166346161</v>
      </c>
      <c r="T12">
        <f t="shared" si="2"/>
        <v>0.49436196948756189</v>
      </c>
      <c r="U12">
        <f t="shared" si="3"/>
        <v>3.5017722217589968</v>
      </c>
      <c r="W12">
        <v>0.26053568440000002</v>
      </c>
      <c r="X12">
        <v>1030906759</v>
      </c>
      <c r="Y12">
        <v>268587998</v>
      </c>
      <c r="Z12">
        <v>1860</v>
      </c>
      <c r="AA12">
        <v>352095675</v>
      </c>
      <c r="AB12">
        <v>14212</v>
      </c>
      <c r="AC12">
        <v>163084627</v>
      </c>
      <c r="AD12">
        <v>0</v>
      </c>
      <c r="AE12">
        <v>0</v>
      </c>
      <c r="AF12">
        <v>0</v>
      </c>
      <c r="AG12">
        <v>0</v>
      </c>
      <c r="AH12">
        <f t="shared" si="4"/>
        <v>16072</v>
      </c>
      <c r="AI12">
        <f t="shared" si="5"/>
        <v>15.590158721619169</v>
      </c>
      <c r="AJ12">
        <f t="shared" si="6"/>
        <v>1.8042368854039108</v>
      </c>
      <c r="AK12">
        <f t="shared" si="7"/>
        <v>13.785921836215257</v>
      </c>
    </row>
    <row r="13" spans="1:37" x14ac:dyDescent="0.25">
      <c r="A13">
        <v>1</v>
      </c>
      <c r="B13">
        <v>8</v>
      </c>
      <c r="C13">
        <v>32</v>
      </c>
      <c r="D13">
        <v>0</v>
      </c>
      <c r="E13">
        <v>0</v>
      </c>
      <c r="G13">
        <v>0.32876927810000001</v>
      </c>
      <c r="H13">
        <v>1001417185</v>
      </c>
      <c r="I13">
        <v>329235205</v>
      </c>
      <c r="J13">
        <v>4951</v>
      </c>
      <c r="K13">
        <v>329337984</v>
      </c>
      <c r="L13">
        <v>329</v>
      </c>
      <c r="M13">
        <v>171107167</v>
      </c>
      <c r="N13">
        <v>0</v>
      </c>
      <c r="O13">
        <v>0</v>
      </c>
      <c r="P13">
        <v>0</v>
      </c>
      <c r="Q13">
        <v>0</v>
      </c>
      <c r="R13">
        <f t="shared" si="0"/>
        <v>5280</v>
      </c>
      <c r="S13">
        <f t="shared" si="1"/>
        <v>5.2725278526151911</v>
      </c>
      <c r="T13">
        <f t="shared" si="2"/>
        <v>0.49439934466473134</v>
      </c>
      <c r="U13">
        <f t="shared" si="3"/>
        <v>0.32853440596787842</v>
      </c>
      <c r="W13">
        <v>0.26061990689999998</v>
      </c>
      <c r="X13">
        <v>1030573609</v>
      </c>
      <c r="Y13">
        <v>268587998</v>
      </c>
      <c r="Z13">
        <v>1860</v>
      </c>
      <c r="AA13">
        <v>352095675</v>
      </c>
      <c r="AB13">
        <v>350</v>
      </c>
      <c r="AC13">
        <v>163084627</v>
      </c>
      <c r="AD13">
        <v>0</v>
      </c>
      <c r="AE13">
        <v>0</v>
      </c>
      <c r="AF13">
        <v>0</v>
      </c>
      <c r="AG13">
        <v>0</v>
      </c>
      <c r="AH13">
        <f t="shared" si="4"/>
        <v>2210</v>
      </c>
      <c r="AI13">
        <f t="shared" si="5"/>
        <v>2.1444368269282936</v>
      </c>
      <c r="AJ13">
        <f t="shared" si="6"/>
        <v>1.8048201348808264</v>
      </c>
      <c r="AK13">
        <f t="shared" si="7"/>
        <v>0.33961669204746736</v>
      </c>
    </row>
    <row r="14" spans="1:37" x14ac:dyDescent="0.25">
      <c r="A14">
        <v>1</v>
      </c>
      <c r="B14">
        <v>8</v>
      </c>
      <c r="C14">
        <v>64</v>
      </c>
      <c r="D14">
        <v>0</v>
      </c>
      <c r="E14">
        <v>0</v>
      </c>
      <c r="G14">
        <v>0.32876927810000001</v>
      </c>
      <c r="H14">
        <v>1001417185</v>
      </c>
      <c r="I14">
        <v>329235205</v>
      </c>
      <c r="J14">
        <v>4951</v>
      </c>
      <c r="K14">
        <v>329337984</v>
      </c>
      <c r="L14">
        <v>329</v>
      </c>
      <c r="M14">
        <v>171107167</v>
      </c>
      <c r="N14">
        <v>0</v>
      </c>
      <c r="O14">
        <v>0</v>
      </c>
      <c r="P14">
        <v>0</v>
      </c>
      <c r="Q14">
        <v>0</v>
      </c>
      <c r="R14">
        <f t="shared" si="0"/>
        <v>5280</v>
      </c>
      <c r="S14">
        <f t="shared" si="1"/>
        <v>5.2725278526151911</v>
      </c>
      <c r="T14">
        <f t="shared" si="2"/>
        <v>0.49439934466473134</v>
      </c>
      <c r="U14">
        <f t="shared" si="3"/>
        <v>0.32853440596787842</v>
      </c>
      <c r="W14">
        <v>0.26061994939999999</v>
      </c>
      <c r="X14">
        <v>1030573441</v>
      </c>
      <c r="Y14">
        <v>268587998</v>
      </c>
      <c r="Z14">
        <v>1860</v>
      </c>
      <c r="AA14">
        <v>352095675</v>
      </c>
      <c r="AB14">
        <v>327</v>
      </c>
      <c r="AC14">
        <v>163084627</v>
      </c>
      <c r="AD14">
        <v>0</v>
      </c>
      <c r="AE14">
        <v>0</v>
      </c>
      <c r="AF14">
        <v>0</v>
      </c>
      <c r="AG14">
        <v>0</v>
      </c>
      <c r="AH14">
        <f t="shared" si="4"/>
        <v>2187</v>
      </c>
      <c r="AI14">
        <f t="shared" si="5"/>
        <v>2.1221195045332046</v>
      </c>
      <c r="AJ14">
        <f t="shared" si="6"/>
        <v>1.8048204290954555</v>
      </c>
      <c r="AK14">
        <f t="shared" si="7"/>
        <v>0.31729907543774943</v>
      </c>
    </row>
    <row r="16" spans="1:37" x14ac:dyDescent="0.25">
      <c r="A16">
        <v>1</v>
      </c>
      <c r="B16">
        <v>32</v>
      </c>
      <c r="C16">
        <v>64</v>
      </c>
      <c r="D16">
        <v>0</v>
      </c>
      <c r="E16">
        <v>0</v>
      </c>
      <c r="G16">
        <v>0.32876927810000001</v>
      </c>
      <c r="H16">
        <v>1001309299</v>
      </c>
      <c r="I16">
        <v>329235205</v>
      </c>
      <c r="J16">
        <v>493</v>
      </c>
      <c r="K16">
        <v>329337984</v>
      </c>
      <c r="L16">
        <v>329</v>
      </c>
      <c r="M16">
        <v>171107167</v>
      </c>
      <c r="N16">
        <v>0</v>
      </c>
      <c r="O16">
        <v>0</v>
      </c>
      <c r="P16">
        <v>0</v>
      </c>
      <c r="Q16">
        <v>0</v>
      </c>
      <c r="R16">
        <f t="shared" si="0"/>
        <v>822</v>
      </c>
      <c r="Y16">
        <v>268587998</v>
      </c>
      <c r="Z16">
        <v>565</v>
      </c>
      <c r="AA16">
        <v>352095675</v>
      </c>
      <c r="AB16">
        <v>327</v>
      </c>
      <c r="AC16">
        <v>163084627</v>
      </c>
      <c r="AD16">
        <v>0</v>
      </c>
      <c r="AE16">
        <v>0</v>
      </c>
      <c r="AF16">
        <v>0</v>
      </c>
      <c r="AG16">
        <v>0</v>
      </c>
      <c r="AH16">
        <f t="shared" si="4"/>
        <v>892</v>
      </c>
    </row>
    <row r="17" spans="1:37" x14ac:dyDescent="0.25">
      <c r="A17">
        <v>1</v>
      </c>
      <c r="B17">
        <v>32</v>
      </c>
      <c r="C17">
        <v>64</v>
      </c>
      <c r="D17">
        <v>256</v>
      </c>
      <c r="E17">
        <v>0</v>
      </c>
      <c r="F17">
        <v>0.50065499999999996</v>
      </c>
      <c r="G17">
        <v>0.3288047013</v>
      </c>
      <c r="H17">
        <v>1001309299</v>
      </c>
      <c r="I17">
        <v>329235205</v>
      </c>
      <c r="J17">
        <v>493</v>
      </c>
      <c r="K17">
        <v>329337984</v>
      </c>
      <c r="L17">
        <v>329</v>
      </c>
      <c r="M17">
        <v>171107167</v>
      </c>
      <c r="N17">
        <v>753</v>
      </c>
      <c r="O17">
        <v>820</v>
      </c>
      <c r="P17">
        <v>0</v>
      </c>
      <c r="Q17">
        <v>0</v>
      </c>
      <c r="R17">
        <f t="shared" si="0"/>
        <v>1575</v>
      </c>
      <c r="S17">
        <f>R17/H17*10^6</f>
        <v>1.5729405505101575</v>
      </c>
      <c r="T17">
        <f t="shared" si="2"/>
        <v>4.923553596200049E-2</v>
      </c>
      <c r="U17">
        <f t="shared" si="3"/>
        <v>0.32856980388434404</v>
      </c>
      <c r="W17">
        <v>0.25701028860000003</v>
      </c>
      <c r="X17">
        <v>5696647971</v>
      </c>
      <c r="Y17">
        <v>1464097139</v>
      </c>
      <c r="Z17">
        <v>565</v>
      </c>
      <c r="AA17">
        <v>352095675</v>
      </c>
      <c r="AB17">
        <v>327</v>
      </c>
      <c r="AC17">
        <v>163084627</v>
      </c>
      <c r="AD17">
        <v>872</v>
      </c>
      <c r="AE17">
        <v>892</v>
      </c>
      <c r="AF17">
        <v>0</v>
      </c>
      <c r="AG17">
        <v>0</v>
      </c>
      <c r="AH17">
        <f t="shared" si="4"/>
        <v>1764</v>
      </c>
      <c r="AI17">
        <f t="shared" si="5"/>
        <v>0.30965578511784786</v>
      </c>
      <c r="AJ17">
        <f t="shared" si="6"/>
        <v>9.9181132988426332E-2</v>
      </c>
      <c r="AK17">
        <f t="shared" si="7"/>
        <v>5.7402177853478599E-2</v>
      </c>
    </row>
    <row r="18" spans="1:37" x14ac:dyDescent="0.25">
      <c r="A18">
        <v>1</v>
      </c>
      <c r="B18">
        <v>32</v>
      </c>
      <c r="C18">
        <v>64</v>
      </c>
      <c r="D18">
        <v>256</v>
      </c>
      <c r="E18">
        <v>8192</v>
      </c>
      <c r="F18">
        <v>0.50066699999999997</v>
      </c>
      <c r="G18">
        <v>0.32879665499999999</v>
      </c>
      <c r="H18">
        <v>1001333803</v>
      </c>
      <c r="I18">
        <v>329235205</v>
      </c>
      <c r="J18">
        <v>493</v>
      </c>
      <c r="K18">
        <v>329337984</v>
      </c>
      <c r="L18">
        <v>329</v>
      </c>
      <c r="M18">
        <v>171107167</v>
      </c>
      <c r="N18">
        <v>753</v>
      </c>
      <c r="O18">
        <v>820</v>
      </c>
      <c r="P18">
        <v>753</v>
      </c>
      <c r="Q18">
        <v>820</v>
      </c>
      <c r="R18">
        <f t="shared" si="0"/>
        <v>2328</v>
      </c>
      <c r="S18">
        <f>R18/H18*10^6</f>
        <v>2.3248990426821732</v>
      </c>
      <c r="T18">
        <f t="shared" si="2"/>
        <v>4.9234331101473863E-2</v>
      </c>
      <c r="U18">
        <f t="shared" si="3"/>
        <v>0.32856176333437931</v>
      </c>
      <c r="W18">
        <v>0.2570071283</v>
      </c>
      <c r="X18">
        <v>5696718020</v>
      </c>
      <c r="Y18">
        <v>1464097139</v>
      </c>
      <c r="Z18">
        <v>565</v>
      </c>
      <c r="AA18">
        <v>352095675</v>
      </c>
      <c r="AB18">
        <v>327</v>
      </c>
      <c r="AC18">
        <v>163084627</v>
      </c>
      <c r="AD18">
        <v>872</v>
      </c>
      <c r="AE18">
        <v>892</v>
      </c>
      <c r="AF18">
        <v>872</v>
      </c>
      <c r="AG18">
        <v>892</v>
      </c>
      <c r="AH18">
        <f t="shared" si="4"/>
        <v>2636</v>
      </c>
      <c r="AI18">
        <f t="shared" si="5"/>
        <v>0.46272256951205037</v>
      </c>
      <c r="AJ18">
        <f t="shared" si="6"/>
        <v>9.9179913419692123E-2</v>
      </c>
      <c r="AK18">
        <f t="shared" si="7"/>
        <v>5.7401472014582879E-2</v>
      </c>
    </row>
    <row r="20" spans="1:37" x14ac:dyDescent="0.25">
      <c r="B20" t="s">
        <v>18</v>
      </c>
    </row>
    <row r="21" spans="1:37" x14ac:dyDescent="0.25">
      <c r="A21">
        <v>1</v>
      </c>
      <c r="B21">
        <v>32</v>
      </c>
      <c r="C21">
        <v>64</v>
      </c>
      <c r="D21">
        <v>256</v>
      </c>
      <c r="E21">
        <v>0</v>
      </c>
      <c r="G21">
        <v>2.5199223509999999</v>
      </c>
      <c r="H21">
        <v>130693539</v>
      </c>
      <c r="I21">
        <v>329337570</v>
      </c>
      <c r="J21">
        <v>800</v>
      </c>
      <c r="K21">
        <v>33689338</v>
      </c>
      <c r="L21">
        <v>911</v>
      </c>
      <c r="M21">
        <v>94160708</v>
      </c>
      <c r="N21">
        <v>884</v>
      </c>
      <c r="O21">
        <v>980</v>
      </c>
      <c r="W21">
        <v>1.763216334</v>
      </c>
      <c r="X21">
        <v>152328442</v>
      </c>
      <c r="Y21">
        <v>268587997</v>
      </c>
      <c r="Z21">
        <v>992</v>
      </c>
      <c r="AA21">
        <v>31096305</v>
      </c>
      <c r="AB21">
        <v>1716</v>
      </c>
      <c r="AC21">
        <v>76912426</v>
      </c>
      <c r="AD21">
        <v>1013</v>
      </c>
      <c r="AE21">
        <v>1072</v>
      </c>
    </row>
    <row r="22" spans="1:37" x14ac:dyDescent="0.25">
      <c r="A22">
        <v>2</v>
      </c>
      <c r="B22">
        <v>32</v>
      </c>
      <c r="C22">
        <v>64</v>
      </c>
      <c r="D22">
        <v>256</v>
      </c>
      <c r="E22">
        <v>0</v>
      </c>
      <c r="G22">
        <v>2.5371743430000002</v>
      </c>
      <c r="H22">
        <v>130693539</v>
      </c>
      <c r="I22">
        <v>331592294</v>
      </c>
      <c r="J22">
        <v>800</v>
      </c>
      <c r="K22">
        <v>33689338</v>
      </c>
      <c r="L22">
        <v>911</v>
      </c>
      <c r="M22">
        <v>94160708</v>
      </c>
      <c r="N22">
        <v>884</v>
      </c>
      <c r="O22">
        <v>980</v>
      </c>
      <c r="W22">
        <v>2.3904244819999998</v>
      </c>
      <c r="X22">
        <v>152328442</v>
      </c>
      <c r="Y22">
        <v>364129637</v>
      </c>
      <c r="Z22">
        <v>992</v>
      </c>
      <c r="AA22">
        <v>31096305</v>
      </c>
      <c r="AB22">
        <v>1716</v>
      </c>
      <c r="AC22">
        <v>76912426</v>
      </c>
      <c r="AD22">
        <v>1013</v>
      </c>
      <c r="AE22">
        <v>1072</v>
      </c>
    </row>
    <row r="23" spans="1:37" x14ac:dyDescent="0.25">
      <c r="A23">
        <v>4</v>
      </c>
      <c r="B23">
        <v>32</v>
      </c>
      <c r="C23">
        <v>64</v>
      </c>
      <c r="D23">
        <v>256</v>
      </c>
      <c r="E23">
        <v>0</v>
      </c>
      <c r="G23">
        <v>2.5371743430000002</v>
      </c>
      <c r="H23">
        <v>130693539</v>
      </c>
      <c r="I23">
        <v>331592294</v>
      </c>
      <c r="J23">
        <v>800</v>
      </c>
      <c r="K23">
        <v>33689338</v>
      </c>
      <c r="L23">
        <v>911</v>
      </c>
      <c r="M23">
        <v>94160708</v>
      </c>
      <c r="N23">
        <v>884</v>
      </c>
      <c r="O23">
        <v>980</v>
      </c>
      <c r="W23">
        <v>2.3904244819999998</v>
      </c>
      <c r="X23">
        <v>152328442</v>
      </c>
      <c r="Y23">
        <v>364129637</v>
      </c>
      <c r="Z23">
        <v>992</v>
      </c>
      <c r="AA23">
        <v>31096305</v>
      </c>
      <c r="AB23">
        <v>1716</v>
      </c>
      <c r="AC23">
        <v>76912426</v>
      </c>
      <c r="AD23">
        <v>1013</v>
      </c>
      <c r="AE23">
        <v>1072</v>
      </c>
    </row>
    <row r="25" spans="1:37" x14ac:dyDescent="0.25">
      <c r="G25">
        <v>7.6640753850000003</v>
      </c>
    </row>
    <row r="26" spans="1:37" x14ac:dyDescent="0.25">
      <c r="W26">
        <v>6.8605736549999996</v>
      </c>
    </row>
    <row r="34" spans="8:8" x14ac:dyDescent="0.25">
      <c r="H34">
        <v>1.924746869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CRC</vt:lpstr>
      <vt:lpstr>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</dc:creator>
  <cp:lastModifiedBy>Ellis</cp:lastModifiedBy>
  <dcterms:created xsi:type="dcterms:W3CDTF">2017-02-27T08:12:01Z</dcterms:created>
  <dcterms:modified xsi:type="dcterms:W3CDTF">2017-02-28T16:17:51Z</dcterms:modified>
</cp:coreProperties>
</file>