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2"/>
  <workbookPr defaultThemeVersion="202300"/>
  <mc:AlternateContent xmlns:mc="http://schemas.openxmlformats.org/markup-compatibility/2006">
    <mc:Choice Requires="x15">
      <x15ac:absPath xmlns:x15ac="http://schemas.microsoft.com/office/spreadsheetml/2010/11/ac" url="U:\dev\distance_sensor\pcb\distance_sensor_v2\"/>
    </mc:Choice>
  </mc:AlternateContent>
  <xr:revisionPtr revIDLastSave="0" documentId="13_ncr:1_{9705A6DC-2D3B-4494-BD46-71531E5AC7B9}" xr6:coauthVersionLast="47" xr6:coauthVersionMax="47" xr10:uidLastSave="{00000000-0000-0000-0000-000000000000}"/>
  <bookViews>
    <workbookView xWindow="990" yWindow="-120" windowWidth="27930" windowHeight="16440" tabRatio="458" xr2:uid="{A3180FC2-0C6A-4164-BA02-8C829DCF6D72}"/>
  </bookViews>
  <sheets>
    <sheet name="Sheet1" sheetId="1" r:id="rId1"/>
  </sheets>
  <definedNames>
    <definedName name="Cells">Sheet1!$I$8</definedName>
    <definedName name="Coulombs">Sheet1!$I$15</definedName>
    <definedName name="Coulombs_cell">Sheet1!$I$14</definedName>
    <definedName name="Coulombs_cycle">Sheet1!$I$18</definedName>
    <definedName name="Coulombs_reading">Sheet1!$I$10</definedName>
    <definedName name="Coulombs_sleep">Sheet1!$I$17</definedName>
    <definedName name="Cycles">Sheet1!$I$19</definedName>
    <definedName name="Days">Sheet1!$I$21</definedName>
    <definedName name="Hours">Sheet1!$I$20</definedName>
    <definedName name="mAh_cell">Sheet1!$I$9</definedName>
    <definedName name="Reading_time">Sheet1!$I$11</definedName>
    <definedName name="Sleep_current">Sheet1!$I$13</definedName>
    <definedName name="Sleep_hours">Sheet1!$I$12</definedName>
    <definedName name="Sleep_seconds">Sheet1!$I$16</definedName>
    <definedName name="vbat_ohms">Sheet1!#REF!</definedName>
    <definedName name="vbat_ohms_cell">Sheet1!#REF!</definedName>
    <definedName name="Years">Sheet1!$I$22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7" i="1" s="1"/>
  <c r="I14" i="1"/>
  <c r="I15" i="1" s="1"/>
  <c r="I18" i="1" l="1"/>
  <c r="I19" i="1" s="1"/>
  <c r="I20" i="1" s="1"/>
  <c r="I21" i="1" s="1"/>
  <c r="I22" i="1" s="1"/>
</calcChain>
</file>

<file path=xl/sharedStrings.xml><?xml version="1.0" encoding="utf-8"?>
<sst xmlns="http://schemas.openxmlformats.org/spreadsheetml/2006/main" count="43" uniqueCount="30">
  <si>
    <t>Cells</t>
  </si>
  <si>
    <t>Coulombs/cell</t>
  </si>
  <si>
    <t>Coulombs</t>
  </si>
  <si>
    <t>Coulombs/cycle</t>
  </si>
  <si>
    <t>Sleep hours</t>
  </si>
  <si>
    <t>Sleep seconds</t>
  </si>
  <si>
    <t>Sleep current</t>
  </si>
  <si>
    <t>Seconds</t>
  </si>
  <si>
    <t>Hours</t>
  </si>
  <si>
    <t>Int</t>
  </si>
  <si>
    <t>Coulombs/sleep</t>
  </si>
  <si>
    <t>Coulombs/reading</t>
  </si>
  <si>
    <t>Cycles</t>
  </si>
  <si>
    <t>Days</t>
  </si>
  <si>
    <t>Years</t>
  </si>
  <si>
    <t>mAh/cell</t>
  </si>
  <si>
    <t>mAh</t>
  </si>
  <si>
    <t>uAmps</t>
  </si>
  <si>
    <t>3 x AA Alkaline</t>
  </si>
  <si>
    <t>Total coulombs available</t>
  </si>
  <si>
    <t>Measured at 1.04 to 1.24 uAmps</t>
  </si>
  <si>
    <t>Total coulombs used in a sleep+measurement cycle</t>
  </si>
  <si>
    <t>Total sleep+measurement cycles available before battery drained</t>
  </si>
  <si>
    <t>Battery life</t>
  </si>
  <si>
    <t>Water Softener Salt Level Sensor Power Consumption</t>
  </si>
  <si>
    <t>Longer sleep time = fewer readings but more battery life</t>
  </si>
  <si>
    <t>Conservative estimate because it stops at around 1.1v (x3 = 3.3v but LDO)</t>
  </si>
  <si>
    <t>Reading time</t>
  </si>
  <si>
    <t>How long a reading takes, on average (depends on wifi connect/transmit time)</t>
  </si>
  <si>
    <t>Estimate, currently reading around 0.15 to 0.2 but weak wifi will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</si>
</sst>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1"/>
      <name val="Segoe UI"/>
      <family val="2"/>
    </font>
    <font>
      <sz val="11"/>
      <color rgb="FF3F3F76"/>
      <name val="Segoe UI"/>
      <family val="2"/>
    </font>
    <font>
      <b/>
      <sz val="11"/>
      <color rgb="FFFA7D00"/>
      <name val="Aptos Narrow"/>
      <family val="2"/>
      <scheme val="minor"/>
    </font>
    <font>
      <b/>
      <sz val="11"/>
      <color theme="1"/>
      <name val="Segoe UI"/>
      <family val="2"/>
    </font>
    <font>
      <sz val="11"/>
      <color rgb="FFFA7D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24994659260841701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1" applyNumberFormat="0" applyAlignment="0" applyProtection="0"/>
  </cellStyleXfs>
  <cellXfs count="37">
    <xf numFmtId="0" fontId="0" fillId="0" borderId="0" xfId="0"/>
    <xf numFmtId="0" fontId="2" fillId="0" borderId="0" xfId="0" applyFont="1"/>
    <xf numFmtId="0" fontId="2" fillId="4" borderId="5" xfId="0" applyFont="1" applyFill="1" applyBorder="1"/>
    <xf numFmtId="0" fontId="2" fillId="4" borderId="0" xfId="0" applyFont="1" applyFill="1"/>
    <xf numFmtId="0" fontId="2" fillId="4" borderId="6" xfId="0" applyFont="1" applyFill="1" applyBorder="1"/>
    <xf numFmtId="0" fontId="2" fillId="4" borderId="2" xfId="0" applyFont="1" applyFill="1" applyBorder="1"/>
    <xf numFmtId="0" fontId="2" fillId="4" borderId="4" xfId="0" applyFont="1" applyFill="1" applyBorder="1"/>
    <xf numFmtId="0" fontId="2" fillId="4" borderId="3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3" xfId="0" applyFont="1" applyFill="1" applyBorder="1"/>
    <xf numFmtId="0" fontId="6" fillId="3" borderId="14" xfId="2" applyFont="1" applyBorder="1" applyAlignment="1">
      <alignment horizontal="right" indent="1"/>
    </xf>
    <xf numFmtId="0" fontId="2" fillId="4" borderId="14" xfId="0" applyFont="1" applyFill="1" applyBorder="1" applyAlignment="1">
      <alignment horizontal="left" indent="1"/>
    </xf>
    <xf numFmtId="0" fontId="2" fillId="4" borderId="15" xfId="0" applyFont="1" applyFill="1" applyBorder="1"/>
    <xf numFmtId="0" fontId="2" fillId="4" borderId="16" xfId="0" applyFont="1" applyFill="1" applyBorder="1"/>
    <xf numFmtId="0" fontId="6" fillId="3" borderId="17" xfId="2" applyFont="1" applyBorder="1" applyAlignment="1">
      <alignment horizontal="right" indent="1"/>
    </xf>
    <xf numFmtId="0" fontId="2" fillId="4" borderId="17" xfId="0" applyFont="1" applyFill="1" applyBorder="1" applyAlignment="1">
      <alignment horizontal="left" indent="1"/>
    </xf>
    <xf numFmtId="0" fontId="2" fillId="4" borderId="18" xfId="0" applyFont="1" applyFill="1" applyBorder="1"/>
    <xf numFmtId="164" fontId="6" fillId="3" borderId="17" xfId="2" applyNumberFormat="1" applyFont="1" applyBorder="1" applyAlignment="1">
      <alignment horizontal="right" indent="1"/>
    </xf>
    <xf numFmtId="1" fontId="6" fillId="3" borderId="17" xfId="2" applyNumberFormat="1" applyFont="1" applyBorder="1" applyAlignment="1">
      <alignment horizontal="right" indent="1"/>
    </xf>
    <xf numFmtId="0" fontId="2" fillId="4" borderId="19" xfId="0" applyFont="1" applyFill="1" applyBorder="1"/>
    <xf numFmtId="164" fontId="6" fillId="3" borderId="20" xfId="2" applyNumberFormat="1" applyFont="1" applyBorder="1" applyAlignment="1">
      <alignment horizontal="right" indent="1"/>
    </xf>
    <xf numFmtId="0" fontId="2" fillId="4" borderId="20" xfId="0" applyFont="1" applyFill="1" applyBorder="1" applyAlignment="1">
      <alignment horizontal="left" indent="1"/>
    </xf>
    <xf numFmtId="0" fontId="2" fillId="4" borderId="21" xfId="0" applyFont="1" applyFill="1" applyBorder="1"/>
    <xf numFmtId="0" fontId="2" fillId="4" borderId="22" xfId="0" applyFont="1" applyFill="1" applyBorder="1"/>
    <xf numFmtId="0" fontId="3" fillId="2" borderId="23" xfId="1" applyFont="1" applyBorder="1" applyAlignment="1">
      <alignment horizontal="right" indent="1"/>
    </xf>
    <xf numFmtId="0" fontId="2" fillId="4" borderId="23" xfId="0" applyFont="1" applyFill="1" applyBorder="1" applyAlignment="1">
      <alignment horizontal="left" indent="1"/>
    </xf>
    <xf numFmtId="0" fontId="2" fillId="4" borderId="24" xfId="0" applyFont="1" applyFill="1" applyBorder="1"/>
    <xf numFmtId="0" fontId="3" fillId="2" borderId="17" xfId="1" applyFont="1" applyBorder="1" applyAlignment="1">
      <alignment horizontal="right" indent="1"/>
    </xf>
    <xf numFmtId="0" fontId="2" fillId="4" borderId="25" xfId="0" applyFont="1" applyFill="1" applyBorder="1"/>
    <xf numFmtId="0" fontId="3" fillId="2" borderId="26" xfId="1" applyFont="1" applyBorder="1" applyAlignment="1">
      <alignment horizontal="right" indent="1"/>
    </xf>
    <xf numFmtId="0" fontId="2" fillId="4" borderId="26" xfId="0" applyFont="1" applyFill="1" applyBorder="1" applyAlignment="1">
      <alignment horizontal="left" indent="1"/>
    </xf>
    <xf numFmtId="0" fontId="2" fillId="4" borderId="27" xfId="0" applyFont="1" applyFill="1" applyBorder="1"/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0295-5E85-4D37-88E6-1E75CDA37C76}">
  <dimension ref="G5:L24"/>
  <sheetViews>
    <sheetView tabSelected="1" workbookViewId="0">
      <selection activeCell="N17" sqref="N17"/>
    </sheetView>
  </sheetViews>
  <sheetFormatPr defaultRowHeight="16.5" x14ac:dyDescent="0.3"/>
  <cols>
    <col min="1" max="7" width="9.140625" style="1"/>
    <col min="8" max="8" width="20.140625" style="1" customWidth="1"/>
    <col min="9" max="9" width="10.85546875" style="1" customWidth="1"/>
    <col min="10" max="10" width="15" style="1" customWidth="1"/>
    <col min="11" max="11" width="77.7109375" style="1" bestFit="1" customWidth="1"/>
    <col min="12" max="16384" width="9.140625" style="1"/>
  </cols>
  <sheetData>
    <row r="5" spans="7:12" x14ac:dyDescent="0.3">
      <c r="G5" s="5"/>
      <c r="H5" s="7"/>
      <c r="I5" s="7"/>
      <c r="J5" s="7"/>
      <c r="K5" s="7"/>
      <c r="L5" s="6"/>
    </row>
    <row r="6" spans="7:12" x14ac:dyDescent="0.3">
      <c r="G6" s="2"/>
      <c r="H6" s="3"/>
      <c r="I6" s="3"/>
      <c r="J6" s="3"/>
      <c r="K6" s="3"/>
      <c r="L6" s="4"/>
    </row>
    <row r="7" spans="7:12" x14ac:dyDescent="0.3">
      <c r="G7" s="2"/>
      <c r="H7" s="34" t="s">
        <v>24</v>
      </c>
      <c r="I7" s="35"/>
      <c r="J7" s="35"/>
      <c r="K7" s="36"/>
      <c r="L7" s="4"/>
    </row>
    <row r="8" spans="7:12" x14ac:dyDescent="0.3">
      <c r="G8" s="2"/>
      <c r="H8" s="25" t="s">
        <v>0</v>
      </c>
      <c r="I8" s="26">
        <v>3</v>
      </c>
      <c r="J8" s="27" t="s">
        <v>9</v>
      </c>
      <c r="K8" s="28" t="s">
        <v>18</v>
      </c>
      <c r="L8" s="4"/>
    </row>
    <row r="9" spans="7:12" x14ac:dyDescent="0.3">
      <c r="G9" s="2"/>
      <c r="H9" s="15" t="s">
        <v>15</v>
      </c>
      <c r="I9" s="29">
        <v>500</v>
      </c>
      <c r="J9" s="17" t="s">
        <v>16</v>
      </c>
      <c r="K9" s="18" t="s">
        <v>26</v>
      </c>
      <c r="L9" s="4"/>
    </row>
    <row r="10" spans="7:12" x14ac:dyDescent="0.3">
      <c r="G10" s="2"/>
      <c r="H10" s="15" t="s">
        <v>11</v>
      </c>
      <c r="I10" s="29">
        <v>0.4</v>
      </c>
      <c r="J10" s="17" t="s">
        <v>2</v>
      </c>
      <c r="K10" s="18" t="s">
        <v>29</v>
      </c>
      <c r="L10" s="4"/>
    </row>
    <row r="11" spans="7:12" x14ac:dyDescent="0.3">
      <c r="G11" s="2"/>
      <c r="H11" s="15" t="s">
        <v>27</v>
      </c>
      <c r="I11" s="29">
        <v>3</v>
      </c>
      <c r="J11" s="17" t="s">
        <v>7</v>
      </c>
      <c r="K11" s="18" t="s">
        <v>28</v>
      </c>
      <c r="L11" s="4"/>
    </row>
    <row r="12" spans="7:12" x14ac:dyDescent="0.3">
      <c r="G12" s="2"/>
      <c r="H12" s="15" t="s">
        <v>4</v>
      </c>
      <c r="I12" s="29">
        <v>4</v>
      </c>
      <c r="J12" s="17" t="s">
        <v>8</v>
      </c>
      <c r="K12" s="18" t="s">
        <v>25</v>
      </c>
      <c r="L12" s="4"/>
    </row>
    <row r="13" spans="7:12" ht="17.25" thickBot="1" x14ac:dyDescent="0.35">
      <c r="G13" s="2"/>
      <c r="H13" s="30" t="s">
        <v>6</v>
      </c>
      <c r="I13" s="31">
        <v>1.25</v>
      </c>
      <c r="J13" s="32" t="s">
        <v>17</v>
      </c>
      <c r="K13" s="33" t="s">
        <v>20</v>
      </c>
      <c r="L13" s="4"/>
    </row>
    <row r="14" spans="7:12" x14ac:dyDescent="0.3">
      <c r="G14" s="2"/>
      <c r="H14" s="11" t="s">
        <v>1</v>
      </c>
      <c r="I14" s="12">
        <f>mAh_cell/1000*3600</f>
        <v>1800</v>
      </c>
      <c r="J14" s="13" t="s">
        <v>2</v>
      </c>
      <c r="K14" s="14"/>
      <c r="L14" s="4"/>
    </row>
    <row r="15" spans="7:12" x14ac:dyDescent="0.3">
      <c r="G15" s="2"/>
      <c r="H15" s="15" t="s">
        <v>2</v>
      </c>
      <c r="I15" s="16">
        <f>Coulombs_cell*Cells</f>
        <v>5400</v>
      </c>
      <c r="J15" s="17" t="s">
        <v>2</v>
      </c>
      <c r="K15" s="18" t="s">
        <v>19</v>
      </c>
      <c r="L15" s="4"/>
    </row>
    <row r="16" spans="7:12" x14ac:dyDescent="0.3">
      <c r="G16" s="2"/>
      <c r="H16" s="15" t="s">
        <v>5</v>
      </c>
      <c r="I16" s="16">
        <f>Sleep_hours*3600-Reading_time</f>
        <v>14397</v>
      </c>
      <c r="J16" s="17" t="s">
        <v>7</v>
      </c>
      <c r="K16" s="18"/>
      <c r="L16" s="4"/>
    </row>
    <row r="17" spans="7:12" x14ac:dyDescent="0.3">
      <c r="G17" s="2"/>
      <c r="H17" s="15" t="s">
        <v>10</v>
      </c>
      <c r="I17" s="19">
        <f>Sleep_current/1000000*Sleep_seconds</f>
        <v>1.7996250000000002E-2</v>
      </c>
      <c r="J17" s="17" t="s">
        <v>2</v>
      </c>
      <c r="K17" s="18"/>
      <c r="L17" s="4"/>
    </row>
    <row r="18" spans="7:12" x14ac:dyDescent="0.3">
      <c r="G18" s="2"/>
      <c r="H18" s="15" t="s">
        <v>3</v>
      </c>
      <c r="I18" s="19">
        <f>Coulombs_sleep+Coulombs_reading</f>
        <v>0.41799625000000001</v>
      </c>
      <c r="J18" s="17" t="s">
        <v>2</v>
      </c>
      <c r="K18" s="18" t="s">
        <v>21</v>
      </c>
      <c r="L18" s="4"/>
    </row>
    <row r="19" spans="7:12" x14ac:dyDescent="0.3">
      <c r="G19" s="2"/>
      <c r="H19" s="15" t="s">
        <v>12</v>
      </c>
      <c r="I19" s="20">
        <f>Coulombs/Coulombs_cycle</f>
        <v>12918.776185193048</v>
      </c>
      <c r="J19" s="17" t="s">
        <v>9</v>
      </c>
      <c r="K19" s="18" t="s">
        <v>22</v>
      </c>
      <c r="L19" s="4"/>
    </row>
    <row r="20" spans="7:12" x14ac:dyDescent="0.3">
      <c r="G20" s="2"/>
      <c r="H20" s="15" t="s">
        <v>8</v>
      </c>
      <c r="I20" s="20">
        <f>Cycles*Sleep_hours</f>
        <v>51675.104740772193</v>
      </c>
      <c r="J20" s="17" t="s">
        <v>8</v>
      </c>
      <c r="K20" s="18" t="s">
        <v>23</v>
      </c>
      <c r="L20" s="4"/>
    </row>
    <row r="21" spans="7:12" x14ac:dyDescent="0.3">
      <c r="G21" s="2"/>
      <c r="H21" s="15" t="s">
        <v>13</v>
      </c>
      <c r="I21" s="20">
        <f>Hours/24</f>
        <v>2153.1293641988414</v>
      </c>
      <c r="J21" s="17" t="s">
        <v>13</v>
      </c>
      <c r="K21" s="18" t="s">
        <v>23</v>
      </c>
      <c r="L21" s="4"/>
    </row>
    <row r="22" spans="7:12" x14ac:dyDescent="0.3">
      <c r="G22" s="2"/>
      <c r="H22" s="21" t="s">
        <v>14</v>
      </c>
      <c r="I22" s="22">
        <f>Days/365.25</f>
        <v>5.8949469245690382</v>
      </c>
      <c r="J22" s="23" t="s">
        <v>14</v>
      </c>
      <c r="K22" s="24" t="s">
        <v>23</v>
      </c>
      <c r="L22" s="4"/>
    </row>
    <row r="23" spans="7:12" x14ac:dyDescent="0.3">
      <c r="G23" s="2"/>
      <c r="H23" s="3"/>
      <c r="I23" s="3"/>
      <c r="J23" s="3"/>
      <c r="K23" s="3"/>
      <c r="L23" s="4"/>
    </row>
    <row r="24" spans="7:12" x14ac:dyDescent="0.3">
      <c r="G24" s="8"/>
      <c r="H24" s="9"/>
      <c r="I24" s="9"/>
      <c r="J24" s="9"/>
      <c r="K24" s="9"/>
      <c r="L24" s="10"/>
    </row>
  </sheetData>
  <mergeCells count="1">
    <mergeCell ref="H7:K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Cells</vt:lpstr>
      <vt:lpstr>Coulombs</vt:lpstr>
      <vt:lpstr>Coulombs_cell</vt:lpstr>
      <vt:lpstr>Coulombs_cycle</vt:lpstr>
      <vt:lpstr>Coulombs_reading</vt:lpstr>
      <vt:lpstr>Coulombs_sleep</vt:lpstr>
      <vt:lpstr>Cycles</vt:lpstr>
      <vt:lpstr>Days</vt:lpstr>
      <vt:lpstr>Hours</vt:lpstr>
      <vt:lpstr>mAh_cell</vt:lpstr>
      <vt:lpstr>Reading_time</vt:lpstr>
      <vt:lpstr>Sleep_current</vt:lpstr>
      <vt:lpstr>Sleep_hours</vt:lpstr>
      <vt:lpstr>Sleep_seconds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Skilbeck</dc:creator>
  <cp:lastModifiedBy>Charlie Skilbeck</cp:lastModifiedBy>
  <dcterms:created xsi:type="dcterms:W3CDTF">2023-10-20T16:08:00Z</dcterms:created>
  <dcterms:modified xsi:type="dcterms:W3CDTF">2023-11-06T00:51:53Z</dcterms:modified>
</cp:coreProperties>
</file>