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bkappes/Dropbox (BeamTeam)/projects/Quality Made/workspace/QualityMade/src/python/scripts/data/"/>
    </mc:Choice>
  </mc:AlternateContent>
  <xr:revisionPtr revIDLastSave="0" documentId="13_ncr:1_{92BBD6D8-3CA2-E345-9B17-91D6312EF0A0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L1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J4" i="1" l="1"/>
  <c r="F5" i="1"/>
  <c r="G5" i="1" s="1"/>
  <c r="J5" i="1" s="1"/>
  <c r="F6" i="1"/>
  <c r="G6" i="1" s="1"/>
  <c r="J6" i="1" s="1"/>
  <c r="F7" i="1"/>
  <c r="G7" i="1" s="1"/>
  <c r="J7" i="1" s="1"/>
  <c r="F8" i="1"/>
  <c r="G8" i="1" s="1"/>
  <c r="J8" i="1" s="1"/>
  <c r="F9" i="1"/>
  <c r="G9" i="1" s="1"/>
  <c r="J9" i="1" s="1"/>
  <c r="F10" i="1"/>
  <c r="G10" i="1" s="1"/>
  <c r="J10" i="1" s="1"/>
  <c r="F11" i="1"/>
  <c r="G11" i="1" s="1"/>
  <c r="J11" i="1" s="1"/>
  <c r="F12" i="1"/>
  <c r="G12" i="1" s="1"/>
  <c r="J12" i="1" s="1"/>
  <c r="F13" i="1"/>
  <c r="G13" i="1" s="1"/>
  <c r="J13" i="1" s="1"/>
  <c r="F14" i="1"/>
  <c r="G14" i="1" s="1"/>
  <c r="J14" i="1" s="1"/>
  <c r="F15" i="1"/>
  <c r="G15" i="1" s="1"/>
  <c r="J15" i="1" s="1"/>
  <c r="F16" i="1"/>
  <c r="G16" i="1" s="1"/>
  <c r="J16" i="1" s="1"/>
  <c r="F17" i="1"/>
  <c r="G17" i="1" s="1"/>
  <c r="J17" i="1" s="1"/>
  <c r="F18" i="1"/>
  <c r="G18" i="1" s="1"/>
  <c r="J18" i="1" s="1"/>
  <c r="F19" i="1"/>
  <c r="G19" i="1" s="1"/>
  <c r="J19" i="1" s="1"/>
</calcChain>
</file>

<file path=xl/sharedStrings.xml><?xml version="1.0" encoding="utf-8"?>
<sst xmlns="http://schemas.openxmlformats.org/spreadsheetml/2006/main" count="23" uniqueCount="23">
  <si>
    <t>Sr No.</t>
  </si>
  <si>
    <t>Controllable parameter</t>
  </si>
  <si>
    <t>Laser power (W)</t>
  </si>
  <si>
    <t>Travel speed (mm/sec)</t>
  </si>
  <si>
    <t>Bead geometry</t>
  </si>
  <si>
    <t>Measurable parameter (as a function of position and time)</t>
  </si>
  <si>
    <t>Molten pool geometry</t>
  </si>
  <si>
    <t>Temperature</t>
  </si>
  <si>
    <t>Temp MP (Celsius)</t>
  </si>
  <si>
    <t>Temp leading (Celsius)</t>
  </si>
  <si>
    <t>Temp trailing (Celsius)</t>
  </si>
  <si>
    <t>Bead width (mm)</t>
  </si>
  <si>
    <t>Bead length (mm)</t>
  </si>
  <si>
    <t>Bead height (mm)</t>
  </si>
  <si>
    <t>Bead Vol (mm^3)</t>
  </si>
  <si>
    <t>Layer Time (s)</t>
  </si>
  <si>
    <t>WFR (mm/s)</t>
  </si>
  <si>
    <t>HWP (W)</t>
  </si>
  <si>
    <t>Build Specifications</t>
  </si>
  <si>
    <t>MP width (mm)</t>
  </si>
  <si>
    <t>MP length (mm)</t>
  </si>
  <si>
    <t>MP depth (mm)</t>
  </si>
  <si>
    <t>A note about temperature measurements: Leading temperatures are taken 1.375" ahead of the laser and the trailing temperature is taken 1"  behind the laser. I have included the melt pool temperature as you have requested Noopur. However I cannot stress enough that this is a meaningless number as the heat transfer within the melt pool is very complex and not fully accounted for in our models.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</si>
</sst>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3" xfId="0" applyNumberFormat="1" applyBorder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B21" sqref="B21:P21"/>
    </sheetView>
  </sheetViews>
  <sheetFormatPr baseColWidth="10" defaultColWidth="8.83203125" defaultRowHeight="15"/>
  <cols>
    <col min="1" max="1" width="6.33203125" bestFit="1" customWidth="1"/>
    <col min="2" max="3" width="7" customWidth="1"/>
    <col min="4" max="4" width="5.83203125" customWidth="1"/>
    <col min="5" max="5" width="5.6640625" customWidth="1"/>
    <col min="6" max="6" width="6.6640625" customWidth="1"/>
    <col min="7" max="7" width="7.83203125" customWidth="1"/>
    <col min="8" max="8" width="6" customWidth="1"/>
    <col min="9" max="9" width="5.83203125" customWidth="1"/>
    <col min="10" max="10" width="7" customWidth="1"/>
    <col min="11" max="11" width="5.83203125" customWidth="1"/>
    <col min="12" max="12" width="6.6640625" customWidth="1"/>
    <col min="13" max="13" width="5.1640625" customWidth="1"/>
    <col min="14" max="14" width="7" customWidth="1"/>
    <col min="15" max="15" width="4.6640625" customWidth="1"/>
    <col min="16" max="16" width="5.5" customWidth="1"/>
    <col min="20" max="20" width="5.6640625" customWidth="1"/>
  </cols>
  <sheetData>
    <row r="1" spans="1:20" ht="16" thickBot="1">
      <c r="A1" s="35" t="s">
        <v>0</v>
      </c>
      <c r="B1" s="42" t="s">
        <v>1</v>
      </c>
      <c r="C1" s="43"/>
      <c r="D1" s="43"/>
      <c r="E1" s="44"/>
      <c r="F1" s="42" t="s">
        <v>18</v>
      </c>
      <c r="G1" s="44"/>
      <c r="H1" s="48" t="s">
        <v>5</v>
      </c>
      <c r="I1" s="49"/>
      <c r="J1" s="49"/>
      <c r="K1" s="49"/>
      <c r="L1" s="49"/>
      <c r="M1" s="49"/>
      <c r="N1" s="49"/>
      <c r="O1" s="49"/>
      <c r="P1" s="50"/>
      <c r="Q1" s="37" t="s">
        <v>22</v>
      </c>
      <c r="R1" s="38"/>
      <c r="S1" s="38"/>
      <c r="T1" s="38"/>
    </row>
    <row r="2" spans="1:20">
      <c r="A2" s="36"/>
      <c r="B2" s="45"/>
      <c r="C2" s="46"/>
      <c r="D2" s="46"/>
      <c r="E2" s="47"/>
      <c r="F2" s="45"/>
      <c r="G2" s="47"/>
      <c r="H2" s="39" t="s">
        <v>4</v>
      </c>
      <c r="I2" s="40"/>
      <c r="J2" s="41"/>
      <c r="K2" s="39" t="s">
        <v>6</v>
      </c>
      <c r="L2" s="40"/>
      <c r="M2" s="40"/>
      <c r="N2" s="39" t="s">
        <v>7</v>
      </c>
      <c r="O2" s="40"/>
      <c r="P2" s="41"/>
      <c r="Q2" s="37"/>
      <c r="R2" s="38"/>
      <c r="S2" s="38"/>
      <c r="T2" s="38"/>
    </row>
    <row r="3" spans="1:20" ht="108">
      <c r="A3" s="36"/>
      <c r="B3" s="18" t="s">
        <v>2</v>
      </c>
      <c r="C3" s="19" t="s">
        <v>3</v>
      </c>
      <c r="D3" s="19" t="s">
        <v>17</v>
      </c>
      <c r="E3" s="20" t="s">
        <v>16</v>
      </c>
      <c r="F3" s="18" t="s">
        <v>15</v>
      </c>
      <c r="G3" s="20" t="s">
        <v>14</v>
      </c>
      <c r="H3" s="18" t="s">
        <v>11</v>
      </c>
      <c r="I3" s="19" t="s">
        <v>12</v>
      </c>
      <c r="J3" s="20" t="s">
        <v>13</v>
      </c>
      <c r="K3" s="18" t="s">
        <v>19</v>
      </c>
      <c r="L3" s="19" t="s">
        <v>20</v>
      </c>
      <c r="M3" s="19" t="s">
        <v>21</v>
      </c>
      <c r="N3" s="23" t="s">
        <v>8</v>
      </c>
      <c r="O3" s="24" t="s">
        <v>9</v>
      </c>
      <c r="P3" s="25" t="s">
        <v>10</v>
      </c>
      <c r="Q3" s="37"/>
      <c r="R3" s="38"/>
      <c r="S3" s="38"/>
      <c r="T3" s="38"/>
    </row>
    <row r="4" spans="1:20">
      <c r="A4" s="10">
        <v>1</v>
      </c>
      <c r="B4" s="4">
        <v>3000</v>
      </c>
      <c r="C4" s="5">
        <v>2</v>
      </c>
      <c r="D4" s="5">
        <v>300</v>
      </c>
      <c r="E4" s="6">
        <v>40</v>
      </c>
      <c r="F4" s="1">
        <f>300/C4</f>
        <v>150</v>
      </c>
      <c r="G4" s="21">
        <f>(E4*F4)*1.98</f>
        <v>11880</v>
      </c>
      <c r="H4" s="33">
        <f>K4</f>
        <v>10.875400000000001</v>
      </c>
      <c r="I4" s="2">
        <v>300</v>
      </c>
      <c r="J4" s="14">
        <f>G4/(H4*I4)</f>
        <v>3.6412453794802948</v>
      </c>
      <c r="K4" s="33">
        <v>10.875400000000001</v>
      </c>
      <c r="L4" s="2">
        <v>13.321999999999999</v>
      </c>
      <c r="M4" s="2">
        <v>4.3738000000000001</v>
      </c>
      <c r="N4" s="27">
        <v>4166.2</v>
      </c>
      <c r="O4" s="29">
        <v>22</v>
      </c>
      <c r="P4" s="31">
        <v>865.94500000000005</v>
      </c>
      <c r="Q4" s="37"/>
      <c r="R4" s="38"/>
      <c r="S4" s="38"/>
      <c r="T4" s="38"/>
    </row>
    <row r="5" spans="1:20">
      <c r="A5" s="10">
        <v>2</v>
      </c>
      <c r="B5" s="4">
        <v>3000</v>
      </c>
      <c r="C5" s="5">
        <v>6</v>
      </c>
      <c r="D5" s="5">
        <v>300</v>
      </c>
      <c r="E5" s="6">
        <v>40</v>
      </c>
      <c r="F5" s="1">
        <f t="shared" ref="F5:F19" si="0">300/C5</f>
        <v>50</v>
      </c>
      <c r="G5" s="21">
        <f t="shared" ref="G5:G19" si="1">(E5*F5)*1.98</f>
        <v>3960</v>
      </c>
      <c r="H5" s="33">
        <f t="shared" ref="H5:H19" si="2">K5</f>
        <v>8.2439999999999998</v>
      </c>
      <c r="I5" s="2">
        <v>300</v>
      </c>
      <c r="J5" s="14">
        <f t="shared" ref="J5:J19" si="3">G5/(H5*I5)</f>
        <v>1.6011644832605532</v>
      </c>
      <c r="K5" s="33">
        <v>8.2439999999999998</v>
      </c>
      <c r="L5" s="2">
        <v>11.85</v>
      </c>
      <c r="M5" s="2">
        <v>2.6181000000000001</v>
      </c>
      <c r="N5" s="27">
        <v>3613.2</v>
      </c>
      <c r="O5" s="29">
        <v>22</v>
      </c>
      <c r="P5" s="31">
        <v>842.14</v>
      </c>
      <c r="Q5" s="37"/>
      <c r="R5" s="38"/>
      <c r="S5" s="38"/>
      <c r="T5" s="38"/>
    </row>
    <row r="6" spans="1:20">
      <c r="A6" s="10">
        <v>3</v>
      </c>
      <c r="B6" s="4">
        <v>3000</v>
      </c>
      <c r="C6" s="5">
        <v>10</v>
      </c>
      <c r="D6" s="5">
        <v>300</v>
      </c>
      <c r="E6" s="6">
        <v>40</v>
      </c>
      <c r="F6" s="1">
        <f t="shared" si="0"/>
        <v>30</v>
      </c>
      <c r="G6" s="21">
        <f t="shared" si="1"/>
        <v>2376</v>
      </c>
      <c r="H6" s="33">
        <f t="shared" si="2"/>
        <v>7.2812000000000001</v>
      </c>
      <c r="I6" s="2">
        <v>300</v>
      </c>
      <c r="J6" s="14">
        <f t="shared" si="3"/>
        <v>1.0877327912981376</v>
      </c>
      <c r="K6" s="33">
        <v>7.2812000000000001</v>
      </c>
      <c r="L6" s="2">
        <v>10.738799999999999</v>
      </c>
      <c r="M6" s="2">
        <v>1.9006000000000001</v>
      </c>
      <c r="N6" s="27">
        <v>3425.1</v>
      </c>
      <c r="O6" s="26">
        <v>22</v>
      </c>
      <c r="P6" s="31">
        <v>827.22</v>
      </c>
      <c r="Q6" s="37"/>
      <c r="R6" s="38"/>
      <c r="S6" s="38"/>
      <c r="T6" s="38"/>
    </row>
    <row r="7" spans="1:20">
      <c r="A7" s="10">
        <v>4</v>
      </c>
      <c r="B7" s="4">
        <v>3000</v>
      </c>
      <c r="C7" s="5">
        <v>14</v>
      </c>
      <c r="D7" s="5">
        <v>300</v>
      </c>
      <c r="E7" s="6">
        <v>40</v>
      </c>
      <c r="F7" s="12">
        <f t="shared" si="0"/>
        <v>21.428571428571427</v>
      </c>
      <c r="G7" s="21">
        <f t="shared" si="1"/>
        <v>1697.1428571428571</v>
      </c>
      <c r="H7" s="33">
        <f t="shared" si="2"/>
        <v>6.7305000000000001</v>
      </c>
      <c r="I7" s="2">
        <v>300</v>
      </c>
      <c r="J7" s="14">
        <f t="shared" si="3"/>
        <v>0.84052341685504151</v>
      </c>
      <c r="K7" s="33">
        <v>6.7305000000000001</v>
      </c>
      <c r="L7" s="17">
        <v>9.7281999999999993</v>
      </c>
      <c r="M7" s="2">
        <v>1.5672999999999999</v>
      </c>
      <c r="N7" s="27">
        <v>3225.5</v>
      </c>
      <c r="O7" s="26">
        <v>22</v>
      </c>
      <c r="P7" s="31">
        <v>814.08</v>
      </c>
      <c r="Q7" s="37"/>
      <c r="R7" s="38"/>
      <c r="S7" s="38"/>
      <c r="T7" s="38"/>
    </row>
    <row r="8" spans="1:20">
      <c r="A8" s="10">
        <v>5</v>
      </c>
      <c r="B8" s="4">
        <v>4000</v>
      </c>
      <c r="C8" s="5">
        <v>2</v>
      </c>
      <c r="D8" s="5">
        <v>300</v>
      </c>
      <c r="E8" s="6">
        <v>40</v>
      </c>
      <c r="F8" s="1">
        <f t="shared" si="0"/>
        <v>150</v>
      </c>
      <c r="G8" s="21">
        <f t="shared" si="1"/>
        <v>11880</v>
      </c>
      <c r="H8" s="33">
        <f t="shared" si="2"/>
        <v>12.452500000000001</v>
      </c>
      <c r="I8" s="2">
        <v>300</v>
      </c>
      <c r="J8" s="14">
        <f t="shared" si="3"/>
        <v>3.180084320417587</v>
      </c>
      <c r="K8" s="33">
        <v>12.452500000000001</v>
      </c>
      <c r="L8" s="2">
        <v>15.550800000000001</v>
      </c>
      <c r="M8" s="2">
        <v>5.3217999999999996</v>
      </c>
      <c r="N8" s="27">
        <v>4958</v>
      </c>
      <c r="O8" s="26">
        <v>22</v>
      </c>
      <c r="P8" s="31">
        <v>997.68</v>
      </c>
    </row>
    <row r="9" spans="1:20">
      <c r="A9" s="10">
        <v>6</v>
      </c>
      <c r="B9" s="4">
        <v>4000</v>
      </c>
      <c r="C9" s="5">
        <v>6</v>
      </c>
      <c r="D9" s="5">
        <v>300</v>
      </c>
      <c r="E9" s="6">
        <v>40</v>
      </c>
      <c r="F9" s="1">
        <f t="shared" si="0"/>
        <v>50</v>
      </c>
      <c r="G9" s="21">
        <f t="shared" si="1"/>
        <v>3960</v>
      </c>
      <c r="H9" s="33">
        <f t="shared" si="2"/>
        <v>9.0386000000000006</v>
      </c>
      <c r="I9" s="2">
        <v>300</v>
      </c>
      <c r="J9" s="14">
        <f t="shared" si="3"/>
        <v>1.4604031597813818</v>
      </c>
      <c r="K9" s="33">
        <v>9.0386000000000006</v>
      </c>
      <c r="L9" s="2">
        <v>13.8687</v>
      </c>
      <c r="M9" s="2">
        <v>3.2061000000000002</v>
      </c>
      <c r="N9" s="27">
        <v>4233.8999999999996</v>
      </c>
      <c r="O9" s="26">
        <v>22</v>
      </c>
      <c r="P9" s="31">
        <v>970.15</v>
      </c>
    </row>
    <row r="10" spans="1:20">
      <c r="A10" s="10">
        <v>7</v>
      </c>
      <c r="B10" s="4">
        <v>4000</v>
      </c>
      <c r="C10" s="5">
        <v>10</v>
      </c>
      <c r="D10" s="5">
        <v>300</v>
      </c>
      <c r="E10" s="6">
        <v>40</v>
      </c>
      <c r="F10" s="1">
        <f t="shared" si="0"/>
        <v>30</v>
      </c>
      <c r="G10" s="21">
        <f t="shared" si="1"/>
        <v>2376</v>
      </c>
      <c r="H10" s="33">
        <f t="shared" si="2"/>
        <v>7.9663000000000004</v>
      </c>
      <c r="I10" s="2">
        <v>300</v>
      </c>
      <c r="J10" s="14">
        <f t="shared" si="3"/>
        <v>0.99418801702170378</v>
      </c>
      <c r="K10" s="33">
        <v>7.9663000000000004</v>
      </c>
      <c r="L10" s="2">
        <v>12.9009</v>
      </c>
      <c r="M10" s="2">
        <v>2.3936000000000002</v>
      </c>
      <c r="N10" s="27">
        <v>3971.7</v>
      </c>
      <c r="O10" s="26">
        <v>22</v>
      </c>
      <c r="P10" s="31">
        <v>954.09</v>
      </c>
    </row>
    <row r="11" spans="1:20">
      <c r="A11" s="10">
        <v>8</v>
      </c>
      <c r="B11" s="4">
        <v>4000</v>
      </c>
      <c r="C11" s="5">
        <v>14</v>
      </c>
      <c r="D11" s="5">
        <v>300</v>
      </c>
      <c r="E11" s="6">
        <v>40</v>
      </c>
      <c r="F11" s="12">
        <f t="shared" si="0"/>
        <v>21.428571428571427</v>
      </c>
      <c r="G11" s="21">
        <f t="shared" si="1"/>
        <v>1697.1428571428571</v>
      </c>
      <c r="H11" s="33">
        <f t="shared" si="2"/>
        <v>7.3813000000000004</v>
      </c>
      <c r="I11" s="2">
        <v>300</v>
      </c>
      <c r="J11" s="14">
        <f t="shared" si="3"/>
        <v>0.76641551720467349</v>
      </c>
      <c r="K11" s="33">
        <v>7.3813000000000004</v>
      </c>
      <c r="L11" s="2">
        <v>12.2179</v>
      </c>
      <c r="M11" s="2">
        <v>1.8716999999999999</v>
      </c>
      <c r="N11" s="27">
        <v>3735.1</v>
      </c>
      <c r="O11" s="26">
        <v>22</v>
      </c>
      <c r="P11" s="31">
        <v>940.49</v>
      </c>
    </row>
    <row r="12" spans="1:20">
      <c r="A12" s="10">
        <v>9</v>
      </c>
      <c r="B12" s="4">
        <v>5000</v>
      </c>
      <c r="C12" s="5">
        <v>2</v>
      </c>
      <c r="D12" s="5">
        <v>300</v>
      </c>
      <c r="E12" s="6">
        <v>40</v>
      </c>
      <c r="F12" s="1">
        <f t="shared" si="0"/>
        <v>150</v>
      </c>
      <c r="G12" s="21">
        <f t="shared" si="1"/>
        <v>11880</v>
      </c>
      <c r="H12" s="33">
        <f t="shared" si="2"/>
        <v>13.9277</v>
      </c>
      <c r="I12" s="2">
        <v>300</v>
      </c>
      <c r="J12" s="14">
        <f t="shared" si="3"/>
        <v>2.8432548087623948</v>
      </c>
      <c r="K12" s="33">
        <v>13.9277</v>
      </c>
      <c r="L12" s="2">
        <v>17.616599999999998</v>
      </c>
      <c r="M12" s="2">
        <v>6.1071999999999997</v>
      </c>
      <c r="N12" s="27">
        <v>5759.1</v>
      </c>
      <c r="O12" s="26">
        <v>22</v>
      </c>
      <c r="P12" s="31">
        <v>1114.9000000000001</v>
      </c>
    </row>
    <row r="13" spans="1:20">
      <c r="A13" s="10">
        <v>10</v>
      </c>
      <c r="B13" s="4">
        <v>5000</v>
      </c>
      <c r="C13" s="5">
        <v>6</v>
      </c>
      <c r="D13" s="5">
        <v>300</v>
      </c>
      <c r="E13" s="6">
        <v>40</v>
      </c>
      <c r="F13" s="1">
        <f t="shared" si="0"/>
        <v>50</v>
      </c>
      <c r="G13" s="21">
        <f t="shared" si="1"/>
        <v>3960</v>
      </c>
      <c r="H13" s="33">
        <f t="shared" si="2"/>
        <v>9.9529999999999994</v>
      </c>
      <c r="I13" s="2">
        <v>300</v>
      </c>
      <c r="J13" s="14">
        <f t="shared" si="3"/>
        <v>1.3262332964935197</v>
      </c>
      <c r="K13" s="33">
        <v>9.9529999999999994</v>
      </c>
      <c r="L13" s="2">
        <v>16.099499999999999</v>
      </c>
      <c r="M13" s="2">
        <v>3.6320000000000001</v>
      </c>
      <c r="N13" s="27">
        <v>4894.1000000000004</v>
      </c>
      <c r="O13" s="26">
        <v>22</v>
      </c>
      <c r="P13" s="31">
        <v>1083.8</v>
      </c>
    </row>
    <row r="14" spans="1:20">
      <c r="A14" s="10">
        <v>11</v>
      </c>
      <c r="B14" s="4">
        <v>5000</v>
      </c>
      <c r="C14" s="5">
        <v>10</v>
      </c>
      <c r="D14" s="5">
        <v>300</v>
      </c>
      <c r="E14" s="6">
        <v>40</v>
      </c>
      <c r="F14" s="1">
        <f t="shared" si="0"/>
        <v>30</v>
      </c>
      <c r="G14" s="21">
        <f t="shared" si="1"/>
        <v>2376</v>
      </c>
      <c r="H14" s="33">
        <f t="shared" si="2"/>
        <v>8.5740999999999996</v>
      </c>
      <c r="I14" s="2">
        <v>300</v>
      </c>
      <c r="J14" s="14">
        <f t="shared" si="3"/>
        <v>0.92371210972580209</v>
      </c>
      <c r="K14" s="33">
        <v>8.5740999999999996</v>
      </c>
      <c r="L14" s="2">
        <f>1000 *0.0152</f>
        <v>15.2</v>
      </c>
      <c r="M14" s="2">
        <v>2.7016</v>
      </c>
      <c r="N14" s="27">
        <v>4324.5</v>
      </c>
      <c r="O14" s="26">
        <v>22</v>
      </c>
      <c r="P14" s="31">
        <v>1066.9000000000001</v>
      </c>
    </row>
    <row r="15" spans="1:20">
      <c r="A15" s="10">
        <v>12</v>
      </c>
      <c r="B15" s="4">
        <v>5000</v>
      </c>
      <c r="C15" s="5">
        <v>14</v>
      </c>
      <c r="D15" s="5">
        <v>300</v>
      </c>
      <c r="E15" s="6">
        <v>40</v>
      </c>
      <c r="F15" s="12">
        <f t="shared" si="0"/>
        <v>21.428571428571427</v>
      </c>
      <c r="G15" s="21">
        <f t="shared" si="1"/>
        <v>1697.1428571428571</v>
      </c>
      <c r="H15" s="33">
        <f t="shared" si="2"/>
        <v>7.8756000000000004</v>
      </c>
      <c r="I15" s="2">
        <v>300</v>
      </c>
      <c r="J15" s="14">
        <f t="shared" si="3"/>
        <v>0.71831261835832905</v>
      </c>
      <c r="K15" s="33">
        <v>7.8756000000000004</v>
      </c>
      <c r="L15" s="2">
        <v>14.421099999999999</v>
      </c>
      <c r="M15" s="2">
        <v>2.1970000000000001</v>
      </c>
      <c r="N15" s="27">
        <v>4215.5</v>
      </c>
      <c r="O15" s="26">
        <v>22</v>
      </c>
      <c r="P15" s="31">
        <v>1052.3</v>
      </c>
    </row>
    <row r="16" spans="1:20">
      <c r="A16" s="10">
        <v>13</v>
      </c>
      <c r="B16" s="4">
        <v>6000</v>
      </c>
      <c r="C16" s="5">
        <v>2</v>
      </c>
      <c r="D16" s="5">
        <v>300</v>
      </c>
      <c r="E16" s="6">
        <v>40</v>
      </c>
      <c r="F16" s="1">
        <f t="shared" si="0"/>
        <v>150</v>
      </c>
      <c r="G16" s="21">
        <f t="shared" si="1"/>
        <v>11880</v>
      </c>
      <c r="H16" s="33">
        <f t="shared" si="2"/>
        <v>15.195499999999999</v>
      </c>
      <c r="I16" s="2">
        <v>300</v>
      </c>
      <c r="J16" s="14">
        <f t="shared" si="3"/>
        <v>2.6060346813201281</v>
      </c>
      <c r="K16" s="33">
        <v>15.195499999999999</v>
      </c>
      <c r="L16" s="2">
        <v>19.9117</v>
      </c>
      <c r="M16" s="2">
        <v>6.7850999999999999</v>
      </c>
      <c r="N16" s="27">
        <v>6561</v>
      </c>
      <c r="O16" s="26">
        <v>22</v>
      </c>
      <c r="P16" s="31">
        <v>1222</v>
      </c>
    </row>
    <row r="17" spans="1:18">
      <c r="A17" s="10">
        <v>14</v>
      </c>
      <c r="B17" s="4">
        <v>6000</v>
      </c>
      <c r="C17" s="5">
        <v>6</v>
      </c>
      <c r="D17" s="5">
        <v>300</v>
      </c>
      <c r="E17" s="6">
        <v>40</v>
      </c>
      <c r="F17" s="1">
        <f t="shared" si="0"/>
        <v>50</v>
      </c>
      <c r="G17" s="21">
        <f t="shared" si="1"/>
        <v>3960</v>
      </c>
      <c r="H17" s="33">
        <f t="shared" si="2"/>
        <v>10.6838</v>
      </c>
      <c r="I17" s="2">
        <v>300</v>
      </c>
      <c r="J17" s="14">
        <f t="shared" si="3"/>
        <v>1.2355154533031318</v>
      </c>
      <c r="K17" s="33">
        <v>10.6838</v>
      </c>
      <c r="L17" s="2">
        <v>18.116299999999999</v>
      </c>
      <c r="M17" s="2">
        <v>4.1315</v>
      </c>
      <c r="N17" s="27">
        <v>5479.7</v>
      </c>
      <c r="O17" s="26">
        <v>22</v>
      </c>
      <c r="P17" s="31">
        <v>1187.5999999999999</v>
      </c>
    </row>
    <row r="18" spans="1:18">
      <c r="A18" s="10">
        <v>15</v>
      </c>
      <c r="B18" s="4">
        <v>6000</v>
      </c>
      <c r="C18" s="5">
        <v>10</v>
      </c>
      <c r="D18" s="5">
        <v>300</v>
      </c>
      <c r="E18" s="6">
        <v>40</v>
      </c>
      <c r="F18" s="1">
        <f t="shared" si="0"/>
        <v>30</v>
      </c>
      <c r="G18" s="21">
        <f t="shared" si="1"/>
        <v>2376</v>
      </c>
      <c r="H18" s="33">
        <f t="shared" si="2"/>
        <v>9.1522000000000006</v>
      </c>
      <c r="I18" s="2">
        <v>300</v>
      </c>
      <c r="J18" s="14">
        <f t="shared" si="3"/>
        <v>0.86536570442079486</v>
      </c>
      <c r="K18" s="33">
        <v>9.1522000000000006</v>
      </c>
      <c r="L18" s="2">
        <v>17.1615</v>
      </c>
      <c r="M18" s="2">
        <v>3.1351</v>
      </c>
      <c r="N18" s="27">
        <v>4848.8999999999996</v>
      </c>
      <c r="O18" s="26">
        <v>22</v>
      </c>
      <c r="P18" s="31">
        <v>1169.3</v>
      </c>
    </row>
    <row r="19" spans="1:18" ht="16" thickBot="1">
      <c r="A19" s="11">
        <v>16</v>
      </c>
      <c r="B19" s="7">
        <v>6000</v>
      </c>
      <c r="C19" s="8">
        <v>14</v>
      </c>
      <c r="D19" s="8">
        <v>300</v>
      </c>
      <c r="E19" s="9">
        <v>40</v>
      </c>
      <c r="F19" s="13">
        <f t="shared" si="0"/>
        <v>21.428571428571427</v>
      </c>
      <c r="G19" s="22">
        <f t="shared" si="1"/>
        <v>1697.1428571428571</v>
      </c>
      <c r="H19" s="34">
        <f t="shared" si="2"/>
        <v>8.3529999999999998</v>
      </c>
      <c r="I19" s="2">
        <v>300</v>
      </c>
      <c r="J19" s="15">
        <f t="shared" si="3"/>
        <v>0.67725881206067962</v>
      </c>
      <c r="K19" s="34">
        <v>8.3529999999999998</v>
      </c>
      <c r="L19" s="3">
        <v>16.3629</v>
      </c>
      <c r="M19" s="3">
        <v>2.5343</v>
      </c>
      <c r="N19" s="28">
        <v>4662.1000000000004</v>
      </c>
      <c r="O19" s="30">
        <v>22</v>
      </c>
      <c r="P19" s="32">
        <v>1154.2</v>
      </c>
    </row>
    <row r="21" spans="1:18"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</row>
    <row r="25" spans="1:18">
      <c r="R25" s="16"/>
    </row>
  </sheetData>
  <mergeCells count="8">
    <mergeCell ref="A1:A3"/>
    <mergeCell ref="Q1:T7"/>
    <mergeCell ref="H2:J2"/>
    <mergeCell ref="N2:P2"/>
    <mergeCell ref="B1:E2"/>
    <mergeCell ref="F1:G2"/>
    <mergeCell ref="K2:M2"/>
    <mergeCell ref="H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Noopur Jamnikar</dc:creator>
  <cp:lastModifiedBy>Branden Kappes</cp:lastModifiedBy>
  <dcterms:created xsi:type="dcterms:W3CDTF">2020-03-23T17:56:28Z</dcterms:created>
  <dcterms:modified xsi:type="dcterms:W3CDTF">2020-04-30T03:42:38Z</dcterms:modified>
</cp:coreProperties>
</file>