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S\Maple\"/>
    </mc:Choice>
  </mc:AlternateContent>
  <xr:revisionPtr revIDLastSave="0" documentId="13_ncr:1_{C9F9806D-D72F-4A7A-8A87-930578652404}" xr6:coauthVersionLast="47" xr6:coauthVersionMax="47" xr10:uidLastSave="{00000000-0000-0000-0000-000000000000}"/>
  <bookViews>
    <workbookView xWindow="-110" yWindow="-110" windowWidth="19420" windowHeight="10420" xr2:uid="{C5EFCA4C-8CD7-4A0E-BF2D-22ADAE4A92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2" l="1"/>
  <c r="G65" i="2"/>
  <c r="G66" i="2"/>
  <c r="G67" i="2"/>
  <c r="G68" i="2"/>
  <c r="G70" i="2"/>
  <c r="G73" i="2"/>
  <c r="G74" i="2"/>
  <c r="G77" i="2"/>
  <c r="G80" i="2"/>
  <c r="G83" i="2"/>
  <c r="G86" i="2"/>
  <c r="G89" i="2"/>
  <c r="G92" i="2"/>
  <c r="G95" i="2"/>
  <c r="G96" i="2"/>
  <c r="G97" i="2"/>
  <c r="G98" i="2"/>
  <c r="G100" i="2"/>
  <c r="G103" i="2"/>
  <c r="G104" i="2"/>
  <c r="G107" i="2"/>
  <c r="G110" i="2"/>
  <c r="G113" i="2"/>
  <c r="G116" i="2"/>
  <c r="G119" i="2"/>
  <c r="G122" i="2"/>
  <c r="G125" i="2"/>
  <c r="G126" i="2"/>
  <c r="G127" i="2"/>
  <c r="G128" i="2"/>
  <c r="G130" i="2"/>
  <c r="G133" i="2"/>
  <c r="G134" i="2"/>
  <c r="G137" i="2"/>
  <c r="G140" i="2"/>
  <c r="G143" i="2"/>
  <c r="G146" i="2"/>
  <c r="G149" i="2"/>
  <c r="G152" i="2"/>
  <c r="G155" i="2"/>
  <c r="G156" i="2"/>
  <c r="G157" i="2"/>
  <c r="G158" i="2"/>
  <c r="G160" i="2"/>
  <c r="G163" i="2"/>
  <c r="G164" i="2"/>
  <c r="G167" i="2"/>
  <c r="G170" i="2"/>
  <c r="G173" i="2"/>
  <c r="G176" i="2"/>
  <c r="G179" i="2"/>
  <c r="G182" i="2"/>
  <c r="G185" i="2"/>
  <c r="G186" i="2"/>
  <c r="G187" i="2"/>
  <c r="G188" i="2"/>
  <c r="G190" i="2"/>
  <c r="G193" i="2"/>
  <c r="G194" i="2"/>
  <c r="G197" i="2"/>
  <c r="G200" i="2"/>
  <c r="G203" i="2"/>
  <c r="G206" i="2"/>
  <c r="G209" i="2"/>
  <c r="G212" i="2"/>
  <c r="G215" i="2"/>
  <c r="G216" i="2"/>
  <c r="G217" i="2"/>
  <c r="G218" i="2"/>
  <c r="G220" i="2"/>
  <c r="G223" i="2"/>
  <c r="G224" i="2"/>
  <c r="G227" i="2"/>
  <c r="G230" i="2"/>
  <c r="G233" i="2"/>
  <c r="G236" i="2"/>
  <c r="G239" i="2"/>
  <c r="G242" i="2"/>
  <c r="G245" i="2"/>
  <c r="G246" i="2"/>
  <c r="G247" i="2"/>
  <c r="G248" i="2"/>
  <c r="G250" i="2"/>
  <c r="G253" i="2"/>
  <c r="G254" i="2"/>
  <c r="G257" i="2"/>
  <c r="G260" i="2"/>
  <c r="G263" i="2"/>
  <c r="G266" i="2"/>
  <c r="G269" i="2"/>
  <c r="G272" i="2"/>
  <c r="G275" i="2"/>
  <c r="G276" i="2"/>
  <c r="G277" i="2"/>
  <c r="G278" i="2"/>
  <c r="G280" i="2"/>
  <c r="G283" i="2"/>
  <c r="G284" i="2"/>
  <c r="G287" i="2"/>
  <c r="G290" i="2"/>
  <c r="G293" i="2"/>
  <c r="G296" i="2"/>
  <c r="G299" i="2"/>
  <c r="G47" i="2"/>
  <c r="G50" i="2"/>
  <c r="G53" i="2"/>
  <c r="G56" i="2"/>
  <c r="G59" i="2"/>
  <c r="G44" i="2"/>
  <c r="G43" i="2"/>
  <c r="G40" i="2"/>
  <c r="G35" i="2"/>
  <c r="G32" i="2"/>
  <c r="G37" i="2"/>
  <c r="G36" i="2"/>
  <c r="G38" i="2"/>
  <c r="G17" i="2"/>
  <c r="G20" i="2"/>
  <c r="G23" i="2"/>
  <c r="G26" i="2"/>
  <c r="G29" i="2"/>
  <c r="G14" i="2"/>
  <c r="G13" i="2"/>
  <c r="G10" i="2"/>
  <c r="G9" i="2"/>
  <c r="G8" i="2"/>
  <c r="G7" i="2"/>
  <c r="G5" i="2"/>
  <c r="G2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<sst xmlns="http://schemas.openxmlformats.org/spreadsheetml/2006/main" count="907" uniqueCount="33">
  <si>
    <t>Rep</t>
  </si>
  <si>
    <t>Post-sanitation surface</t>
  </si>
  <si>
    <t>Seedling root</t>
  </si>
  <si>
    <t>Transplant root</t>
  </si>
  <si>
    <t>Mature root</t>
  </si>
  <si>
    <t>Mature surface</t>
  </si>
  <si>
    <t>Municipal water</t>
  </si>
  <si>
    <t>Harvest surface</t>
  </si>
  <si>
    <t>Seedling surface</t>
  </si>
  <si>
    <t>Sowing surface</t>
  </si>
  <si>
    <t>Transplant surface</t>
  </si>
  <si>
    <t>Nutrient solution</t>
  </si>
  <si>
    <t>Liner surface</t>
  </si>
  <si>
    <t>Site</t>
  </si>
  <si>
    <t>Relative_abundance</t>
  </si>
  <si>
    <t>ASV_counts</t>
  </si>
  <si>
    <t>Sample</t>
  </si>
  <si>
    <t>Surface</t>
  </si>
  <si>
    <t>Root</t>
  </si>
  <si>
    <t>Solution</t>
  </si>
  <si>
    <t>Post-carbon filter</t>
  </si>
  <si>
    <t>Family</t>
  </si>
  <si>
    <t>Micavibrionaceae</t>
  </si>
  <si>
    <t>Pseudomonadaceae</t>
  </si>
  <si>
    <t>Methylophilaceae</t>
  </si>
  <si>
    <t>Alteromonadaceae</t>
  </si>
  <si>
    <t>Beijerinckiaceae</t>
  </si>
  <si>
    <t>Crocinitomicaceae</t>
  </si>
  <si>
    <t>Comamonadaceae</t>
  </si>
  <si>
    <t>Rhizobiaceae</t>
  </si>
  <si>
    <t>Rhodanobacteraceae</t>
  </si>
  <si>
    <t>Xanthobacteraceae</t>
  </si>
  <si>
    <t>RA_avg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</si>
</sst>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7DA-1C40-4F5B-879D-6C74640AD551}">
  <dimension ref="A1:I439"/>
  <sheetViews>
    <sheetView tabSelected="1" zoomScale="67" zoomScaleNormal="67" workbookViewId="0">
      <selection activeCell="G1" sqref="G1:G1048576"/>
    </sheetView>
  </sheetViews>
  <sheetFormatPr defaultRowHeight="14.5" x14ac:dyDescent="0.35"/>
  <cols>
    <col min="1" max="1" width="16.7265625" bestFit="1" customWidth="1"/>
    <col min="2" max="2" width="3.6328125" bestFit="1" customWidth="1"/>
    <col min="3" max="4" width="24.54296875" customWidth="1"/>
    <col min="5" max="5" width="15.6328125" bestFit="1" customWidth="1"/>
    <col min="6" max="6" width="16.26953125" bestFit="1" customWidth="1"/>
    <col min="7" max="7" width="20.1796875" style="1" bestFit="1" customWidth="1"/>
  </cols>
  <sheetData>
    <row r="1" spans="1:7" x14ac:dyDescent="0.35">
      <c r="A1" t="s">
        <v>21</v>
      </c>
      <c r="B1" t="s">
        <v>0</v>
      </c>
      <c r="C1" t="s">
        <v>13</v>
      </c>
      <c r="D1" t="s">
        <v>16</v>
      </c>
      <c r="E1" t="s">
        <v>15</v>
      </c>
      <c r="F1" t="s">
        <v>14</v>
      </c>
      <c r="G1" s="1" t="s">
        <v>32</v>
      </c>
    </row>
    <row r="2" spans="1:7" x14ac:dyDescent="0.35">
      <c r="A2" t="s">
        <v>22</v>
      </c>
      <c r="B2">
        <v>1</v>
      </c>
      <c r="C2" s="1" t="s">
        <v>1</v>
      </c>
      <c r="D2" s="1" t="s">
        <v>17</v>
      </c>
      <c r="E2">
        <v>466</v>
      </c>
      <c r="F2">
        <f>(E2/39513)*100</f>
        <v>1.1793586920760257</v>
      </c>
      <c r="G2" s="1">
        <f>AVERAGE(F2:F4)</f>
        <v>1.9439127612664633</v>
      </c>
    </row>
    <row r="3" spans="1:7" x14ac:dyDescent="0.35">
      <c r="A3" t="s">
        <v>22</v>
      </c>
      <c r="B3">
        <v>2</v>
      </c>
      <c r="C3" s="1" t="s">
        <v>1</v>
      </c>
      <c r="D3" s="1" t="s">
        <v>17</v>
      </c>
      <c r="E3">
        <v>2685</v>
      </c>
      <c r="F3">
        <f>(E3/65961)*100</f>
        <v>4.0705871651430394</v>
      </c>
    </row>
    <row r="4" spans="1:7" x14ac:dyDescent="0.35">
      <c r="A4" t="s">
        <v>22</v>
      </c>
      <c r="B4">
        <v>3</v>
      </c>
      <c r="C4" s="1" t="s">
        <v>1</v>
      </c>
      <c r="D4" s="1" t="s">
        <v>17</v>
      </c>
      <c r="E4">
        <v>460</v>
      </c>
      <c r="F4">
        <f>(E4/79066)*100</f>
        <v>0.58179242658032526</v>
      </c>
    </row>
    <row r="5" spans="1:7" x14ac:dyDescent="0.35">
      <c r="A5" t="s">
        <v>22</v>
      </c>
      <c r="B5">
        <v>1</v>
      </c>
      <c r="C5" s="1" t="s">
        <v>20</v>
      </c>
      <c r="D5" s="1" t="s">
        <v>19</v>
      </c>
      <c r="E5">
        <v>1110</v>
      </c>
      <c r="F5">
        <f>(E5/151970)*100</f>
        <v>0.73040731723366448</v>
      </c>
      <c r="G5" s="1">
        <f>F5</f>
        <v>0.73040731723366448</v>
      </c>
    </row>
    <row r="6" spans="1:7" x14ac:dyDescent="0.35">
      <c r="A6" t="s">
        <v>22</v>
      </c>
      <c r="B6">
        <v>1</v>
      </c>
      <c r="C6" s="1" t="s">
        <v>4</v>
      </c>
      <c r="D6" s="1" t="s">
        <v>18</v>
      </c>
      <c r="E6">
        <v>20</v>
      </c>
      <c r="F6">
        <f>(E6/26891)*100</f>
        <v>7.4374325982670783E-2</v>
      </c>
    </row>
    <row r="7" spans="1:7" x14ac:dyDescent="0.35">
      <c r="A7" t="s">
        <v>22</v>
      </c>
      <c r="B7">
        <v>1</v>
      </c>
      <c r="C7" s="1" t="s">
        <v>2</v>
      </c>
      <c r="D7" s="1" t="s">
        <v>18</v>
      </c>
      <c r="E7">
        <v>99</v>
      </c>
      <c r="F7">
        <f>(E7/30432)*100</f>
        <v>0.32531545741324924</v>
      </c>
      <c r="G7" s="1">
        <f>F7</f>
        <v>0.32531545741324924</v>
      </c>
    </row>
    <row r="8" spans="1:7" x14ac:dyDescent="0.35">
      <c r="A8" t="s">
        <v>22</v>
      </c>
      <c r="B8">
        <v>1</v>
      </c>
      <c r="C8" s="1" t="s">
        <v>3</v>
      </c>
      <c r="D8" s="1" t="s">
        <v>18</v>
      </c>
      <c r="E8">
        <v>20</v>
      </c>
      <c r="F8">
        <f>(E8/49148)*100</f>
        <v>4.0693415805322701E-2</v>
      </c>
      <c r="G8" s="1">
        <f>F8</f>
        <v>4.0693415805322701E-2</v>
      </c>
    </row>
    <row r="9" spans="1:7" x14ac:dyDescent="0.35">
      <c r="A9" t="s">
        <v>22</v>
      </c>
      <c r="B9">
        <v>2</v>
      </c>
      <c r="C9" s="1" t="s">
        <v>4</v>
      </c>
      <c r="D9" s="1" t="s">
        <v>18</v>
      </c>
      <c r="E9">
        <v>2608</v>
      </c>
      <c r="F9">
        <f>(E9/39014)*100</f>
        <v>6.6847798226277746</v>
      </c>
      <c r="G9" s="1">
        <f>AVERAGE(F9,F6)</f>
        <v>3.3795770743052227</v>
      </c>
    </row>
    <row r="10" spans="1:7" x14ac:dyDescent="0.35">
      <c r="A10" t="s">
        <v>22</v>
      </c>
      <c r="B10">
        <v>1</v>
      </c>
      <c r="C10" s="1" t="s">
        <v>5</v>
      </c>
      <c r="D10" s="1" t="s">
        <v>17</v>
      </c>
      <c r="E10">
        <v>97</v>
      </c>
      <c r="F10">
        <f>(E10/73417)*100</f>
        <v>0.13212198809540024</v>
      </c>
      <c r="G10" s="1">
        <f>AVERAGE(F10:F12)</f>
        <v>0.22092837885966257</v>
      </c>
    </row>
    <row r="11" spans="1:7" x14ac:dyDescent="0.35">
      <c r="A11" t="s">
        <v>22</v>
      </c>
      <c r="B11">
        <v>2</v>
      </c>
      <c r="C11" s="1" t="s">
        <v>5</v>
      </c>
      <c r="D11" s="1" t="s">
        <v>17</v>
      </c>
      <c r="E11">
        <v>20</v>
      </c>
      <c r="F11">
        <f>(E11/35126)*100</f>
        <v>5.6937880772077662E-2</v>
      </c>
    </row>
    <row r="12" spans="1:7" x14ac:dyDescent="0.35">
      <c r="A12" t="s">
        <v>22</v>
      </c>
      <c r="B12">
        <v>3</v>
      </c>
      <c r="C12" s="1" t="s">
        <v>5</v>
      </c>
      <c r="D12" s="1" t="s">
        <v>17</v>
      </c>
      <c r="E12">
        <v>334</v>
      </c>
      <c r="F12">
        <f>(E12/70505)*100</f>
        <v>0.47372526771150986</v>
      </c>
    </row>
    <row r="13" spans="1:7" x14ac:dyDescent="0.35">
      <c r="A13" t="s">
        <v>22</v>
      </c>
      <c r="B13">
        <v>1</v>
      </c>
      <c r="C13" s="1" t="s">
        <v>6</v>
      </c>
      <c r="D13" s="1" t="s">
        <v>19</v>
      </c>
      <c r="E13">
        <v>20</v>
      </c>
      <c r="F13">
        <f>(E13/100821)*100</f>
        <v>1.9837137104373098E-2</v>
      </c>
      <c r="G13" s="1">
        <f>F13</f>
        <v>1.9837137104373098E-2</v>
      </c>
    </row>
    <row r="14" spans="1:7" x14ac:dyDescent="0.35">
      <c r="A14" t="s">
        <v>22</v>
      </c>
      <c r="B14">
        <v>1</v>
      </c>
      <c r="C14" t="s">
        <v>11</v>
      </c>
      <c r="D14" t="s">
        <v>19</v>
      </c>
      <c r="E14">
        <v>97</v>
      </c>
      <c r="F14">
        <f>(E14/65018)*100</f>
        <v>0.14918945522778307</v>
      </c>
      <c r="G14" s="1">
        <f>AVERAGE(F14:F16)</f>
        <v>0.14146858150398126</v>
      </c>
    </row>
    <row r="15" spans="1:7" x14ac:dyDescent="0.35">
      <c r="A15" t="s">
        <v>22</v>
      </c>
      <c r="B15">
        <v>2</v>
      </c>
      <c r="C15" t="s">
        <v>11</v>
      </c>
      <c r="D15" t="s">
        <v>19</v>
      </c>
      <c r="E15">
        <v>156</v>
      </c>
      <c r="F15">
        <f>(E15/64983)*100</f>
        <v>0.24006278565163194</v>
      </c>
    </row>
    <row r="16" spans="1:7" x14ac:dyDescent="0.35">
      <c r="A16" t="s">
        <v>22</v>
      </c>
      <c r="B16">
        <v>3</v>
      </c>
      <c r="C16" t="s">
        <v>11</v>
      </c>
      <c r="D16" t="s">
        <v>19</v>
      </c>
      <c r="E16">
        <v>15</v>
      </c>
      <c r="F16">
        <f>(E16/42670)*100</f>
        <v>3.5153503632528713E-2</v>
      </c>
    </row>
    <row r="17" spans="1:9" x14ac:dyDescent="0.35">
      <c r="A17" t="s">
        <v>22</v>
      </c>
      <c r="B17">
        <v>1</v>
      </c>
      <c r="C17" s="1" t="s">
        <v>7</v>
      </c>
      <c r="D17" s="1" t="s">
        <v>17</v>
      </c>
      <c r="E17">
        <v>1170</v>
      </c>
      <c r="F17">
        <f>(E17/49304)*100</f>
        <v>2.3730326139866946</v>
      </c>
      <c r="G17" s="1">
        <f t="shared" ref="G17" si="0">AVERAGE(F17:F19)</f>
        <v>1.0121015130213029</v>
      </c>
      <c r="H17" s="1"/>
      <c r="I17" s="1"/>
    </row>
    <row r="18" spans="1:9" x14ac:dyDescent="0.35">
      <c r="A18" t="s">
        <v>22</v>
      </c>
      <c r="B18">
        <v>2</v>
      </c>
      <c r="C18" s="1" t="s">
        <v>7</v>
      </c>
      <c r="D18" s="1" t="s">
        <v>17</v>
      </c>
      <c r="E18">
        <v>178</v>
      </c>
      <c r="F18">
        <f>(E18/34683)*100</f>
        <v>0.51321973301040857</v>
      </c>
      <c r="H18" s="1"/>
      <c r="I18" s="1"/>
    </row>
    <row r="19" spans="1:9" x14ac:dyDescent="0.35">
      <c r="A19" t="s">
        <v>22</v>
      </c>
      <c r="B19">
        <v>3</v>
      </c>
      <c r="C19" s="1" t="s">
        <v>7</v>
      </c>
      <c r="D19" s="1" t="s">
        <v>17</v>
      </c>
      <c r="E19">
        <v>46</v>
      </c>
      <c r="F19">
        <f>(E19/30656)*100</f>
        <v>0.15005219206680584</v>
      </c>
      <c r="H19" s="1"/>
      <c r="I19" s="1"/>
    </row>
    <row r="20" spans="1:9" x14ac:dyDescent="0.35">
      <c r="A20" t="s">
        <v>22</v>
      </c>
      <c r="B20">
        <v>1</v>
      </c>
      <c r="C20" t="s">
        <v>8</v>
      </c>
      <c r="D20" t="s">
        <v>17</v>
      </c>
      <c r="E20">
        <v>35762</v>
      </c>
      <c r="F20">
        <f>(E20/90316)*100</f>
        <v>39.596527747021568</v>
      </c>
      <c r="G20" s="1">
        <f t="shared" ref="G20" si="1">AVERAGE(F20:F22)</f>
        <v>25.145256162291947</v>
      </c>
    </row>
    <row r="21" spans="1:9" x14ac:dyDescent="0.35">
      <c r="A21" t="s">
        <v>22</v>
      </c>
      <c r="B21">
        <v>2</v>
      </c>
      <c r="C21" t="s">
        <v>8</v>
      </c>
      <c r="D21" t="s">
        <v>17</v>
      </c>
      <c r="E21">
        <v>28397</v>
      </c>
      <c r="F21">
        <f>(E21/135290)*100</f>
        <v>20.989725774262695</v>
      </c>
    </row>
    <row r="22" spans="1:9" x14ac:dyDescent="0.35">
      <c r="A22" t="s">
        <v>22</v>
      </c>
      <c r="B22">
        <v>3</v>
      </c>
      <c r="C22" t="s">
        <v>8</v>
      </c>
      <c r="D22" t="s">
        <v>17</v>
      </c>
      <c r="E22">
        <v>12537</v>
      </c>
      <c r="F22">
        <f>(E22/84427)*100</f>
        <v>14.849514965591576</v>
      </c>
    </row>
    <row r="23" spans="1:9" x14ac:dyDescent="0.35">
      <c r="A23" t="s">
        <v>22</v>
      </c>
      <c r="B23">
        <v>1</v>
      </c>
      <c r="C23" t="s">
        <v>9</v>
      </c>
      <c r="D23" t="s">
        <v>17</v>
      </c>
      <c r="E23">
        <v>122052</v>
      </c>
      <c r="F23">
        <f>(E23/154230)*100</f>
        <v>79.13635479478701</v>
      </c>
      <c r="G23" s="1">
        <f t="shared" ref="G23" si="2">AVERAGE(F23:F25)</f>
        <v>78.551574720980042</v>
      </c>
    </row>
    <row r="24" spans="1:9" x14ac:dyDescent="0.35">
      <c r="A24" t="s">
        <v>22</v>
      </c>
      <c r="B24">
        <v>2</v>
      </c>
      <c r="C24" t="s">
        <v>9</v>
      </c>
      <c r="D24" t="s">
        <v>17</v>
      </c>
      <c r="E24">
        <v>96050</v>
      </c>
      <c r="F24">
        <f>(E24/101953)*100</f>
        <v>94.210077192431811</v>
      </c>
    </row>
    <row r="25" spans="1:9" x14ac:dyDescent="0.35">
      <c r="A25" t="s">
        <v>22</v>
      </c>
      <c r="B25">
        <v>3</v>
      </c>
      <c r="C25" t="s">
        <v>9</v>
      </c>
      <c r="D25" t="s">
        <v>17</v>
      </c>
      <c r="E25">
        <v>134232</v>
      </c>
      <c r="F25">
        <f>(E25/215432)*100</f>
        <v>62.308292175721334</v>
      </c>
    </row>
    <row r="26" spans="1:9" x14ac:dyDescent="0.35">
      <c r="A26" t="s">
        <v>22</v>
      </c>
      <c r="B26">
        <v>1</v>
      </c>
      <c r="C26" t="s">
        <v>10</v>
      </c>
      <c r="D26" t="s">
        <v>17</v>
      </c>
      <c r="E26">
        <v>1926</v>
      </c>
      <c r="F26">
        <f>(E26/60951)*100</f>
        <v>3.1599153418319634</v>
      </c>
      <c r="G26" s="1">
        <f t="shared" ref="G26" si="3">AVERAGE(F26:F28)</f>
        <v>3.2096091430084317</v>
      </c>
    </row>
    <row r="27" spans="1:9" x14ac:dyDescent="0.35">
      <c r="A27" t="s">
        <v>22</v>
      </c>
      <c r="B27">
        <v>2</v>
      </c>
      <c r="C27" t="s">
        <v>10</v>
      </c>
      <c r="D27" t="s">
        <v>17</v>
      </c>
      <c r="E27">
        <v>1657</v>
      </c>
      <c r="F27">
        <f>(E27/39127)*100</f>
        <v>4.234927288061952</v>
      </c>
    </row>
    <row r="28" spans="1:9" x14ac:dyDescent="0.35">
      <c r="A28" t="s">
        <v>22</v>
      </c>
      <c r="B28">
        <v>3</v>
      </c>
      <c r="C28" t="s">
        <v>10</v>
      </c>
      <c r="D28" t="s">
        <v>17</v>
      </c>
      <c r="E28">
        <v>823</v>
      </c>
      <c r="F28">
        <f>(E28/36840)*100</f>
        <v>2.2339847991313793</v>
      </c>
    </row>
    <row r="29" spans="1:9" x14ac:dyDescent="0.35">
      <c r="A29" t="s">
        <v>22</v>
      </c>
      <c r="B29">
        <v>1</v>
      </c>
      <c r="C29" t="s">
        <v>12</v>
      </c>
      <c r="D29" t="s">
        <v>17</v>
      </c>
      <c r="E29">
        <v>76</v>
      </c>
      <c r="F29">
        <f>(E29/24793)*100</f>
        <v>0.30653813576412697</v>
      </c>
      <c r="G29" s="1">
        <f t="shared" ref="G29" si="4">AVERAGE(F29:F31)</f>
        <v>0.34794345746542321</v>
      </c>
    </row>
    <row r="30" spans="1:9" x14ac:dyDescent="0.35">
      <c r="A30" t="s">
        <v>22</v>
      </c>
      <c r="B30">
        <v>2</v>
      </c>
      <c r="C30" t="s">
        <v>12</v>
      </c>
      <c r="D30" t="s">
        <v>17</v>
      </c>
      <c r="E30">
        <v>82</v>
      </c>
      <c r="F30">
        <f>(E30/26570)*100</f>
        <v>0.30861874294316899</v>
      </c>
    </row>
    <row r="31" spans="1:9" x14ac:dyDescent="0.35">
      <c r="A31" t="s">
        <v>22</v>
      </c>
      <c r="B31">
        <v>3</v>
      </c>
      <c r="C31" t="s">
        <v>12</v>
      </c>
      <c r="D31" t="s">
        <v>17</v>
      </c>
      <c r="E31">
        <v>18</v>
      </c>
      <c r="F31">
        <f>(E31/4199)*100</f>
        <v>0.42867349368897356</v>
      </c>
    </row>
    <row r="32" spans="1:9" x14ac:dyDescent="0.35">
      <c r="A32" t="s">
        <v>23</v>
      </c>
      <c r="B32">
        <v>1</v>
      </c>
      <c r="C32" s="1" t="s">
        <v>1</v>
      </c>
      <c r="D32" s="1" t="s">
        <v>17</v>
      </c>
      <c r="E32">
        <v>358</v>
      </c>
      <c r="F32">
        <f t="shared" ref="F32" si="5">(E32/39513)*100</f>
        <v>0.90603092653050898</v>
      </c>
      <c r="G32" s="1">
        <f>AVERAGE(F32:F34)</f>
        <v>0.78532160320668387</v>
      </c>
    </row>
    <row r="33" spans="1:7" x14ac:dyDescent="0.35">
      <c r="A33" t="s">
        <v>23</v>
      </c>
      <c r="B33">
        <v>2</v>
      </c>
      <c r="C33" s="1" t="s">
        <v>1</v>
      </c>
      <c r="D33" s="1" t="s">
        <v>17</v>
      </c>
      <c r="E33">
        <v>299</v>
      </c>
      <c r="F33">
        <f t="shared" ref="F33" si="6">(E33/65961)*100</f>
        <v>0.45329816103455067</v>
      </c>
    </row>
    <row r="34" spans="1:7" x14ac:dyDescent="0.35">
      <c r="A34" t="s">
        <v>23</v>
      </c>
      <c r="B34">
        <v>3</v>
      </c>
      <c r="C34" s="1" t="s">
        <v>1</v>
      </c>
      <c r="D34" s="1" t="s">
        <v>17</v>
      </c>
      <c r="E34">
        <v>788</v>
      </c>
      <c r="F34">
        <f t="shared" ref="F34" si="7">(E34/79066)*100</f>
        <v>0.99663572205499207</v>
      </c>
    </row>
    <row r="35" spans="1:7" x14ac:dyDescent="0.35">
      <c r="A35" t="s">
        <v>23</v>
      </c>
      <c r="B35">
        <v>1</v>
      </c>
      <c r="C35" s="1" t="s">
        <v>20</v>
      </c>
      <c r="D35" s="1" t="s">
        <v>19</v>
      </c>
      <c r="E35">
        <v>1838</v>
      </c>
      <c r="F35">
        <f t="shared" ref="F35" si="8">(E35/151970)*100</f>
        <v>1.2094492334013294</v>
      </c>
      <c r="G35" s="1">
        <f>F35</f>
        <v>1.2094492334013294</v>
      </c>
    </row>
    <row r="36" spans="1:7" x14ac:dyDescent="0.35">
      <c r="A36" t="s">
        <v>23</v>
      </c>
      <c r="B36">
        <v>1</v>
      </c>
      <c r="C36" s="1" t="s">
        <v>2</v>
      </c>
      <c r="D36" s="1" t="s">
        <v>18</v>
      </c>
      <c r="E36">
        <v>20867</v>
      </c>
      <c r="F36">
        <f t="shared" ref="F36" si="9">(E36/26891)*100</f>
        <v>77.598453014019569</v>
      </c>
      <c r="G36" s="1">
        <f>F36</f>
        <v>77.598453014019569</v>
      </c>
    </row>
    <row r="37" spans="1:7" x14ac:dyDescent="0.35">
      <c r="A37" t="s">
        <v>23</v>
      </c>
      <c r="B37">
        <v>1</v>
      </c>
      <c r="C37" s="1" t="s">
        <v>3</v>
      </c>
      <c r="D37" s="1" t="s">
        <v>18</v>
      </c>
      <c r="E37">
        <v>26437</v>
      </c>
      <c r="F37">
        <f t="shared" ref="F37" si="10">(E37/30432)*100</f>
        <v>86.872371188222914</v>
      </c>
      <c r="G37" s="1">
        <f>F37</f>
        <v>86.872371188222914</v>
      </c>
    </row>
    <row r="38" spans="1:7" x14ac:dyDescent="0.35">
      <c r="A38" t="s">
        <v>23</v>
      </c>
      <c r="B38">
        <v>1</v>
      </c>
      <c r="C38" s="1" t="s">
        <v>4</v>
      </c>
      <c r="D38" s="1" t="s">
        <v>18</v>
      </c>
      <c r="E38">
        <v>39548</v>
      </c>
      <c r="F38">
        <f t="shared" ref="F38" si="11">(E38/49148)*100</f>
        <v>80.4671604134451</v>
      </c>
      <c r="G38" s="1">
        <f>AVERAGE(F38:F39)</f>
        <v>76.81275691252047</v>
      </c>
    </row>
    <row r="39" spans="1:7" x14ac:dyDescent="0.35">
      <c r="A39" t="s">
        <v>23</v>
      </c>
      <c r="B39">
        <v>2</v>
      </c>
      <c r="C39" s="1" t="s">
        <v>4</v>
      </c>
      <c r="D39" s="1" t="s">
        <v>18</v>
      </c>
      <c r="E39">
        <v>28542</v>
      </c>
      <c r="F39">
        <f t="shared" ref="F39" si="12">(E39/39014)*100</f>
        <v>73.15835341159584</v>
      </c>
    </row>
    <row r="40" spans="1:7" x14ac:dyDescent="0.35">
      <c r="A40" t="s">
        <v>23</v>
      </c>
      <c r="B40">
        <v>1</v>
      </c>
      <c r="C40" s="1" t="s">
        <v>5</v>
      </c>
      <c r="D40" s="1" t="s">
        <v>17</v>
      </c>
      <c r="E40">
        <v>41689</v>
      </c>
      <c r="F40">
        <f t="shared" ref="F40" si="13">(E40/73417)*100</f>
        <v>56.783851151640633</v>
      </c>
      <c r="G40" s="1">
        <f>AVERAGE(F40:F42)</f>
        <v>42.808383894957636</v>
      </c>
    </row>
    <row r="41" spans="1:7" x14ac:dyDescent="0.35">
      <c r="A41" t="s">
        <v>23</v>
      </c>
      <c r="B41">
        <v>2</v>
      </c>
      <c r="C41" s="1" t="s">
        <v>5</v>
      </c>
      <c r="D41" s="1" t="s">
        <v>17</v>
      </c>
      <c r="E41">
        <v>18979</v>
      </c>
      <c r="F41">
        <f t="shared" ref="F41" si="14">(E41/35126)*100</f>
        <v>54.031201958663097</v>
      </c>
    </row>
    <row r="42" spans="1:7" x14ac:dyDescent="0.35">
      <c r="A42" t="s">
        <v>23</v>
      </c>
      <c r="B42">
        <v>3</v>
      </c>
      <c r="C42" s="1" t="s">
        <v>5</v>
      </c>
      <c r="D42" s="1" t="s">
        <v>17</v>
      </c>
      <c r="E42">
        <v>12416</v>
      </c>
      <c r="F42">
        <f t="shared" ref="F42" si="15">(E42/70505)*100</f>
        <v>17.610098574569179</v>
      </c>
    </row>
    <row r="43" spans="1:7" x14ac:dyDescent="0.35">
      <c r="A43" t="s">
        <v>23</v>
      </c>
      <c r="B43">
        <v>1</v>
      </c>
      <c r="C43" s="1" t="s">
        <v>6</v>
      </c>
      <c r="D43" s="1" t="s">
        <v>19</v>
      </c>
      <c r="E43">
        <v>27</v>
      </c>
      <c r="F43">
        <f t="shared" ref="F43" si="16">(E43/100821)*100</f>
        <v>2.678013509090368E-2</v>
      </c>
      <c r="G43" s="1">
        <f>F43</f>
        <v>2.678013509090368E-2</v>
      </c>
    </row>
    <row r="44" spans="1:7" x14ac:dyDescent="0.35">
      <c r="A44" t="s">
        <v>23</v>
      </c>
      <c r="B44">
        <v>1</v>
      </c>
      <c r="C44" t="s">
        <v>11</v>
      </c>
      <c r="D44" t="s">
        <v>19</v>
      </c>
      <c r="E44">
        <v>118</v>
      </c>
      <c r="F44">
        <f t="shared" ref="F44" si="17">(E44/65018)*100</f>
        <v>0.18148820326678766</v>
      </c>
      <c r="G44" s="1">
        <f>AVERAGE(F44:F46)</f>
        <v>0.19379721441557163</v>
      </c>
    </row>
    <row r="45" spans="1:7" x14ac:dyDescent="0.35">
      <c r="A45" t="s">
        <v>23</v>
      </c>
      <c r="B45">
        <v>2</v>
      </c>
      <c r="C45" t="s">
        <v>11</v>
      </c>
      <c r="D45" t="s">
        <v>19</v>
      </c>
      <c r="E45">
        <v>36</v>
      </c>
      <c r="F45">
        <f t="shared" ref="F45" si="18">(E45/64983)*100</f>
        <v>5.5399104381145835E-2</v>
      </c>
    </row>
    <row r="46" spans="1:7" x14ac:dyDescent="0.35">
      <c r="A46" t="s">
        <v>23</v>
      </c>
      <c r="B46">
        <v>3</v>
      </c>
      <c r="C46" t="s">
        <v>11</v>
      </c>
      <c r="D46" t="s">
        <v>19</v>
      </c>
      <c r="E46">
        <v>147</v>
      </c>
      <c r="F46">
        <f t="shared" ref="F46" si="19">(E46/42670)*100</f>
        <v>0.34450433559878135</v>
      </c>
    </row>
    <row r="47" spans="1:7" x14ac:dyDescent="0.35">
      <c r="A47" t="s">
        <v>23</v>
      </c>
      <c r="B47">
        <v>1</v>
      </c>
      <c r="C47" s="1" t="s">
        <v>7</v>
      </c>
      <c r="D47" s="1" t="s">
        <v>17</v>
      </c>
      <c r="E47">
        <v>2619</v>
      </c>
      <c r="F47">
        <f t="shared" ref="F47" si="20">(E47/49304)*100</f>
        <v>5.3119422359240627</v>
      </c>
      <c r="G47" s="1">
        <f t="shared" ref="G47" si="21">AVERAGE(F47:F49)</f>
        <v>18.525979934966355</v>
      </c>
    </row>
    <row r="48" spans="1:7" x14ac:dyDescent="0.35">
      <c r="A48" t="s">
        <v>23</v>
      </c>
      <c r="B48">
        <v>2</v>
      </c>
      <c r="C48" s="1" t="s">
        <v>7</v>
      </c>
      <c r="D48" s="1" t="s">
        <v>17</v>
      </c>
      <c r="E48">
        <v>9340</v>
      </c>
      <c r="F48">
        <f t="shared" ref="F48" si="22">(E48/34683)*100</f>
        <v>26.929619698411329</v>
      </c>
    </row>
    <row r="49" spans="1:7" x14ac:dyDescent="0.35">
      <c r="A49" t="s">
        <v>23</v>
      </c>
      <c r="B49">
        <v>3</v>
      </c>
      <c r="C49" s="1" t="s">
        <v>7</v>
      </c>
      <c r="D49" s="1" t="s">
        <v>17</v>
      </c>
      <c r="E49">
        <v>7154</v>
      </c>
      <c r="F49">
        <f t="shared" ref="F49" si="23">(E49/30656)*100</f>
        <v>23.336377870563673</v>
      </c>
    </row>
    <row r="50" spans="1:7" x14ac:dyDescent="0.35">
      <c r="A50" t="s">
        <v>23</v>
      </c>
      <c r="B50">
        <v>1</v>
      </c>
      <c r="C50" t="s">
        <v>8</v>
      </c>
      <c r="D50" t="s">
        <v>17</v>
      </c>
      <c r="E50">
        <v>140</v>
      </c>
      <c r="F50">
        <f t="shared" ref="F50" si="24">(E50/90316)*100</f>
        <v>0.15501129367996813</v>
      </c>
      <c r="G50" s="1">
        <f t="shared" ref="G50" si="25">AVERAGE(F50:F52)</f>
        <v>9.7382671717993599E-2</v>
      </c>
    </row>
    <row r="51" spans="1:7" x14ac:dyDescent="0.35">
      <c r="A51" t="s">
        <v>23</v>
      </c>
      <c r="B51">
        <v>2</v>
      </c>
      <c r="C51" t="s">
        <v>8</v>
      </c>
      <c r="D51" t="s">
        <v>17</v>
      </c>
      <c r="E51">
        <v>99</v>
      </c>
      <c r="F51">
        <f t="shared" ref="F51" si="26">(E51/135290)*100</f>
        <v>7.3176140143395671E-2</v>
      </c>
    </row>
    <row r="52" spans="1:7" x14ac:dyDescent="0.35">
      <c r="A52" t="s">
        <v>23</v>
      </c>
      <c r="B52">
        <v>3</v>
      </c>
      <c r="C52" t="s">
        <v>8</v>
      </c>
      <c r="D52" t="s">
        <v>17</v>
      </c>
      <c r="E52">
        <v>54</v>
      </c>
      <c r="F52">
        <f t="shared" ref="F52" si="27">(E52/84427)*100</f>
        <v>6.3960581330616981E-2</v>
      </c>
    </row>
    <row r="53" spans="1:7" x14ac:dyDescent="0.35">
      <c r="A53" t="s">
        <v>23</v>
      </c>
      <c r="B53">
        <v>1</v>
      </c>
      <c r="C53" t="s">
        <v>9</v>
      </c>
      <c r="D53" t="s">
        <v>17</v>
      </c>
      <c r="E53">
        <v>0</v>
      </c>
      <c r="F53">
        <f t="shared" ref="F53" si="28">(E53/154230)*100</f>
        <v>0</v>
      </c>
      <c r="G53" s="1">
        <f t="shared" ref="G53" si="29">AVERAGE(F53:F55)</f>
        <v>6.1891145852674325E-4</v>
      </c>
    </row>
    <row r="54" spans="1:7" x14ac:dyDescent="0.35">
      <c r="A54" t="s">
        <v>23</v>
      </c>
      <c r="B54">
        <v>2</v>
      </c>
      <c r="C54" t="s">
        <v>9</v>
      </c>
      <c r="D54" t="s">
        <v>17</v>
      </c>
      <c r="E54">
        <v>0</v>
      </c>
      <c r="F54">
        <f t="shared" ref="F54" si="30">(E54/101953)*100</f>
        <v>0</v>
      </c>
    </row>
    <row r="55" spans="1:7" x14ac:dyDescent="0.35">
      <c r="A55" t="s">
        <v>23</v>
      </c>
      <c r="B55">
        <v>3</v>
      </c>
      <c r="C55" t="s">
        <v>9</v>
      </c>
      <c r="D55" t="s">
        <v>17</v>
      </c>
      <c r="E55">
        <v>4</v>
      </c>
      <c r="F55">
        <f t="shared" ref="F55" si="31">(E55/215432)*100</f>
        <v>1.8567343755802298E-3</v>
      </c>
    </row>
    <row r="56" spans="1:7" x14ac:dyDescent="0.35">
      <c r="A56" t="s">
        <v>23</v>
      </c>
      <c r="B56">
        <v>1</v>
      </c>
      <c r="C56" t="s">
        <v>10</v>
      </c>
      <c r="D56" t="s">
        <v>17</v>
      </c>
      <c r="E56">
        <v>256</v>
      </c>
      <c r="F56">
        <f t="shared" ref="F56" si="32">(E56/60951)*100</f>
        <v>0.42000951584059326</v>
      </c>
      <c r="G56" s="1">
        <f t="shared" ref="G56" si="33">AVERAGE(F56:F58)</f>
        <v>0.70689120171260755</v>
      </c>
    </row>
    <row r="57" spans="1:7" x14ac:dyDescent="0.35">
      <c r="A57" t="s">
        <v>23</v>
      </c>
      <c r="B57">
        <v>2</v>
      </c>
      <c r="C57" t="s">
        <v>10</v>
      </c>
      <c r="D57" t="s">
        <v>17</v>
      </c>
      <c r="E57">
        <v>145</v>
      </c>
      <c r="F57">
        <f t="shared" ref="F57" si="34">(E57/39127)*100</f>
        <v>0.37058808495412376</v>
      </c>
    </row>
    <row r="58" spans="1:7" x14ac:dyDescent="0.35">
      <c r="A58" t="s">
        <v>23</v>
      </c>
      <c r="B58">
        <v>3</v>
      </c>
      <c r="C58" t="s">
        <v>10</v>
      </c>
      <c r="D58" t="s">
        <v>17</v>
      </c>
      <c r="E58">
        <v>490</v>
      </c>
      <c r="F58">
        <f t="shared" ref="F58" si="35">(E58/36840)*100</f>
        <v>1.3300760043431055</v>
      </c>
    </row>
    <row r="59" spans="1:7" x14ac:dyDescent="0.35">
      <c r="A59" t="s">
        <v>23</v>
      </c>
      <c r="B59">
        <v>1</v>
      </c>
      <c r="C59" t="s">
        <v>12</v>
      </c>
      <c r="D59" t="s">
        <v>17</v>
      </c>
      <c r="E59">
        <v>108</v>
      </c>
      <c r="F59">
        <f t="shared" ref="F59" si="36">(E59/24793)*100</f>
        <v>0.43560682450691729</v>
      </c>
      <c r="G59" s="1">
        <f t="shared" ref="G59" si="37">AVERAGE(F59:F61)</f>
        <v>0.4399785669249463</v>
      </c>
    </row>
    <row r="60" spans="1:7" x14ac:dyDescent="0.35">
      <c r="A60" t="s">
        <v>23</v>
      </c>
      <c r="B60">
        <v>2</v>
      </c>
      <c r="C60" t="s">
        <v>12</v>
      </c>
      <c r="D60" t="s">
        <v>17</v>
      </c>
      <c r="E60">
        <v>197</v>
      </c>
      <c r="F60">
        <f t="shared" ref="F60" si="38">(E60/26570)*100</f>
        <v>0.74143771170493045</v>
      </c>
    </row>
    <row r="61" spans="1:7" x14ac:dyDescent="0.35">
      <c r="A61" t="s">
        <v>23</v>
      </c>
      <c r="B61">
        <v>3</v>
      </c>
      <c r="C61" t="s">
        <v>12</v>
      </c>
      <c r="D61" t="s">
        <v>17</v>
      </c>
      <c r="E61">
        <v>6</v>
      </c>
      <c r="F61">
        <f t="shared" ref="F61" si="39">(E61/4199)*100</f>
        <v>0.1428911645629912</v>
      </c>
    </row>
    <row r="62" spans="1:7" x14ac:dyDescent="0.35">
      <c r="A62" t="s">
        <v>24</v>
      </c>
      <c r="B62">
        <v>1</v>
      </c>
      <c r="C62" s="1" t="s">
        <v>1</v>
      </c>
      <c r="D62" s="1" t="s">
        <v>17</v>
      </c>
      <c r="E62">
        <v>2978</v>
      </c>
      <c r="F62">
        <f t="shared" ref="F62" si="40">(E62/39513)*100</f>
        <v>7.5367600536532287</v>
      </c>
      <c r="G62" s="1">
        <f t="shared" ref="G62" si="41">AVERAGE(F62:F64)</f>
        <v>6.9557688010470935</v>
      </c>
    </row>
    <row r="63" spans="1:7" x14ac:dyDescent="0.35">
      <c r="A63" t="s">
        <v>24</v>
      </c>
      <c r="B63">
        <v>2</v>
      </c>
      <c r="C63" s="1" t="s">
        <v>1</v>
      </c>
      <c r="D63" s="1" t="s">
        <v>17</v>
      </c>
      <c r="E63">
        <v>3684</v>
      </c>
      <c r="F63">
        <f t="shared" ref="F63" si="42">(E63/65961)*100</f>
        <v>5.5851184791012871</v>
      </c>
    </row>
    <row r="64" spans="1:7" x14ac:dyDescent="0.35">
      <c r="A64" t="s">
        <v>24</v>
      </c>
      <c r="B64">
        <v>3</v>
      </c>
      <c r="C64" s="1" t="s">
        <v>1</v>
      </c>
      <c r="D64" s="1" t="s">
        <v>17</v>
      </c>
      <c r="E64">
        <v>6124</v>
      </c>
      <c r="F64">
        <f t="shared" ref="F64" si="43">(E64/79066)*100</f>
        <v>7.7454278703867656</v>
      </c>
    </row>
    <row r="65" spans="1:7" x14ac:dyDescent="0.35">
      <c r="A65" t="s">
        <v>24</v>
      </c>
      <c r="B65">
        <v>1</v>
      </c>
      <c r="C65" s="1" t="s">
        <v>20</v>
      </c>
      <c r="D65" s="1" t="s">
        <v>19</v>
      </c>
      <c r="E65">
        <v>1533</v>
      </c>
      <c r="F65">
        <f t="shared" ref="F65" si="44">(E65/151970)*100</f>
        <v>1.0087517273146016</v>
      </c>
      <c r="G65" s="1">
        <f t="shared" ref="G65:G67" si="45">F65</f>
        <v>1.0087517273146016</v>
      </c>
    </row>
    <row r="66" spans="1:7" x14ac:dyDescent="0.35">
      <c r="A66" t="s">
        <v>24</v>
      </c>
      <c r="B66">
        <v>1</v>
      </c>
      <c r="C66" s="1" t="s">
        <v>2</v>
      </c>
      <c r="D66" s="1" t="s">
        <v>18</v>
      </c>
      <c r="E66">
        <v>33</v>
      </c>
      <c r="F66">
        <f t="shared" ref="F66" si="46">(E66/26891)*100</f>
        <v>0.12271763787140678</v>
      </c>
      <c r="G66" s="1">
        <f t="shared" si="45"/>
        <v>0.12271763787140678</v>
      </c>
    </row>
    <row r="67" spans="1:7" x14ac:dyDescent="0.35">
      <c r="A67" t="s">
        <v>24</v>
      </c>
      <c r="B67">
        <v>1</v>
      </c>
      <c r="C67" s="1" t="s">
        <v>3</v>
      </c>
      <c r="D67" s="1" t="s">
        <v>18</v>
      </c>
      <c r="E67">
        <v>108</v>
      </c>
      <c r="F67">
        <f t="shared" ref="F67" si="47">(E67/30432)*100</f>
        <v>0.35488958990536279</v>
      </c>
      <c r="G67" s="1">
        <f t="shared" si="45"/>
        <v>0.35488958990536279</v>
      </c>
    </row>
    <row r="68" spans="1:7" x14ac:dyDescent="0.35">
      <c r="A68" t="s">
        <v>24</v>
      </c>
      <c r="B68">
        <v>1</v>
      </c>
      <c r="C68" s="1" t="s">
        <v>4</v>
      </c>
      <c r="D68" s="1" t="s">
        <v>18</v>
      </c>
      <c r="E68">
        <v>8</v>
      </c>
      <c r="F68">
        <f t="shared" ref="F68" si="48">(E68/49148)*100</f>
        <v>1.6277366322129082E-2</v>
      </c>
      <c r="G68" s="1">
        <f t="shared" ref="G68" si="49">AVERAGE(F68:F69)</f>
        <v>0.92191322563299782</v>
      </c>
    </row>
    <row r="69" spans="1:7" x14ac:dyDescent="0.35">
      <c r="A69" t="s">
        <v>24</v>
      </c>
      <c r="B69">
        <v>2</v>
      </c>
      <c r="C69" s="1" t="s">
        <v>4</v>
      </c>
      <c r="D69" s="1" t="s">
        <v>18</v>
      </c>
      <c r="E69">
        <v>713</v>
      </c>
      <c r="F69">
        <f t="shared" ref="F69" si="50">(E69/39014)*100</f>
        <v>1.8275490849438665</v>
      </c>
    </row>
    <row r="70" spans="1:7" x14ac:dyDescent="0.35">
      <c r="A70" t="s">
        <v>24</v>
      </c>
      <c r="B70">
        <v>1</v>
      </c>
      <c r="C70" s="1" t="s">
        <v>5</v>
      </c>
      <c r="D70" s="1" t="s">
        <v>17</v>
      </c>
      <c r="E70">
        <v>354</v>
      </c>
      <c r="F70">
        <f t="shared" ref="F70" si="51">(E70/73417)*100</f>
        <v>0.48217715243063597</v>
      </c>
      <c r="G70" s="1">
        <f t="shared" ref="G70" si="52">AVERAGE(F70:F72)</f>
        <v>0.88157911394987065</v>
      </c>
    </row>
    <row r="71" spans="1:7" x14ac:dyDescent="0.35">
      <c r="A71" t="s">
        <v>24</v>
      </c>
      <c r="B71">
        <v>2</v>
      </c>
      <c r="C71" s="1" t="s">
        <v>5</v>
      </c>
      <c r="D71" s="1" t="s">
        <v>17</v>
      </c>
      <c r="E71">
        <v>99</v>
      </c>
      <c r="F71">
        <f t="shared" ref="F71" si="53">(E71/35126)*100</f>
        <v>0.28184250982178444</v>
      </c>
    </row>
    <row r="72" spans="1:7" x14ac:dyDescent="0.35">
      <c r="A72" t="s">
        <v>24</v>
      </c>
      <c r="B72">
        <v>3</v>
      </c>
      <c r="C72" s="1" t="s">
        <v>5</v>
      </c>
      <c r="D72" s="1" t="s">
        <v>17</v>
      </c>
      <c r="E72">
        <v>1326</v>
      </c>
      <c r="F72">
        <f t="shared" ref="F72" si="54">(E72/70505)*100</f>
        <v>1.8807176795971916</v>
      </c>
    </row>
    <row r="73" spans="1:7" x14ac:dyDescent="0.35">
      <c r="A73" t="s">
        <v>24</v>
      </c>
      <c r="B73">
        <v>1</v>
      </c>
      <c r="C73" s="1" t="s">
        <v>6</v>
      </c>
      <c r="D73" s="1" t="s">
        <v>19</v>
      </c>
      <c r="E73">
        <v>38</v>
      </c>
      <c r="F73">
        <f t="shared" ref="F73" si="55">(E73/100821)*100</f>
        <v>3.7690560498308885E-2</v>
      </c>
      <c r="G73" s="1">
        <f t="shared" ref="G73" si="56">F73</f>
        <v>3.7690560498308885E-2</v>
      </c>
    </row>
    <row r="74" spans="1:7" x14ac:dyDescent="0.35">
      <c r="A74" t="s">
        <v>24</v>
      </c>
      <c r="B74">
        <v>1</v>
      </c>
      <c r="C74" t="s">
        <v>11</v>
      </c>
      <c r="D74" t="s">
        <v>19</v>
      </c>
      <c r="E74">
        <v>116</v>
      </c>
      <c r="F74">
        <f t="shared" ref="F74" si="57">(E74/65018)*100</f>
        <v>0.17841213202497772</v>
      </c>
      <c r="G74" s="1">
        <f t="shared" ref="G74" si="58">AVERAGE(F74:F76)</f>
        <v>0.22401071259984084</v>
      </c>
    </row>
    <row r="75" spans="1:7" x14ac:dyDescent="0.35">
      <c r="A75" t="s">
        <v>24</v>
      </c>
      <c r="B75">
        <v>2</v>
      </c>
      <c r="C75" t="s">
        <v>11</v>
      </c>
      <c r="D75" t="s">
        <v>19</v>
      </c>
      <c r="E75">
        <v>170</v>
      </c>
      <c r="F75">
        <f t="shared" ref="F75" si="59">(E75/64983)*100</f>
        <v>0.26160688179985536</v>
      </c>
    </row>
    <row r="76" spans="1:7" x14ac:dyDescent="0.35">
      <c r="A76" t="s">
        <v>24</v>
      </c>
      <c r="B76">
        <v>3</v>
      </c>
      <c r="C76" t="s">
        <v>11</v>
      </c>
      <c r="D76" t="s">
        <v>19</v>
      </c>
      <c r="E76">
        <v>99</v>
      </c>
      <c r="F76">
        <f t="shared" ref="F76" si="60">(E76/42670)*100</f>
        <v>0.23201312397468946</v>
      </c>
    </row>
    <row r="77" spans="1:7" x14ac:dyDescent="0.35">
      <c r="A77" t="s">
        <v>24</v>
      </c>
      <c r="B77">
        <v>1</v>
      </c>
      <c r="C77" s="1" t="s">
        <v>7</v>
      </c>
      <c r="D77" s="1" t="s">
        <v>17</v>
      </c>
      <c r="E77">
        <v>889</v>
      </c>
      <c r="F77">
        <f t="shared" ref="F77" si="61">(E77/49304)*100</f>
        <v>1.8030991400292067</v>
      </c>
      <c r="G77" s="1">
        <f t="shared" ref="G77:G137" si="62">AVERAGE(F77:F79)</f>
        <v>1.3355322150162909</v>
      </c>
    </row>
    <row r="78" spans="1:7" x14ac:dyDescent="0.35">
      <c r="A78" t="s">
        <v>24</v>
      </c>
      <c r="B78">
        <v>2</v>
      </c>
      <c r="C78" s="1" t="s">
        <v>7</v>
      </c>
      <c r="D78" s="1" t="s">
        <v>17</v>
      </c>
      <c r="E78">
        <v>366</v>
      </c>
      <c r="F78">
        <f t="shared" ref="F78" si="63">(E78/34683)*100</f>
        <v>1.0552720352910649</v>
      </c>
    </row>
    <row r="79" spans="1:7" x14ac:dyDescent="0.35">
      <c r="A79" t="s">
        <v>24</v>
      </c>
      <c r="B79">
        <v>3</v>
      </c>
      <c r="C79" s="1" t="s">
        <v>7</v>
      </c>
      <c r="D79" s="1" t="s">
        <v>17</v>
      </c>
      <c r="E79">
        <v>352</v>
      </c>
      <c r="F79">
        <f t="shared" ref="F79" si="64">(E79/30656)*100</f>
        <v>1.1482254697286012</v>
      </c>
    </row>
    <row r="80" spans="1:7" x14ac:dyDescent="0.35">
      <c r="A80" t="s">
        <v>24</v>
      </c>
      <c r="B80">
        <v>1</v>
      </c>
      <c r="C80" t="s">
        <v>8</v>
      </c>
      <c r="D80" t="s">
        <v>17</v>
      </c>
      <c r="E80">
        <v>2403</v>
      </c>
      <c r="F80">
        <f t="shared" ref="F80" si="65">(E80/90316)*100</f>
        <v>2.660658133664024</v>
      </c>
      <c r="G80" s="1">
        <f t="shared" ref="G80:G140" si="66">AVERAGE(F80:F82)</f>
        <v>4.0520833504232687</v>
      </c>
    </row>
    <row r="81" spans="1:7" x14ac:dyDescent="0.35">
      <c r="A81" t="s">
        <v>24</v>
      </c>
      <c r="B81">
        <v>2</v>
      </c>
      <c r="C81" t="s">
        <v>8</v>
      </c>
      <c r="D81" t="s">
        <v>17</v>
      </c>
      <c r="E81">
        <v>6706</v>
      </c>
      <c r="F81">
        <f t="shared" ref="F81" si="67">(E81/135290)*100</f>
        <v>4.9567595535516293</v>
      </c>
    </row>
    <row r="82" spans="1:7" x14ac:dyDescent="0.35">
      <c r="A82" t="s">
        <v>24</v>
      </c>
      <c r="B82">
        <v>3</v>
      </c>
      <c r="C82" t="s">
        <v>8</v>
      </c>
      <c r="D82" t="s">
        <v>17</v>
      </c>
      <c r="E82">
        <v>3832</v>
      </c>
      <c r="F82">
        <f t="shared" ref="F82" si="68">(E82/84427)*100</f>
        <v>4.5388323640541532</v>
      </c>
    </row>
    <row r="83" spans="1:7" x14ac:dyDescent="0.35">
      <c r="A83" t="s">
        <v>24</v>
      </c>
      <c r="B83">
        <v>1</v>
      </c>
      <c r="C83" t="s">
        <v>9</v>
      </c>
      <c r="D83" t="s">
        <v>17</v>
      </c>
      <c r="E83">
        <v>30404</v>
      </c>
      <c r="F83">
        <f t="shared" ref="F83" si="69">(E83/154230)*100</f>
        <v>19.713415029501395</v>
      </c>
      <c r="G83" s="1">
        <f t="shared" ref="G83:G143" si="70">AVERAGE(F83:F85)</f>
        <v>15.040877089700738</v>
      </c>
    </row>
    <row r="84" spans="1:7" x14ac:dyDescent="0.35">
      <c r="A84" t="s">
        <v>24</v>
      </c>
      <c r="B84">
        <v>2</v>
      </c>
      <c r="C84" t="s">
        <v>9</v>
      </c>
      <c r="D84" t="s">
        <v>17</v>
      </c>
      <c r="E84">
        <v>14</v>
      </c>
      <c r="F84">
        <f t="shared" ref="F84" si="71">(E84/101953)*100</f>
        <v>1.3731817602228479E-2</v>
      </c>
    </row>
    <row r="85" spans="1:7" x14ac:dyDescent="0.35">
      <c r="A85" t="s">
        <v>24</v>
      </c>
      <c r="B85">
        <v>3</v>
      </c>
      <c r="C85" t="s">
        <v>9</v>
      </c>
      <c r="D85" t="s">
        <v>17</v>
      </c>
      <c r="E85">
        <v>54710</v>
      </c>
      <c r="F85">
        <f t="shared" ref="F85" si="72">(E85/215432)*100</f>
        <v>25.395484421998589</v>
      </c>
    </row>
    <row r="86" spans="1:7" x14ac:dyDescent="0.35">
      <c r="A86" t="s">
        <v>24</v>
      </c>
      <c r="B86">
        <v>1</v>
      </c>
      <c r="C86" t="s">
        <v>10</v>
      </c>
      <c r="D86" t="s">
        <v>17</v>
      </c>
      <c r="E86">
        <v>3954</v>
      </c>
      <c r="F86">
        <f t="shared" ref="F86" si="73">(E86/60951)*100</f>
        <v>6.4871782251316636</v>
      </c>
      <c r="G86" s="1">
        <f t="shared" ref="G86:G146" si="74">AVERAGE(F86:F88)</f>
        <v>6.8460565656895254</v>
      </c>
    </row>
    <row r="87" spans="1:7" x14ac:dyDescent="0.35">
      <c r="A87" t="s">
        <v>24</v>
      </c>
      <c r="B87">
        <v>2</v>
      </c>
      <c r="C87" t="s">
        <v>10</v>
      </c>
      <c r="D87" t="s">
        <v>17</v>
      </c>
      <c r="E87">
        <v>2611</v>
      </c>
      <c r="F87">
        <f t="shared" ref="F87" si="75">(E87/39127)*100</f>
        <v>6.6731413090704628</v>
      </c>
    </row>
    <row r="88" spans="1:7" x14ac:dyDescent="0.35">
      <c r="A88" t="s">
        <v>24</v>
      </c>
      <c r="B88">
        <v>3</v>
      </c>
      <c r="C88" t="s">
        <v>10</v>
      </c>
      <c r="D88" t="s">
        <v>17</v>
      </c>
      <c r="E88">
        <v>2718</v>
      </c>
      <c r="F88">
        <f t="shared" ref="F88" si="76">(E88/36840)*100</f>
        <v>7.3778501628664488</v>
      </c>
    </row>
    <row r="89" spans="1:7" x14ac:dyDescent="0.35">
      <c r="A89" t="s">
        <v>24</v>
      </c>
      <c r="B89">
        <v>1</v>
      </c>
      <c r="C89" t="s">
        <v>12</v>
      </c>
      <c r="D89" t="s">
        <v>17</v>
      </c>
      <c r="E89">
        <v>890</v>
      </c>
      <c r="F89">
        <f t="shared" ref="F89" si="77">(E89/24793)*100</f>
        <v>3.5897229056588555</v>
      </c>
      <c r="G89" s="1">
        <f t="shared" ref="G89:G149" si="78">AVERAGE(F89:F91)</f>
        <v>3.0371473078253839</v>
      </c>
    </row>
    <row r="90" spans="1:7" x14ac:dyDescent="0.35">
      <c r="A90" t="s">
        <v>24</v>
      </c>
      <c r="B90">
        <v>2</v>
      </c>
      <c r="C90" t="s">
        <v>12</v>
      </c>
      <c r="D90" t="s">
        <v>17</v>
      </c>
      <c r="E90">
        <v>480</v>
      </c>
      <c r="F90">
        <f t="shared" ref="F90" si="79">(E90/26570)*100</f>
        <v>1.8065487391795259</v>
      </c>
    </row>
    <row r="91" spans="1:7" x14ac:dyDescent="0.35">
      <c r="A91" t="s">
        <v>24</v>
      </c>
      <c r="B91">
        <v>3</v>
      </c>
      <c r="C91" t="s">
        <v>12</v>
      </c>
      <c r="D91" t="s">
        <v>17</v>
      </c>
      <c r="E91">
        <v>156</v>
      </c>
      <c r="F91">
        <f t="shared" ref="F91" si="80">(E91/4199)*100</f>
        <v>3.7151702786377707</v>
      </c>
    </row>
    <row r="92" spans="1:7" x14ac:dyDescent="0.35">
      <c r="A92" t="s">
        <v>25</v>
      </c>
      <c r="B92">
        <v>1</v>
      </c>
      <c r="C92" s="1" t="s">
        <v>1</v>
      </c>
      <c r="D92" s="1" t="s">
        <v>17</v>
      </c>
      <c r="E92">
        <v>33</v>
      </c>
      <c r="F92">
        <f t="shared" ref="F92" si="81">(E92/39513)*100</f>
        <v>8.3516817250018971E-2</v>
      </c>
      <c r="G92" s="1">
        <f t="shared" ref="G92" si="82">AVERAGE(F92:F94)</f>
        <v>3.7440572371696922E-2</v>
      </c>
    </row>
    <row r="93" spans="1:7" x14ac:dyDescent="0.35">
      <c r="A93" t="s">
        <v>25</v>
      </c>
      <c r="B93">
        <v>2</v>
      </c>
      <c r="C93" s="1" t="s">
        <v>1</v>
      </c>
      <c r="D93" s="1" t="s">
        <v>17</v>
      </c>
      <c r="E93">
        <v>19</v>
      </c>
      <c r="F93">
        <f t="shared" ref="F93" si="83">(E93/65961)*100</f>
        <v>2.8804899865071783E-2</v>
      </c>
    </row>
    <row r="94" spans="1:7" x14ac:dyDescent="0.35">
      <c r="A94" t="s">
        <v>25</v>
      </c>
      <c r="B94">
        <v>3</v>
      </c>
      <c r="C94" s="1" t="s">
        <v>1</v>
      </c>
      <c r="D94" s="1" t="s">
        <v>17</v>
      </c>
      <c r="E94">
        <v>0</v>
      </c>
      <c r="F94">
        <f t="shared" ref="F94" si="84">(E94/79066)*100</f>
        <v>0</v>
      </c>
    </row>
    <row r="95" spans="1:7" x14ac:dyDescent="0.35">
      <c r="A95" t="s">
        <v>25</v>
      </c>
      <c r="B95">
        <v>1</v>
      </c>
      <c r="C95" s="1" t="s">
        <v>20</v>
      </c>
      <c r="D95" s="1" t="s">
        <v>19</v>
      </c>
      <c r="E95">
        <v>11235</v>
      </c>
      <c r="F95">
        <f t="shared" ref="F95" si="85">(E95/151970)*100</f>
        <v>7.3929064947029017</v>
      </c>
      <c r="G95" s="1">
        <f t="shared" ref="G95:G97" si="86">F95</f>
        <v>7.3929064947029017</v>
      </c>
    </row>
    <row r="96" spans="1:7" x14ac:dyDescent="0.35">
      <c r="A96" t="s">
        <v>25</v>
      </c>
      <c r="B96">
        <v>1</v>
      </c>
      <c r="C96" s="1" t="s">
        <v>2</v>
      </c>
      <c r="D96" s="1" t="s">
        <v>18</v>
      </c>
      <c r="E96">
        <v>49</v>
      </c>
      <c r="F96">
        <f t="shared" ref="F96" si="87">(E96/26891)*100</f>
        <v>0.1822170986575434</v>
      </c>
      <c r="G96" s="1">
        <f t="shared" si="86"/>
        <v>0.1822170986575434</v>
      </c>
    </row>
    <row r="97" spans="1:7" x14ac:dyDescent="0.35">
      <c r="A97" t="s">
        <v>25</v>
      </c>
      <c r="B97">
        <v>1</v>
      </c>
      <c r="C97" s="1" t="s">
        <v>3</v>
      </c>
      <c r="D97" s="1" t="s">
        <v>18</v>
      </c>
      <c r="E97">
        <v>0</v>
      </c>
      <c r="F97">
        <f t="shared" ref="F97" si="88">(E97/30432)*100</f>
        <v>0</v>
      </c>
      <c r="G97" s="1">
        <f t="shared" si="86"/>
        <v>0</v>
      </c>
    </row>
    <row r="98" spans="1:7" x14ac:dyDescent="0.35">
      <c r="A98" t="s">
        <v>25</v>
      </c>
      <c r="B98">
        <v>1</v>
      </c>
      <c r="C98" s="1" t="s">
        <v>4</v>
      </c>
      <c r="D98" s="1" t="s">
        <v>18</v>
      </c>
      <c r="E98">
        <v>31</v>
      </c>
      <c r="F98">
        <f t="shared" ref="F98" si="89">(E98/49148)*100</f>
        <v>6.3074794498250181E-2</v>
      </c>
      <c r="G98" s="1">
        <f t="shared" ref="G98" si="90">AVERAGE(F98:F99)</f>
        <v>3.153739724912509E-2</v>
      </c>
    </row>
    <row r="99" spans="1:7" x14ac:dyDescent="0.35">
      <c r="A99" t="s">
        <v>25</v>
      </c>
      <c r="B99">
        <v>2</v>
      </c>
      <c r="C99" s="1" t="s">
        <v>4</v>
      </c>
      <c r="D99" s="1" t="s">
        <v>18</v>
      </c>
      <c r="E99">
        <v>0</v>
      </c>
      <c r="F99">
        <f t="shared" ref="F99" si="91">(E99/39014)*100</f>
        <v>0</v>
      </c>
    </row>
    <row r="100" spans="1:7" x14ac:dyDescent="0.35">
      <c r="A100" t="s">
        <v>25</v>
      </c>
      <c r="B100">
        <v>1</v>
      </c>
      <c r="C100" s="1" t="s">
        <v>5</v>
      </c>
      <c r="D100" s="1" t="s">
        <v>17</v>
      </c>
      <c r="E100">
        <v>336</v>
      </c>
      <c r="F100">
        <f t="shared" ref="F100" si="92">(E100/73417)*100</f>
        <v>0.45765967010365444</v>
      </c>
      <c r="G100" s="1">
        <f t="shared" ref="G100" si="93">AVERAGE(F100:F102)</f>
        <v>0.62761335415375141</v>
      </c>
    </row>
    <row r="101" spans="1:7" x14ac:dyDescent="0.35">
      <c r="A101" t="s">
        <v>25</v>
      </c>
      <c r="B101">
        <v>2</v>
      </c>
      <c r="C101" s="1" t="s">
        <v>5</v>
      </c>
      <c r="D101" s="1" t="s">
        <v>17</v>
      </c>
      <c r="E101">
        <v>392</v>
      </c>
      <c r="F101">
        <f t="shared" ref="F101" si="94">(E101/35126)*100</f>
        <v>1.1159824631327222</v>
      </c>
    </row>
    <row r="102" spans="1:7" x14ac:dyDescent="0.35">
      <c r="A102" t="s">
        <v>25</v>
      </c>
      <c r="B102">
        <v>3</v>
      </c>
      <c r="C102" s="1" t="s">
        <v>5</v>
      </c>
      <c r="D102" s="1" t="s">
        <v>17</v>
      </c>
      <c r="E102">
        <v>218</v>
      </c>
      <c r="F102">
        <f t="shared" ref="F102" si="95">(E102/70505)*100</f>
        <v>0.30919792922487765</v>
      </c>
    </row>
    <row r="103" spans="1:7" x14ac:dyDescent="0.35">
      <c r="A103" t="s">
        <v>25</v>
      </c>
      <c r="B103">
        <v>1</v>
      </c>
      <c r="C103" s="1" t="s">
        <v>6</v>
      </c>
      <c r="D103" s="1" t="s">
        <v>19</v>
      </c>
      <c r="E103">
        <v>96787</v>
      </c>
      <c r="F103">
        <f t="shared" ref="F103" si="96">(E103/100821)*100</f>
        <v>95.998849446047956</v>
      </c>
      <c r="G103" s="1">
        <f t="shared" ref="G103" si="97">F103</f>
        <v>95.998849446047956</v>
      </c>
    </row>
    <row r="104" spans="1:7" x14ac:dyDescent="0.35">
      <c r="A104" t="s">
        <v>25</v>
      </c>
      <c r="B104">
        <v>1</v>
      </c>
      <c r="C104" t="s">
        <v>11</v>
      </c>
      <c r="D104" t="s">
        <v>19</v>
      </c>
      <c r="E104">
        <v>509</v>
      </c>
      <c r="F104">
        <f t="shared" ref="F104" si="98">(E104/65018)*100</f>
        <v>0.7828601310406349</v>
      </c>
      <c r="G104" s="1">
        <f t="shared" ref="G104" si="99">AVERAGE(F104:F106)</f>
        <v>0.51687420377895166</v>
      </c>
    </row>
    <row r="105" spans="1:7" x14ac:dyDescent="0.35">
      <c r="A105" t="s">
        <v>25</v>
      </c>
      <c r="B105">
        <v>2</v>
      </c>
      <c r="C105" t="s">
        <v>11</v>
      </c>
      <c r="D105" t="s">
        <v>19</v>
      </c>
      <c r="E105">
        <v>272</v>
      </c>
      <c r="F105">
        <f t="shared" ref="F105" si="100">(E105/64983)*100</f>
        <v>0.41857101087976856</v>
      </c>
    </row>
    <row r="106" spans="1:7" x14ac:dyDescent="0.35">
      <c r="A106" t="s">
        <v>25</v>
      </c>
      <c r="B106">
        <v>3</v>
      </c>
      <c r="C106" t="s">
        <v>11</v>
      </c>
      <c r="D106" t="s">
        <v>19</v>
      </c>
      <c r="E106">
        <v>149</v>
      </c>
      <c r="F106">
        <f t="shared" ref="F106" si="101">(E106/42670)*100</f>
        <v>0.34919146941645185</v>
      </c>
    </row>
    <row r="107" spans="1:7" x14ac:dyDescent="0.35">
      <c r="A107" t="s">
        <v>25</v>
      </c>
      <c r="B107">
        <v>1</v>
      </c>
      <c r="C107" s="1" t="s">
        <v>7</v>
      </c>
      <c r="D107" s="1" t="s">
        <v>17</v>
      </c>
      <c r="E107">
        <v>120</v>
      </c>
      <c r="F107">
        <f t="shared" ref="F107" si="102">(E107/49304)*100</f>
        <v>0.24338796040889177</v>
      </c>
      <c r="G107" s="1">
        <f t="shared" si="62"/>
        <v>0.63024360798658363</v>
      </c>
    </row>
    <row r="108" spans="1:7" x14ac:dyDescent="0.35">
      <c r="A108" t="s">
        <v>25</v>
      </c>
      <c r="B108">
        <v>2</v>
      </c>
      <c r="C108" s="1" t="s">
        <v>7</v>
      </c>
      <c r="D108" s="1" t="s">
        <v>17</v>
      </c>
      <c r="E108">
        <v>465</v>
      </c>
      <c r="F108">
        <f t="shared" ref="F108" si="103">(E108/34683)*100</f>
        <v>1.3407144710665166</v>
      </c>
    </row>
    <row r="109" spans="1:7" x14ac:dyDescent="0.35">
      <c r="A109" t="s">
        <v>25</v>
      </c>
      <c r="B109">
        <v>3</v>
      </c>
      <c r="C109" s="1" t="s">
        <v>7</v>
      </c>
      <c r="D109" s="1" t="s">
        <v>17</v>
      </c>
      <c r="E109">
        <v>94</v>
      </c>
      <c r="F109">
        <f t="shared" ref="F109" si="104">(E109/30656)*100</f>
        <v>0.30662839248434243</v>
      </c>
    </row>
    <row r="110" spans="1:7" x14ac:dyDescent="0.35">
      <c r="A110" t="s">
        <v>25</v>
      </c>
      <c r="B110">
        <v>1</v>
      </c>
      <c r="C110" t="s">
        <v>8</v>
      </c>
      <c r="D110" t="s">
        <v>17</v>
      </c>
      <c r="E110">
        <v>32</v>
      </c>
      <c r="F110">
        <f t="shared" ref="F110" si="105">(E110/90316)*100</f>
        <v>3.5431152841135571E-2</v>
      </c>
      <c r="G110" s="1">
        <f t="shared" si="66"/>
        <v>7.5069412209471373E-2</v>
      </c>
    </row>
    <row r="111" spans="1:7" x14ac:dyDescent="0.35">
      <c r="A111" t="s">
        <v>25</v>
      </c>
      <c r="B111">
        <v>2</v>
      </c>
      <c r="C111" t="s">
        <v>8</v>
      </c>
      <c r="D111" t="s">
        <v>17</v>
      </c>
      <c r="E111">
        <v>159</v>
      </c>
      <c r="F111">
        <f t="shared" ref="F111" si="106">(E111/135290)*100</f>
        <v>0.11752531598787788</v>
      </c>
    </row>
    <row r="112" spans="1:7" x14ac:dyDescent="0.35">
      <c r="A112" t="s">
        <v>25</v>
      </c>
      <c r="B112">
        <v>3</v>
      </c>
      <c r="C112" t="s">
        <v>8</v>
      </c>
      <c r="D112" t="s">
        <v>17</v>
      </c>
      <c r="E112">
        <v>61</v>
      </c>
      <c r="F112">
        <f t="shared" ref="F112" si="107">(E112/84427)*100</f>
        <v>7.2251767799400665E-2</v>
      </c>
    </row>
    <row r="113" spans="1:7" x14ac:dyDescent="0.35">
      <c r="A113" t="s">
        <v>25</v>
      </c>
      <c r="B113">
        <v>1</v>
      </c>
      <c r="C113" t="s">
        <v>9</v>
      </c>
      <c r="D113" t="s">
        <v>17</v>
      </c>
      <c r="E113">
        <v>0</v>
      </c>
      <c r="F113">
        <f t="shared" ref="F113" si="108">(E113/154230)*100</f>
        <v>0</v>
      </c>
      <c r="G113" s="1">
        <f t="shared" si="70"/>
        <v>9.8084411444489131E-4</v>
      </c>
    </row>
    <row r="114" spans="1:7" x14ac:dyDescent="0.35">
      <c r="A114" t="s">
        <v>25</v>
      </c>
      <c r="B114">
        <v>2</v>
      </c>
      <c r="C114" t="s">
        <v>9</v>
      </c>
      <c r="D114" t="s">
        <v>17</v>
      </c>
      <c r="E114">
        <v>3</v>
      </c>
      <c r="F114">
        <f t="shared" ref="F114" si="109">(E114/101953)*100</f>
        <v>2.9425323433346739E-3</v>
      </c>
    </row>
    <row r="115" spans="1:7" x14ac:dyDescent="0.35">
      <c r="A115" t="s">
        <v>25</v>
      </c>
      <c r="B115">
        <v>3</v>
      </c>
      <c r="C115" t="s">
        <v>9</v>
      </c>
      <c r="D115" t="s">
        <v>17</v>
      </c>
      <c r="E115">
        <v>0</v>
      </c>
      <c r="F115">
        <f t="shared" ref="F115" si="110">(E115/215432)*100</f>
        <v>0</v>
      </c>
    </row>
    <row r="116" spans="1:7" x14ac:dyDescent="0.35">
      <c r="A116" t="s">
        <v>25</v>
      </c>
      <c r="B116">
        <v>1</v>
      </c>
      <c r="C116" t="s">
        <v>10</v>
      </c>
      <c r="D116" t="s">
        <v>17</v>
      </c>
      <c r="E116">
        <v>66</v>
      </c>
      <c r="F116">
        <f t="shared" ref="F116" si="111">(E116/60951)*100</f>
        <v>0.10828370330265295</v>
      </c>
      <c r="G116" s="1">
        <f t="shared" si="74"/>
        <v>0.10354396260872915</v>
      </c>
    </row>
    <row r="117" spans="1:7" x14ac:dyDescent="0.35">
      <c r="A117" t="s">
        <v>25</v>
      </c>
      <c r="B117">
        <v>2</v>
      </c>
      <c r="C117" t="s">
        <v>10</v>
      </c>
      <c r="D117" t="s">
        <v>17</v>
      </c>
      <c r="E117">
        <v>42</v>
      </c>
      <c r="F117">
        <f t="shared" ref="F117" si="112">(E117/39127)*100</f>
        <v>0.10734275564188411</v>
      </c>
    </row>
    <row r="118" spans="1:7" x14ac:dyDescent="0.35">
      <c r="A118" t="s">
        <v>25</v>
      </c>
      <c r="B118">
        <v>3</v>
      </c>
      <c r="C118" t="s">
        <v>10</v>
      </c>
      <c r="D118" t="s">
        <v>17</v>
      </c>
      <c r="E118">
        <v>35</v>
      </c>
      <c r="F118">
        <f t="shared" ref="F118" si="113">(E118/36840)*100</f>
        <v>9.5005428881650381E-2</v>
      </c>
    </row>
    <row r="119" spans="1:7" x14ac:dyDescent="0.35">
      <c r="A119" t="s">
        <v>25</v>
      </c>
      <c r="B119">
        <v>1</v>
      </c>
      <c r="C119" t="s">
        <v>12</v>
      </c>
      <c r="D119" t="s">
        <v>17</v>
      </c>
      <c r="E119">
        <v>214</v>
      </c>
      <c r="F119">
        <f t="shared" ref="F119" si="114">(E119/24793)*100</f>
        <v>0.86314685596741025</v>
      </c>
      <c r="G119" s="1">
        <f t="shared" si="78"/>
        <v>0.90374904943991918</v>
      </c>
    </row>
    <row r="120" spans="1:7" x14ac:dyDescent="0.35">
      <c r="A120" t="s">
        <v>25</v>
      </c>
      <c r="B120">
        <v>2</v>
      </c>
      <c r="C120" t="s">
        <v>12</v>
      </c>
      <c r="D120" t="s">
        <v>17</v>
      </c>
      <c r="E120">
        <v>162</v>
      </c>
      <c r="F120">
        <f t="shared" ref="F120" si="115">(E120/26570)*100</f>
        <v>0.60971019947309002</v>
      </c>
    </row>
    <row r="121" spans="1:7" x14ac:dyDescent="0.35">
      <c r="A121" t="s">
        <v>25</v>
      </c>
      <c r="B121">
        <v>3</v>
      </c>
      <c r="C121" t="s">
        <v>12</v>
      </c>
      <c r="D121" t="s">
        <v>17</v>
      </c>
      <c r="E121">
        <v>52</v>
      </c>
      <c r="F121">
        <f t="shared" ref="F121" si="116">(E121/4199)*100</f>
        <v>1.2383900928792571</v>
      </c>
    </row>
    <row r="122" spans="1:7" x14ac:dyDescent="0.35">
      <c r="A122" t="s">
        <v>26</v>
      </c>
      <c r="B122">
        <v>1</v>
      </c>
      <c r="C122" s="1" t="s">
        <v>1</v>
      </c>
      <c r="D122" s="1" t="s">
        <v>17</v>
      </c>
      <c r="E122">
        <v>2696</v>
      </c>
      <c r="F122">
        <f t="shared" ref="F122" si="117">(E122/39513)*100</f>
        <v>6.8230708880621567</v>
      </c>
      <c r="G122" s="1">
        <f t="shared" ref="G122" si="118">AVERAGE(F122:F124)</f>
        <v>4.7367439198821701</v>
      </c>
    </row>
    <row r="123" spans="1:7" x14ac:dyDescent="0.35">
      <c r="A123" t="s">
        <v>26</v>
      </c>
      <c r="B123">
        <v>2</v>
      </c>
      <c r="C123" s="1" t="s">
        <v>1</v>
      </c>
      <c r="D123" s="1" t="s">
        <v>17</v>
      </c>
      <c r="E123">
        <v>4287</v>
      </c>
      <c r="F123">
        <f t="shared" ref="F123" si="119">(E123/65961)*100</f>
        <v>6.499295037976986</v>
      </c>
    </row>
    <row r="124" spans="1:7" x14ac:dyDescent="0.35">
      <c r="A124" t="s">
        <v>26</v>
      </c>
      <c r="B124">
        <v>3</v>
      </c>
      <c r="C124" s="1" t="s">
        <v>1</v>
      </c>
      <c r="D124" s="1" t="s">
        <v>17</v>
      </c>
      <c r="E124">
        <v>702</v>
      </c>
      <c r="F124">
        <f t="shared" ref="F124" si="120">(E124/79066)*100</f>
        <v>0.88786583360736593</v>
      </c>
    </row>
    <row r="125" spans="1:7" x14ac:dyDescent="0.35">
      <c r="A125" t="s">
        <v>26</v>
      </c>
      <c r="B125">
        <v>1</v>
      </c>
      <c r="C125" s="1" t="s">
        <v>20</v>
      </c>
      <c r="D125" s="1" t="s">
        <v>19</v>
      </c>
      <c r="E125">
        <v>12620</v>
      </c>
      <c r="F125">
        <f t="shared" ref="F125" si="121">(E125/151970)*100</f>
        <v>8.304270579719681</v>
      </c>
      <c r="G125" s="1">
        <f t="shared" ref="G125:G127" si="122">F125</f>
        <v>8.304270579719681</v>
      </c>
    </row>
    <row r="126" spans="1:7" x14ac:dyDescent="0.35">
      <c r="A126" t="s">
        <v>26</v>
      </c>
      <c r="B126">
        <v>1</v>
      </c>
      <c r="C126" s="1" t="s">
        <v>2</v>
      </c>
      <c r="D126" s="1" t="s">
        <v>18</v>
      </c>
      <c r="E126">
        <v>157</v>
      </c>
      <c r="F126">
        <f t="shared" ref="F126" si="123">(E126/26891)*100</f>
        <v>0.58383845896396558</v>
      </c>
      <c r="G126" s="1">
        <f t="shared" si="122"/>
        <v>0.58383845896396558</v>
      </c>
    </row>
    <row r="127" spans="1:7" x14ac:dyDescent="0.35">
      <c r="A127" t="s">
        <v>26</v>
      </c>
      <c r="B127">
        <v>1</v>
      </c>
      <c r="C127" s="1" t="s">
        <v>3</v>
      </c>
      <c r="D127" s="1" t="s">
        <v>18</v>
      </c>
      <c r="E127">
        <v>353</v>
      </c>
      <c r="F127">
        <f t="shared" ref="F127" si="124">(E127/30432)*100</f>
        <v>1.1599631966351209</v>
      </c>
      <c r="G127" s="1">
        <f t="shared" si="122"/>
        <v>1.1599631966351209</v>
      </c>
    </row>
    <row r="128" spans="1:7" x14ac:dyDescent="0.35">
      <c r="A128" t="s">
        <v>26</v>
      </c>
      <c r="B128">
        <v>1</v>
      </c>
      <c r="C128" s="1" t="s">
        <v>4</v>
      </c>
      <c r="D128" s="1" t="s">
        <v>18</v>
      </c>
      <c r="E128">
        <v>3067</v>
      </c>
      <c r="F128">
        <f t="shared" ref="F128" si="125">(E128/49148)*100</f>
        <v>6.2403353137462352</v>
      </c>
      <c r="G128" s="1">
        <f t="shared" ref="G128" si="126">AVERAGE(F128:F129)</f>
        <v>5.1130420096695497</v>
      </c>
    </row>
    <row r="129" spans="1:7" x14ac:dyDescent="0.35">
      <c r="A129" t="s">
        <v>26</v>
      </c>
      <c r="B129">
        <v>2</v>
      </c>
      <c r="C129" s="1" t="s">
        <v>4</v>
      </c>
      <c r="D129" s="1" t="s">
        <v>18</v>
      </c>
      <c r="E129">
        <v>1555</v>
      </c>
      <c r="F129">
        <f t="shared" ref="F129" si="127">(E129/39014)*100</f>
        <v>3.9857487055928642</v>
      </c>
    </row>
    <row r="130" spans="1:7" x14ac:dyDescent="0.35">
      <c r="A130" t="s">
        <v>26</v>
      </c>
      <c r="B130">
        <v>1</v>
      </c>
      <c r="C130" s="1" t="s">
        <v>5</v>
      </c>
      <c r="D130" s="1" t="s">
        <v>17</v>
      </c>
      <c r="E130">
        <v>9208</v>
      </c>
      <c r="F130">
        <f t="shared" ref="F130" si="128">(E130/73417)*100</f>
        <v>12.542054292602531</v>
      </c>
      <c r="G130" s="1">
        <f t="shared" ref="G130" si="129">AVERAGE(F130:F132)</f>
        <v>10.977735449543729</v>
      </c>
    </row>
    <row r="131" spans="1:7" x14ac:dyDescent="0.35">
      <c r="A131" t="s">
        <v>26</v>
      </c>
      <c r="B131">
        <v>2</v>
      </c>
      <c r="C131" s="1" t="s">
        <v>5</v>
      </c>
      <c r="D131" s="1" t="s">
        <v>17</v>
      </c>
      <c r="E131">
        <v>3996</v>
      </c>
      <c r="F131">
        <f t="shared" ref="F131" si="130">(E131/35126)*100</f>
        <v>11.376188578261118</v>
      </c>
    </row>
    <row r="132" spans="1:7" x14ac:dyDescent="0.35">
      <c r="A132" t="s">
        <v>26</v>
      </c>
      <c r="B132">
        <v>3</v>
      </c>
      <c r="C132" s="1" t="s">
        <v>5</v>
      </c>
      <c r="D132" s="1" t="s">
        <v>17</v>
      </c>
      <c r="E132">
        <v>6356</v>
      </c>
      <c r="F132">
        <f t="shared" ref="F132" si="131">(E132/70505)*100</f>
        <v>9.0149634777675338</v>
      </c>
    </row>
    <row r="133" spans="1:7" x14ac:dyDescent="0.35">
      <c r="A133" t="s">
        <v>26</v>
      </c>
      <c r="B133">
        <v>1</v>
      </c>
      <c r="C133" s="1" t="s">
        <v>6</v>
      </c>
      <c r="D133" s="1" t="s">
        <v>19</v>
      </c>
      <c r="E133">
        <v>36</v>
      </c>
      <c r="F133">
        <f t="shared" ref="F133" si="132">(E133/100821)*100</f>
        <v>3.5706846787871574E-2</v>
      </c>
      <c r="G133" s="1">
        <f t="shared" ref="G133" si="133">F133</f>
        <v>3.5706846787871574E-2</v>
      </c>
    </row>
    <row r="134" spans="1:7" x14ac:dyDescent="0.35">
      <c r="A134" t="s">
        <v>26</v>
      </c>
      <c r="B134">
        <v>1</v>
      </c>
      <c r="C134" t="s">
        <v>11</v>
      </c>
      <c r="D134" t="s">
        <v>19</v>
      </c>
      <c r="E134">
        <v>2284</v>
      </c>
      <c r="F134">
        <f t="shared" ref="F134" si="134">(E134/65018)*100</f>
        <v>3.5128733581469751</v>
      </c>
      <c r="G134" s="1">
        <f t="shared" ref="G134" si="135">AVERAGE(F134:F136)</f>
        <v>3.3839138614304303</v>
      </c>
    </row>
    <row r="135" spans="1:7" x14ac:dyDescent="0.35">
      <c r="A135" t="s">
        <v>26</v>
      </c>
      <c r="B135">
        <v>2</v>
      </c>
      <c r="C135" t="s">
        <v>11</v>
      </c>
      <c r="D135" t="s">
        <v>19</v>
      </c>
      <c r="E135">
        <v>3242</v>
      </c>
      <c r="F135">
        <f t="shared" ref="F135" si="136">(E135/64983)*100</f>
        <v>4.9889971223242995</v>
      </c>
    </row>
    <row r="136" spans="1:7" x14ac:dyDescent="0.35">
      <c r="A136" t="s">
        <v>26</v>
      </c>
      <c r="B136">
        <v>3</v>
      </c>
      <c r="C136" t="s">
        <v>11</v>
      </c>
      <c r="D136" t="s">
        <v>19</v>
      </c>
      <c r="E136">
        <v>704</v>
      </c>
      <c r="F136">
        <f t="shared" ref="F136" si="137">(E136/42670)*100</f>
        <v>1.649871103820014</v>
      </c>
    </row>
    <row r="137" spans="1:7" x14ac:dyDescent="0.35">
      <c r="A137" t="s">
        <v>26</v>
      </c>
      <c r="B137">
        <v>1</v>
      </c>
      <c r="C137" s="1" t="s">
        <v>7</v>
      </c>
      <c r="D137" s="1" t="s">
        <v>17</v>
      </c>
      <c r="E137">
        <v>1577</v>
      </c>
      <c r="F137">
        <f t="shared" ref="F137" si="138">(E137/49304)*100</f>
        <v>3.1985234463735197</v>
      </c>
      <c r="G137" s="1">
        <f t="shared" si="62"/>
        <v>6.7873829734325311</v>
      </c>
    </row>
    <row r="138" spans="1:7" x14ac:dyDescent="0.35">
      <c r="A138" t="s">
        <v>26</v>
      </c>
      <c r="B138">
        <v>2</v>
      </c>
      <c r="C138" s="1" t="s">
        <v>7</v>
      </c>
      <c r="D138" s="1" t="s">
        <v>17</v>
      </c>
      <c r="E138">
        <v>2087</v>
      </c>
      <c r="F138">
        <f t="shared" ref="F138" si="139">(E138/34683)*100</f>
        <v>6.0173572067006891</v>
      </c>
    </row>
    <row r="139" spans="1:7" x14ac:dyDescent="0.35">
      <c r="A139" t="s">
        <v>26</v>
      </c>
      <c r="B139">
        <v>3</v>
      </c>
      <c r="C139" s="1" t="s">
        <v>7</v>
      </c>
      <c r="D139" s="1" t="s">
        <v>17</v>
      </c>
      <c r="E139">
        <v>3417</v>
      </c>
      <c r="F139">
        <f t="shared" ref="F139" si="140">(E139/30656)*100</f>
        <v>11.146268267223382</v>
      </c>
    </row>
    <row r="140" spans="1:7" x14ac:dyDescent="0.35">
      <c r="A140" t="s">
        <v>26</v>
      </c>
      <c r="B140">
        <v>1</v>
      </c>
      <c r="C140" t="s">
        <v>8</v>
      </c>
      <c r="D140" t="s">
        <v>17</v>
      </c>
      <c r="E140">
        <v>3473</v>
      </c>
      <c r="F140">
        <f t="shared" ref="F140" si="141">(E140/90316)*100</f>
        <v>3.8453873067894948</v>
      </c>
      <c r="G140" s="1">
        <f t="shared" si="66"/>
        <v>6.8552311545294877</v>
      </c>
    </row>
    <row r="141" spans="1:7" x14ac:dyDescent="0.35">
      <c r="A141" t="s">
        <v>26</v>
      </c>
      <c r="B141">
        <v>2</v>
      </c>
      <c r="C141" t="s">
        <v>8</v>
      </c>
      <c r="D141" t="s">
        <v>17</v>
      </c>
      <c r="E141">
        <v>11040</v>
      </c>
      <c r="F141">
        <f t="shared" ref="F141" si="142">(E141/135290)*100</f>
        <v>8.1602483553847289</v>
      </c>
    </row>
    <row r="142" spans="1:7" x14ac:dyDescent="0.35">
      <c r="A142" t="s">
        <v>26</v>
      </c>
      <c r="B142">
        <v>3</v>
      </c>
      <c r="C142" t="s">
        <v>8</v>
      </c>
      <c r="D142" t="s">
        <v>17</v>
      </c>
      <c r="E142">
        <v>7227</v>
      </c>
      <c r="F142">
        <f t="shared" ref="F142" si="143">(E142/84427)*100</f>
        <v>8.5600578014142386</v>
      </c>
    </row>
    <row r="143" spans="1:7" x14ac:dyDescent="0.35">
      <c r="A143" t="s">
        <v>26</v>
      </c>
      <c r="B143">
        <v>1</v>
      </c>
      <c r="C143" t="s">
        <v>9</v>
      </c>
      <c r="D143" t="s">
        <v>17</v>
      </c>
      <c r="E143">
        <v>89</v>
      </c>
      <c r="F143">
        <f t="shared" ref="F143" si="144">(E143/154230)*100</f>
        <v>5.7706023471438758E-2</v>
      </c>
      <c r="G143" s="1">
        <f t="shared" si="70"/>
        <v>0.4227387362448109</v>
      </c>
    </row>
    <row r="144" spans="1:7" x14ac:dyDescent="0.35">
      <c r="A144" t="s">
        <v>26</v>
      </c>
      <c r="B144">
        <v>2</v>
      </c>
      <c r="C144" t="s">
        <v>9</v>
      </c>
      <c r="D144" t="s">
        <v>17</v>
      </c>
      <c r="E144">
        <v>25</v>
      </c>
      <c r="F144">
        <f t="shared" ref="F144" si="145">(E144/101953)*100</f>
        <v>2.4521102861122284E-2</v>
      </c>
    </row>
    <row r="145" spans="1:7" x14ac:dyDescent="0.35">
      <c r="A145" t="s">
        <v>26</v>
      </c>
      <c r="B145">
        <v>3</v>
      </c>
      <c r="C145" t="s">
        <v>9</v>
      </c>
      <c r="D145" t="s">
        <v>17</v>
      </c>
      <c r="E145">
        <v>2555</v>
      </c>
      <c r="F145">
        <f t="shared" ref="F145" si="146">(E145/215432)*100</f>
        <v>1.1859890824018715</v>
      </c>
    </row>
    <row r="146" spans="1:7" x14ac:dyDescent="0.35">
      <c r="A146" t="s">
        <v>26</v>
      </c>
      <c r="B146">
        <v>1</v>
      </c>
      <c r="C146" t="s">
        <v>10</v>
      </c>
      <c r="D146" t="s">
        <v>17</v>
      </c>
      <c r="E146">
        <v>3266</v>
      </c>
      <c r="F146">
        <f t="shared" ref="F146" si="147">(E146/60951)*100</f>
        <v>5.3584026513100689</v>
      </c>
      <c r="G146" s="1">
        <f t="shared" si="74"/>
        <v>5.4434940755655061</v>
      </c>
    </row>
    <row r="147" spans="1:7" x14ac:dyDescent="0.35">
      <c r="A147" t="s">
        <v>26</v>
      </c>
      <c r="B147">
        <v>2</v>
      </c>
      <c r="C147" t="s">
        <v>10</v>
      </c>
      <c r="D147" t="s">
        <v>17</v>
      </c>
      <c r="E147">
        <v>1726</v>
      </c>
      <c r="F147">
        <f t="shared" ref="F147" si="148">(E147/39127)*100</f>
        <v>4.4112761009021906</v>
      </c>
    </row>
    <row r="148" spans="1:7" x14ac:dyDescent="0.35">
      <c r="A148" t="s">
        <v>26</v>
      </c>
      <c r="B148">
        <v>3</v>
      </c>
      <c r="C148" t="s">
        <v>10</v>
      </c>
      <c r="D148" t="s">
        <v>17</v>
      </c>
      <c r="E148">
        <v>2417</v>
      </c>
      <c r="F148">
        <f t="shared" ref="F148" si="149">(E148/36840)*100</f>
        <v>6.5608034744842563</v>
      </c>
    </row>
    <row r="149" spans="1:7" x14ac:dyDescent="0.35">
      <c r="A149" t="s">
        <v>26</v>
      </c>
      <c r="B149">
        <v>1</v>
      </c>
      <c r="C149" t="s">
        <v>12</v>
      </c>
      <c r="D149" t="s">
        <v>17</v>
      </c>
      <c r="E149">
        <v>995</v>
      </c>
      <c r="F149">
        <f t="shared" ref="F149" si="150">(E149/24793)*100</f>
        <v>4.0132295405961358</v>
      </c>
      <c r="G149" s="1">
        <f t="shared" si="78"/>
        <v>3.1499919102566984</v>
      </c>
    </row>
    <row r="150" spans="1:7" x14ac:dyDescent="0.35">
      <c r="A150" t="s">
        <v>26</v>
      </c>
      <c r="B150">
        <v>2</v>
      </c>
      <c r="C150" t="s">
        <v>12</v>
      </c>
      <c r="D150" t="s">
        <v>17</v>
      </c>
      <c r="E150">
        <v>932</v>
      </c>
      <c r="F150">
        <f t="shared" ref="F150" si="151">(E150/26570)*100</f>
        <v>3.5077154685735792</v>
      </c>
    </row>
    <row r="151" spans="1:7" x14ac:dyDescent="0.35">
      <c r="A151" t="s">
        <v>26</v>
      </c>
      <c r="B151">
        <v>3</v>
      </c>
      <c r="C151" t="s">
        <v>12</v>
      </c>
      <c r="D151" t="s">
        <v>17</v>
      </c>
      <c r="E151">
        <v>81</v>
      </c>
      <c r="F151">
        <f t="shared" ref="F151" si="152">(E151/4199)*100</f>
        <v>1.9290307216003812</v>
      </c>
    </row>
    <row r="152" spans="1:7" x14ac:dyDescent="0.35">
      <c r="A152" t="s">
        <v>27</v>
      </c>
      <c r="B152">
        <v>1</v>
      </c>
      <c r="C152" s="1" t="s">
        <v>1</v>
      </c>
      <c r="D152" s="1" t="s">
        <v>17</v>
      </c>
      <c r="E152">
        <v>1741</v>
      </c>
      <c r="F152">
        <f t="shared" ref="F152" si="153">(E152/39513)*100</f>
        <v>4.4061448130994867</v>
      </c>
      <c r="G152" s="1">
        <f t="shared" ref="G152" si="154">AVERAGE(F152:F154)</f>
        <v>3.8308828093627363</v>
      </c>
    </row>
    <row r="153" spans="1:7" x14ac:dyDescent="0.35">
      <c r="A153" t="s">
        <v>27</v>
      </c>
      <c r="B153">
        <v>2</v>
      </c>
      <c r="C153" s="1" t="s">
        <v>1</v>
      </c>
      <c r="D153" s="1" t="s">
        <v>17</v>
      </c>
      <c r="E153">
        <v>3317</v>
      </c>
      <c r="F153">
        <f t="shared" ref="F153" si="155">(E153/65961)*100</f>
        <v>5.0287290974970063</v>
      </c>
    </row>
    <row r="154" spans="1:7" x14ac:dyDescent="0.35">
      <c r="A154" t="s">
        <v>27</v>
      </c>
      <c r="B154">
        <v>3</v>
      </c>
      <c r="C154" s="1" t="s">
        <v>1</v>
      </c>
      <c r="D154" s="1" t="s">
        <v>17</v>
      </c>
      <c r="E154">
        <v>1627</v>
      </c>
      <c r="F154">
        <f t="shared" ref="F154" si="156">(E154/79066)*100</f>
        <v>2.0577745174917159</v>
      </c>
    </row>
    <row r="155" spans="1:7" x14ac:dyDescent="0.35">
      <c r="A155" t="s">
        <v>27</v>
      </c>
      <c r="B155">
        <v>1</v>
      </c>
      <c r="C155" s="1" t="s">
        <v>20</v>
      </c>
      <c r="D155" s="1" t="s">
        <v>19</v>
      </c>
      <c r="E155">
        <v>5516</v>
      </c>
      <c r="F155">
        <f t="shared" ref="F155" si="157">(E155/151970)*100</f>
        <v>3.6296637494242288</v>
      </c>
      <c r="G155" s="1">
        <f t="shared" ref="G155:G157" si="158">F155</f>
        <v>3.6296637494242288</v>
      </c>
    </row>
    <row r="156" spans="1:7" x14ac:dyDescent="0.35">
      <c r="A156" t="s">
        <v>27</v>
      </c>
      <c r="B156">
        <v>1</v>
      </c>
      <c r="C156" s="1" t="s">
        <v>2</v>
      </c>
      <c r="D156" s="1" t="s">
        <v>18</v>
      </c>
      <c r="E156">
        <v>30</v>
      </c>
      <c r="F156">
        <f t="shared" ref="F156" si="159">(E156/26891)*100</f>
        <v>0.11156148897400618</v>
      </c>
      <c r="G156" s="1">
        <f t="shared" si="158"/>
        <v>0.11156148897400618</v>
      </c>
    </row>
    <row r="157" spans="1:7" x14ac:dyDescent="0.35">
      <c r="A157" t="s">
        <v>27</v>
      </c>
      <c r="B157">
        <v>1</v>
      </c>
      <c r="C157" s="1" t="s">
        <v>3</v>
      </c>
      <c r="D157" s="1" t="s">
        <v>18</v>
      </c>
      <c r="E157">
        <v>54</v>
      </c>
      <c r="F157">
        <f t="shared" ref="F157" si="160">(E157/30432)*100</f>
        <v>0.1774447949526814</v>
      </c>
      <c r="G157" s="1">
        <f t="shared" si="158"/>
        <v>0.1774447949526814</v>
      </c>
    </row>
    <row r="158" spans="1:7" x14ac:dyDescent="0.35">
      <c r="A158" t="s">
        <v>27</v>
      </c>
      <c r="B158">
        <v>1</v>
      </c>
      <c r="C158" s="1" t="s">
        <v>4</v>
      </c>
      <c r="D158" s="1" t="s">
        <v>18</v>
      </c>
      <c r="E158">
        <v>146</v>
      </c>
      <c r="F158">
        <f t="shared" ref="F158" si="161">(E158/49148)*100</f>
        <v>0.29706193537885567</v>
      </c>
      <c r="G158" s="1">
        <f t="shared" ref="G158" si="162">AVERAGE(F158:F159)</f>
        <v>1.032828912017105</v>
      </c>
    </row>
    <row r="159" spans="1:7" x14ac:dyDescent="0.35">
      <c r="A159" t="s">
        <v>27</v>
      </c>
      <c r="B159">
        <v>2</v>
      </c>
      <c r="C159" s="1" t="s">
        <v>4</v>
      </c>
      <c r="D159" s="1" t="s">
        <v>18</v>
      </c>
      <c r="E159">
        <v>690</v>
      </c>
      <c r="F159">
        <f t="shared" ref="F159" si="163">(E159/39014)*100</f>
        <v>1.7685958886553543</v>
      </c>
    </row>
    <row r="160" spans="1:7" x14ac:dyDescent="0.35">
      <c r="A160" t="s">
        <v>27</v>
      </c>
      <c r="B160">
        <v>1</v>
      </c>
      <c r="C160" s="1" t="s">
        <v>5</v>
      </c>
      <c r="D160" s="1" t="s">
        <v>17</v>
      </c>
      <c r="E160">
        <v>346</v>
      </c>
      <c r="F160">
        <f t="shared" ref="F160" si="164">(E160/73417)*100</f>
        <v>0.47128049361864421</v>
      </c>
      <c r="G160" s="1">
        <f t="shared" ref="G160" si="165">AVERAGE(F160:F162)</f>
        <v>0.69223981634842391</v>
      </c>
    </row>
    <row r="161" spans="1:7" x14ac:dyDescent="0.35">
      <c r="A161" t="s">
        <v>27</v>
      </c>
      <c r="B161">
        <v>2</v>
      </c>
      <c r="C161" s="1" t="s">
        <v>5</v>
      </c>
      <c r="D161" s="1" t="s">
        <v>17</v>
      </c>
      <c r="E161">
        <v>127</v>
      </c>
      <c r="F161">
        <f t="shared" ref="F161" si="166">(E161/35126)*100</f>
        <v>0.36155554290269315</v>
      </c>
    </row>
    <row r="162" spans="1:7" x14ac:dyDescent="0.35">
      <c r="A162" t="s">
        <v>27</v>
      </c>
      <c r="B162">
        <v>3</v>
      </c>
      <c r="C162" s="1" t="s">
        <v>5</v>
      </c>
      <c r="D162" s="1" t="s">
        <v>17</v>
      </c>
      <c r="E162">
        <v>877</v>
      </c>
      <c r="F162">
        <f t="shared" ref="F162" si="167">(E162/70505)*100</f>
        <v>1.2438834125239344</v>
      </c>
    </row>
    <row r="163" spans="1:7" x14ac:dyDescent="0.35">
      <c r="A163" t="s">
        <v>27</v>
      </c>
      <c r="B163">
        <v>1</v>
      </c>
      <c r="C163" s="1" t="s">
        <v>6</v>
      </c>
      <c r="D163" s="1" t="s">
        <v>19</v>
      </c>
      <c r="E163">
        <v>54</v>
      </c>
      <c r="F163">
        <f t="shared" ref="F163" si="168">(E163/100821)*100</f>
        <v>5.3560270181807361E-2</v>
      </c>
      <c r="G163" s="1">
        <f t="shared" ref="G163" si="169">F163</f>
        <v>5.3560270181807361E-2</v>
      </c>
    </row>
    <row r="164" spans="1:7" x14ac:dyDescent="0.35">
      <c r="A164" t="s">
        <v>27</v>
      </c>
      <c r="B164">
        <v>1</v>
      </c>
      <c r="C164" t="s">
        <v>11</v>
      </c>
      <c r="D164" t="s">
        <v>19</v>
      </c>
      <c r="E164">
        <v>1195</v>
      </c>
      <c r="F164">
        <f t="shared" ref="F164" si="170">(E164/65018)*100</f>
        <v>1.8379525669814514</v>
      </c>
      <c r="G164" s="1">
        <f t="shared" ref="G164" si="171">AVERAGE(F164:F166)</f>
        <v>2.1213071135836996</v>
      </c>
    </row>
    <row r="165" spans="1:7" x14ac:dyDescent="0.35">
      <c r="A165" t="s">
        <v>27</v>
      </c>
      <c r="B165">
        <v>2</v>
      </c>
      <c r="C165" t="s">
        <v>11</v>
      </c>
      <c r="D165" t="s">
        <v>19</v>
      </c>
      <c r="E165">
        <v>2070</v>
      </c>
      <c r="F165">
        <f t="shared" ref="F165" si="172">(E165/64983)*100</f>
        <v>3.1854485019158858</v>
      </c>
    </row>
    <row r="166" spans="1:7" x14ac:dyDescent="0.35">
      <c r="A166" t="s">
        <v>27</v>
      </c>
      <c r="B166">
        <v>3</v>
      </c>
      <c r="C166" t="s">
        <v>11</v>
      </c>
      <c r="D166" t="s">
        <v>19</v>
      </c>
      <c r="E166">
        <v>572</v>
      </c>
      <c r="F166">
        <f t="shared" ref="F166" si="173">(E166/42670)*100</f>
        <v>1.3405202718537614</v>
      </c>
    </row>
    <row r="167" spans="1:7" x14ac:dyDescent="0.35">
      <c r="A167" t="s">
        <v>27</v>
      </c>
      <c r="B167">
        <v>1</v>
      </c>
      <c r="C167" s="1" t="s">
        <v>7</v>
      </c>
      <c r="D167" s="1" t="s">
        <v>17</v>
      </c>
      <c r="E167">
        <v>364</v>
      </c>
      <c r="F167">
        <f t="shared" ref="F167" si="174">(E167/49304)*100</f>
        <v>0.73827681324030503</v>
      </c>
      <c r="G167" s="1">
        <f t="shared" ref="G167:G227" si="175">AVERAGE(F167:F169)</f>
        <v>0.90344754402230443</v>
      </c>
    </row>
    <row r="168" spans="1:7" x14ac:dyDescent="0.35">
      <c r="A168" t="s">
        <v>27</v>
      </c>
      <c r="B168">
        <v>2</v>
      </c>
      <c r="C168" s="1" t="s">
        <v>7</v>
      </c>
      <c r="D168" s="1" t="s">
        <v>17</v>
      </c>
      <c r="E168">
        <v>400</v>
      </c>
      <c r="F168">
        <f t="shared" ref="F168" si="176">(E168/34683)*100</f>
        <v>1.1533027708099068</v>
      </c>
    </row>
    <row r="169" spans="1:7" x14ac:dyDescent="0.35">
      <c r="A169" t="s">
        <v>27</v>
      </c>
      <c r="B169">
        <v>3</v>
      </c>
      <c r="C169" s="1" t="s">
        <v>7</v>
      </c>
      <c r="D169" s="1" t="s">
        <v>17</v>
      </c>
      <c r="E169">
        <v>251</v>
      </c>
      <c r="F169">
        <f t="shared" ref="F169" si="177">(E169/30656)*100</f>
        <v>0.81876304801670152</v>
      </c>
    </row>
    <row r="170" spans="1:7" x14ac:dyDescent="0.35">
      <c r="A170" t="s">
        <v>27</v>
      </c>
      <c r="B170">
        <v>1</v>
      </c>
      <c r="C170" t="s">
        <v>8</v>
      </c>
      <c r="D170" t="s">
        <v>17</v>
      </c>
      <c r="E170">
        <v>15225</v>
      </c>
      <c r="F170">
        <f t="shared" ref="F170" si="178">(E170/90316)*100</f>
        <v>16.857478187696533</v>
      </c>
      <c r="G170" s="1">
        <f t="shared" ref="G170:G230" si="179">AVERAGE(F170:F172)</f>
        <v>19.396234263065555</v>
      </c>
    </row>
    <row r="171" spans="1:7" x14ac:dyDescent="0.35">
      <c r="A171" t="s">
        <v>27</v>
      </c>
      <c r="B171">
        <v>2</v>
      </c>
      <c r="C171" t="s">
        <v>8</v>
      </c>
      <c r="D171" t="s">
        <v>17</v>
      </c>
      <c r="E171">
        <v>28693</v>
      </c>
      <c r="F171">
        <f t="shared" ref="F171" si="180">(E171/135290)*100</f>
        <v>21.208515041762141</v>
      </c>
    </row>
    <row r="172" spans="1:7" x14ac:dyDescent="0.35">
      <c r="A172" t="s">
        <v>27</v>
      </c>
      <c r="B172">
        <v>3</v>
      </c>
      <c r="C172" t="s">
        <v>8</v>
      </c>
      <c r="D172" t="s">
        <v>17</v>
      </c>
      <c r="E172">
        <v>16989</v>
      </c>
      <c r="F172">
        <f t="shared" ref="F172" si="181">(E172/84427)*100</f>
        <v>20.122709559737999</v>
      </c>
    </row>
    <row r="173" spans="1:7" x14ac:dyDescent="0.35">
      <c r="A173" t="s">
        <v>27</v>
      </c>
      <c r="B173">
        <v>1</v>
      </c>
      <c r="C173" t="s">
        <v>9</v>
      </c>
      <c r="D173" t="s">
        <v>17</v>
      </c>
      <c r="E173">
        <v>435</v>
      </c>
      <c r="F173">
        <f t="shared" ref="F173" si="182">(E173/154230)*100</f>
        <v>0.28204629449523438</v>
      </c>
      <c r="G173" s="1">
        <f t="shared" ref="G173:G233" si="183">AVERAGE(F173:F175)</f>
        <v>0.45504689507545465</v>
      </c>
    </row>
    <row r="174" spans="1:7" x14ac:dyDescent="0.35">
      <c r="A174" t="s">
        <v>27</v>
      </c>
      <c r="B174">
        <v>2</v>
      </c>
      <c r="C174" t="s">
        <v>9</v>
      </c>
      <c r="D174" t="s">
        <v>17</v>
      </c>
      <c r="E174">
        <v>171</v>
      </c>
      <c r="F174">
        <f t="shared" ref="F174" si="184">(E174/101953)*100</f>
        <v>0.1677243435700764</v>
      </c>
    </row>
    <row r="175" spans="1:7" x14ac:dyDescent="0.35">
      <c r="A175" t="s">
        <v>27</v>
      </c>
      <c r="B175">
        <v>3</v>
      </c>
      <c r="C175" t="s">
        <v>9</v>
      </c>
      <c r="D175" t="s">
        <v>17</v>
      </c>
      <c r="E175">
        <v>1972</v>
      </c>
      <c r="F175">
        <f t="shared" ref="F175" si="185">(E175/215432)*100</f>
        <v>0.91537004716105308</v>
      </c>
    </row>
    <row r="176" spans="1:7" x14ac:dyDescent="0.35">
      <c r="A176" t="s">
        <v>27</v>
      </c>
      <c r="B176">
        <v>1</v>
      </c>
      <c r="C176" t="s">
        <v>10</v>
      </c>
      <c r="D176" t="s">
        <v>17</v>
      </c>
      <c r="E176">
        <v>1625</v>
      </c>
      <c r="F176">
        <f t="shared" ref="F176" si="186">(E176/60951)*100</f>
        <v>2.666076028285016</v>
      </c>
      <c r="G176" s="1">
        <f t="shared" ref="G176:G236" si="187">AVERAGE(F176:F178)</f>
        <v>2.9147570377374166</v>
      </c>
    </row>
    <row r="177" spans="1:7" x14ac:dyDescent="0.35">
      <c r="A177" t="s">
        <v>27</v>
      </c>
      <c r="B177">
        <v>2</v>
      </c>
      <c r="C177" t="s">
        <v>10</v>
      </c>
      <c r="D177" t="s">
        <v>17</v>
      </c>
      <c r="E177">
        <v>1502</v>
      </c>
      <c r="F177">
        <f t="shared" ref="F177" si="188">(E177/39127)*100</f>
        <v>3.8387814041454749</v>
      </c>
    </row>
    <row r="178" spans="1:7" x14ac:dyDescent="0.35">
      <c r="A178" t="s">
        <v>27</v>
      </c>
      <c r="B178">
        <v>3</v>
      </c>
      <c r="C178" t="s">
        <v>10</v>
      </c>
      <c r="D178" t="s">
        <v>17</v>
      </c>
      <c r="E178">
        <v>825</v>
      </c>
      <c r="F178">
        <f t="shared" ref="F178" si="189">(E178/36840)*100</f>
        <v>2.2394136807817588</v>
      </c>
    </row>
    <row r="179" spans="1:7" x14ac:dyDescent="0.35">
      <c r="A179" t="s">
        <v>27</v>
      </c>
      <c r="B179">
        <v>1</v>
      </c>
      <c r="C179" t="s">
        <v>12</v>
      </c>
      <c r="D179" t="s">
        <v>17</v>
      </c>
      <c r="E179">
        <v>495</v>
      </c>
      <c r="F179">
        <f t="shared" ref="F179" si="190">(E179/24793)*100</f>
        <v>1.9965312789900376</v>
      </c>
      <c r="G179" s="1">
        <f t="shared" ref="G179:G239" si="191">AVERAGE(F179:F181)</f>
        <v>1.5099139707455587</v>
      </c>
    </row>
    <row r="180" spans="1:7" x14ac:dyDescent="0.35">
      <c r="A180" t="s">
        <v>27</v>
      </c>
      <c r="B180">
        <v>2</v>
      </c>
      <c r="C180" t="s">
        <v>12</v>
      </c>
      <c r="D180" t="s">
        <v>17</v>
      </c>
      <c r="E180">
        <v>382</v>
      </c>
      <c r="F180">
        <f t="shared" ref="F180" si="192">(E180/26570)*100</f>
        <v>1.4377117049303727</v>
      </c>
    </row>
    <row r="181" spans="1:7" x14ac:dyDescent="0.35">
      <c r="A181" t="s">
        <v>27</v>
      </c>
      <c r="B181">
        <v>3</v>
      </c>
      <c r="C181" t="s">
        <v>12</v>
      </c>
      <c r="D181" t="s">
        <v>17</v>
      </c>
      <c r="E181">
        <v>46</v>
      </c>
      <c r="F181">
        <f t="shared" ref="F181" si="193">(E181/4199)*100</f>
        <v>1.0954989283162657</v>
      </c>
    </row>
    <row r="182" spans="1:7" x14ac:dyDescent="0.35">
      <c r="A182" t="s">
        <v>28</v>
      </c>
      <c r="B182">
        <v>1</v>
      </c>
      <c r="C182" s="1" t="s">
        <v>1</v>
      </c>
      <c r="D182" s="1" t="s">
        <v>17</v>
      </c>
      <c r="E182">
        <v>2701</v>
      </c>
      <c r="F182">
        <f t="shared" ref="F182" si="194">(E182/39513)*100</f>
        <v>6.8357249512818559</v>
      </c>
      <c r="G182" s="1">
        <f t="shared" ref="G182" si="195">AVERAGE(F182:F184)</f>
        <v>7.5986264787401199</v>
      </c>
    </row>
    <row r="183" spans="1:7" x14ac:dyDescent="0.35">
      <c r="A183" t="s">
        <v>28</v>
      </c>
      <c r="B183">
        <v>2</v>
      </c>
      <c r="C183" s="1" t="s">
        <v>1</v>
      </c>
      <c r="D183" s="1" t="s">
        <v>17</v>
      </c>
      <c r="E183">
        <v>3740</v>
      </c>
      <c r="F183">
        <f t="shared" ref="F183" si="196">(E183/65961)*100</f>
        <v>5.6700171313351833</v>
      </c>
    </row>
    <row r="184" spans="1:7" x14ac:dyDescent="0.35">
      <c r="A184" t="s">
        <v>28</v>
      </c>
      <c r="B184">
        <v>3</v>
      </c>
      <c r="C184" s="1" t="s">
        <v>1</v>
      </c>
      <c r="D184" s="1" t="s">
        <v>17</v>
      </c>
      <c r="E184">
        <v>8136</v>
      </c>
      <c r="F184">
        <f t="shared" ref="F184" si="197">(E184/79066)*100</f>
        <v>10.290137353603319</v>
      </c>
    </row>
    <row r="185" spans="1:7" x14ac:dyDescent="0.35">
      <c r="A185" t="s">
        <v>28</v>
      </c>
      <c r="B185">
        <v>1</v>
      </c>
      <c r="C185" s="1" t="s">
        <v>20</v>
      </c>
      <c r="D185" s="1" t="s">
        <v>19</v>
      </c>
      <c r="E185">
        <v>9202</v>
      </c>
      <c r="F185">
        <f t="shared" ref="F185" si="198">(E185/151970)*100</f>
        <v>6.0551424623280914</v>
      </c>
      <c r="G185" s="1">
        <f t="shared" ref="G185:G187" si="199">F185</f>
        <v>6.0551424623280914</v>
      </c>
    </row>
    <row r="186" spans="1:7" x14ac:dyDescent="0.35">
      <c r="A186" t="s">
        <v>28</v>
      </c>
      <c r="B186">
        <v>1</v>
      </c>
      <c r="C186" s="1" t="s">
        <v>2</v>
      </c>
      <c r="D186" s="1" t="s">
        <v>18</v>
      </c>
      <c r="E186">
        <v>510</v>
      </c>
      <c r="F186">
        <f t="shared" ref="F186" si="200">(E186/26891)*100</f>
        <v>1.8965453125581049</v>
      </c>
      <c r="G186" s="1">
        <f t="shared" si="199"/>
        <v>1.8965453125581049</v>
      </c>
    </row>
    <row r="187" spans="1:7" x14ac:dyDescent="0.35">
      <c r="A187" t="s">
        <v>28</v>
      </c>
      <c r="B187">
        <v>1</v>
      </c>
      <c r="C187" s="1" t="s">
        <v>3</v>
      </c>
      <c r="D187" s="1" t="s">
        <v>18</v>
      </c>
      <c r="E187">
        <v>495</v>
      </c>
      <c r="F187">
        <f t="shared" ref="F187" si="201">(E187/30432)*100</f>
        <v>1.626577287066246</v>
      </c>
      <c r="G187" s="1">
        <f t="shared" si="199"/>
        <v>1.626577287066246</v>
      </c>
    </row>
    <row r="188" spans="1:7" x14ac:dyDescent="0.35">
      <c r="A188" t="s">
        <v>28</v>
      </c>
      <c r="B188">
        <v>1</v>
      </c>
      <c r="C188" s="1" t="s">
        <v>4</v>
      </c>
      <c r="D188" s="1" t="s">
        <v>18</v>
      </c>
      <c r="E188">
        <v>526</v>
      </c>
      <c r="F188">
        <f t="shared" ref="F188" si="202">(E188/49148)*100</f>
        <v>1.070236835679987</v>
      </c>
      <c r="G188" s="1">
        <f t="shared" ref="G188" si="203">AVERAGE(F188:F189)</f>
        <v>1.250246320644115</v>
      </c>
    </row>
    <row r="189" spans="1:7" x14ac:dyDescent="0.35">
      <c r="A189" t="s">
        <v>28</v>
      </c>
      <c r="B189">
        <v>2</v>
      </c>
      <c r="C189" s="1" t="s">
        <v>4</v>
      </c>
      <c r="D189" s="1" t="s">
        <v>18</v>
      </c>
      <c r="E189">
        <v>558</v>
      </c>
      <c r="F189">
        <f t="shared" ref="F189" si="204">(E189/39014)*100</f>
        <v>1.4302558056082433</v>
      </c>
    </row>
    <row r="190" spans="1:7" x14ac:dyDescent="0.35">
      <c r="A190" t="s">
        <v>28</v>
      </c>
      <c r="B190">
        <v>1</v>
      </c>
      <c r="C190" s="1" t="s">
        <v>5</v>
      </c>
      <c r="D190" s="1" t="s">
        <v>17</v>
      </c>
      <c r="E190">
        <v>1773</v>
      </c>
      <c r="F190">
        <f t="shared" ref="F190" si="205">(E190/73417)*100</f>
        <v>2.4149720092076765</v>
      </c>
      <c r="G190" s="1">
        <f t="shared" ref="G190" si="206">AVERAGE(F190:F192)</f>
        <v>3.6413441274100733</v>
      </c>
    </row>
    <row r="191" spans="1:7" x14ac:dyDescent="0.35">
      <c r="A191" t="s">
        <v>28</v>
      </c>
      <c r="B191">
        <v>2</v>
      </c>
      <c r="C191" s="1" t="s">
        <v>5</v>
      </c>
      <c r="D191" s="1" t="s">
        <v>17</v>
      </c>
      <c r="E191">
        <v>1293</v>
      </c>
      <c r="F191">
        <f t="shared" ref="F191" si="207">(E191/35126)*100</f>
        <v>3.6810339919148207</v>
      </c>
    </row>
    <row r="192" spans="1:7" x14ac:dyDescent="0.35">
      <c r="A192" t="s">
        <v>28</v>
      </c>
      <c r="B192">
        <v>3</v>
      </c>
      <c r="C192" s="1" t="s">
        <v>5</v>
      </c>
      <c r="D192" s="1" t="s">
        <v>17</v>
      </c>
      <c r="E192">
        <v>3404</v>
      </c>
      <c r="F192">
        <f t="shared" ref="F192" si="208">(E192/70505)*100</f>
        <v>4.8280263811077226</v>
      </c>
    </row>
    <row r="193" spans="1:7" x14ac:dyDescent="0.35">
      <c r="A193" t="s">
        <v>28</v>
      </c>
      <c r="B193">
        <v>1</v>
      </c>
      <c r="C193" s="1" t="s">
        <v>6</v>
      </c>
      <c r="D193" s="1" t="s">
        <v>19</v>
      </c>
      <c r="E193">
        <v>103</v>
      </c>
      <c r="F193">
        <f t="shared" ref="F193" si="209">(E193/100821)*100</f>
        <v>0.10216125608752144</v>
      </c>
      <c r="G193" s="1">
        <f t="shared" ref="G193" si="210">F193</f>
        <v>0.10216125608752144</v>
      </c>
    </row>
    <row r="194" spans="1:7" x14ac:dyDescent="0.35">
      <c r="A194" t="s">
        <v>28</v>
      </c>
      <c r="B194">
        <v>1</v>
      </c>
      <c r="C194" t="s">
        <v>11</v>
      </c>
      <c r="D194" t="s">
        <v>19</v>
      </c>
      <c r="E194">
        <v>7062</v>
      </c>
      <c r="F194">
        <f t="shared" ref="F194" si="211">(E194/65018)*100</f>
        <v>10.86160755483097</v>
      </c>
      <c r="G194" s="1">
        <f t="shared" ref="G194" si="212">AVERAGE(F194:F196)</f>
        <v>11.282759944945001</v>
      </c>
    </row>
    <row r="195" spans="1:7" x14ac:dyDescent="0.35">
      <c r="A195" t="s">
        <v>28</v>
      </c>
      <c r="B195">
        <v>2</v>
      </c>
      <c r="C195" t="s">
        <v>11</v>
      </c>
      <c r="D195" t="s">
        <v>19</v>
      </c>
      <c r="E195">
        <v>11188</v>
      </c>
      <c r="F195">
        <f t="shared" ref="F195" si="213">(E195/64983)*100</f>
        <v>17.216810550451655</v>
      </c>
    </row>
    <row r="196" spans="1:7" x14ac:dyDescent="0.35">
      <c r="A196" t="s">
        <v>28</v>
      </c>
      <c r="B196">
        <v>3</v>
      </c>
      <c r="C196" t="s">
        <v>11</v>
      </c>
      <c r="D196" t="s">
        <v>19</v>
      </c>
      <c r="E196">
        <v>2462</v>
      </c>
      <c r="F196">
        <f t="shared" ref="F196" si="214">(E196/42670)*100</f>
        <v>5.7698617295523791</v>
      </c>
    </row>
    <row r="197" spans="1:7" x14ac:dyDescent="0.35">
      <c r="A197" t="s">
        <v>28</v>
      </c>
      <c r="B197">
        <v>1</v>
      </c>
      <c r="C197" s="1" t="s">
        <v>7</v>
      </c>
      <c r="D197" s="1" t="s">
        <v>17</v>
      </c>
      <c r="E197">
        <v>1362</v>
      </c>
      <c r="F197">
        <f t="shared" ref="F197" si="215">(E197/49304)*100</f>
        <v>2.7624533506409215</v>
      </c>
      <c r="G197" s="1">
        <f t="shared" si="175"/>
        <v>3.8997453375232189</v>
      </c>
    </row>
    <row r="198" spans="1:7" x14ac:dyDescent="0.35">
      <c r="A198" t="s">
        <v>28</v>
      </c>
      <c r="B198">
        <v>2</v>
      </c>
      <c r="C198" s="1" t="s">
        <v>7</v>
      </c>
      <c r="D198" s="1" t="s">
        <v>17</v>
      </c>
      <c r="E198">
        <v>1691</v>
      </c>
      <c r="F198">
        <f t="shared" ref="F198" si="216">(E198/34683)*100</f>
        <v>4.8755874635988814</v>
      </c>
    </row>
    <row r="199" spans="1:7" x14ac:dyDescent="0.35">
      <c r="A199" t="s">
        <v>28</v>
      </c>
      <c r="B199">
        <v>3</v>
      </c>
      <c r="C199" s="1" t="s">
        <v>7</v>
      </c>
      <c r="D199" s="1" t="s">
        <v>17</v>
      </c>
      <c r="E199">
        <v>1245</v>
      </c>
      <c r="F199">
        <f t="shared" ref="F199" si="217">(E199/30656)*100</f>
        <v>4.0611951983298544</v>
      </c>
    </row>
    <row r="200" spans="1:7" x14ac:dyDescent="0.35">
      <c r="A200" t="s">
        <v>28</v>
      </c>
      <c r="B200">
        <v>1</v>
      </c>
      <c r="C200" t="s">
        <v>8</v>
      </c>
      <c r="D200" t="s">
        <v>17</v>
      </c>
      <c r="E200">
        <v>1610</v>
      </c>
      <c r="F200">
        <f t="shared" ref="F200" si="218">(E200/90316)*100</f>
        <v>1.7826298773196334</v>
      </c>
      <c r="G200" s="1">
        <f t="shared" si="179"/>
        <v>2.877452259044778</v>
      </c>
    </row>
    <row r="201" spans="1:7" x14ac:dyDescent="0.35">
      <c r="A201" t="s">
        <v>28</v>
      </c>
      <c r="B201">
        <v>2</v>
      </c>
      <c r="C201" t="s">
        <v>8</v>
      </c>
      <c r="D201" t="s">
        <v>17</v>
      </c>
      <c r="E201">
        <v>5083</v>
      </c>
      <c r="F201">
        <f t="shared" ref="F201" si="219">(E201/135290)*100</f>
        <v>3.7571143469583861</v>
      </c>
    </row>
    <row r="202" spans="1:7" x14ac:dyDescent="0.35">
      <c r="A202" t="s">
        <v>28</v>
      </c>
      <c r="B202">
        <v>3</v>
      </c>
      <c r="C202" t="s">
        <v>8</v>
      </c>
      <c r="D202" t="s">
        <v>17</v>
      </c>
      <c r="E202">
        <v>2611</v>
      </c>
      <c r="F202">
        <f t="shared" ref="F202" si="220">(E202/84427)*100</f>
        <v>3.0926125528563135</v>
      </c>
    </row>
    <row r="203" spans="1:7" x14ac:dyDescent="0.35">
      <c r="A203" t="s">
        <v>28</v>
      </c>
      <c r="B203">
        <v>1</v>
      </c>
      <c r="C203" t="s">
        <v>9</v>
      </c>
      <c r="D203" t="s">
        <v>17</v>
      </c>
      <c r="E203">
        <v>95</v>
      </c>
      <c r="F203">
        <f t="shared" ref="F203" si="221">(E203/154230)*100</f>
        <v>6.1596317188614406E-2</v>
      </c>
      <c r="G203" s="1">
        <f t="shared" si="183"/>
        <v>0.66256630681303819</v>
      </c>
    </row>
    <row r="204" spans="1:7" x14ac:dyDescent="0.35">
      <c r="A204" t="s">
        <v>28</v>
      </c>
      <c r="B204">
        <v>2</v>
      </c>
      <c r="C204" t="s">
        <v>9</v>
      </c>
      <c r="D204" t="s">
        <v>17</v>
      </c>
      <c r="E204">
        <v>1773</v>
      </c>
      <c r="F204">
        <f t="shared" ref="F204" si="222">(E204/101953)*100</f>
        <v>1.7390366149107921</v>
      </c>
    </row>
    <row r="205" spans="1:7" x14ac:dyDescent="0.35">
      <c r="A205" t="s">
        <v>28</v>
      </c>
      <c r="B205">
        <v>3</v>
      </c>
      <c r="C205" t="s">
        <v>9</v>
      </c>
      <c r="D205" t="s">
        <v>17</v>
      </c>
      <c r="E205">
        <v>403</v>
      </c>
      <c r="F205">
        <f t="shared" ref="F205" si="223">(E205/215432)*100</f>
        <v>0.18706598833970811</v>
      </c>
    </row>
    <row r="206" spans="1:7" x14ac:dyDescent="0.35">
      <c r="A206" t="s">
        <v>28</v>
      </c>
      <c r="B206">
        <v>1</v>
      </c>
      <c r="C206" t="s">
        <v>10</v>
      </c>
      <c r="D206" t="s">
        <v>17</v>
      </c>
      <c r="E206">
        <v>2300</v>
      </c>
      <c r="F206">
        <f t="shared" ref="F206" si="224">(E206/60951)*100</f>
        <v>3.7735229938803303</v>
      </c>
      <c r="G206" s="1">
        <f t="shared" si="187"/>
        <v>4.2591842346584157</v>
      </c>
    </row>
    <row r="207" spans="1:7" x14ac:dyDescent="0.35">
      <c r="A207" t="s">
        <v>28</v>
      </c>
      <c r="B207">
        <v>2</v>
      </c>
      <c r="C207" t="s">
        <v>10</v>
      </c>
      <c r="D207" t="s">
        <v>17</v>
      </c>
      <c r="E207">
        <v>2120</v>
      </c>
      <c r="F207">
        <f t="shared" ref="F207" si="225">(E207/39127)*100</f>
        <v>5.4182533800189132</v>
      </c>
    </row>
    <row r="208" spans="1:7" x14ac:dyDescent="0.35">
      <c r="A208" t="s">
        <v>28</v>
      </c>
      <c r="B208">
        <v>3</v>
      </c>
      <c r="C208" t="s">
        <v>10</v>
      </c>
      <c r="D208" t="s">
        <v>17</v>
      </c>
      <c r="E208">
        <v>1321</v>
      </c>
      <c r="F208">
        <f t="shared" ref="F208" si="226">(E208/36840)*100</f>
        <v>3.5857763300760044</v>
      </c>
    </row>
    <row r="209" spans="1:7" x14ac:dyDescent="0.35">
      <c r="A209" t="s">
        <v>28</v>
      </c>
      <c r="B209">
        <v>1</v>
      </c>
      <c r="C209" t="s">
        <v>12</v>
      </c>
      <c r="D209" t="s">
        <v>17</v>
      </c>
      <c r="E209">
        <v>744</v>
      </c>
      <c r="F209">
        <f t="shared" ref="F209" si="227">(E209/24793)*100</f>
        <v>3.0008470132698748</v>
      </c>
      <c r="G209" s="1">
        <f t="shared" si="191"/>
        <v>2.6983965036322157</v>
      </c>
    </row>
    <row r="210" spans="1:7" x14ac:dyDescent="0.35">
      <c r="A210" t="s">
        <v>28</v>
      </c>
      <c r="B210">
        <v>2</v>
      </c>
      <c r="C210" t="s">
        <v>12</v>
      </c>
      <c r="D210" t="s">
        <v>17</v>
      </c>
      <c r="E210">
        <v>493</v>
      </c>
      <c r="F210">
        <f t="shared" ref="F210" si="228">(E210/26570)*100</f>
        <v>1.855476100865638</v>
      </c>
    </row>
    <row r="211" spans="1:7" x14ac:dyDescent="0.35">
      <c r="A211" t="s">
        <v>28</v>
      </c>
      <c r="B211">
        <v>3</v>
      </c>
      <c r="C211" t="s">
        <v>12</v>
      </c>
      <c r="D211" t="s">
        <v>17</v>
      </c>
      <c r="E211">
        <v>136</v>
      </c>
      <c r="F211">
        <f t="shared" ref="F211" si="229">(E211/4199)*100</f>
        <v>3.2388663967611335</v>
      </c>
    </row>
    <row r="212" spans="1:7" x14ac:dyDescent="0.35">
      <c r="A212" t="s">
        <v>29</v>
      </c>
      <c r="B212">
        <v>1</v>
      </c>
      <c r="C212" s="1" t="s">
        <v>1</v>
      </c>
      <c r="D212" s="1" t="s">
        <v>17</v>
      </c>
      <c r="E212">
        <v>2298</v>
      </c>
      <c r="F212">
        <f t="shared" ref="F212" si="230">(E212/39513)*100</f>
        <v>5.8158074557740491</v>
      </c>
      <c r="G212" s="1">
        <f t="shared" ref="G212" si="231">AVERAGE(F212:F214)</f>
        <v>5.8091505252860722</v>
      </c>
    </row>
    <row r="213" spans="1:7" x14ac:dyDescent="0.35">
      <c r="A213" t="s">
        <v>29</v>
      </c>
      <c r="B213">
        <v>2</v>
      </c>
      <c r="C213" s="1" t="s">
        <v>1</v>
      </c>
      <c r="D213" s="1" t="s">
        <v>17</v>
      </c>
      <c r="E213">
        <v>3281</v>
      </c>
      <c r="F213">
        <f t="shared" ref="F213" si="232">(E213/65961)*100</f>
        <v>4.9741513924895013</v>
      </c>
    </row>
    <row r="214" spans="1:7" x14ac:dyDescent="0.35">
      <c r="A214" t="s">
        <v>29</v>
      </c>
      <c r="B214">
        <v>3</v>
      </c>
      <c r="C214" s="1" t="s">
        <v>1</v>
      </c>
      <c r="D214" s="1" t="s">
        <v>17</v>
      </c>
      <c r="E214">
        <v>5248</v>
      </c>
      <c r="F214">
        <f t="shared" ref="F214" si="233">(E214/79066)*100</f>
        <v>6.637492727594668</v>
      </c>
    </row>
    <row r="215" spans="1:7" x14ac:dyDescent="0.35">
      <c r="A215" t="s">
        <v>29</v>
      </c>
      <c r="B215">
        <v>1</v>
      </c>
      <c r="C215" s="1" t="s">
        <v>20</v>
      </c>
      <c r="D215" s="1" t="s">
        <v>19</v>
      </c>
      <c r="E215">
        <v>122</v>
      </c>
      <c r="F215">
        <f t="shared" ref="F215" si="234">(E215/151970)*100</f>
        <v>8.0279002434691063E-2</v>
      </c>
      <c r="G215" s="1">
        <f t="shared" ref="G215:G217" si="235">F215</f>
        <v>8.0279002434691063E-2</v>
      </c>
    </row>
    <row r="216" spans="1:7" x14ac:dyDescent="0.35">
      <c r="A216" t="s">
        <v>29</v>
      </c>
      <c r="B216">
        <v>1</v>
      </c>
      <c r="C216" s="1" t="s">
        <v>2</v>
      </c>
      <c r="D216" s="1" t="s">
        <v>18</v>
      </c>
      <c r="E216">
        <v>293</v>
      </c>
      <c r="F216">
        <f t="shared" ref="F216" si="236">(E216/26891)*100</f>
        <v>1.0895838756461269</v>
      </c>
      <c r="G216" s="1">
        <f t="shared" si="235"/>
        <v>1.0895838756461269</v>
      </c>
    </row>
    <row r="217" spans="1:7" x14ac:dyDescent="0.35">
      <c r="A217" t="s">
        <v>29</v>
      </c>
      <c r="B217">
        <v>1</v>
      </c>
      <c r="C217" s="1" t="s">
        <v>3</v>
      </c>
      <c r="D217" s="1" t="s">
        <v>18</v>
      </c>
      <c r="E217">
        <v>498</v>
      </c>
      <c r="F217">
        <f t="shared" ref="F217" si="237">(E217/30432)*100</f>
        <v>1.6364353312302837</v>
      </c>
      <c r="G217" s="1">
        <f t="shared" si="235"/>
        <v>1.6364353312302837</v>
      </c>
    </row>
    <row r="218" spans="1:7" x14ac:dyDescent="0.35">
      <c r="A218" t="s">
        <v>29</v>
      </c>
      <c r="B218">
        <v>1</v>
      </c>
      <c r="C218" s="1" t="s">
        <v>4</v>
      </c>
      <c r="D218" s="1" t="s">
        <v>18</v>
      </c>
      <c r="E218">
        <v>879</v>
      </c>
      <c r="F218">
        <f t="shared" ref="F218" si="238">(E218/49148)*100</f>
        <v>1.7884756246439326</v>
      </c>
      <c r="G218" s="1">
        <f t="shared" ref="G218" si="239">AVERAGE(F218:F219)</f>
        <v>2.1296917519333878</v>
      </c>
    </row>
    <row r="219" spans="1:7" x14ac:dyDescent="0.35">
      <c r="A219" t="s">
        <v>29</v>
      </c>
      <c r="B219">
        <v>2</v>
      </c>
      <c r="C219" s="1" t="s">
        <v>4</v>
      </c>
      <c r="D219" s="1" t="s">
        <v>18</v>
      </c>
      <c r="E219">
        <v>964</v>
      </c>
      <c r="F219">
        <f t="shared" ref="F219" si="240">(E219/39014)*100</f>
        <v>2.4709078792228429</v>
      </c>
    </row>
    <row r="220" spans="1:7" x14ac:dyDescent="0.35">
      <c r="A220" t="s">
        <v>29</v>
      </c>
      <c r="B220">
        <v>1</v>
      </c>
      <c r="C220" s="1" t="s">
        <v>5</v>
      </c>
      <c r="D220" s="1" t="s">
        <v>17</v>
      </c>
      <c r="E220">
        <v>1552</v>
      </c>
      <c r="F220">
        <f t="shared" ref="F220" si="241">(E220/73417)*100</f>
        <v>2.1139518095264038</v>
      </c>
      <c r="G220" s="1">
        <f t="shared" ref="G220" si="242">AVERAGE(F220:F222)</f>
        <v>4.2671999514755052</v>
      </c>
    </row>
    <row r="221" spans="1:7" x14ac:dyDescent="0.35">
      <c r="A221" t="s">
        <v>29</v>
      </c>
      <c r="B221">
        <v>2</v>
      </c>
      <c r="C221" s="1" t="s">
        <v>5</v>
      </c>
      <c r="D221" s="1" t="s">
        <v>17</v>
      </c>
      <c r="E221">
        <v>1156</v>
      </c>
      <c r="F221">
        <f t="shared" ref="F221" si="243">(E221/35126)*100</f>
        <v>3.2910095086260887</v>
      </c>
    </row>
    <row r="222" spans="1:7" x14ac:dyDescent="0.35">
      <c r="A222" t="s">
        <v>29</v>
      </c>
      <c r="B222">
        <v>3</v>
      </c>
      <c r="C222" s="1" t="s">
        <v>5</v>
      </c>
      <c r="D222" s="1" t="s">
        <v>17</v>
      </c>
      <c r="E222">
        <v>5215</v>
      </c>
      <c r="F222">
        <f t="shared" ref="F222" si="244">(E222/70505)*100</f>
        <v>7.3966385362740237</v>
      </c>
    </row>
    <row r="223" spans="1:7" x14ac:dyDescent="0.35">
      <c r="A223" t="s">
        <v>29</v>
      </c>
      <c r="B223">
        <v>1</v>
      </c>
      <c r="C223" s="1" t="s">
        <v>6</v>
      </c>
      <c r="D223" s="1" t="s">
        <v>19</v>
      </c>
      <c r="E223">
        <v>35</v>
      </c>
      <c r="F223">
        <f t="shared" ref="F223" si="245">(E223/100821)*100</f>
        <v>3.4714989932652922E-2</v>
      </c>
      <c r="G223" s="1">
        <f t="shared" ref="G223" si="246">F223</f>
        <v>3.4714989932652922E-2</v>
      </c>
    </row>
    <row r="224" spans="1:7" x14ac:dyDescent="0.35">
      <c r="A224" t="s">
        <v>29</v>
      </c>
      <c r="B224">
        <v>1</v>
      </c>
      <c r="C224" t="s">
        <v>11</v>
      </c>
      <c r="D224" t="s">
        <v>19</v>
      </c>
      <c r="E224">
        <v>8161</v>
      </c>
      <c r="F224">
        <f t="shared" ref="F224" si="247">(E224/65018)*100</f>
        <v>12.551908702205544</v>
      </c>
      <c r="G224" s="1">
        <f t="shared" ref="G224" si="248">AVERAGE(F224:F226)</f>
        <v>9.6561270244386517</v>
      </c>
    </row>
    <row r="225" spans="1:7" x14ac:dyDescent="0.35">
      <c r="A225" t="s">
        <v>29</v>
      </c>
      <c r="B225">
        <v>2</v>
      </c>
      <c r="C225" t="s">
        <v>11</v>
      </c>
      <c r="D225" t="s">
        <v>19</v>
      </c>
      <c r="E225">
        <v>3431</v>
      </c>
      <c r="F225">
        <f t="shared" ref="F225" si="249">(E225/64983)*100</f>
        <v>5.2798424203253163</v>
      </c>
    </row>
    <row r="226" spans="1:7" x14ac:dyDescent="0.35">
      <c r="A226" t="s">
        <v>29</v>
      </c>
      <c r="B226">
        <v>3</v>
      </c>
      <c r="C226" t="s">
        <v>11</v>
      </c>
      <c r="D226" t="s">
        <v>19</v>
      </c>
      <c r="E226">
        <v>4752</v>
      </c>
      <c r="F226">
        <f t="shared" ref="F226" si="250">(E226/42670)*100</f>
        <v>11.136629950785094</v>
      </c>
    </row>
    <row r="227" spans="1:7" x14ac:dyDescent="0.35">
      <c r="A227" t="s">
        <v>29</v>
      </c>
      <c r="B227">
        <v>1</v>
      </c>
      <c r="C227" s="1" t="s">
        <v>7</v>
      </c>
      <c r="D227" s="1" t="s">
        <v>17</v>
      </c>
      <c r="E227">
        <v>1398</v>
      </c>
      <c r="F227">
        <f t="shared" ref="F227" si="251">(E227/49304)*100</f>
        <v>2.8354697387635892</v>
      </c>
      <c r="G227" s="1">
        <f t="shared" si="175"/>
        <v>2.7389176868736929</v>
      </c>
    </row>
    <row r="228" spans="1:7" x14ac:dyDescent="0.35">
      <c r="A228" t="s">
        <v>29</v>
      </c>
      <c r="B228">
        <v>2</v>
      </c>
      <c r="C228" s="1" t="s">
        <v>7</v>
      </c>
      <c r="D228" s="1" t="s">
        <v>17</v>
      </c>
      <c r="E228">
        <v>752</v>
      </c>
      <c r="F228">
        <f t="shared" ref="F228" si="252">(E228/34683)*100</f>
        <v>2.168209209122625</v>
      </c>
    </row>
    <row r="229" spans="1:7" x14ac:dyDescent="0.35">
      <c r="A229" t="s">
        <v>29</v>
      </c>
      <c r="B229">
        <v>3</v>
      </c>
      <c r="C229" s="1" t="s">
        <v>7</v>
      </c>
      <c r="D229" s="1" t="s">
        <v>17</v>
      </c>
      <c r="E229">
        <v>985</v>
      </c>
      <c r="F229">
        <f t="shared" ref="F229" si="253">(E229/30656)*100</f>
        <v>3.2130741127348643</v>
      </c>
    </row>
    <row r="230" spans="1:7" x14ac:dyDescent="0.35">
      <c r="A230" t="s">
        <v>29</v>
      </c>
      <c r="B230">
        <v>1</v>
      </c>
      <c r="C230" t="s">
        <v>8</v>
      </c>
      <c r="D230" t="s">
        <v>17</v>
      </c>
      <c r="E230">
        <v>4816</v>
      </c>
      <c r="F230">
        <f t="shared" ref="F230" si="254">(E230/90316)*100</f>
        <v>5.332388502590903</v>
      </c>
      <c r="G230" s="1">
        <f t="shared" si="179"/>
        <v>6.1965168871882428</v>
      </c>
    </row>
    <row r="231" spans="1:7" x14ac:dyDescent="0.35">
      <c r="A231" t="s">
        <v>29</v>
      </c>
      <c r="B231">
        <v>2</v>
      </c>
      <c r="C231" t="s">
        <v>8</v>
      </c>
      <c r="D231" t="s">
        <v>17</v>
      </c>
      <c r="E231">
        <v>9683</v>
      </c>
      <c r="F231">
        <f t="shared" ref="F231" si="255">(E231/135290)*100</f>
        <v>7.1572178283686894</v>
      </c>
    </row>
    <row r="232" spans="1:7" x14ac:dyDescent="0.35">
      <c r="A232" t="s">
        <v>29</v>
      </c>
      <c r="B232">
        <v>3</v>
      </c>
      <c r="C232" t="s">
        <v>8</v>
      </c>
      <c r="D232" t="s">
        <v>17</v>
      </c>
      <c r="E232">
        <v>5150</v>
      </c>
      <c r="F232">
        <f t="shared" ref="F232" si="256">(E232/84427)*100</f>
        <v>6.0999443306051377</v>
      </c>
    </row>
    <row r="233" spans="1:7" x14ac:dyDescent="0.35">
      <c r="A233" t="s">
        <v>29</v>
      </c>
      <c r="B233">
        <v>1</v>
      </c>
      <c r="C233" t="s">
        <v>9</v>
      </c>
      <c r="D233" t="s">
        <v>17</v>
      </c>
      <c r="E233">
        <v>105</v>
      </c>
      <c r="F233">
        <f t="shared" ref="F233" si="257">(E233/154230)*100</f>
        <v>6.808014005057382E-2</v>
      </c>
      <c r="G233" s="1">
        <f t="shared" si="183"/>
        <v>0.29301295621751811</v>
      </c>
    </row>
    <row r="234" spans="1:7" x14ac:dyDescent="0.35">
      <c r="A234" t="s">
        <v>29</v>
      </c>
      <c r="B234">
        <v>2</v>
      </c>
      <c r="C234" t="s">
        <v>9</v>
      </c>
      <c r="D234" t="s">
        <v>17</v>
      </c>
      <c r="E234">
        <v>434</v>
      </c>
      <c r="F234">
        <f t="shared" ref="F234" si="258">(E234/101953)*100</f>
        <v>0.42568634566908281</v>
      </c>
    </row>
    <row r="235" spans="1:7" x14ac:dyDescent="0.35">
      <c r="A235" t="s">
        <v>29</v>
      </c>
      <c r="B235">
        <v>3</v>
      </c>
      <c r="C235" t="s">
        <v>9</v>
      </c>
      <c r="D235" t="s">
        <v>17</v>
      </c>
      <c r="E235">
        <v>830</v>
      </c>
      <c r="F235">
        <f t="shared" ref="F235" si="259">(E235/215432)*100</f>
        <v>0.38527238293289762</v>
      </c>
    </row>
    <row r="236" spans="1:7" x14ac:dyDescent="0.35">
      <c r="A236" t="s">
        <v>29</v>
      </c>
      <c r="B236">
        <v>1</v>
      </c>
      <c r="C236" t="s">
        <v>10</v>
      </c>
      <c r="D236" t="s">
        <v>17</v>
      </c>
      <c r="E236">
        <v>2009</v>
      </c>
      <c r="F236">
        <f t="shared" ref="F236" si="260">(E236/60951)*100</f>
        <v>3.2960903020459056</v>
      </c>
      <c r="G236" s="1">
        <f t="shared" si="187"/>
        <v>4.2652449505383174</v>
      </c>
    </row>
    <row r="237" spans="1:7" x14ac:dyDescent="0.35">
      <c r="A237" t="s">
        <v>29</v>
      </c>
      <c r="B237">
        <v>2</v>
      </c>
      <c r="C237" t="s">
        <v>10</v>
      </c>
      <c r="D237" t="s">
        <v>17</v>
      </c>
      <c r="E237">
        <v>2110</v>
      </c>
      <c r="F237">
        <f t="shared" ref="F237" si="261">(E237/39127)*100</f>
        <v>5.3926955810565591</v>
      </c>
    </row>
    <row r="238" spans="1:7" x14ac:dyDescent="0.35">
      <c r="A238" t="s">
        <v>29</v>
      </c>
      <c r="B238">
        <v>3</v>
      </c>
      <c r="C238" t="s">
        <v>10</v>
      </c>
      <c r="D238" t="s">
        <v>17</v>
      </c>
      <c r="E238">
        <v>1513</v>
      </c>
      <c r="F238">
        <f t="shared" ref="F238" si="262">(E238/36840)*100</f>
        <v>4.1069489685124871</v>
      </c>
    </row>
    <row r="239" spans="1:7" x14ac:dyDescent="0.35">
      <c r="A239" t="s">
        <v>29</v>
      </c>
      <c r="B239">
        <v>1</v>
      </c>
      <c r="C239" t="s">
        <v>12</v>
      </c>
      <c r="D239" t="s">
        <v>17</v>
      </c>
      <c r="E239">
        <v>399</v>
      </c>
      <c r="F239">
        <f t="shared" ref="F239" si="263">(E239/24793)*100</f>
        <v>1.6093252127616666</v>
      </c>
      <c r="G239" s="1">
        <f t="shared" si="191"/>
        <v>1.9417634639488792</v>
      </c>
    </row>
    <row r="240" spans="1:7" x14ac:dyDescent="0.35">
      <c r="A240" t="s">
        <v>29</v>
      </c>
      <c r="B240">
        <v>2</v>
      </c>
      <c r="C240" t="s">
        <v>12</v>
      </c>
      <c r="D240" t="s">
        <v>17</v>
      </c>
      <c r="E240">
        <v>576</v>
      </c>
      <c r="F240">
        <f t="shared" ref="F240" si="264">(E240/26570)*100</f>
        <v>2.1678584870154309</v>
      </c>
    </row>
    <row r="241" spans="1:7" x14ac:dyDescent="0.35">
      <c r="A241" t="s">
        <v>29</v>
      </c>
      <c r="B241">
        <v>3</v>
      </c>
      <c r="C241" t="s">
        <v>12</v>
      </c>
      <c r="D241" t="s">
        <v>17</v>
      </c>
      <c r="E241">
        <v>86</v>
      </c>
      <c r="F241">
        <f t="shared" ref="F241" si="265">(E241/4199)*100</f>
        <v>2.0481066920695405</v>
      </c>
    </row>
    <row r="242" spans="1:7" x14ac:dyDescent="0.35">
      <c r="A242" t="s">
        <v>30</v>
      </c>
      <c r="B242">
        <v>1</v>
      </c>
      <c r="C242" s="1" t="s">
        <v>1</v>
      </c>
      <c r="D242" s="1" t="s">
        <v>17</v>
      </c>
      <c r="E242">
        <v>2713</v>
      </c>
      <c r="F242">
        <f t="shared" ref="F242" si="266">(E242/39513)*100</f>
        <v>6.8660947030091357</v>
      </c>
      <c r="G242" s="1">
        <f t="shared" ref="G242" si="267">AVERAGE(F242:F244)</f>
        <v>9.505632562130975</v>
      </c>
    </row>
    <row r="243" spans="1:7" x14ac:dyDescent="0.35">
      <c r="A243" t="s">
        <v>30</v>
      </c>
      <c r="B243">
        <v>2</v>
      </c>
      <c r="C243" s="1" t="s">
        <v>1</v>
      </c>
      <c r="D243" s="1" t="s">
        <v>17</v>
      </c>
      <c r="E243">
        <v>10572</v>
      </c>
      <c r="F243">
        <f t="shared" ref="F243" si="268">(E243/65961)*100</f>
        <v>16.027652703870469</v>
      </c>
    </row>
    <row r="244" spans="1:7" x14ac:dyDescent="0.35">
      <c r="A244" t="s">
        <v>30</v>
      </c>
      <c r="B244">
        <v>3</v>
      </c>
      <c r="C244" s="1" t="s">
        <v>1</v>
      </c>
      <c r="D244" s="1" t="s">
        <v>17</v>
      </c>
      <c r="E244">
        <v>4446</v>
      </c>
      <c r="F244">
        <f t="shared" ref="F244" si="269">(E244/79066)*100</f>
        <v>5.6231502795133181</v>
      </c>
    </row>
    <row r="245" spans="1:7" x14ac:dyDescent="0.35">
      <c r="A245" t="s">
        <v>30</v>
      </c>
      <c r="B245">
        <v>1</v>
      </c>
      <c r="C245" s="1" t="s">
        <v>20</v>
      </c>
      <c r="D245" s="1" t="s">
        <v>19</v>
      </c>
      <c r="E245">
        <v>2694</v>
      </c>
      <c r="F245">
        <f t="shared" ref="F245" si="270">(E245/151970)*100</f>
        <v>1.7727182996644073</v>
      </c>
      <c r="G245" s="1">
        <f t="shared" ref="G245:G247" si="271">F245</f>
        <v>1.7727182996644073</v>
      </c>
    </row>
    <row r="246" spans="1:7" x14ac:dyDescent="0.35">
      <c r="A246" t="s">
        <v>30</v>
      </c>
      <c r="B246">
        <v>1</v>
      </c>
      <c r="C246" s="1" t="s">
        <v>2</v>
      </c>
      <c r="D246" s="1" t="s">
        <v>18</v>
      </c>
      <c r="E246">
        <v>77</v>
      </c>
      <c r="F246">
        <f t="shared" ref="F246" si="272">(E246/26891)*100</f>
        <v>0.2863411550332825</v>
      </c>
      <c r="G246" s="1">
        <f t="shared" si="271"/>
        <v>0.2863411550332825</v>
      </c>
    </row>
    <row r="247" spans="1:7" x14ac:dyDescent="0.35">
      <c r="A247" t="s">
        <v>30</v>
      </c>
      <c r="B247">
        <v>1</v>
      </c>
      <c r="C247" s="1" t="s">
        <v>3</v>
      </c>
      <c r="D247" s="1" t="s">
        <v>18</v>
      </c>
      <c r="E247">
        <v>480</v>
      </c>
      <c r="F247">
        <f t="shared" ref="F247" si="273">(E247/30432)*100</f>
        <v>1.5772870662460567</v>
      </c>
      <c r="G247" s="1">
        <f t="shared" si="271"/>
        <v>1.5772870662460567</v>
      </c>
    </row>
    <row r="248" spans="1:7" x14ac:dyDescent="0.35">
      <c r="A248" t="s">
        <v>30</v>
      </c>
      <c r="B248">
        <v>1</v>
      </c>
      <c r="C248" s="1" t="s">
        <v>4</v>
      </c>
      <c r="D248" s="1" t="s">
        <v>18</v>
      </c>
      <c r="E248">
        <v>622</v>
      </c>
      <c r="F248">
        <f t="shared" ref="F248" si="274">(E248/49148)*100</f>
        <v>1.2655652315455359</v>
      </c>
      <c r="G248" s="1">
        <f t="shared" ref="G248" si="275">AVERAGE(F248:F249)</f>
        <v>2.0758543336176443</v>
      </c>
    </row>
    <row r="249" spans="1:7" x14ac:dyDescent="0.35">
      <c r="A249" t="s">
        <v>30</v>
      </c>
      <c r="B249">
        <v>2</v>
      </c>
      <c r="C249" s="1" t="s">
        <v>4</v>
      </c>
      <c r="D249" s="1" t="s">
        <v>18</v>
      </c>
      <c r="E249">
        <v>1126</v>
      </c>
      <c r="F249">
        <f t="shared" ref="F249" si="276">(E249/39014)*100</f>
        <v>2.8861434356897524</v>
      </c>
    </row>
    <row r="250" spans="1:7" x14ac:dyDescent="0.35">
      <c r="A250" t="s">
        <v>30</v>
      </c>
      <c r="B250">
        <v>1</v>
      </c>
      <c r="C250" s="1" t="s">
        <v>5</v>
      </c>
      <c r="D250" s="1" t="s">
        <v>17</v>
      </c>
      <c r="E250">
        <v>4083</v>
      </c>
      <c r="F250">
        <f t="shared" ref="F250" si="277">(E250/73417)*100</f>
        <v>5.5613822411703016</v>
      </c>
      <c r="G250" s="1">
        <f t="shared" ref="G250" si="278">AVERAGE(F250:F252)</f>
        <v>3.5998511752171538</v>
      </c>
    </row>
    <row r="251" spans="1:7" x14ac:dyDescent="0.35">
      <c r="A251" t="s">
        <v>30</v>
      </c>
      <c r="B251">
        <v>2</v>
      </c>
      <c r="C251" s="1" t="s">
        <v>5</v>
      </c>
      <c r="D251" s="1" t="s">
        <v>17</v>
      </c>
      <c r="E251">
        <v>857</v>
      </c>
      <c r="F251">
        <f t="shared" ref="F251" si="279">(E251/35126)*100</f>
        <v>2.4397881910835277</v>
      </c>
    </row>
    <row r="252" spans="1:7" x14ac:dyDescent="0.35">
      <c r="A252" t="s">
        <v>30</v>
      </c>
      <c r="B252">
        <v>3</v>
      </c>
      <c r="C252" s="1" t="s">
        <v>5</v>
      </c>
      <c r="D252" s="1" t="s">
        <v>17</v>
      </c>
      <c r="E252">
        <v>1973</v>
      </c>
      <c r="F252">
        <f t="shared" ref="F252" si="280">(E252/70505)*100</f>
        <v>2.7983830933976312</v>
      </c>
    </row>
    <row r="253" spans="1:7" x14ac:dyDescent="0.35">
      <c r="A253" t="s">
        <v>30</v>
      </c>
      <c r="B253">
        <v>1</v>
      </c>
      <c r="C253" s="1" t="s">
        <v>6</v>
      </c>
      <c r="D253" s="1" t="s">
        <v>19</v>
      </c>
      <c r="E253">
        <v>0</v>
      </c>
      <c r="F253">
        <f t="shared" ref="F253" si="281">(E253/100821)*100</f>
        <v>0</v>
      </c>
      <c r="G253" s="1">
        <f t="shared" ref="G253" si="282">F253</f>
        <v>0</v>
      </c>
    </row>
    <row r="254" spans="1:7" x14ac:dyDescent="0.35">
      <c r="A254" t="s">
        <v>30</v>
      </c>
      <c r="B254">
        <v>1</v>
      </c>
      <c r="C254" t="s">
        <v>11</v>
      </c>
      <c r="D254" t="s">
        <v>19</v>
      </c>
      <c r="E254">
        <v>160</v>
      </c>
      <c r="F254">
        <f t="shared" ref="F254" si="283">(E254/65018)*100</f>
        <v>0.24608569934479685</v>
      </c>
      <c r="G254" s="1">
        <f t="shared" ref="G254" si="284">AVERAGE(F254:F256)</f>
        <v>0.38714689126001778</v>
      </c>
    </row>
    <row r="255" spans="1:7" x14ac:dyDescent="0.35">
      <c r="A255" t="s">
        <v>30</v>
      </c>
      <c r="B255">
        <v>2</v>
      </c>
      <c r="C255" t="s">
        <v>11</v>
      </c>
      <c r="D255" t="s">
        <v>19</v>
      </c>
      <c r="E255">
        <v>540</v>
      </c>
      <c r="F255">
        <f t="shared" ref="F255" si="285">(E255/64983)*100</f>
        <v>0.83098656571718754</v>
      </c>
    </row>
    <row r="256" spans="1:7" x14ac:dyDescent="0.35">
      <c r="A256" t="s">
        <v>30</v>
      </c>
      <c r="B256">
        <v>3</v>
      </c>
      <c r="C256" t="s">
        <v>11</v>
      </c>
      <c r="D256" t="s">
        <v>19</v>
      </c>
      <c r="E256">
        <v>36</v>
      </c>
      <c r="F256">
        <f t="shared" ref="F256" si="286">(E256/42670)*100</f>
        <v>8.4368408718068902E-2</v>
      </c>
    </row>
    <row r="257" spans="1:7" x14ac:dyDescent="0.35">
      <c r="A257" t="s">
        <v>30</v>
      </c>
      <c r="B257">
        <v>1</v>
      </c>
      <c r="C257" s="1" t="s">
        <v>7</v>
      </c>
      <c r="D257" s="1" t="s">
        <v>17</v>
      </c>
      <c r="E257">
        <v>685</v>
      </c>
      <c r="F257">
        <f t="shared" ref="F257" si="287">(E257/49304)*100</f>
        <v>1.3893396073340905</v>
      </c>
      <c r="G257" s="1">
        <f t="shared" ref="G257:G287" si="288">AVERAGE(F257:F259)</f>
        <v>2.542362235304616</v>
      </c>
    </row>
    <row r="258" spans="1:7" x14ac:dyDescent="0.35">
      <c r="A258" t="s">
        <v>30</v>
      </c>
      <c r="B258">
        <v>2</v>
      </c>
      <c r="C258" s="1" t="s">
        <v>7</v>
      </c>
      <c r="D258" s="1" t="s">
        <v>17</v>
      </c>
      <c r="E258">
        <v>885</v>
      </c>
      <c r="F258">
        <f t="shared" ref="F258" si="289">(E258/34683)*100</f>
        <v>2.5516823804169189</v>
      </c>
    </row>
    <row r="259" spans="1:7" x14ac:dyDescent="0.35">
      <c r="A259" t="s">
        <v>30</v>
      </c>
      <c r="B259">
        <v>3</v>
      </c>
      <c r="C259" s="1" t="s">
        <v>7</v>
      </c>
      <c r="D259" s="1" t="s">
        <v>17</v>
      </c>
      <c r="E259">
        <v>1130</v>
      </c>
      <c r="F259">
        <f t="shared" ref="F259" si="290">(E259/30656)*100</f>
        <v>3.686064718162839</v>
      </c>
    </row>
    <row r="260" spans="1:7" x14ac:dyDescent="0.35">
      <c r="A260" t="s">
        <v>30</v>
      </c>
      <c r="B260">
        <v>1</v>
      </c>
      <c r="C260" t="s">
        <v>8</v>
      </c>
      <c r="D260" t="s">
        <v>17</v>
      </c>
      <c r="E260">
        <v>3128</v>
      </c>
      <c r="F260">
        <f t="shared" ref="F260" si="291">(E260/90316)*100</f>
        <v>3.4633951902210018</v>
      </c>
      <c r="G260" s="1">
        <f t="shared" ref="G260:G290" si="292">AVERAGE(F260:F262)</f>
        <v>2.705932263355693</v>
      </c>
    </row>
    <row r="261" spans="1:7" x14ac:dyDescent="0.35">
      <c r="A261" t="s">
        <v>30</v>
      </c>
      <c r="B261">
        <v>2</v>
      </c>
      <c r="C261" t="s">
        <v>8</v>
      </c>
      <c r="D261" t="s">
        <v>17</v>
      </c>
      <c r="E261">
        <v>2411</v>
      </c>
      <c r="F261">
        <f t="shared" ref="F261" si="293">(E261/135290)*100</f>
        <v>1.782097716017444</v>
      </c>
    </row>
    <row r="262" spans="1:7" x14ac:dyDescent="0.35">
      <c r="A262" t="s">
        <v>30</v>
      </c>
      <c r="B262">
        <v>3</v>
      </c>
      <c r="C262" t="s">
        <v>8</v>
      </c>
      <c r="D262" t="s">
        <v>17</v>
      </c>
      <c r="E262">
        <v>2425</v>
      </c>
      <c r="F262">
        <f t="shared" ref="F262" si="294">(E262/84427)*100</f>
        <v>2.872303883828633</v>
      </c>
    </row>
    <row r="263" spans="1:7" x14ac:dyDescent="0.35">
      <c r="A263" t="s">
        <v>30</v>
      </c>
      <c r="B263">
        <v>1</v>
      </c>
      <c r="C263" t="s">
        <v>9</v>
      </c>
      <c r="D263" t="s">
        <v>17</v>
      </c>
      <c r="E263">
        <v>0</v>
      </c>
      <c r="F263">
        <f t="shared" ref="F263" si="295">(E263/154230)*100</f>
        <v>0</v>
      </c>
      <c r="G263" s="1">
        <f t="shared" ref="G263:G293" si="296">AVERAGE(F263:F265)</f>
        <v>0.57079109262628891</v>
      </c>
    </row>
    <row r="264" spans="1:7" x14ac:dyDescent="0.35">
      <c r="A264" t="s">
        <v>30</v>
      </c>
      <c r="B264">
        <v>2</v>
      </c>
      <c r="C264" t="s">
        <v>9</v>
      </c>
      <c r="D264" t="s">
        <v>17</v>
      </c>
      <c r="E264">
        <v>0</v>
      </c>
      <c r="F264">
        <f t="shared" ref="F264" si="297">(E264/101953)*100</f>
        <v>0</v>
      </c>
    </row>
    <row r="265" spans="1:7" x14ac:dyDescent="0.35">
      <c r="A265" t="s">
        <v>30</v>
      </c>
      <c r="B265">
        <v>3</v>
      </c>
      <c r="C265" t="s">
        <v>9</v>
      </c>
      <c r="D265" t="s">
        <v>17</v>
      </c>
      <c r="E265">
        <v>3689</v>
      </c>
      <c r="F265">
        <f t="shared" ref="F265" si="298">(E265/215432)*100</f>
        <v>1.7123732778788667</v>
      </c>
    </row>
    <row r="266" spans="1:7" x14ac:dyDescent="0.35">
      <c r="A266" t="s">
        <v>30</v>
      </c>
      <c r="B266">
        <v>1</v>
      </c>
      <c r="C266" t="s">
        <v>10</v>
      </c>
      <c r="D266" t="s">
        <v>17</v>
      </c>
      <c r="E266">
        <v>3253</v>
      </c>
      <c r="F266">
        <f t="shared" ref="F266" si="299">(E266/60951)*100</f>
        <v>5.3370740430837884</v>
      </c>
      <c r="G266" s="1">
        <f t="shared" ref="G266:G296" si="300">AVERAGE(F266:F268)</f>
        <v>6.0816217918533448</v>
      </c>
    </row>
    <row r="267" spans="1:7" x14ac:dyDescent="0.35">
      <c r="A267" t="s">
        <v>30</v>
      </c>
      <c r="B267">
        <v>2</v>
      </c>
      <c r="C267" t="s">
        <v>10</v>
      </c>
      <c r="D267" t="s">
        <v>17</v>
      </c>
      <c r="E267">
        <v>2511</v>
      </c>
      <c r="F267">
        <f t="shared" ref="F267" si="301">(E267/39127)*100</f>
        <v>6.4175633194469297</v>
      </c>
    </row>
    <row r="268" spans="1:7" x14ac:dyDescent="0.35">
      <c r="A268" t="s">
        <v>30</v>
      </c>
      <c r="B268">
        <v>3</v>
      </c>
      <c r="C268" t="s">
        <v>10</v>
      </c>
      <c r="D268" t="s">
        <v>17</v>
      </c>
      <c r="E268">
        <v>2391</v>
      </c>
      <c r="F268">
        <f t="shared" ref="F268" si="302">(E268/36840)*100</f>
        <v>6.4902280130293155</v>
      </c>
    </row>
    <row r="269" spans="1:7" x14ac:dyDescent="0.35">
      <c r="A269" t="s">
        <v>30</v>
      </c>
      <c r="B269">
        <v>1</v>
      </c>
      <c r="C269" t="s">
        <v>12</v>
      </c>
      <c r="D269" t="s">
        <v>17</v>
      </c>
      <c r="E269">
        <v>461</v>
      </c>
      <c r="F269">
        <f t="shared" ref="F269" si="303">(E269/24793)*100</f>
        <v>1.8593957972008228</v>
      </c>
      <c r="G269" s="1">
        <f t="shared" ref="G269:G299" si="304">AVERAGE(F269:F271)</f>
        <v>1.8507806159512592</v>
      </c>
    </row>
    <row r="270" spans="1:7" x14ac:dyDescent="0.35">
      <c r="A270" t="s">
        <v>30</v>
      </c>
      <c r="B270">
        <v>2</v>
      </c>
      <c r="C270" t="s">
        <v>12</v>
      </c>
      <c r="D270" t="s">
        <v>17</v>
      </c>
      <c r="E270">
        <v>475</v>
      </c>
      <c r="F270">
        <f t="shared" ref="F270" si="305">(E270/26570)*100</f>
        <v>1.7877305231464056</v>
      </c>
    </row>
    <row r="271" spans="1:7" x14ac:dyDescent="0.35">
      <c r="A271" t="s">
        <v>30</v>
      </c>
      <c r="B271">
        <v>3</v>
      </c>
      <c r="C271" t="s">
        <v>12</v>
      </c>
      <c r="D271" t="s">
        <v>17</v>
      </c>
      <c r="E271">
        <v>80</v>
      </c>
      <c r="F271">
        <f t="shared" ref="F271" si="306">(E271/4199)*100</f>
        <v>1.9052155275065492</v>
      </c>
    </row>
    <row r="272" spans="1:7" x14ac:dyDescent="0.35">
      <c r="A272" t="s">
        <v>31</v>
      </c>
      <c r="B272">
        <v>1</v>
      </c>
      <c r="C272" s="1" t="s">
        <v>1</v>
      </c>
      <c r="D272" s="1" t="s">
        <v>17</v>
      </c>
      <c r="E272">
        <v>247</v>
      </c>
      <c r="F272">
        <f t="shared" ref="F272" si="307">(E272/39513)*100</f>
        <v>0.62511072305317239</v>
      </c>
      <c r="G272" s="1">
        <f t="shared" ref="G272" si="308">AVERAGE(F272:F274)</f>
        <v>0.41303663479586578</v>
      </c>
    </row>
    <row r="273" spans="1:7" x14ac:dyDescent="0.35">
      <c r="A273" t="s">
        <v>31</v>
      </c>
      <c r="B273">
        <v>2</v>
      </c>
      <c r="C273" s="1" t="s">
        <v>1</v>
      </c>
      <c r="D273" s="1" t="s">
        <v>17</v>
      </c>
      <c r="E273">
        <v>405</v>
      </c>
      <c r="F273">
        <f t="shared" ref="F273" si="309">(E273/65961)*100</f>
        <v>0.61399918133442488</v>
      </c>
    </row>
    <row r="274" spans="1:7" x14ac:dyDescent="0.35">
      <c r="A274" t="s">
        <v>31</v>
      </c>
      <c r="B274">
        <v>3</v>
      </c>
      <c r="C274" s="1" t="s">
        <v>1</v>
      </c>
      <c r="D274" s="1" t="s">
        <v>17</v>
      </c>
      <c r="E274">
        <v>0</v>
      </c>
      <c r="F274">
        <f t="shared" ref="F274" si="310">(E274/79066)*100</f>
        <v>0</v>
      </c>
    </row>
    <row r="275" spans="1:7" x14ac:dyDescent="0.35">
      <c r="A275" t="s">
        <v>31</v>
      </c>
      <c r="B275">
        <v>1</v>
      </c>
      <c r="C275" s="1" t="s">
        <v>20</v>
      </c>
      <c r="D275" s="1" t="s">
        <v>19</v>
      </c>
      <c r="E275">
        <v>31818</v>
      </c>
      <c r="F275">
        <f t="shared" ref="F275" si="311">(E275/151970)*100</f>
        <v>20.937027044811476</v>
      </c>
      <c r="G275" s="1">
        <f t="shared" ref="G275:G277" si="312">F275</f>
        <v>20.937027044811476</v>
      </c>
    </row>
    <row r="276" spans="1:7" x14ac:dyDescent="0.35">
      <c r="A276" t="s">
        <v>31</v>
      </c>
      <c r="B276">
        <v>1</v>
      </c>
      <c r="C276" s="1" t="s">
        <v>2</v>
      </c>
      <c r="D276" s="1" t="s">
        <v>18</v>
      </c>
      <c r="E276">
        <v>93</v>
      </c>
      <c r="F276">
        <f t="shared" ref="F276" si="313">(E276/26891)*100</f>
        <v>0.34584061581941916</v>
      </c>
      <c r="G276" s="1">
        <f t="shared" si="312"/>
        <v>0.34584061581941916</v>
      </c>
    </row>
    <row r="277" spans="1:7" x14ac:dyDescent="0.35">
      <c r="A277" t="s">
        <v>31</v>
      </c>
      <c r="B277">
        <v>1</v>
      </c>
      <c r="C277" s="1" t="s">
        <v>3</v>
      </c>
      <c r="D277" s="1" t="s">
        <v>18</v>
      </c>
      <c r="E277">
        <v>0</v>
      </c>
      <c r="F277">
        <f t="shared" ref="F277" si="314">(E277/30432)*100</f>
        <v>0</v>
      </c>
      <c r="G277" s="1">
        <f t="shared" si="312"/>
        <v>0</v>
      </c>
    </row>
    <row r="278" spans="1:7" x14ac:dyDescent="0.35">
      <c r="A278" t="s">
        <v>31</v>
      </c>
      <c r="B278">
        <v>1</v>
      </c>
      <c r="C278" s="1" t="s">
        <v>4</v>
      </c>
      <c r="D278" s="1" t="s">
        <v>18</v>
      </c>
      <c r="E278">
        <v>42</v>
      </c>
      <c r="F278">
        <f t="shared" ref="F278" si="315">(E278/49148)*100</f>
        <v>8.5456173191177667E-2</v>
      </c>
      <c r="G278" s="1">
        <f t="shared" ref="G278" si="316">AVERAGE(F278:F279)</f>
        <v>4.2728086595588834E-2</v>
      </c>
    </row>
    <row r="279" spans="1:7" x14ac:dyDescent="0.35">
      <c r="A279" t="s">
        <v>31</v>
      </c>
      <c r="B279">
        <v>2</v>
      </c>
      <c r="C279" s="1" t="s">
        <v>4</v>
      </c>
      <c r="D279" s="1" t="s">
        <v>18</v>
      </c>
      <c r="E279">
        <v>0</v>
      </c>
      <c r="F279">
        <f t="shared" ref="F279" si="317">(E279/39014)*100</f>
        <v>0</v>
      </c>
    </row>
    <row r="280" spans="1:7" x14ac:dyDescent="0.35">
      <c r="A280" t="s">
        <v>31</v>
      </c>
      <c r="B280">
        <v>1</v>
      </c>
      <c r="C280" s="1" t="s">
        <v>5</v>
      </c>
      <c r="D280" s="1" t="s">
        <v>17</v>
      </c>
      <c r="E280">
        <v>126</v>
      </c>
      <c r="F280">
        <f t="shared" ref="F280" si="318">(E280/73417)*100</f>
        <v>0.17162237628887042</v>
      </c>
      <c r="G280" s="1">
        <f t="shared" ref="G280" si="319">AVERAGE(F280:F282)</f>
        <v>0.32805629924985991</v>
      </c>
    </row>
    <row r="281" spans="1:7" x14ac:dyDescent="0.35">
      <c r="A281" t="s">
        <v>31</v>
      </c>
      <c r="B281">
        <v>2</v>
      </c>
      <c r="C281" s="1" t="s">
        <v>5</v>
      </c>
      <c r="D281" s="1" t="s">
        <v>17</v>
      </c>
      <c r="E281">
        <v>123</v>
      </c>
      <c r="F281">
        <f t="shared" ref="F281" si="320">(E281/35126)*100</f>
        <v>0.3501679667482776</v>
      </c>
    </row>
    <row r="282" spans="1:7" x14ac:dyDescent="0.35">
      <c r="A282" t="s">
        <v>31</v>
      </c>
      <c r="B282">
        <v>3</v>
      </c>
      <c r="C282" s="1" t="s">
        <v>5</v>
      </c>
      <c r="D282" s="1" t="s">
        <v>17</v>
      </c>
      <c r="E282">
        <v>326</v>
      </c>
      <c r="F282">
        <f t="shared" ref="F282" si="321">(E282/70505)*100</f>
        <v>0.46237855471243172</v>
      </c>
    </row>
    <row r="283" spans="1:7" x14ac:dyDescent="0.35">
      <c r="A283" t="s">
        <v>31</v>
      </c>
      <c r="B283">
        <v>1</v>
      </c>
      <c r="C283" s="1" t="s">
        <v>6</v>
      </c>
      <c r="D283" s="1" t="s">
        <v>19</v>
      </c>
      <c r="E283">
        <v>1571</v>
      </c>
      <c r="F283">
        <f t="shared" ref="F283" si="322">(E283/100821)*100</f>
        <v>1.5582071195485068</v>
      </c>
      <c r="G283" s="1">
        <f t="shared" ref="G283" si="323">F283</f>
        <v>1.5582071195485068</v>
      </c>
    </row>
    <row r="284" spans="1:7" x14ac:dyDescent="0.35">
      <c r="A284" t="s">
        <v>31</v>
      </c>
      <c r="B284">
        <v>1</v>
      </c>
      <c r="C284" t="s">
        <v>11</v>
      </c>
      <c r="D284" t="s">
        <v>19</v>
      </c>
      <c r="E284">
        <v>994</v>
      </c>
      <c r="F284">
        <f t="shared" ref="F284" si="324">(E284/65018)*100</f>
        <v>1.5288074071795503</v>
      </c>
      <c r="G284" s="1">
        <f t="shared" ref="G284" si="325">AVERAGE(F284:F286)</f>
        <v>2.0288922520512092</v>
      </c>
    </row>
    <row r="285" spans="1:7" x14ac:dyDescent="0.35">
      <c r="A285" t="s">
        <v>31</v>
      </c>
      <c r="B285">
        <v>2</v>
      </c>
      <c r="C285" t="s">
        <v>11</v>
      </c>
      <c r="D285" t="s">
        <v>19</v>
      </c>
      <c r="E285">
        <v>813</v>
      </c>
      <c r="F285">
        <f t="shared" ref="F285" si="326">(E285/64983)*100</f>
        <v>1.2510964406075435</v>
      </c>
    </row>
    <row r="286" spans="1:7" x14ac:dyDescent="0.35">
      <c r="A286" t="s">
        <v>31</v>
      </c>
      <c r="B286">
        <v>3</v>
      </c>
      <c r="C286" t="s">
        <v>11</v>
      </c>
      <c r="D286" t="s">
        <v>19</v>
      </c>
      <c r="E286">
        <v>1411</v>
      </c>
      <c r="F286">
        <f t="shared" ref="F286" si="327">(E286/42670)*100</f>
        <v>3.3067729083665336</v>
      </c>
    </row>
    <row r="287" spans="1:7" x14ac:dyDescent="0.35">
      <c r="A287" t="s">
        <v>31</v>
      </c>
      <c r="B287">
        <v>1</v>
      </c>
      <c r="C287" s="1" t="s">
        <v>7</v>
      </c>
      <c r="D287" s="1" t="s">
        <v>17</v>
      </c>
      <c r="E287">
        <v>320</v>
      </c>
      <c r="F287">
        <f t="shared" ref="F287" si="328">(E287/49304)*100</f>
        <v>0.64903456109037805</v>
      </c>
      <c r="G287" s="1">
        <f t="shared" si="288"/>
        <v>1.1120539117845079</v>
      </c>
    </row>
    <row r="288" spans="1:7" x14ac:dyDescent="0.35">
      <c r="A288" t="s">
        <v>31</v>
      </c>
      <c r="B288">
        <v>2</v>
      </c>
      <c r="C288" s="1" t="s">
        <v>7</v>
      </c>
      <c r="D288" s="1" t="s">
        <v>17</v>
      </c>
      <c r="E288">
        <v>536</v>
      </c>
      <c r="F288">
        <f t="shared" ref="F288" si="329">(E288/34683)*100</f>
        <v>1.5454257128852753</v>
      </c>
    </row>
    <row r="289" spans="1:7" x14ac:dyDescent="0.35">
      <c r="A289" t="s">
        <v>31</v>
      </c>
      <c r="B289">
        <v>3</v>
      </c>
      <c r="C289" s="1" t="s">
        <v>7</v>
      </c>
      <c r="D289" s="1" t="s">
        <v>17</v>
      </c>
      <c r="E289">
        <v>350</v>
      </c>
      <c r="F289">
        <f t="shared" ref="F289" si="330">(E289/30656)*100</f>
        <v>1.1417014613778707</v>
      </c>
    </row>
    <row r="290" spans="1:7" x14ac:dyDescent="0.35">
      <c r="A290" t="s">
        <v>31</v>
      </c>
      <c r="B290">
        <v>1</v>
      </c>
      <c r="C290" t="s">
        <v>8</v>
      </c>
      <c r="D290" t="s">
        <v>17</v>
      </c>
      <c r="E290">
        <v>28</v>
      </c>
      <c r="F290">
        <f t="shared" ref="F290" si="331">(E290/90316)*100</f>
        <v>3.1002258735993622E-2</v>
      </c>
      <c r="G290" s="1">
        <f t="shared" si="292"/>
        <v>1.6256362294462409E-2</v>
      </c>
    </row>
    <row r="291" spans="1:7" x14ac:dyDescent="0.35">
      <c r="A291" t="s">
        <v>31</v>
      </c>
      <c r="B291">
        <v>2</v>
      </c>
      <c r="C291" t="s">
        <v>8</v>
      </c>
      <c r="D291" t="s">
        <v>17</v>
      </c>
      <c r="E291">
        <v>0</v>
      </c>
      <c r="F291">
        <f t="shared" ref="F291" si="332">(E291/135290)*100</f>
        <v>0</v>
      </c>
    </row>
    <row r="292" spans="1:7" x14ac:dyDescent="0.35">
      <c r="A292" t="s">
        <v>31</v>
      </c>
      <c r="B292">
        <v>3</v>
      </c>
      <c r="C292" t="s">
        <v>8</v>
      </c>
      <c r="D292" t="s">
        <v>17</v>
      </c>
      <c r="E292">
        <v>15</v>
      </c>
      <c r="F292">
        <f t="shared" ref="F292" si="333">(E292/84427)*100</f>
        <v>1.7766828147393606E-2</v>
      </c>
    </row>
    <row r="293" spans="1:7" x14ac:dyDescent="0.35">
      <c r="A293" t="s">
        <v>31</v>
      </c>
      <c r="B293">
        <v>1</v>
      </c>
      <c r="C293" t="s">
        <v>9</v>
      </c>
      <c r="D293" t="s">
        <v>17</v>
      </c>
      <c r="E293">
        <v>8</v>
      </c>
      <c r="F293">
        <f t="shared" ref="F293" si="334">(E293/154230)*100</f>
        <v>5.1870582895675293E-3</v>
      </c>
      <c r="G293" s="1">
        <f t="shared" si="296"/>
        <v>1.108806637396198E-2</v>
      </c>
    </row>
    <row r="294" spans="1:7" x14ac:dyDescent="0.35">
      <c r="A294" t="s">
        <v>31</v>
      </c>
      <c r="B294">
        <v>2</v>
      </c>
      <c r="C294" t="s">
        <v>9</v>
      </c>
      <c r="D294" t="s">
        <v>17</v>
      </c>
      <c r="E294">
        <v>22</v>
      </c>
      <c r="F294">
        <f t="shared" ref="F294" si="335">(E294/101953)*100</f>
        <v>2.1578570517787606E-2</v>
      </c>
    </row>
    <row r="295" spans="1:7" x14ac:dyDescent="0.35">
      <c r="A295" t="s">
        <v>31</v>
      </c>
      <c r="B295">
        <v>3</v>
      </c>
      <c r="C295" t="s">
        <v>9</v>
      </c>
      <c r="D295" t="s">
        <v>17</v>
      </c>
      <c r="E295">
        <v>14</v>
      </c>
      <c r="F295">
        <f t="shared" ref="F295" si="336">(E295/215432)*100</f>
        <v>6.4985703145308028E-3</v>
      </c>
    </row>
    <row r="296" spans="1:7" x14ac:dyDescent="0.35">
      <c r="A296" t="s">
        <v>31</v>
      </c>
      <c r="B296">
        <v>1</v>
      </c>
      <c r="C296" t="s">
        <v>10</v>
      </c>
      <c r="D296" t="s">
        <v>17</v>
      </c>
      <c r="E296">
        <v>304</v>
      </c>
      <c r="F296">
        <f t="shared" ref="F296" si="337">(E296/60951)*100</f>
        <v>0.49876130006070452</v>
      </c>
      <c r="G296" s="1">
        <f t="shared" si="300"/>
        <v>0.74239893668701085</v>
      </c>
    </row>
    <row r="297" spans="1:7" x14ac:dyDescent="0.35">
      <c r="A297" t="s">
        <v>31</v>
      </c>
      <c r="B297">
        <v>2</v>
      </c>
      <c r="C297" t="s">
        <v>10</v>
      </c>
      <c r="D297" t="s">
        <v>17</v>
      </c>
      <c r="E297">
        <v>449</v>
      </c>
      <c r="F297">
        <f t="shared" ref="F297" si="338">(E297/39127)*100</f>
        <v>1.147545173409666</v>
      </c>
    </row>
    <row r="298" spans="1:7" x14ac:dyDescent="0.35">
      <c r="A298" t="s">
        <v>31</v>
      </c>
      <c r="B298">
        <v>3</v>
      </c>
      <c r="C298" t="s">
        <v>10</v>
      </c>
      <c r="D298" t="s">
        <v>17</v>
      </c>
      <c r="E298">
        <v>214</v>
      </c>
      <c r="F298">
        <f t="shared" ref="F298" si="339">(E298/36840)*100</f>
        <v>0.58089033659066236</v>
      </c>
    </row>
    <row r="299" spans="1:7" x14ac:dyDescent="0.35">
      <c r="A299" t="s">
        <v>31</v>
      </c>
      <c r="B299">
        <v>1</v>
      </c>
      <c r="C299" t="s">
        <v>12</v>
      </c>
      <c r="D299" t="s">
        <v>17</v>
      </c>
      <c r="E299">
        <v>862</v>
      </c>
      <c r="F299">
        <f t="shared" ref="F299" si="340">(E299/24793)*100</f>
        <v>3.4767878030089134</v>
      </c>
      <c r="G299" s="1">
        <f t="shared" si="304"/>
        <v>3.7382985334132335</v>
      </c>
    </row>
    <row r="300" spans="1:7" x14ac:dyDescent="0.35">
      <c r="A300" t="s">
        <v>31</v>
      </c>
      <c r="B300">
        <v>2</v>
      </c>
      <c r="C300" t="s">
        <v>12</v>
      </c>
      <c r="D300" t="s">
        <v>17</v>
      </c>
      <c r="E300">
        <v>202</v>
      </c>
      <c r="F300">
        <f t="shared" ref="F300" si="341">(E300/26570)*100</f>
        <v>0.7602559277380504</v>
      </c>
    </row>
    <row r="301" spans="1:7" x14ac:dyDescent="0.35">
      <c r="A301" t="s">
        <v>31</v>
      </c>
      <c r="B301">
        <v>3</v>
      </c>
      <c r="C301" t="s">
        <v>12</v>
      </c>
      <c r="D301" t="s">
        <v>17</v>
      </c>
      <c r="E301">
        <v>293</v>
      </c>
      <c r="F301">
        <f t="shared" ref="F301" si="342">(E301/4199)*100</f>
        <v>6.9778518694927367</v>
      </c>
    </row>
    <row r="302" spans="1:7" x14ac:dyDescent="0.35">
      <c r="C302" s="1"/>
      <c r="D302" s="1"/>
    </row>
    <row r="303" spans="1:7" x14ac:dyDescent="0.35">
      <c r="C303" s="1"/>
      <c r="D303" s="1"/>
    </row>
    <row r="304" spans="1:7" x14ac:dyDescent="0.35">
      <c r="C304" s="1"/>
      <c r="D304" s="1"/>
    </row>
    <row r="305" spans="3:4" x14ac:dyDescent="0.35">
      <c r="C305" s="1"/>
      <c r="D305" s="1"/>
    </row>
    <row r="306" spans="3:4" x14ac:dyDescent="0.35">
      <c r="C306" s="1"/>
      <c r="D306" s="1"/>
    </row>
    <row r="307" spans="3:4" x14ac:dyDescent="0.35">
      <c r="C307" s="1"/>
      <c r="D307" s="1"/>
    </row>
    <row r="308" spans="3:4" x14ac:dyDescent="0.35">
      <c r="C308" s="1"/>
      <c r="D308" s="1"/>
    </row>
    <row r="309" spans="3:4" x14ac:dyDescent="0.35">
      <c r="C309" s="1"/>
      <c r="D309" s="1"/>
    </row>
    <row r="310" spans="3:4" x14ac:dyDescent="0.35">
      <c r="C310" s="1"/>
      <c r="D310" s="1"/>
    </row>
    <row r="311" spans="3:4" x14ac:dyDescent="0.35">
      <c r="C311" s="1"/>
      <c r="D311" s="1"/>
    </row>
    <row r="312" spans="3:4" x14ac:dyDescent="0.35">
      <c r="C312" s="1"/>
      <c r="D312" s="1"/>
    </row>
    <row r="313" spans="3:4" x14ac:dyDescent="0.35">
      <c r="C313" s="1"/>
      <c r="D313" s="1"/>
    </row>
    <row r="317" spans="3:4" x14ac:dyDescent="0.35">
      <c r="C317" s="1"/>
      <c r="D317" s="1"/>
    </row>
    <row r="318" spans="3:4" x14ac:dyDescent="0.35">
      <c r="C318" s="1"/>
      <c r="D318" s="1"/>
    </row>
    <row r="319" spans="3:4" x14ac:dyDescent="0.35">
      <c r="C319" s="1"/>
      <c r="D319" s="1"/>
    </row>
    <row r="332" spans="3:4" x14ac:dyDescent="0.35">
      <c r="C332" s="1"/>
      <c r="D332" s="1"/>
    </row>
    <row r="333" spans="3:4" x14ac:dyDescent="0.35">
      <c r="C333" s="1"/>
      <c r="D333" s="1"/>
    </row>
    <row r="334" spans="3:4" x14ac:dyDescent="0.35">
      <c r="C334" s="1"/>
      <c r="D334" s="1"/>
    </row>
    <row r="335" spans="3:4" x14ac:dyDescent="0.35">
      <c r="C335" s="1"/>
      <c r="D335" s="1"/>
    </row>
    <row r="336" spans="3:4" x14ac:dyDescent="0.35">
      <c r="C336" s="1"/>
      <c r="D336" s="1"/>
    </row>
    <row r="337" spans="3:4" x14ac:dyDescent="0.35">
      <c r="C337" s="1"/>
      <c r="D337" s="1"/>
    </row>
    <row r="338" spans="3:4" x14ac:dyDescent="0.35">
      <c r="C338" s="1"/>
      <c r="D338" s="1"/>
    </row>
    <row r="339" spans="3:4" x14ac:dyDescent="0.35">
      <c r="C339" s="1"/>
      <c r="D339" s="1"/>
    </row>
    <row r="340" spans="3:4" x14ac:dyDescent="0.35">
      <c r="C340" s="1"/>
      <c r="D340" s="1"/>
    </row>
    <row r="341" spans="3:4" x14ac:dyDescent="0.35">
      <c r="C341" s="1"/>
      <c r="D341" s="1"/>
    </row>
    <row r="342" spans="3:4" x14ac:dyDescent="0.35">
      <c r="C342" s="1"/>
      <c r="D342" s="1"/>
    </row>
    <row r="343" spans="3:4" x14ac:dyDescent="0.35">
      <c r="C343" s="1"/>
      <c r="D343" s="1"/>
    </row>
    <row r="347" spans="3:4" x14ac:dyDescent="0.35">
      <c r="C347" s="1"/>
      <c r="D347" s="1"/>
    </row>
    <row r="348" spans="3:4" x14ac:dyDescent="0.35">
      <c r="C348" s="1"/>
      <c r="D348" s="1"/>
    </row>
    <row r="349" spans="3:4" x14ac:dyDescent="0.35">
      <c r="C349" s="1"/>
      <c r="D349" s="1"/>
    </row>
    <row r="362" spans="3:4" x14ac:dyDescent="0.35">
      <c r="C362" s="1"/>
      <c r="D362" s="1"/>
    </row>
    <row r="363" spans="3:4" x14ac:dyDescent="0.35">
      <c r="C363" s="1"/>
      <c r="D363" s="1"/>
    </row>
    <row r="364" spans="3:4" x14ac:dyDescent="0.35">
      <c r="C364" s="1"/>
      <c r="D364" s="1"/>
    </row>
    <row r="365" spans="3:4" x14ac:dyDescent="0.35">
      <c r="C365" s="1"/>
      <c r="D365" s="1"/>
    </row>
    <row r="366" spans="3:4" x14ac:dyDescent="0.35">
      <c r="C366" s="1"/>
      <c r="D366" s="1"/>
    </row>
    <row r="367" spans="3:4" x14ac:dyDescent="0.35">
      <c r="C367" s="1"/>
      <c r="D367" s="1"/>
    </row>
    <row r="368" spans="3:4" x14ac:dyDescent="0.35">
      <c r="C368" s="1"/>
      <c r="D368" s="1"/>
    </row>
    <row r="369" spans="3:4" x14ac:dyDescent="0.35">
      <c r="C369" s="1"/>
      <c r="D369" s="1"/>
    </row>
    <row r="370" spans="3:4" x14ac:dyDescent="0.35">
      <c r="C370" s="1"/>
      <c r="D370" s="1"/>
    </row>
    <row r="371" spans="3:4" x14ac:dyDescent="0.35">
      <c r="C371" s="1"/>
      <c r="D371" s="1"/>
    </row>
    <row r="372" spans="3:4" x14ac:dyDescent="0.35">
      <c r="C372" s="1"/>
      <c r="D372" s="1"/>
    </row>
    <row r="373" spans="3:4" x14ac:dyDescent="0.35">
      <c r="C373" s="1"/>
      <c r="D373" s="1"/>
    </row>
    <row r="377" spans="3:4" x14ac:dyDescent="0.35">
      <c r="C377" s="1"/>
      <c r="D377" s="1"/>
    </row>
    <row r="378" spans="3:4" x14ac:dyDescent="0.35">
      <c r="C378" s="1"/>
      <c r="D378" s="1"/>
    </row>
    <row r="379" spans="3:4" x14ac:dyDescent="0.35">
      <c r="C379" s="1"/>
      <c r="D379" s="1"/>
    </row>
    <row r="392" spans="3:4" x14ac:dyDescent="0.35">
      <c r="C392" s="1"/>
      <c r="D392" s="1"/>
    </row>
    <row r="393" spans="3:4" x14ac:dyDescent="0.35">
      <c r="C393" s="1"/>
      <c r="D393" s="1"/>
    </row>
    <row r="394" spans="3:4" x14ac:dyDescent="0.35">
      <c r="C394" s="1"/>
      <c r="D394" s="1"/>
    </row>
    <row r="395" spans="3:4" x14ac:dyDescent="0.35">
      <c r="C395" s="1"/>
      <c r="D395" s="1"/>
    </row>
    <row r="396" spans="3:4" x14ac:dyDescent="0.35">
      <c r="C396" s="1"/>
      <c r="D396" s="1"/>
    </row>
    <row r="397" spans="3:4" x14ac:dyDescent="0.35">
      <c r="C397" s="1"/>
      <c r="D397" s="1"/>
    </row>
    <row r="398" spans="3:4" x14ac:dyDescent="0.35">
      <c r="C398" s="1"/>
      <c r="D398" s="1"/>
    </row>
    <row r="399" spans="3:4" x14ac:dyDescent="0.35">
      <c r="C399" s="1"/>
      <c r="D399" s="1"/>
    </row>
    <row r="400" spans="3:4" x14ac:dyDescent="0.35">
      <c r="C400" s="1"/>
      <c r="D400" s="1"/>
    </row>
    <row r="401" spans="3:4" x14ac:dyDescent="0.35">
      <c r="C401" s="1"/>
      <c r="D401" s="1"/>
    </row>
    <row r="402" spans="3:4" x14ac:dyDescent="0.35">
      <c r="C402" s="1"/>
      <c r="D402" s="1"/>
    </row>
    <row r="403" spans="3:4" x14ac:dyDescent="0.35">
      <c r="C403" s="1"/>
      <c r="D403" s="1"/>
    </row>
    <row r="407" spans="3:4" x14ac:dyDescent="0.35">
      <c r="C407" s="1"/>
      <c r="D407" s="1"/>
    </row>
    <row r="408" spans="3:4" x14ac:dyDescent="0.35">
      <c r="C408" s="1"/>
      <c r="D408" s="1"/>
    </row>
    <row r="409" spans="3:4" x14ac:dyDescent="0.35">
      <c r="C409" s="1"/>
      <c r="D409" s="1"/>
    </row>
    <row r="422" spans="3:4" x14ac:dyDescent="0.35">
      <c r="C422" s="1"/>
      <c r="D422" s="1"/>
    </row>
    <row r="423" spans="3:4" x14ac:dyDescent="0.35">
      <c r="C423" s="1"/>
      <c r="D423" s="1"/>
    </row>
    <row r="424" spans="3:4" x14ac:dyDescent="0.35">
      <c r="C424" s="1"/>
      <c r="D424" s="1"/>
    </row>
    <row r="425" spans="3:4" x14ac:dyDescent="0.35">
      <c r="C425" s="1"/>
      <c r="D425" s="1"/>
    </row>
    <row r="426" spans="3:4" x14ac:dyDescent="0.35">
      <c r="C426" s="1"/>
      <c r="D426" s="1"/>
    </row>
    <row r="427" spans="3:4" x14ac:dyDescent="0.35">
      <c r="C427" s="1"/>
      <c r="D427" s="1"/>
    </row>
    <row r="428" spans="3:4" x14ac:dyDescent="0.35">
      <c r="C428" s="1"/>
      <c r="D428" s="1"/>
    </row>
    <row r="429" spans="3:4" x14ac:dyDescent="0.35">
      <c r="C429" s="1"/>
      <c r="D429" s="1"/>
    </row>
    <row r="430" spans="3:4" x14ac:dyDescent="0.35">
      <c r="C430" s="1"/>
      <c r="D430" s="1"/>
    </row>
    <row r="431" spans="3:4" x14ac:dyDescent="0.35">
      <c r="C431" s="1"/>
      <c r="D431" s="1"/>
    </row>
    <row r="432" spans="3:4" x14ac:dyDescent="0.35">
      <c r="C432" s="1"/>
      <c r="D432" s="1"/>
    </row>
    <row r="433" spans="3:4" x14ac:dyDescent="0.35">
      <c r="C433" s="1"/>
      <c r="D433" s="1"/>
    </row>
    <row r="437" spans="3:4" x14ac:dyDescent="0.35">
      <c r="C437" s="1"/>
      <c r="D437" s="1"/>
    </row>
    <row r="438" spans="3:4" x14ac:dyDescent="0.35">
      <c r="C438" s="1"/>
      <c r="D438" s="1"/>
    </row>
    <row r="439" spans="3:4" x14ac:dyDescent="0.35">
      <c r="C439" s="1"/>
      <c r="D439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McGehee, Cora (Grad Assistance)</dc:creator>
  <cp:lastModifiedBy>csmcgehee@outlook.com</cp:lastModifiedBy>
  <dcterms:created xsi:type="dcterms:W3CDTF">2022-05-09T13:44:28Z</dcterms:created>
  <dcterms:modified xsi:type="dcterms:W3CDTF">2023-12-08T16:53:46Z</dcterms:modified>
</cp:coreProperties>
</file>