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mcg\OneDrive\Desktop\"/>
    </mc:Choice>
  </mc:AlternateContent>
  <xr:revisionPtr revIDLastSave="0" documentId="13_ncr:1_{22EFC194-EE4E-439E-A784-323AD479514C}" xr6:coauthVersionLast="47" xr6:coauthVersionMax="47" xr10:uidLastSave="{00000000-0000-0000-0000-000000000000}"/>
  <bookViews>
    <workbookView xWindow="-110" yWindow="-110" windowWidth="19420" windowHeight="10420" xr2:uid="{C5EFCA4C-8CD7-4A0E-BF2D-22ADAE4A920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1" i="2" l="1"/>
  <c r="F194" i="2"/>
  <c r="F195" i="2"/>
  <c r="F196" i="2"/>
  <c r="F197" i="2"/>
  <c r="F200" i="2"/>
  <c r="F201" i="2"/>
  <c r="F204" i="2"/>
  <c r="F207" i="2"/>
  <c r="F210" i="2"/>
  <c r="F212" i="2"/>
  <c r="F215" i="2"/>
  <c r="F164" i="2"/>
  <c r="F167" i="2"/>
  <c r="F168" i="2"/>
  <c r="F169" i="2"/>
  <c r="F170" i="2"/>
  <c r="F173" i="2"/>
  <c r="F174" i="2"/>
  <c r="F177" i="2"/>
  <c r="F180" i="2"/>
  <c r="F183" i="2"/>
  <c r="F185" i="2"/>
  <c r="F188" i="2"/>
  <c r="F137" i="2"/>
  <c r="F140" i="2"/>
  <c r="F141" i="2"/>
  <c r="F142" i="2"/>
  <c r="F143" i="2"/>
  <c r="F146" i="2"/>
  <c r="F147" i="2"/>
  <c r="F150" i="2"/>
  <c r="F153" i="2"/>
  <c r="F156" i="2"/>
  <c r="F158" i="2"/>
  <c r="F161" i="2"/>
  <c r="F110" i="2"/>
  <c r="F113" i="2"/>
  <c r="F114" i="2"/>
  <c r="F115" i="2"/>
  <c r="F116" i="2"/>
  <c r="F119" i="2"/>
  <c r="F120" i="2"/>
  <c r="F123" i="2"/>
  <c r="F126" i="2"/>
  <c r="F129" i="2"/>
  <c r="F131" i="2"/>
  <c r="F134" i="2"/>
  <c r="F83" i="2"/>
  <c r="F86" i="2"/>
  <c r="F87" i="2"/>
  <c r="F88" i="2"/>
  <c r="F89" i="2"/>
  <c r="F92" i="2"/>
  <c r="F93" i="2"/>
  <c r="F96" i="2"/>
  <c r="F99" i="2"/>
  <c r="F102" i="2"/>
  <c r="F104" i="2"/>
  <c r="F107" i="2"/>
  <c r="F56" i="2"/>
  <c r="F59" i="2"/>
  <c r="F60" i="2"/>
  <c r="F61" i="2"/>
  <c r="F62" i="2"/>
  <c r="F65" i="2"/>
  <c r="F66" i="2"/>
  <c r="F69" i="2"/>
  <c r="F72" i="2"/>
  <c r="F75" i="2"/>
  <c r="F77" i="2"/>
  <c r="F80" i="2"/>
  <c r="F29" i="2"/>
  <c r="F32" i="2"/>
  <c r="F33" i="2"/>
  <c r="F34" i="2"/>
  <c r="F35" i="2"/>
  <c r="F38" i="2"/>
  <c r="F39" i="2"/>
  <c r="F42" i="2"/>
  <c r="F45" i="2"/>
  <c r="F48" i="2"/>
  <c r="F50" i="2"/>
  <c r="F53" i="2"/>
  <c r="F26" i="2"/>
  <c r="F23" i="2"/>
  <c r="F21" i="2"/>
  <c r="F18" i="2"/>
  <c r="F15" i="2"/>
  <c r="F12" i="2"/>
  <c r="F11" i="2"/>
  <c r="F8" i="2"/>
  <c r="F7" i="2"/>
  <c r="F6" i="2"/>
  <c r="F5" i="2"/>
  <c r="F2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<sst xmlns="http://schemas.openxmlformats.org/spreadsheetml/2006/main" count="438" uniqueCount="26">
  <si>
    <t>Pythium</t>
  </si>
  <si>
    <t>Treatment</t>
  </si>
  <si>
    <t>Rep</t>
  </si>
  <si>
    <t>Post-sanitation surface</t>
  </si>
  <si>
    <t>Relative abundance</t>
  </si>
  <si>
    <t>ASV counts</t>
  </si>
  <si>
    <t>Genus</t>
  </si>
  <si>
    <t>Achlya</t>
  </si>
  <si>
    <t>Seedling root</t>
  </si>
  <si>
    <t>Transplant root</t>
  </si>
  <si>
    <t>Mature root</t>
  </si>
  <si>
    <t>Mature surface</t>
  </si>
  <si>
    <t>Municipal water</t>
  </si>
  <si>
    <t>Harvest surface</t>
  </si>
  <si>
    <t>Seedling surface</t>
  </si>
  <si>
    <t>Sowing surface</t>
  </si>
  <si>
    <t>Transplant surface</t>
  </si>
  <si>
    <t>Nutrient solution</t>
  </si>
  <si>
    <t>Liner surface</t>
  </si>
  <si>
    <t>Lagenidium</t>
  </si>
  <si>
    <t>Paralagenidium</t>
  </si>
  <si>
    <t>Peronospora</t>
  </si>
  <si>
    <t>Phytophthora</t>
  </si>
  <si>
    <t>Plasmopara</t>
  </si>
  <si>
    <t>Saprolegnia</t>
  </si>
  <si>
    <t>RA_Average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</si>
</sst>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7DA-1C40-4F5B-879D-6C74640AD551}">
  <dimension ref="A1:F217"/>
  <sheetViews>
    <sheetView tabSelected="1" topLeftCell="A172" zoomScale="82" zoomScaleNormal="82" workbookViewId="0">
      <selection activeCell="J199" sqref="J199"/>
    </sheetView>
  </sheetViews>
  <sheetFormatPr defaultRowHeight="14.5" x14ac:dyDescent="0.35"/>
  <cols>
    <col min="1" max="1" width="13.1796875" customWidth="1"/>
    <col min="2" max="2" width="3.6328125" bestFit="1" customWidth="1"/>
    <col min="3" max="3" width="24.54296875" customWidth="1"/>
    <col min="4" max="4" width="15.6328125" bestFit="1" customWidth="1"/>
    <col min="5" max="5" width="16.26953125" bestFit="1" customWidth="1"/>
    <col min="6" max="6" width="11.6328125" bestFit="1" customWidth="1"/>
  </cols>
  <sheetData>
    <row r="1" spans="1:6" x14ac:dyDescent="0.35">
      <c r="A1" t="s">
        <v>6</v>
      </c>
      <c r="B1" t="s">
        <v>2</v>
      </c>
      <c r="C1" t="s">
        <v>1</v>
      </c>
      <c r="D1" t="s">
        <v>5</v>
      </c>
      <c r="E1" t="s">
        <v>4</v>
      </c>
      <c r="F1" t="s">
        <v>25</v>
      </c>
    </row>
    <row r="2" spans="1:6" x14ac:dyDescent="0.35">
      <c r="A2" t="s">
        <v>7</v>
      </c>
      <c r="B2">
        <v>1</v>
      </c>
      <c r="C2" s="1" t="s">
        <v>3</v>
      </c>
      <c r="D2">
        <v>1504</v>
      </c>
      <c r="E2">
        <f>(D2/59819)*100</f>
        <v>2.5142513248299037</v>
      </c>
      <c r="F2">
        <f>AVERAGE(E2:E4)</f>
        <v>1.0608429684795091</v>
      </c>
    </row>
    <row r="3" spans="1:6" x14ac:dyDescent="0.35">
      <c r="A3" t="s">
        <v>7</v>
      </c>
      <c r="B3">
        <v>2</v>
      </c>
      <c r="C3" s="1" t="s">
        <v>3</v>
      </c>
      <c r="D3">
        <v>0</v>
      </c>
      <c r="E3">
        <f>(D3/34478)</f>
        <v>0</v>
      </c>
    </row>
    <row r="4" spans="1:6" x14ac:dyDescent="0.35">
      <c r="A4" t="s">
        <v>7</v>
      </c>
      <c r="B4">
        <v>3</v>
      </c>
      <c r="C4" s="1" t="s">
        <v>3</v>
      </c>
      <c r="D4">
        <v>177</v>
      </c>
      <c r="E4">
        <f>(D4/26486)*100</f>
        <v>0.66827758060862341</v>
      </c>
    </row>
    <row r="5" spans="1:6" x14ac:dyDescent="0.35">
      <c r="A5" t="s">
        <v>7</v>
      </c>
      <c r="B5">
        <v>1</v>
      </c>
      <c r="C5" s="1" t="s">
        <v>8</v>
      </c>
      <c r="D5">
        <v>0</v>
      </c>
      <c r="E5">
        <f>(D5/29875)*100</f>
        <v>0</v>
      </c>
      <c r="F5">
        <f>E5</f>
        <v>0</v>
      </c>
    </row>
    <row r="6" spans="1:6" x14ac:dyDescent="0.35">
      <c r="A6" t="s">
        <v>7</v>
      </c>
      <c r="B6">
        <v>1</v>
      </c>
      <c r="C6" s="1" t="s">
        <v>9</v>
      </c>
      <c r="D6">
        <v>59</v>
      </c>
      <c r="E6">
        <f>(D6/48303)*100</f>
        <v>0.12214562242510818</v>
      </c>
      <c r="F6">
        <f>E6</f>
        <v>0.12214562242510818</v>
      </c>
    </row>
    <row r="7" spans="1:6" x14ac:dyDescent="0.35">
      <c r="A7" t="s">
        <v>7</v>
      </c>
      <c r="B7">
        <v>1</v>
      </c>
      <c r="C7" s="1" t="s">
        <v>10</v>
      </c>
      <c r="D7">
        <v>9</v>
      </c>
      <c r="E7">
        <f>(D7/63569)*100</f>
        <v>1.415784423225157E-2</v>
      </c>
      <c r="F7">
        <f>E7</f>
        <v>1.415784423225157E-2</v>
      </c>
    </row>
    <row r="8" spans="1:6" x14ac:dyDescent="0.35">
      <c r="A8" t="s">
        <v>7</v>
      </c>
      <c r="B8">
        <v>1</v>
      </c>
      <c r="C8" s="1" t="s">
        <v>11</v>
      </c>
      <c r="D8">
        <v>21</v>
      </c>
      <c r="E8">
        <f>(D8/44677)*100</f>
        <v>4.7004051301564563E-2</v>
      </c>
      <c r="F8">
        <f>AVERAGE(E8:E10)</f>
        <v>0.20556752561795125</v>
      </c>
    </row>
    <row r="9" spans="1:6" x14ac:dyDescent="0.35">
      <c r="A9" t="s">
        <v>7</v>
      </c>
      <c r="B9">
        <v>2</v>
      </c>
      <c r="C9" s="1" t="s">
        <v>11</v>
      </c>
      <c r="D9">
        <v>124</v>
      </c>
      <c r="E9">
        <f>(D9/35886)*100</f>
        <v>0.3455386501699827</v>
      </c>
    </row>
    <row r="10" spans="1:6" x14ac:dyDescent="0.35">
      <c r="A10" t="s">
        <v>7</v>
      </c>
      <c r="B10">
        <v>3</v>
      </c>
      <c r="C10" s="1" t="s">
        <v>11</v>
      </c>
      <c r="D10">
        <v>118</v>
      </c>
      <c r="E10">
        <f>(D10/52641)*100</f>
        <v>0.22415987538230656</v>
      </c>
    </row>
    <row r="11" spans="1:6" x14ac:dyDescent="0.35">
      <c r="A11" t="s">
        <v>7</v>
      </c>
      <c r="B11">
        <v>1</v>
      </c>
      <c r="C11" s="1" t="s">
        <v>12</v>
      </c>
      <c r="D11">
        <v>0</v>
      </c>
      <c r="E11">
        <f>(D11/16013)*100</f>
        <v>0</v>
      </c>
      <c r="F11">
        <f>E11</f>
        <v>0</v>
      </c>
    </row>
    <row r="12" spans="1:6" x14ac:dyDescent="0.35">
      <c r="A12" t="s">
        <v>7</v>
      </c>
      <c r="B12">
        <v>1</v>
      </c>
      <c r="C12" s="1" t="s">
        <v>13</v>
      </c>
      <c r="D12">
        <v>339</v>
      </c>
      <c r="E12">
        <f>(D12/36851)*100</f>
        <v>0.91992076198746298</v>
      </c>
      <c r="F12">
        <f>AVERAGE(E12:E14)</f>
        <v>0.75973402822291547</v>
      </c>
    </row>
    <row r="13" spans="1:6" x14ac:dyDescent="0.35">
      <c r="A13" t="s">
        <v>7</v>
      </c>
      <c r="B13">
        <v>2</v>
      </c>
      <c r="C13" s="1" t="s">
        <v>13</v>
      </c>
      <c r="D13">
        <v>618</v>
      </c>
      <c r="E13">
        <f>(D13/49511)*100</f>
        <v>1.2482074690472824</v>
      </c>
    </row>
    <row r="14" spans="1:6" x14ac:dyDescent="0.35">
      <c r="A14" t="s">
        <v>7</v>
      </c>
      <c r="B14">
        <v>3</v>
      </c>
      <c r="C14" s="1" t="s">
        <v>13</v>
      </c>
      <c r="D14">
        <v>53</v>
      </c>
      <c r="E14">
        <f>(D14/47716)*100</f>
        <v>0.11107385363400117</v>
      </c>
    </row>
    <row r="15" spans="1:6" x14ac:dyDescent="0.35">
      <c r="A15" t="s">
        <v>7</v>
      </c>
      <c r="B15">
        <v>1</v>
      </c>
      <c r="C15" s="1" t="s">
        <v>14</v>
      </c>
      <c r="D15">
        <v>0</v>
      </c>
      <c r="E15">
        <f>(D15/40670)*100</f>
        <v>0</v>
      </c>
      <c r="F15">
        <f>AVERAGE(E15:E17)</f>
        <v>0</v>
      </c>
    </row>
    <row r="16" spans="1:6" x14ac:dyDescent="0.35">
      <c r="A16" t="s">
        <v>7</v>
      </c>
      <c r="B16">
        <v>2</v>
      </c>
      <c r="C16" s="1" t="s">
        <v>14</v>
      </c>
      <c r="D16">
        <v>0</v>
      </c>
      <c r="E16">
        <f>(D16/10655)*100</f>
        <v>0</v>
      </c>
    </row>
    <row r="17" spans="1:6" x14ac:dyDescent="0.35">
      <c r="A17" t="s">
        <v>7</v>
      </c>
      <c r="B17">
        <v>3</v>
      </c>
      <c r="C17" s="1" t="s">
        <v>14</v>
      </c>
      <c r="D17">
        <v>0</v>
      </c>
      <c r="E17">
        <f>(D17/24823)*100</f>
        <v>0</v>
      </c>
    </row>
    <row r="18" spans="1:6" x14ac:dyDescent="0.35">
      <c r="A18" t="s">
        <v>7</v>
      </c>
      <c r="B18">
        <v>1</v>
      </c>
      <c r="C18" s="1" t="s">
        <v>15</v>
      </c>
      <c r="D18">
        <v>0</v>
      </c>
      <c r="E18">
        <f>(D18/12357)*100</f>
        <v>0</v>
      </c>
      <c r="F18">
        <f>AVERAGE(E18:E20)</f>
        <v>0</v>
      </c>
    </row>
    <row r="19" spans="1:6" x14ac:dyDescent="0.35">
      <c r="A19" t="s">
        <v>7</v>
      </c>
      <c r="B19">
        <v>2</v>
      </c>
      <c r="C19" s="1" t="s">
        <v>15</v>
      </c>
      <c r="D19">
        <v>0</v>
      </c>
      <c r="E19">
        <f>(D19/25820)*100</f>
        <v>0</v>
      </c>
    </row>
    <row r="20" spans="1:6" x14ac:dyDescent="0.35">
      <c r="A20" t="s">
        <v>7</v>
      </c>
      <c r="B20">
        <v>3</v>
      </c>
      <c r="C20" s="1" t="s">
        <v>15</v>
      </c>
      <c r="D20">
        <v>0</v>
      </c>
      <c r="E20">
        <f>(D20/29217)*100</f>
        <v>0</v>
      </c>
    </row>
    <row r="21" spans="1:6" x14ac:dyDescent="0.35">
      <c r="A21" t="s">
        <v>7</v>
      </c>
      <c r="B21">
        <v>1</v>
      </c>
      <c r="C21" s="1" t="s">
        <v>16</v>
      </c>
      <c r="D21">
        <v>14</v>
      </c>
      <c r="E21">
        <f>(D21/31233)*100</f>
        <v>4.4824384465149046E-2</v>
      </c>
      <c r="F21">
        <f>AVERAGE(E21:E22)</f>
        <v>0.2676042949147629</v>
      </c>
    </row>
    <row r="22" spans="1:6" x14ac:dyDescent="0.35">
      <c r="A22" t="s">
        <v>7</v>
      </c>
      <c r="B22">
        <v>2</v>
      </c>
      <c r="C22" s="1" t="s">
        <v>16</v>
      </c>
      <c r="D22">
        <v>230</v>
      </c>
      <c r="E22">
        <f>(D22/46902)*100</f>
        <v>0.49038420536437677</v>
      </c>
    </row>
    <row r="23" spans="1:6" x14ac:dyDescent="0.35">
      <c r="A23" t="s">
        <v>7</v>
      </c>
      <c r="B23">
        <v>1</v>
      </c>
      <c r="C23" s="1" t="s">
        <v>17</v>
      </c>
      <c r="D23">
        <v>345</v>
      </c>
      <c r="E23">
        <f>(D23/25618)*100</f>
        <v>1.3467093449918026</v>
      </c>
      <c r="F23">
        <f>AVERAGE(E23:E25)</f>
        <v>2.6621607552480402</v>
      </c>
    </row>
    <row r="24" spans="1:6" x14ac:dyDescent="0.35">
      <c r="A24" t="s">
        <v>7</v>
      </c>
      <c r="B24">
        <v>2</v>
      </c>
      <c r="C24" s="1" t="s">
        <v>17</v>
      </c>
      <c r="D24">
        <v>756</v>
      </c>
      <c r="E24">
        <f>(D24/13328)*100</f>
        <v>5.6722689075630255</v>
      </c>
    </row>
    <row r="25" spans="1:6" x14ac:dyDescent="0.35">
      <c r="A25" t="s">
        <v>7</v>
      </c>
      <c r="B25">
        <v>3</v>
      </c>
      <c r="C25" s="1" t="s">
        <v>17</v>
      </c>
      <c r="D25">
        <v>223</v>
      </c>
      <c r="E25">
        <f>(D25/23049)*100</f>
        <v>0.96750401318929224</v>
      </c>
    </row>
    <row r="26" spans="1:6" x14ac:dyDescent="0.35">
      <c r="A26" t="s">
        <v>7</v>
      </c>
      <c r="B26">
        <v>1</v>
      </c>
      <c r="C26" s="1" t="s">
        <v>18</v>
      </c>
      <c r="D26">
        <v>19856</v>
      </c>
      <c r="E26">
        <f>(D26/35964)*100</f>
        <v>55.210766321877436</v>
      </c>
      <c r="F26">
        <f>AVERAGE(E26:E28)</f>
        <v>40.353184871634127</v>
      </c>
    </row>
    <row r="27" spans="1:6" x14ac:dyDescent="0.35">
      <c r="A27" t="s">
        <v>7</v>
      </c>
      <c r="B27">
        <v>2</v>
      </c>
      <c r="C27" s="1" t="s">
        <v>18</v>
      </c>
      <c r="D27">
        <v>16952</v>
      </c>
      <c r="E27">
        <f>(D27/32224)*100</f>
        <v>52.606752730883812</v>
      </c>
    </row>
    <row r="28" spans="1:6" x14ac:dyDescent="0.35">
      <c r="A28" t="s">
        <v>7</v>
      </c>
      <c r="B28">
        <v>3</v>
      </c>
      <c r="C28" s="1" t="s">
        <v>18</v>
      </c>
      <c r="D28">
        <v>11439</v>
      </c>
      <c r="E28">
        <f>(D28/86384)*100</f>
        <v>13.242035562141139</v>
      </c>
    </row>
    <row r="29" spans="1:6" x14ac:dyDescent="0.35">
      <c r="A29" t="s">
        <v>19</v>
      </c>
      <c r="B29">
        <v>1</v>
      </c>
      <c r="C29" s="1" t="s">
        <v>3</v>
      </c>
      <c r="D29">
        <v>1003</v>
      </c>
      <c r="E29">
        <f t="shared" ref="E29" si="0">(D29/59819)*100</f>
        <v>1.6767247864390913</v>
      </c>
      <c r="F29">
        <f>AVERAGE(E29:E31)</f>
        <v>0.56108356233779022</v>
      </c>
    </row>
    <row r="30" spans="1:6" x14ac:dyDescent="0.35">
      <c r="A30" t="s">
        <v>19</v>
      </c>
      <c r="B30">
        <v>2</v>
      </c>
      <c r="C30" s="1" t="s">
        <v>3</v>
      </c>
      <c r="D30">
        <v>225</v>
      </c>
      <c r="E30">
        <f t="shared" ref="E30" si="1">(D30/34478)</f>
        <v>6.5259005742792503E-3</v>
      </c>
    </row>
    <row r="31" spans="1:6" x14ac:dyDescent="0.35">
      <c r="A31" t="s">
        <v>19</v>
      </c>
      <c r="B31">
        <v>3</v>
      </c>
      <c r="C31" s="1" t="s">
        <v>3</v>
      </c>
      <c r="D31">
        <v>0</v>
      </c>
      <c r="E31">
        <f t="shared" ref="E31" si="2">(D31/26486)*100</f>
        <v>0</v>
      </c>
    </row>
    <row r="32" spans="1:6" x14ac:dyDescent="0.35">
      <c r="A32" t="s">
        <v>19</v>
      </c>
      <c r="B32">
        <v>1</v>
      </c>
      <c r="C32" s="1" t="s">
        <v>8</v>
      </c>
      <c r="D32">
        <v>0</v>
      </c>
      <c r="E32">
        <f t="shared" ref="E32" si="3">(D32/29875)*100</f>
        <v>0</v>
      </c>
      <c r="F32">
        <f>E32</f>
        <v>0</v>
      </c>
    </row>
    <row r="33" spans="1:6" x14ac:dyDescent="0.35">
      <c r="A33" t="s">
        <v>19</v>
      </c>
      <c r="B33">
        <v>1</v>
      </c>
      <c r="C33" s="1" t="s">
        <v>9</v>
      </c>
      <c r="D33">
        <v>0</v>
      </c>
      <c r="E33">
        <f t="shared" ref="E33" si="4">(D33/48303)*100</f>
        <v>0</v>
      </c>
      <c r="F33">
        <f>E33</f>
        <v>0</v>
      </c>
    </row>
    <row r="34" spans="1:6" x14ac:dyDescent="0.35">
      <c r="A34" t="s">
        <v>19</v>
      </c>
      <c r="B34">
        <v>1</v>
      </c>
      <c r="C34" s="1" t="s">
        <v>10</v>
      </c>
      <c r="D34">
        <v>13</v>
      </c>
      <c r="E34">
        <f t="shared" ref="E34" si="5">(D34/63569)*100</f>
        <v>2.04502194465856E-2</v>
      </c>
      <c r="F34">
        <f>E34</f>
        <v>2.04502194465856E-2</v>
      </c>
    </row>
    <row r="35" spans="1:6" x14ac:dyDescent="0.35">
      <c r="A35" t="s">
        <v>19</v>
      </c>
      <c r="B35">
        <v>1</v>
      </c>
      <c r="C35" s="1" t="s">
        <v>11</v>
      </c>
      <c r="D35">
        <v>352</v>
      </c>
      <c r="E35">
        <f t="shared" ref="E35" si="6">(D35/44677)*100</f>
        <v>0.78787743134051069</v>
      </c>
      <c r="F35">
        <f>AVERAGE(E35:E37)</f>
        <v>3.4460229416202348</v>
      </c>
    </row>
    <row r="36" spans="1:6" x14ac:dyDescent="0.35">
      <c r="A36" t="s">
        <v>19</v>
      </c>
      <c r="B36">
        <v>2</v>
      </c>
      <c r="C36" s="1" t="s">
        <v>11</v>
      </c>
      <c r="D36">
        <v>217</v>
      </c>
      <c r="E36">
        <f t="shared" ref="E36" si="7">(D36/35886)*100</f>
        <v>0.60469263779746973</v>
      </c>
    </row>
    <row r="37" spans="1:6" x14ac:dyDescent="0.35">
      <c r="A37" t="s">
        <v>19</v>
      </c>
      <c r="B37">
        <v>3</v>
      </c>
      <c r="C37" s="1" t="s">
        <v>11</v>
      </c>
      <c r="D37">
        <v>4709</v>
      </c>
      <c r="E37">
        <f t="shared" ref="E37" si="8">(D37/52641)*100</f>
        <v>8.9454987557227241</v>
      </c>
    </row>
    <row r="38" spans="1:6" x14ac:dyDescent="0.35">
      <c r="A38" t="s">
        <v>19</v>
      </c>
      <c r="B38">
        <v>1</v>
      </c>
      <c r="C38" s="1" t="s">
        <v>12</v>
      </c>
      <c r="D38">
        <v>0</v>
      </c>
      <c r="E38">
        <f t="shared" ref="E38" si="9">(D38/16013)*100</f>
        <v>0</v>
      </c>
      <c r="F38">
        <f>E38</f>
        <v>0</v>
      </c>
    </row>
    <row r="39" spans="1:6" x14ac:dyDescent="0.35">
      <c r="A39" t="s">
        <v>19</v>
      </c>
      <c r="B39">
        <v>1</v>
      </c>
      <c r="C39" s="1" t="s">
        <v>13</v>
      </c>
      <c r="D39">
        <v>422</v>
      </c>
      <c r="E39">
        <f t="shared" ref="E39" si="10">(D39/36851)*100</f>
        <v>1.1451520989932431</v>
      </c>
      <c r="F39">
        <f>AVERAGE(E39:E41)</f>
        <v>0.96750919861410878</v>
      </c>
    </row>
    <row r="40" spans="1:6" x14ac:dyDescent="0.35">
      <c r="A40" t="s">
        <v>19</v>
      </c>
      <c r="B40">
        <v>2</v>
      </c>
      <c r="C40" s="1" t="s">
        <v>13</v>
      </c>
      <c r="D40">
        <v>702</v>
      </c>
      <c r="E40">
        <f t="shared" ref="E40" si="11">(D40/49511)*100</f>
        <v>1.4178667366847773</v>
      </c>
    </row>
    <row r="41" spans="1:6" x14ac:dyDescent="0.35">
      <c r="A41" t="s">
        <v>19</v>
      </c>
      <c r="B41">
        <v>3</v>
      </c>
      <c r="C41" s="1" t="s">
        <v>13</v>
      </c>
      <c r="D41">
        <v>162</v>
      </c>
      <c r="E41">
        <f t="shared" ref="E41" si="12">(D41/47716)*100</f>
        <v>0.33950876016430548</v>
      </c>
    </row>
    <row r="42" spans="1:6" x14ac:dyDescent="0.35">
      <c r="A42" t="s">
        <v>19</v>
      </c>
      <c r="B42">
        <v>1</v>
      </c>
      <c r="C42" s="1" t="s">
        <v>14</v>
      </c>
      <c r="D42">
        <v>0</v>
      </c>
      <c r="E42">
        <f t="shared" ref="E42" si="13">(D42/40670)*100</f>
        <v>0</v>
      </c>
      <c r="F42">
        <f>AVERAGE(E42:E44)</f>
        <v>0</v>
      </c>
    </row>
    <row r="43" spans="1:6" x14ac:dyDescent="0.35">
      <c r="A43" t="s">
        <v>19</v>
      </c>
      <c r="B43">
        <v>2</v>
      </c>
      <c r="C43" s="1" t="s">
        <v>14</v>
      </c>
      <c r="D43">
        <v>0</v>
      </c>
      <c r="E43">
        <f t="shared" ref="E43" si="14">(D43/10655)*100</f>
        <v>0</v>
      </c>
    </row>
    <row r="44" spans="1:6" x14ac:dyDescent="0.35">
      <c r="A44" t="s">
        <v>19</v>
      </c>
      <c r="B44">
        <v>3</v>
      </c>
      <c r="C44" s="1" t="s">
        <v>14</v>
      </c>
      <c r="D44">
        <v>0</v>
      </c>
      <c r="E44">
        <f t="shared" ref="E44" si="15">(D44/24823)*100</f>
        <v>0</v>
      </c>
    </row>
    <row r="45" spans="1:6" x14ac:dyDescent="0.35">
      <c r="A45" t="s">
        <v>19</v>
      </c>
      <c r="B45">
        <v>1</v>
      </c>
      <c r="C45" s="1" t="s">
        <v>15</v>
      </c>
      <c r="D45">
        <v>0</v>
      </c>
      <c r="E45">
        <f t="shared" ref="E45" si="16">(D45/12357)*100</f>
        <v>0</v>
      </c>
      <c r="F45">
        <f>AVERAGE(E45:E47)</f>
        <v>0</v>
      </c>
    </row>
    <row r="46" spans="1:6" x14ac:dyDescent="0.35">
      <c r="A46" t="s">
        <v>19</v>
      </c>
      <c r="B46">
        <v>2</v>
      </c>
      <c r="C46" s="1" t="s">
        <v>15</v>
      </c>
      <c r="D46">
        <v>0</v>
      </c>
      <c r="E46">
        <f t="shared" ref="E46" si="17">(D46/25820)*100</f>
        <v>0</v>
      </c>
    </row>
    <row r="47" spans="1:6" x14ac:dyDescent="0.35">
      <c r="A47" t="s">
        <v>19</v>
      </c>
      <c r="B47">
        <v>3</v>
      </c>
      <c r="C47" s="1" t="s">
        <v>15</v>
      </c>
      <c r="D47">
        <v>0</v>
      </c>
      <c r="E47">
        <f t="shared" ref="E47" si="18">(D47/29217)*100</f>
        <v>0</v>
      </c>
    </row>
    <row r="48" spans="1:6" x14ac:dyDescent="0.35">
      <c r="A48" t="s">
        <v>19</v>
      </c>
      <c r="B48">
        <v>1</v>
      </c>
      <c r="C48" s="1" t="s">
        <v>16</v>
      </c>
      <c r="D48">
        <v>4</v>
      </c>
      <c r="E48">
        <f t="shared" ref="E48" si="19">(D48/31233)*100</f>
        <v>1.2806966990042584E-2</v>
      </c>
      <c r="F48">
        <f>AVERAGE(E48:E49)</f>
        <v>6.4034834950212919E-3</v>
      </c>
    </row>
    <row r="49" spans="1:6" x14ac:dyDescent="0.35">
      <c r="A49" t="s">
        <v>19</v>
      </c>
      <c r="B49">
        <v>2</v>
      </c>
      <c r="C49" s="1" t="s">
        <v>16</v>
      </c>
      <c r="D49">
        <v>0</v>
      </c>
      <c r="E49">
        <f t="shared" ref="E49" si="20">(D49/46902)*100</f>
        <v>0</v>
      </c>
    </row>
    <row r="50" spans="1:6" x14ac:dyDescent="0.35">
      <c r="A50" t="s">
        <v>19</v>
      </c>
      <c r="B50">
        <v>1</v>
      </c>
      <c r="C50" s="1" t="s">
        <v>17</v>
      </c>
      <c r="D50">
        <v>9238</v>
      </c>
      <c r="E50">
        <f t="shared" ref="E50" si="21">(D50/25618)*100</f>
        <v>36.060582402997895</v>
      </c>
      <c r="F50">
        <f>AVERAGE(E50:E52)</f>
        <v>43.889910001937004</v>
      </c>
    </row>
    <row r="51" spans="1:6" x14ac:dyDescent="0.35">
      <c r="A51" t="s">
        <v>19</v>
      </c>
      <c r="B51">
        <v>2</v>
      </c>
      <c r="C51" s="1" t="s">
        <v>17</v>
      </c>
      <c r="D51">
        <v>2886</v>
      </c>
      <c r="E51">
        <f t="shared" ref="E51" si="22">(D51/13328)*100</f>
        <v>21.653661464585834</v>
      </c>
    </row>
    <row r="52" spans="1:6" x14ac:dyDescent="0.35">
      <c r="A52" t="s">
        <v>19</v>
      </c>
      <c r="B52">
        <v>3</v>
      </c>
      <c r="C52" s="1" t="s">
        <v>17</v>
      </c>
      <c r="D52">
        <v>17046</v>
      </c>
      <c r="E52">
        <f t="shared" ref="E52" si="23">(D52/23049)*100</f>
        <v>73.955486138227258</v>
      </c>
    </row>
    <row r="53" spans="1:6" x14ac:dyDescent="0.35">
      <c r="A53" t="s">
        <v>19</v>
      </c>
      <c r="B53">
        <v>1</v>
      </c>
      <c r="C53" s="1" t="s">
        <v>18</v>
      </c>
      <c r="D53">
        <v>1856</v>
      </c>
      <c r="E53">
        <f t="shared" ref="E53" si="24">(D53/35964)*100</f>
        <v>5.1607162718273827</v>
      </c>
      <c r="F53">
        <f>AVERAGE(E53:E55)</f>
        <v>8.0581917640698126</v>
      </c>
    </row>
    <row r="54" spans="1:6" x14ac:dyDescent="0.35">
      <c r="A54" t="s">
        <v>19</v>
      </c>
      <c r="B54">
        <v>2</v>
      </c>
      <c r="C54" s="1" t="s">
        <v>18</v>
      </c>
      <c r="D54">
        <v>1867</v>
      </c>
      <c r="E54">
        <f t="shared" ref="E54" si="25">(D54/32224)*100</f>
        <v>5.7938182720953328</v>
      </c>
    </row>
    <row r="55" spans="1:6" x14ac:dyDescent="0.35">
      <c r="A55" t="s">
        <v>19</v>
      </c>
      <c r="B55">
        <v>3</v>
      </c>
      <c r="C55" s="1" t="s">
        <v>18</v>
      </c>
      <c r="D55">
        <v>11420</v>
      </c>
      <c r="E55">
        <f t="shared" ref="E55" si="26">(D55/86384)*100</f>
        <v>13.220040748286721</v>
      </c>
    </row>
    <row r="56" spans="1:6" x14ac:dyDescent="0.35">
      <c r="A56" t="s">
        <v>20</v>
      </c>
      <c r="B56">
        <v>1</v>
      </c>
      <c r="C56" s="1" t="s">
        <v>3</v>
      </c>
      <c r="D56">
        <v>0</v>
      </c>
      <c r="E56">
        <f t="shared" ref="E56" si="27">(D56/59819)*100</f>
        <v>0</v>
      </c>
      <c r="F56">
        <f>AVERAGE(E56:E58)</f>
        <v>0</v>
      </c>
    </row>
    <row r="57" spans="1:6" x14ac:dyDescent="0.35">
      <c r="A57" t="s">
        <v>20</v>
      </c>
      <c r="B57">
        <v>2</v>
      </c>
      <c r="C57" s="1" t="s">
        <v>3</v>
      </c>
      <c r="D57">
        <v>0</v>
      </c>
      <c r="E57">
        <f t="shared" ref="E57" si="28">(D57/34478)</f>
        <v>0</v>
      </c>
    </row>
    <row r="58" spans="1:6" x14ac:dyDescent="0.35">
      <c r="A58" t="s">
        <v>20</v>
      </c>
      <c r="B58">
        <v>3</v>
      </c>
      <c r="C58" s="1" t="s">
        <v>3</v>
      </c>
      <c r="D58">
        <v>0</v>
      </c>
      <c r="E58">
        <f t="shared" ref="E58" si="29">(D58/26486)*100</f>
        <v>0</v>
      </c>
    </row>
    <row r="59" spans="1:6" x14ac:dyDescent="0.35">
      <c r="A59" t="s">
        <v>20</v>
      </c>
      <c r="B59">
        <v>1</v>
      </c>
      <c r="C59" s="1" t="s">
        <v>8</v>
      </c>
      <c r="D59">
        <v>0</v>
      </c>
      <c r="E59">
        <f t="shared" ref="E59" si="30">(D59/29875)*100</f>
        <v>0</v>
      </c>
      <c r="F59">
        <f>E59</f>
        <v>0</v>
      </c>
    </row>
    <row r="60" spans="1:6" x14ac:dyDescent="0.35">
      <c r="A60" t="s">
        <v>20</v>
      </c>
      <c r="B60">
        <v>1</v>
      </c>
      <c r="C60" s="1" t="s">
        <v>9</v>
      </c>
      <c r="D60">
        <v>27</v>
      </c>
      <c r="E60">
        <f t="shared" ref="E60" si="31">(D60/48303)*100</f>
        <v>5.5897149245388487E-2</v>
      </c>
      <c r="F60">
        <f>E60</f>
        <v>5.5897149245388487E-2</v>
      </c>
    </row>
    <row r="61" spans="1:6" x14ac:dyDescent="0.35">
      <c r="A61" t="s">
        <v>20</v>
      </c>
      <c r="B61">
        <v>1</v>
      </c>
      <c r="C61" s="1" t="s">
        <v>10</v>
      </c>
      <c r="D61">
        <v>0</v>
      </c>
      <c r="E61">
        <f t="shared" ref="E61" si="32">(D61/63569)*100</f>
        <v>0</v>
      </c>
      <c r="F61">
        <f>E61</f>
        <v>0</v>
      </c>
    </row>
    <row r="62" spans="1:6" x14ac:dyDescent="0.35">
      <c r="A62" t="s">
        <v>20</v>
      </c>
      <c r="B62">
        <v>1</v>
      </c>
      <c r="C62" s="1" t="s">
        <v>11</v>
      </c>
      <c r="D62">
        <v>0</v>
      </c>
      <c r="E62">
        <f t="shared" ref="E62" si="33">(D62/44677)*100</f>
        <v>0</v>
      </c>
      <c r="F62">
        <f>AVERAGE(E62:E64)</f>
        <v>0</v>
      </c>
    </row>
    <row r="63" spans="1:6" x14ac:dyDescent="0.35">
      <c r="A63" t="s">
        <v>20</v>
      </c>
      <c r="B63">
        <v>2</v>
      </c>
      <c r="C63" s="1" t="s">
        <v>11</v>
      </c>
      <c r="D63">
        <v>0</v>
      </c>
      <c r="E63">
        <f t="shared" ref="E63" si="34">(D63/35886)*100</f>
        <v>0</v>
      </c>
    </row>
    <row r="64" spans="1:6" x14ac:dyDescent="0.35">
      <c r="A64" t="s">
        <v>20</v>
      </c>
      <c r="B64">
        <v>3</v>
      </c>
      <c r="C64" s="1" t="s">
        <v>11</v>
      </c>
      <c r="D64">
        <v>0</v>
      </c>
      <c r="E64">
        <f t="shared" ref="E64" si="35">(D64/52641)*100</f>
        <v>0</v>
      </c>
    </row>
    <row r="65" spans="1:6" x14ac:dyDescent="0.35">
      <c r="A65" t="s">
        <v>20</v>
      </c>
      <c r="B65">
        <v>1</v>
      </c>
      <c r="C65" s="1" t="s">
        <v>12</v>
      </c>
      <c r="D65">
        <v>0</v>
      </c>
      <c r="E65">
        <f t="shared" ref="E65" si="36">(D65/16013)*100</f>
        <v>0</v>
      </c>
      <c r="F65">
        <f>E65</f>
        <v>0</v>
      </c>
    </row>
    <row r="66" spans="1:6" x14ac:dyDescent="0.35">
      <c r="A66" t="s">
        <v>20</v>
      </c>
      <c r="B66">
        <v>1</v>
      </c>
      <c r="C66" s="1" t="s">
        <v>13</v>
      </c>
      <c r="D66">
        <v>85</v>
      </c>
      <c r="E66">
        <f t="shared" ref="E66" si="37">(D66/36851)*100</f>
        <v>0.23065859813844944</v>
      </c>
      <c r="F66">
        <f>AVERAGE(E66:E68)</f>
        <v>0.13466972559670604</v>
      </c>
    </row>
    <row r="67" spans="1:6" x14ac:dyDescent="0.35">
      <c r="A67" t="s">
        <v>20</v>
      </c>
      <c r="B67">
        <v>2</v>
      </c>
      <c r="C67" s="1" t="s">
        <v>13</v>
      </c>
      <c r="D67">
        <v>63</v>
      </c>
      <c r="E67">
        <f t="shared" ref="E67" si="38">(D67/49511)*100</f>
        <v>0.12724445072812102</v>
      </c>
    </row>
    <row r="68" spans="1:6" x14ac:dyDescent="0.35">
      <c r="A68" t="s">
        <v>20</v>
      </c>
      <c r="B68">
        <v>3</v>
      </c>
      <c r="C68" s="1" t="s">
        <v>13</v>
      </c>
      <c r="D68">
        <v>22</v>
      </c>
      <c r="E68">
        <f t="shared" ref="E68" si="39">(D68/47716)*100</f>
        <v>4.6106127923547659E-2</v>
      </c>
    </row>
    <row r="69" spans="1:6" x14ac:dyDescent="0.35">
      <c r="A69" t="s">
        <v>20</v>
      </c>
      <c r="B69">
        <v>1</v>
      </c>
      <c r="C69" s="1" t="s">
        <v>14</v>
      </c>
      <c r="D69">
        <v>0</v>
      </c>
      <c r="E69">
        <f t="shared" ref="E69" si="40">(D69/40670)*100</f>
        <v>0</v>
      </c>
      <c r="F69">
        <f>AVERAGE(E69:E71)</f>
        <v>0</v>
      </c>
    </row>
    <row r="70" spans="1:6" x14ac:dyDescent="0.35">
      <c r="A70" t="s">
        <v>20</v>
      </c>
      <c r="B70">
        <v>2</v>
      </c>
      <c r="C70" s="1" t="s">
        <v>14</v>
      </c>
      <c r="D70">
        <v>0</v>
      </c>
      <c r="E70">
        <f t="shared" ref="E70" si="41">(D70/10655)*100</f>
        <v>0</v>
      </c>
    </row>
    <row r="71" spans="1:6" x14ac:dyDescent="0.35">
      <c r="A71" t="s">
        <v>20</v>
      </c>
      <c r="B71">
        <v>3</v>
      </c>
      <c r="C71" s="1" t="s">
        <v>14</v>
      </c>
      <c r="D71">
        <v>0</v>
      </c>
      <c r="E71">
        <f t="shared" ref="E71" si="42">(D71/24823)*100</f>
        <v>0</v>
      </c>
    </row>
    <row r="72" spans="1:6" x14ac:dyDescent="0.35">
      <c r="A72" t="s">
        <v>20</v>
      </c>
      <c r="B72">
        <v>1</v>
      </c>
      <c r="C72" s="1" t="s">
        <v>15</v>
      </c>
      <c r="D72">
        <v>0</v>
      </c>
      <c r="E72">
        <f t="shared" ref="E72" si="43">(D72/12357)*100</f>
        <v>0</v>
      </c>
      <c r="F72">
        <f>AVERAGE(E72:E74)</f>
        <v>0</v>
      </c>
    </row>
    <row r="73" spans="1:6" x14ac:dyDescent="0.35">
      <c r="A73" t="s">
        <v>20</v>
      </c>
      <c r="B73">
        <v>2</v>
      </c>
      <c r="C73" s="1" t="s">
        <v>15</v>
      </c>
      <c r="D73">
        <v>0</v>
      </c>
      <c r="E73">
        <f t="shared" ref="E73" si="44">(D73/25820)*100</f>
        <v>0</v>
      </c>
    </row>
    <row r="74" spans="1:6" x14ac:dyDescent="0.35">
      <c r="A74" t="s">
        <v>20</v>
      </c>
      <c r="B74">
        <v>3</v>
      </c>
      <c r="C74" s="1" t="s">
        <v>15</v>
      </c>
      <c r="D74">
        <v>0</v>
      </c>
      <c r="E74">
        <f t="shared" ref="E74" si="45">(D74/29217)*100</f>
        <v>0</v>
      </c>
    </row>
    <row r="75" spans="1:6" x14ac:dyDescent="0.35">
      <c r="A75" t="s">
        <v>20</v>
      </c>
      <c r="B75">
        <v>1</v>
      </c>
      <c r="C75" s="1" t="s">
        <v>16</v>
      </c>
      <c r="D75">
        <v>2</v>
      </c>
      <c r="E75">
        <f t="shared" ref="E75" si="46">(D75/31233)*100</f>
        <v>6.4034834950212919E-3</v>
      </c>
      <c r="F75">
        <f>AVERAGE(E75:E76)</f>
        <v>3.0919109876801507E-2</v>
      </c>
    </row>
    <row r="76" spans="1:6" x14ac:dyDescent="0.35">
      <c r="A76" t="s">
        <v>20</v>
      </c>
      <c r="B76">
        <v>2</v>
      </c>
      <c r="C76" s="1" t="s">
        <v>16</v>
      </c>
      <c r="D76">
        <v>26</v>
      </c>
      <c r="E76">
        <f t="shared" ref="E76" si="47">(D76/46902)*100</f>
        <v>5.5434736258581724E-2</v>
      </c>
    </row>
    <row r="77" spans="1:6" x14ac:dyDescent="0.35">
      <c r="A77" t="s">
        <v>20</v>
      </c>
      <c r="B77">
        <v>1</v>
      </c>
      <c r="C77" s="1" t="s">
        <v>17</v>
      </c>
      <c r="D77">
        <v>68</v>
      </c>
      <c r="E77">
        <f t="shared" ref="E77" si="48">(D77/25618)*100</f>
        <v>0.26543836365055817</v>
      </c>
      <c r="F77">
        <f>AVERAGE(E77:E79)</f>
        <v>0.17101246775546816</v>
      </c>
    </row>
    <row r="78" spans="1:6" x14ac:dyDescent="0.35">
      <c r="A78" t="s">
        <v>20</v>
      </c>
      <c r="B78">
        <v>2</v>
      </c>
      <c r="C78" s="1" t="s">
        <v>17</v>
      </c>
      <c r="D78">
        <v>33</v>
      </c>
      <c r="E78">
        <f t="shared" ref="E78" si="49">(D78/13328)*100</f>
        <v>0.24759903961584631</v>
      </c>
    </row>
    <row r="79" spans="1:6" x14ac:dyDescent="0.35">
      <c r="A79" t="s">
        <v>20</v>
      </c>
      <c r="B79">
        <v>3</v>
      </c>
      <c r="C79" s="1" t="s">
        <v>17</v>
      </c>
      <c r="D79">
        <v>0</v>
      </c>
      <c r="E79">
        <f t="shared" ref="E79" si="50">(D79/23049)*100</f>
        <v>0</v>
      </c>
    </row>
    <row r="80" spans="1:6" x14ac:dyDescent="0.35">
      <c r="A80" t="s">
        <v>20</v>
      </c>
      <c r="B80">
        <v>1</v>
      </c>
      <c r="C80" s="1" t="s">
        <v>18</v>
      </c>
      <c r="D80">
        <v>72</v>
      </c>
      <c r="E80">
        <f t="shared" ref="E80" si="51">(D80/35964)*100</f>
        <v>0.20020020020020018</v>
      </c>
      <c r="F80">
        <f>AVERAGE(E80:E82)</f>
        <v>0.72432560715155958</v>
      </c>
    </row>
    <row r="81" spans="1:6" x14ac:dyDescent="0.35">
      <c r="A81" t="s">
        <v>20</v>
      </c>
      <c r="B81">
        <v>2</v>
      </c>
      <c r="C81" s="1" t="s">
        <v>18</v>
      </c>
      <c r="D81">
        <v>59</v>
      </c>
      <c r="E81">
        <f t="shared" ref="E81" si="52">(D81/32224)*100</f>
        <v>0.18309334657398213</v>
      </c>
    </row>
    <row r="82" spans="1:6" x14ac:dyDescent="0.35">
      <c r="A82" t="s">
        <v>20</v>
      </c>
      <c r="B82">
        <v>3</v>
      </c>
      <c r="C82" s="1" t="s">
        <v>18</v>
      </c>
      <c r="D82">
        <v>1546</v>
      </c>
      <c r="E82">
        <f t="shared" ref="E82" si="53">(D82/86384)*100</f>
        <v>1.7896832746804963</v>
      </c>
    </row>
    <row r="83" spans="1:6" x14ac:dyDescent="0.35">
      <c r="A83" t="s">
        <v>21</v>
      </c>
      <c r="B83">
        <v>1</v>
      </c>
      <c r="C83" s="1" t="s">
        <v>3</v>
      </c>
      <c r="D83">
        <v>0</v>
      </c>
      <c r="E83">
        <f t="shared" ref="E83" si="54">(D83/59819)*100</f>
        <v>0</v>
      </c>
      <c r="F83">
        <f>AVERAGE(E83:E85)</f>
        <v>0</v>
      </c>
    </row>
    <row r="84" spans="1:6" x14ac:dyDescent="0.35">
      <c r="A84" t="s">
        <v>21</v>
      </c>
      <c r="B84">
        <v>2</v>
      </c>
      <c r="C84" s="1" t="s">
        <v>3</v>
      </c>
      <c r="D84">
        <v>0</v>
      </c>
      <c r="E84">
        <f t="shared" ref="E84" si="55">(D84/34478)</f>
        <v>0</v>
      </c>
    </row>
    <row r="85" spans="1:6" x14ac:dyDescent="0.35">
      <c r="A85" t="s">
        <v>21</v>
      </c>
      <c r="B85">
        <v>3</v>
      </c>
      <c r="C85" s="1" t="s">
        <v>3</v>
      </c>
      <c r="D85">
        <v>0</v>
      </c>
      <c r="E85">
        <f t="shared" ref="E85" si="56">(D85/26486)*100</f>
        <v>0</v>
      </c>
    </row>
    <row r="86" spans="1:6" x14ac:dyDescent="0.35">
      <c r="A86" t="s">
        <v>21</v>
      </c>
      <c r="B86">
        <v>1</v>
      </c>
      <c r="C86" s="1" t="s">
        <v>8</v>
      </c>
      <c r="D86">
        <v>0</v>
      </c>
      <c r="E86">
        <f t="shared" ref="E86" si="57">(D86/29875)*100</f>
        <v>0</v>
      </c>
      <c r="F86">
        <f>E86</f>
        <v>0</v>
      </c>
    </row>
    <row r="87" spans="1:6" x14ac:dyDescent="0.35">
      <c r="A87" t="s">
        <v>21</v>
      </c>
      <c r="B87">
        <v>1</v>
      </c>
      <c r="C87" s="1" t="s">
        <v>9</v>
      </c>
      <c r="D87">
        <v>0</v>
      </c>
      <c r="E87">
        <f t="shared" ref="E87" si="58">(D87/48303)*100</f>
        <v>0</v>
      </c>
      <c r="F87">
        <f>E87</f>
        <v>0</v>
      </c>
    </row>
    <row r="88" spans="1:6" x14ac:dyDescent="0.35">
      <c r="A88" t="s">
        <v>21</v>
      </c>
      <c r="B88">
        <v>1</v>
      </c>
      <c r="C88" s="1" t="s">
        <v>10</v>
      </c>
      <c r="D88">
        <v>0</v>
      </c>
      <c r="E88">
        <f t="shared" ref="E88" si="59">(D88/63569)*100</f>
        <v>0</v>
      </c>
      <c r="F88">
        <f>E88</f>
        <v>0</v>
      </c>
    </row>
    <row r="89" spans="1:6" x14ac:dyDescent="0.35">
      <c r="A89" t="s">
        <v>21</v>
      </c>
      <c r="B89">
        <v>1</v>
      </c>
      <c r="C89" s="1" t="s">
        <v>11</v>
      </c>
      <c r="D89">
        <v>0</v>
      </c>
      <c r="E89">
        <f t="shared" ref="E89" si="60">(D89/44677)*100</f>
        <v>0</v>
      </c>
      <c r="F89">
        <f>AVERAGE(E89:E91)</f>
        <v>0</v>
      </c>
    </row>
    <row r="90" spans="1:6" x14ac:dyDescent="0.35">
      <c r="A90" t="s">
        <v>21</v>
      </c>
      <c r="B90">
        <v>2</v>
      </c>
      <c r="C90" s="1" t="s">
        <v>11</v>
      </c>
      <c r="D90">
        <v>0</v>
      </c>
      <c r="E90">
        <f t="shared" ref="E90" si="61">(D90/35886)*100</f>
        <v>0</v>
      </c>
    </row>
    <row r="91" spans="1:6" x14ac:dyDescent="0.35">
      <c r="A91" t="s">
        <v>21</v>
      </c>
      <c r="B91">
        <v>3</v>
      </c>
      <c r="C91" s="1" t="s">
        <v>11</v>
      </c>
      <c r="D91">
        <v>0</v>
      </c>
      <c r="E91">
        <f t="shared" ref="E91" si="62">(D91/52641)*100</f>
        <v>0</v>
      </c>
    </row>
    <row r="92" spans="1:6" x14ac:dyDescent="0.35">
      <c r="A92" t="s">
        <v>21</v>
      </c>
      <c r="B92">
        <v>1</v>
      </c>
      <c r="C92" s="1" t="s">
        <v>12</v>
      </c>
      <c r="D92">
        <v>0</v>
      </c>
      <c r="E92">
        <f t="shared" ref="E92" si="63">(D92/16013)*100</f>
        <v>0</v>
      </c>
      <c r="F92">
        <f>E92</f>
        <v>0</v>
      </c>
    </row>
    <row r="93" spans="1:6" x14ac:dyDescent="0.35">
      <c r="A93" t="s">
        <v>21</v>
      </c>
      <c r="B93">
        <v>1</v>
      </c>
      <c r="C93" s="1" t="s">
        <v>13</v>
      </c>
      <c r="D93">
        <v>0</v>
      </c>
      <c r="E93">
        <f t="shared" ref="E93" si="64">(D93/36851)*100</f>
        <v>0</v>
      </c>
      <c r="F93">
        <f>AVERAGE(E93:E95)</f>
        <v>0</v>
      </c>
    </row>
    <row r="94" spans="1:6" x14ac:dyDescent="0.35">
      <c r="A94" t="s">
        <v>21</v>
      </c>
      <c r="B94">
        <v>2</v>
      </c>
      <c r="C94" s="1" t="s">
        <v>13</v>
      </c>
      <c r="D94">
        <v>0</v>
      </c>
      <c r="E94">
        <f t="shared" ref="E94" si="65">(D94/49511)*100</f>
        <v>0</v>
      </c>
    </row>
    <row r="95" spans="1:6" x14ac:dyDescent="0.35">
      <c r="A95" t="s">
        <v>21</v>
      </c>
      <c r="B95">
        <v>3</v>
      </c>
      <c r="C95" s="1" t="s">
        <v>13</v>
      </c>
      <c r="D95">
        <v>0</v>
      </c>
      <c r="E95">
        <f t="shared" ref="E95" si="66">(D95/47716)*100</f>
        <v>0</v>
      </c>
    </row>
    <row r="96" spans="1:6" x14ac:dyDescent="0.35">
      <c r="A96" t="s">
        <v>21</v>
      </c>
      <c r="B96">
        <v>1</v>
      </c>
      <c r="C96" s="1" t="s">
        <v>14</v>
      </c>
      <c r="D96">
        <v>0</v>
      </c>
      <c r="E96">
        <f t="shared" ref="E96" si="67">(D96/40670)*100</f>
        <v>0</v>
      </c>
      <c r="F96">
        <f>AVERAGE(E96:E98)</f>
        <v>22.507352052531928</v>
      </c>
    </row>
    <row r="97" spans="1:6" x14ac:dyDescent="0.35">
      <c r="A97" t="s">
        <v>21</v>
      </c>
      <c r="B97">
        <v>2</v>
      </c>
      <c r="C97" s="1" t="s">
        <v>14</v>
      </c>
      <c r="D97">
        <v>0</v>
      </c>
      <c r="E97">
        <f t="shared" ref="E97" si="68">(D97/10655)*100</f>
        <v>0</v>
      </c>
    </row>
    <row r="98" spans="1:6" x14ac:dyDescent="0.35">
      <c r="A98" t="s">
        <v>21</v>
      </c>
      <c r="B98">
        <v>3</v>
      </c>
      <c r="C98" s="1" t="s">
        <v>14</v>
      </c>
      <c r="D98">
        <v>16761</v>
      </c>
      <c r="E98">
        <f t="shared" ref="E98" si="69">(D98/24823)*100</f>
        <v>67.522056157595784</v>
      </c>
    </row>
    <row r="99" spans="1:6" x14ac:dyDescent="0.35">
      <c r="A99" t="s">
        <v>21</v>
      </c>
      <c r="B99">
        <v>1</v>
      </c>
      <c r="C99" s="1" t="s">
        <v>15</v>
      </c>
      <c r="D99">
        <v>0</v>
      </c>
      <c r="E99">
        <f t="shared" ref="E99" si="70">(D99/12357)*100</f>
        <v>0</v>
      </c>
      <c r="F99">
        <f>AVERAGE(E99:E101)</f>
        <v>0</v>
      </c>
    </row>
    <row r="100" spans="1:6" x14ac:dyDescent="0.35">
      <c r="A100" t="s">
        <v>21</v>
      </c>
      <c r="B100">
        <v>2</v>
      </c>
      <c r="C100" s="1" t="s">
        <v>15</v>
      </c>
      <c r="D100">
        <v>0</v>
      </c>
      <c r="E100">
        <f t="shared" ref="E100" si="71">(D100/25820)*100</f>
        <v>0</v>
      </c>
    </row>
    <row r="101" spans="1:6" x14ac:dyDescent="0.35">
      <c r="A101" t="s">
        <v>21</v>
      </c>
      <c r="B101">
        <v>3</v>
      </c>
      <c r="C101" s="1" t="s">
        <v>15</v>
      </c>
      <c r="D101">
        <v>0</v>
      </c>
      <c r="E101">
        <f t="shared" ref="E101" si="72">(D101/29217)*100</f>
        <v>0</v>
      </c>
    </row>
    <row r="102" spans="1:6" x14ac:dyDescent="0.35">
      <c r="A102" t="s">
        <v>21</v>
      </c>
      <c r="B102">
        <v>1</v>
      </c>
      <c r="C102" s="1" t="s">
        <v>16</v>
      </c>
      <c r="D102">
        <v>0</v>
      </c>
      <c r="E102">
        <f t="shared" ref="E102" si="73">(D102/31233)*100</f>
        <v>0</v>
      </c>
      <c r="F102">
        <f>AVERAGE(E102:E103)</f>
        <v>0</v>
      </c>
    </row>
    <row r="103" spans="1:6" x14ac:dyDescent="0.35">
      <c r="A103" t="s">
        <v>21</v>
      </c>
      <c r="B103">
        <v>2</v>
      </c>
      <c r="C103" s="1" t="s">
        <v>16</v>
      </c>
      <c r="D103">
        <v>0</v>
      </c>
      <c r="E103">
        <f t="shared" ref="E103" si="74">(D103/46902)*100</f>
        <v>0</v>
      </c>
    </row>
    <row r="104" spans="1:6" x14ac:dyDescent="0.35">
      <c r="A104" t="s">
        <v>21</v>
      </c>
      <c r="B104">
        <v>1</v>
      </c>
      <c r="C104" s="1" t="s">
        <v>17</v>
      </c>
      <c r="D104">
        <v>0</v>
      </c>
      <c r="E104">
        <f t="shared" ref="E104" si="75">(D104/25618)*100</f>
        <v>0</v>
      </c>
      <c r="F104">
        <f>AVERAGE(E104:E106)</f>
        <v>0</v>
      </c>
    </row>
    <row r="105" spans="1:6" x14ac:dyDescent="0.35">
      <c r="A105" t="s">
        <v>21</v>
      </c>
      <c r="B105">
        <v>2</v>
      </c>
      <c r="C105" s="1" t="s">
        <v>17</v>
      </c>
      <c r="D105">
        <v>0</v>
      </c>
      <c r="E105">
        <f t="shared" ref="E105" si="76">(D105/13328)*100</f>
        <v>0</v>
      </c>
    </row>
    <row r="106" spans="1:6" x14ac:dyDescent="0.35">
      <c r="A106" t="s">
        <v>21</v>
      </c>
      <c r="B106">
        <v>3</v>
      </c>
      <c r="C106" s="1" t="s">
        <v>17</v>
      </c>
      <c r="D106">
        <v>0</v>
      </c>
      <c r="E106">
        <f t="shared" ref="E106" si="77">(D106/23049)*100</f>
        <v>0</v>
      </c>
    </row>
    <row r="107" spans="1:6" x14ac:dyDescent="0.35">
      <c r="A107" t="s">
        <v>21</v>
      </c>
      <c r="B107">
        <v>1</v>
      </c>
      <c r="C107" s="1" t="s">
        <v>18</v>
      </c>
      <c r="D107">
        <v>0</v>
      </c>
      <c r="E107">
        <f t="shared" ref="E107" si="78">(D107/35964)*100</f>
        <v>0</v>
      </c>
      <c r="F107">
        <f>AVERAGE(E107:E109)</f>
        <v>0</v>
      </c>
    </row>
    <row r="108" spans="1:6" x14ac:dyDescent="0.35">
      <c r="A108" t="s">
        <v>21</v>
      </c>
      <c r="B108">
        <v>2</v>
      </c>
      <c r="C108" s="1" t="s">
        <v>18</v>
      </c>
      <c r="D108">
        <v>0</v>
      </c>
      <c r="E108">
        <f t="shared" ref="E108" si="79">(D108/32224)*100</f>
        <v>0</v>
      </c>
    </row>
    <row r="109" spans="1:6" x14ac:dyDescent="0.35">
      <c r="A109" t="s">
        <v>21</v>
      </c>
      <c r="B109">
        <v>3</v>
      </c>
      <c r="C109" s="1" t="s">
        <v>18</v>
      </c>
      <c r="D109">
        <v>0</v>
      </c>
      <c r="E109">
        <f t="shared" ref="E109" si="80">(D109/86384)*100</f>
        <v>0</v>
      </c>
    </row>
    <row r="110" spans="1:6" x14ac:dyDescent="0.35">
      <c r="A110" t="s">
        <v>22</v>
      </c>
      <c r="B110">
        <v>1</v>
      </c>
      <c r="C110" s="1" t="s">
        <v>3</v>
      </c>
      <c r="D110">
        <v>0</v>
      </c>
      <c r="E110">
        <f t="shared" ref="E110" si="81">(D110/59819)*100</f>
        <v>0</v>
      </c>
      <c r="F110">
        <f>AVERAGE(E110:E112)</f>
        <v>0</v>
      </c>
    </row>
    <row r="111" spans="1:6" x14ac:dyDescent="0.35">
      <c r="A111" t="s">
        <v>22</v>
      </c>
      <c r="B111">
        <v>2</v>
      </c>
      <c r="C111" s="1" t="s">
        <v>3</v>
      </c>
      <c r="D111">
        <v>0</v>
      </c>
      <c r="E111">
        <f t="shared" ref="E111" si="82">(D111/34478)</f>
        <v>0</v>
      </c>
    </row>
    <row r="112" spans="1:6" x14ac:dyDescent="0.35">
      <c r="A112" t="s">
        <v>22</v>
      </c>
      <c r="B112">
        <v>3</v>
      </c>
      <c r="C112" s="1" t="s">
        <v>3</v>
      </c>
      <c r="D112">
        <v>0</v>
      </c>
      <c r="E112">
        <f t="shared" ref="E112" si="83">(D112/26486)*100</f>
        <v>0</v>
      </c>
    </row>
    <row r="113" spans="1:6" x14ac:dyDescent="0.35">
      <c r="A113" t="s">
        <v>22</v>
      </c>
      <c r="B113">
        <v>1</v>
      </c>
      <c r="C113" s="1" t="s">
        <v>8</v>
      </c>
      <c r="D113">
        <v>19</v>
      </c>
      <c r="E113">
        <f t="shared" ref="E113" si="84">(D113/29875)*100</f>
        <v>6.3598326359832633E-2</v>
      </c>
      <c r="F113">
        <f>E113</f>
        <v>6.3598326359832633E-2</v>
      </c>
    </row>
    <row r="114" spans="1:6" x14ac:dyDescent="0.35">
      <c r="A114" t="s">
        <v>22</v>
      </c>
      <c r="B114">
        <v>1</v>
      </c>
      <c r="C114" s="1" t="s">
        <v>9</v>
      </c>
      <c r="D114">
        <v>4279</v>
      </c>
      <c r="E114">
        <f t="shared" ref="E114" si="85">(D114/48303)*100</f>
        <v>8.8586630230006413</v>
      </c>
      <c r="F114">
        <f>E114</f>
        <v>8.8586630230006413</v>
      </c>
    </row>
    <row r="115" spans="1:6" x14ac:dyDescent="0.35">
      <c r="A115" t="s">
        <v>22</v>
      </c>
      <c r="B115">
        <v>1</v>
      </c>
      <c r="C115" s="1" t="s">
        <v>10</v>
      </c>
      <c r="D115">
        <v>4387</v>
      </c>
      <c r="E115">
        <f t="shared" ref="E115" si="86">(D115/63569)*100</f>
        <v>6.9011625163208485</v>
      </c>
      <c r="F115">
        <f>E115</f>
        <v>6.9011625163208485</v>
      </c>
    </row>
    <row r="116" spans="1:6" x14ac:dyDescent="0.35">
      <c r="A116" t="s">
        <v>22</v>
      </c>
      <c r="B116">
        <v>1</v>
      </c>
      <c r="C116" s="1" t="s">
        <v>11</v>
      </c>
      <c r="D116">
        <v>246</v>
      </c>
      <c r="E116">
        <f t="shared" ref="E116" si="87">(D116/44677)*100</f>
        <v>0.55061888667547054</v>
      </c>
      <c r="F116">
        <f>AVERAGE(E116:E118)</f>
        <v>0.5653041052893043</v>
      </c>
    </row>
    <row r="117" spans="1:6" x14ac:dyDescent="0.35">
      <c r="A117" t="s">
        <v>22</v>
      </c>
      <c r="B117">
        <v>2</v>
      </c>
      <c r="C117" s="1" t="s">
        <v>11</v>
      </c>
      <c r="D117">
        <v>411</v>
      </c>
      <c r="E117">
        <f t="shared" ref="E117" si="88">(D117/35886)*100</f>
        <v>1.1452934291924426</v>
      </c>
    </row>
    <row r="118" spans="1:6" x14ac:dyDescent="0.35">
      <c r="A118" t="s">
        <v>22</v>
      </c>
      <c r="B118">
        <v>3</v>
      </c>
      <c r="C118" s="1" t="s">
        <v>11</v>
      </c>
      <c r="D118">
        <v>0</v>
      </c>
      <c r="E118">
        <f t="shared" ref="E118" si="89">(D118/52641)*100</f>
        <v>0</v>
      </c>
    </row>
    <row r="119" spans="1:6" x14ac:dyDescent="0.35">
      <c r="A119" t="s">
        <v>22</v>
      </c>
      <c r="B119">
        <v>1</v>
      </c>
      <c r="C119" s="1" t="s">
        <v>12</v>
      </c>
      <c r="D119">
        <v>0</v>
      </c>
      <c r="E119">
        <f t="shared" ref="E119" si="90">(D119/16013)*100</f>
        <v>0</v>
      </c>
      <c r="F119">
        <f>E119</f>
        <v>0</v>
      </c>
    </row>
    <row r="120" spans="1:6" x14ac:dyDescent="0.35">
      <c r="A120" t="s">
        <v>22</v>
      </c>
      <c r="B120">
        <v>1</v>
      </c>
      <c r="C120" s="1" t="s">
        <v>13</v>
      </c>
      <c r="D120">
        <v>5735</v>
      </c>
      <c r="E120">
        <f t="shared" ref="E120" si="91">(D120/36851)*100</f>
        <v>15.562671297929501</v>
      </c>
      <c r="F120">
        <f>AVERAGE(E120:E122)</f>
        <v>8.6534018270590103</v>
      </c>
    </row>
    <row r="121" spans="1:6" x14ac:dyDescent="0.35">
      <c r="A121" t="s">
        <v>22</v>
      </c>
      <c r="B121">
        <v>2</v>
      </c>
      <c r="C121" s="1" t="s">
        <v>13</v>
      </c>
      <c r="D121">
        <v>3302</v>
      </c>
      <c r="E121">
        <f t="shared" ref="E121" si="92">(D121/49511)*100</f>
        <v>6.6692250207024699</v>
      </c>
    </row>
    <row r="122" spans="1:6" x14ac:dyDescent="0.35">
      <c r="A122" t="s">
        <v>22</v>
      </c>
      <c r="B122">
        <v>3</v>
      </c>
      <c r="C122" s="1" t="s">
        <v>13</v>
      </c>
      <c r="D122">
        <v>1779</v>
      </c>
      <c r="E122">
        <f t="shared" ref="E122" si="93">(D122/47716)*100</f>
        <v>3.7283091625450586</v>
      </c>
    </row>
    <row r="123" spans="1:6" x14ac:dyDescent="0.35">
      <c r="A123" t="s">
        <v>22</v>
      </c>
      <c r="B123">
        <v>1</v>
      </c>
      <c r="C123" s="1" t="s">
        <v>14</v>
      </c>
      <c r="D123">
        <v>0</v>
      </c>
      <c r="E123">
        <f t="shared" ref="E123" si="94">(D123/40670)*100</f>
        <v>0</v>
      </c>
      <c r="F123">
        <f>AVERAGE(E123:E125)</f>
        <v>0</v>
      </c>
    </row>
    <row r="124" spans="1:6" x14ac:dyDescent="0.35">
      <c r="A124" t="s">
        <v>22</v>
      </c>
      <c r="B124">
        <v>2</v>
      </c>
      <c r="C124" s="1" t="s">
        <v>14</v>
      </c>
      <c r="D124">
        <v>0</v>
      </c>
      <c r="E124">
        <f t="shared" ref="E124" si="95">(D124/10655)*100</f>
        <v>0</v>
      </c>
    </row>
    <row r="125" spans="1:6" x14ac:dyDescent="0.35">
      <c r="A125" t="s">
        <v>22</v>
      </c>
      <c r="B125">
        <v>3</v>
      </c>
      <c r="C125" s="1" t="s">
        <v>14</v>
      </c>
      <c r="D125">
        <v>0</v>
      </c>
      <c r="E125">
        <f t="shared" ref="E125" si="96">(D125/24823)*100</f>
        <v>0</v>
      </c>
    </row>
    <row r="126" spans="1:6" x14ac:dyDescent="0.35">
      <c r="A126" t="s">
        <v>22</v>
      </c>
      <c r="B126">
        <v>1</v>
      </c>
      <c r="C126" s="1" t="s">
        <v>15</v>
      </c>
      <c r="D126">
        <v>0</v>
      </c>
      <c r="E126">
        <f t="shared" ref="E126" si="97">(D126/12357)*100</f>
        <v>0</v>
      </c>
      <c r="F126">
        <f>AVERAGE(E126:E128)</f>
        <v>0</v>
      </c>
    </row>
    <row r="127" spans="1:6" x14ac:dyDescent="0.35">
      <c r="A127" t="s">
        <v>22</v>
      </c>
      <c r="B127">
        <v>2</v>
      </c>
      <c r="C127" s="1" t="s">
        <v>15</v>
      </c>
      <c r="D127">
        <v>0</v>
      </c>
      <c r="E127">
        <f t="shared" ref="E127" si="98">(D127/25820)*100</f>
        <v>0</v>
      </c>
    </row>
    <row r="128" spans="1:6" x14ac:dyDescent="0.35">
      <c r="A128" t="s">
        <v>22</v>
      </c>
      <c r="B128">
        <v>3</v>
      </c>
      <c r="C128" s="1" t="s">
        <v>15</v>
      </c>
      <c r="D128">
        <v>0</v>
      </c>
      <c r="E128">
        <f t="shared" ref="E128" si="99">(D128/29217)*100</f>
        <v>0</v>
      </c>
    </row>
    <row r="129" spans="1:6" x14ac:dyDescent="0.35">
      <c r="A129" t="s">
        <v>22</v>
      </c>
      <c r="B129">
        <v>1</v>
      </c>
      <c r="C129" s="1" t="s">
        <v>16</v>
      </c>
      <c r="D129">
        <v>523</v>
      </c>
      <c r="E129">
        <f t="shared" ref="E129" si="100">(D129/31233)*100</f>
        <v>1.6745109339480677</v>
      </c>
      <c r="F129">
        <f>AVERAGE(E129:E130)</f>
        <v>3.4320275449238014</v>
      </c>
    </row>
    <row r="130" spans="1:6" x14ac:dyDescent="0.35">
      <c r="A130" t="s">
        <v>22</v>
      </c>
      <c r="B130">
        <v>2</v>
      </c>
      <c r="C130" s="1" t="s">
        <v>16</v>
      </c>
      <c r="D130">
        <v>2434</v>
      </c>
      <c r="E130">
        <f t="shared" ref="E130" si="101">(D130/46902)*100</f>
        <v>5.1895441558995348</v>
      </c>
    </row>
    <row r="131" spans="1:6" x14ac:dyDescent="0.35">
      <c r="A131" t="s">
        <v>22</v>
      </c>
      <c r="B131">
        <v>1</v>
      </c>
      <c r="C131" s="1" t="s">
        <v>17</v>
      </c>
      <c r="D131">
        <v>832</v>
      </c>
      <c r="E131">
        <f t="shared" ref="E131" si="102">(D131/25618)*100</f>
        <v>3.2477164493715356</v>
      </c>
      <c r="F131">
        <f>AVERAGE(E131:E133)</f>
        <v>1.8460601125490455</v>
      </c>
    </row>
    <row r="132" spans="1:6" x14ac:dyDescent="0.35">
      <c r="A132" t="s">
        <v>22</v>
      </c>
      <c r="B132">
        <v>2</v>
      </c>
      <c r="C132" s="1" t="s">
        <v>17</v>
      </c>
      <c r="D132">
        <v>270</v>
      </c>
      <c r="E132">
        <f t="shared" ref="E132" si="103">(D132/13328)*100</f>
        <v>2.0258103241296519</v>
      </c>
    </row>
    <row r="133" spans="1:6" x14ac:dyDescent="0.35">
      <c r="A133" t="s">
        <v>22</v>
      </c>
      <c r="B133">
        <v>3</v>
      </c>
      <c r="C133" s="1" t="s">
        <v>17</v>
      </c>
      <c r="D133">
        <v>61</v>
      </c>
      <c r="E133">
        <f t="shared" ref="E133" si="104">(D133/23049)*100</f>
        <v>0.26465356414594993</v>
      </c>
    </row>
    <row r="134" spans="1:6" x14ac:dyDescent="0.35">
      <c r="A134" t="s">
        <v>22</v>
      </c>
      <c r="B134">
        <v>1</v>
      </c>
      <c r="C134" s="1" t="s">
        <v>18</v>
      </c>
      <c r="D134">
        <v>51</v>
      </c>
      <c r="E134">
        <f t="shared" ref="E134" si="105">(D134/35964)*100</f>
        <v>0.14180847514180847</v>
      </c>
      <c r="F134">
        <f>AVERAGE(E134:E136)</f>
        <v>9.5887498996292994E-2</v>
      </c>
    </row>
    <row r="135" spans="1:6" x14ac:dyDescent="0.35">
      <c r="A135" t="s">
        <v>22</v>
      </c>
      <c r="B135">
        <v>2</v>
      </c>
      <c r="C135" s="1" t="s">
        <v>18</v>
      </c>
      <c r="D135">
        <v>47</v>
      </c>
      <c r="E135">
        <f t="shared" ref="E135" si="106">(D135/32224)*100</f>
        <v>0.1458540218470705</v>
      </c>
    </row>
    <row r="136" spans="1:6" x14ac:dyDescent="0.35">
      <c r="A136" t="s">
        <v>22</v>
      </c>
      <c r="B136">
        <v>3</v>
      </c>
      <c r="C136" s="1" t="s">
        <v>18</v>
      </c>
      <c r="D136">
        <v>0</v>
      </c>
      <c r="E136">
        <f t="shared" ref="E136" si="107">(D136/86384)*100</f>
        <v>0</v>
      </c>
    </row>
    <row r="137" spans="1:6" x14ac:dyDescent="0.35">
      <c r="A137" t="s">
        <v>23</v>
      </c>
      <c r="B137">
        <v>1</v>
      </c>
      <c r="C137" s="1" t="s">
        <v>3</v>
      </c>
      <c r="D137">
        <v>0</v>
      </c>
      <c r="E137">
        <f t="shared" ref="E137" si="108">(D137/59819)*100</f>
        <v>0</v>
      </c>
      <c r="F137">
        <f>AVERAGE(E137:E139)</f>
        <v>0</v>
      </c>
    </row>
    <row r="138" spans="1:6" x14ac:dyDescent="0.35">
      <c r="A138" t="s">
        <v>23</v>
      </c>
      <c r="B138">
        <v>2</v>
      </c>
      <c r="C138" s="1" t="s">
        <v>3</v>
      </c>
      <c r="D138">
        <v>0</v>
      </c>
      <c r="E138">
        <f t="shared" ref="E138" si="109">(D138/34478)</f>
        <v>0</v>
      </c>
    </row>
    <row r="139" spans="1:6" x14ac:dyDescent="0.35">
      <c r="A139" t="s">
        <v>23</v>
      </c>
      <c r="B139">
        <v>3</v>
      </c>
      <c r="C139" s="1" t="s">
        <v>3</v>
      </c>
      <c r="D139">
        <v>0</v>
      </c>
      <c r="E139">
        <f t="shared" ref="E139" si="110">(D139/26486)*100</f>
        <v>0</v>
      </c>
    </row>
    <row r="140" spans="1:6" x14ac:dyDescent="0.35">
      <c r="A140" t="s">
        <v>23</v>
      </c>
      <c r="B140">
        <v>1</v>
      </c>
      <c r="C140" s="1" t="s">
        <v>8</v>
      </c>
      <c r="D140">
        <v>0</v>
      </c>
      <c r="E140">
        <f t="shared" ref="E140" si="111">(D140/29875)*100</f>
        <v>0</v>
      </c>
      <c r="F140">
        <f>E140</f>
        <v>0</v>
      </c>
    </row>
    <row r="141" spans="1:6" x14ac:dyDescent="0.35">
      <c r="A141" t="s">
        <v>23</v>
      </c>
      <c r="B141">
        <v>1</v>
      </c>
      <c r="C141" s="1" t="s">
        <v>9</v>
      </c>
      <c r="D141">
        <v>0</v>
      </c>
      <c r="E141">
        <f t="shared" ref="E141" si="112">(D141/48303)*100</f>
        <v>0</v>
      </c>
      <c r="F141">
        <f>E141</f>
        <v>0</v>
      </c>
    </row>
    <row r="142" spans="1:6" x14ac:dyDescent="0.35">
      <c r="A142" t="s">
        <v>23</v>
      </c>
      <c r="B142">
        <v>1</v>
      </c>
      <c r="C142" s="1" t="s">
        <v>10</v>
      </c>
      <c r="D142">
        <v>0</v>
      </c>
      <c r="E142">
        <f t="shared" ref="E142" si="113">(D142/63569)*100</f>
        <v>0</v>
      </c>
      <c r="F142">
        <f>E142</f>
        <v>0</v>
      </c>
    </row>
    <row r="143" spans="1:6" x14ac:dyDescent="0.35">
      <c r="A143" t="s">
        <v>23</v>
      </c>
      <c r="B143">
        <v>1</v>
      </c>
      <c r="C143" s="1" t="s">
        <v>11</v>
      </c>
      <c r="D143">
        <v>0</v>
      </c>
      <c r="E143">
        <f t="shared" ref="E143" si="114">(D143/44677)*100</f>
        <v>0</v>
      </c>
      <c r="F143">
        <f>AVERAGE(E143:E145)</f>
        <v>0</v>
      </c>
    </row>
    <row r="144" spans="1:6" x14ac:dyDescent="0.35">
      <c r="A144" t="s">
        <v>23</v>
      </c>
      <c r="B144">
        <v>2</v>
      </c>
      <c r="C144" s="1" t="s">
        <v>11</v>
      </c>
      <c r="D144">
        <v>0</v>
      </c>
      <c r="E144">
        <f t="shared" ref="E144" si="115">(D144/35886)*100</f>
        <v>0</v>
      </c>
    </row>
    <row r="145" spans="1:6" x14ac:dyDescent="0.35">
      <c r="A145" t="s">
        <v>23</v>
      </c>
      <c r="B145">
        <v>3</v>
      </c>
      <c r="C145" s="1" t="s">
        <v>11</v>
      </c>
      <c r="D145">
        <v>0</v>
      </c>
      <c r="E145">
        <f t="shared" ref="E145" si="116">(D145/52641)*100</f>
        <v>0</v>
      </c>
    </row>
    <row r="146" spans="1:6" x14ac:dyDescent="0.35">
      <c r="A146" t="s">
        <v>23</v>
      </c>
      <c r="B146">
        <v>1</v>
      </c>
      <c r="C146" s="1" t="s">
        <v>12</v>
      </c>
      <c r="D146">
        <v>0</v>
      </c>
      <c r="E146">
        <f t="shared" ref="E146" si="117">(D146/16013)*100</f>
        <v>0</v>
      </c>
      <c r="F146">
        <f>E146</f>
        <v>0</v>
      </c>
    </row>
    <row r="147" spans="1:6" x14ac:dyDescent="0.35">
      <c r="A147" t="s">
        <v>23</v>
      </c>
      <c r="B147">
        <v>1</v>
      </c>
      <c r="C147" s="1" t="s">
        <v>13</v>
      </c>
      <c r="D147">
        <v>0</v>
      </c>
      <c r="E147">
        <f t="shared" ref="E147" si="118">(D147/36851)*100</f>
        <v>0</v>
      </c>
      <c r="F147">
        <f>AVERAGE(E147:E149)</f>
        <v>0</v>
      </c>
    </row>
    <row r="148" spans="1:6" x14ac:dyDescent="0.35">
      <c r="A148" t="s">
        <v>23</v>
      </c>
      <c r="B148">
        <v>2</v>
      </c>
      <c r="C148" s="1" t="s">
        <v>13</v>
      </c>
      <c r="D148">
        <v>0</v>
      </c>
      <c r="E148">
        <f t="shared" ref="E148" si="119">(D148/49511)*100</f>
        <v>0</v>
      </c>
    </row>
    <row r="149" spans="1:6" x14ac:dyDescent="0.35">
      <c r="A149" t="s">
        <v>23</v>
      </c>
      <c r="B149">
        <v>3</v>
      </c>
      <c r="C149" s="1" t="s">
        <v>13</v>
      </c>
      <c r="D149">
        <v>0</v>
      </c>
      <c r="E149">
        <f t="shared" ref="E149" si="120">(D149/47716)*100</f>
        <v>0</v>
      </c>
    </row>
    <row r="150" spans="1:6" x14ac:dyDescent="0.35">
      <c r="A150" t="s">
        <v>23</v>
      </c>
      <c r="B150">
        <v>1</v>
      </c>
      <c r="C150" s="1" t="s">
        <v>14</v>
      </c>
      <c r="D150">
        <v>0</v>
      </c>
      <c r="E150">
        <f t="shared" ref="E150" si="121">(D150/40670)*100</f>
        <v>0</v>
      </c>
      <c r="F150">
        <f>AVERAGE(E150:E152)</f>
        <v>0</v>
      </c>
    </row>
    <row r="151" spans="1:6" x14ac:dyDescent="0.35">
      <c r="A151" t="s">
        <v>23</v>
      </c>
      <c r="B151">
        <v>2</v>
      </c>
      <c r="C151" s="1" t="s">
        <v>14</v>
      </c>
      <c r="D151">
        <v>0</v>
      </c>
      <c r="E151">
        <f t="shared" ref="E151" si="122">(D151/10655)*100</f>
        <v>0</v>
      </c>
    </row>
    <row r="152" spans="1:6" x14ac:dyDescent="0.35">
      <c r="A152" t="s">
        <v>23</v>
      </c>
      <c r="B152">
        <v>3</v>
      </c>
      <c r="C152" s="1" t="s">
        <v>14</v>
      </c>
      <c r="D152">
        <v>0</v>
      </c>
      <c r="E152">
        <f t="shared" ref="E152" si="123">(D152/24823)*100</f>
        <v>0</v>
      </c>
    </row>
    <row r="153" spans="1:6" x14ac:dyDescent="0.35">
      <c r="A153" t="s">
        <v>23</v>
      </c>
      <c r="B153">
        <v>1</v>
      </c>
      <c r="C153" s="1" t="s">
        <v>15</v>
      </c>
      <c r="D153">
        <v>0</v>
      </c>
      <c r="E153">
        <f t="shared" ref="E153" si="124">(D153/12357)*100</f>
        <v>0</v>
      </c>
      <c r="F153">
        <f>AVERAGE(E153:E155)</f>
        <v>0</v>
      </c>
    </row>
    <row r="154" spans="1:6" x14ac:dyDescent="0.35">
      <c r="A154" t="s">
        <v>23</v>
      </c>
      <c r="B154">
        <v>2</v>
      </c>
      <c r="C154" s="1" t="s">
        <v>15</v>
      </c>
      <c r="D154">
        <v>0</v>
      </c>
      <c r="E154">
        <f t="shared" ref="E154" si="125">(D154/25820)*100</f>
        <v>0</v>
      </c>
    </row>
    <row r="155" spans="1:6" x14ac:dyDescent="0.35">
      <c r="A155" t="s">
        <v>23</v>
      </c>
      <c r="B155">
        <v>3</v>
      </c>
      <c r="C155" s="1" t="s">
        <v>15</v>
      </c>
      <c r="D155">
        <v>0</v>
      </c>
      <c r="E155">
        <f t="shared" ref="E155" si="126">(D155/29217)*100</f>
        <v>0</v>
      </c>
    </row>
    <row r="156" spans="1:6" x14ac:dyDescent="0.35">
      <c r="A156" t="s">
        <v>23</v>
      </c>
      <c r="B156">
        <v>1</v>
      </c>
      <c r="C156" s="1" t="s">
        <v>16</v>
      </c>
      <c r="D156">
        <v>0</v>
      </c>
      <c r="E156">
        <f t="shared" ref="E156" si="127">(D156/31233)*100</f>
        <v>0</v>
      </c>
      <c r="F156">
        <f>AVERAGE(E156:E157)</f>
        <v>0</v>
      </c>
    </row>
    <row r="157" spans="1:6" x14ac:dyDescent="0.35">
      <c r="A157" t="s">
        <v>23</v>
      </c>
      <c r="B157">
        <v>2</v>
      </c>
      <c r="C157" s="1" t="s">
        <v>16</v>
      </c>
      <c r="D157">
        <v>0</v>
      </c>
      <c r="E157">
        <f t="shared" ref="E157" si="128">(D157/46902)*100</f>
        <v>0</v>
      </c>
    </row>
    <row r="158" spans="1:6" x14ac:dyDescent="0.35">
      <c r="A158" t="s">
        <v>23</v>
      </c>
      <c r="B158">
        <v>1</v>
      </c>
      <c r="C158" s="1" t="s">
        <v>17</v>
      </c>
      <c r="D158">
        <v>0</v>
      </c>
      <c r="E158">
        <f t="shared" ref="E158" si="129">(D158/25618)*100</f>
        <v>0</v>
      </c>
      <c r="F158">
        <f>AVERAGE(E158:E160)</f>
        <v>0</v>
      </c>
    </row>
    <row r="159" spans="1:6" x14ac:dyDescent="0.35">
      <c r="A159" t="s">
        <v>23</v>
      </c>
      <c r="B159">
        <v>2</v>
      </c>
      <c r="C159" s="1" t="s">
        <v>17</v>
      </c>
      <c r="D159">
        <v>0</v>
      </c>
      <c r="E159">
        <f t="shared" ref="E159" si="130">(D159/13328)*100</f>
        <v>0</v>
      </c>
    </row>
    <row r="160" spans="1:6" x14ac:dyDescent="0.35">
      <c r="A160" t="s">
        <v>23</v>
      </c>
      <c r="B160">
        <v>3</v>
      </c>
      <c r="C160" s="1" t="s">
        <v>17</v>
      </c>
      <c r="D160">
        <v>0</v>
      </c>
      <c r="E160">
        <f t="shared" ref="E160" si="131">(D160/23049)*100</f>
        <v>0</v>
      </c>
    </row>
    <row r="161" spans="1:6" x14ac:dyDescent="0.35">
      <c r="A161" t="s">
        <v>23</v>
      </c>
      <c r="B161">
        <v>1</v>
      </c>
      <c r="C161" s="1" t="s">
        <v>18</v>
      </c>
      <c r="D161">
        <v>9</v>
      </c>
      <c r="E161">
        <f t="shared" ref="E161" si="132">(D161/35964)*100</f>
        <v>2.5025025025025023E-2</v>
      </c>
      <c r="F161">
        <f>AVERAGE(E161:E163)</f>
        <v>8.3416750083416744E-3</v>
      </c>
    </row>
    <row r="162" spans="1:6" x14ac:dyDescent="0.35">
      <c r="A162" t="s">
        <v>23</v>
      </c>
      <c r="B162">
        <v>2</v>
      </c>
      <c r="C162" s="1" t="s">
        <v>18</v>
      </c>
      <c r="D162">
        <v>0</v>
      </c>
      <c r="E162">
        <f t="shared" ref="E162" si="133">(D162/32224)*100</f>
        <v>0</v>
      </c>
    </row>
    <row r="163" spans="1:6" x14ac:dyDescent="0.35">
      <c r="A163" t="s">
        <v>23</v>
      </c>
      <c r="B163">
        <v>3</v>
      </c>
      <c r="C163" s="1" t="s">
        <v>18</v>
      </c>
      <c r="D163">
        <v>0</v>
      </c>
      <c r="E163">
        <f t="shared" ref="E163" si="134">(D163/86384)*100</f>
        <v>0</v>
      </c>
    </row>
    <row r="164" spans="1:6" x14ac:dyDescent="0.35">
      <c r="A164" t="s">
        <v>0</v>
      </c>
      <c r="B164">
        <v>1</v>
      </c>
      <c r="C164" s="1" t="s">
        <v>3</v>
      </c>
      <c r="D164">
        <v>52482</v>
      </c>
      <c r="E164">
        <f t="shared" ref="E164" si="135">(D164/59819)*100</f>
        <v>87.734666243166899</v>
      </c>
      <c r="F164">
        <f>AVERAGE(E164:E166)</f>
        <v>62.378583444689582</v>
      </c>
    </row>
    <row r="165" spans="1:6" x14ac:dyDescent="0.35">
      <c r="A165" t="s">
        <v>0</v>
      </c>
      <c r="B165">
        <v>2</v>
      </c>
      <c r="C165" s="1" t="s">
        <v>3</v>
      </c>
      <c r="D165">
        <v>19965</v>
      </c>
      <c r="E165">
        <f t="shared" ref="E165" si="136">(D165/34478)</f>
        <v>0.57906491095771218</v>
      </c>
    </row>
    <row r="166" spans="1:6" x14ac:dyDescent="0.35">
      <c r="A166" t="s">
        <v>0</v>
      </c>
      <c r="B166">
        <v>3</v>
      </c>
      <c r="C166" s="1" t="s">
        <v>3</v>
      </c>
      <c r="D166">
        <v>26174</v>
      </c>
      <c r="E166">
        <f t="shared" ref="E166" si="137">(D166/26486)*100</f>
        <v>98.822019179944121</v>
      </c>
    </row>
    <row r="167" spans="1:6" x14ac:dyDescent="0.35">
      <c r="A167" t="s">
        <v>0</v>
      </c>
      <c r="B167">
        <v>1</v>
      </c>
      <c r="C167" s="1" t="s">
        <v>8</v>
      </c>
      <c r="D167">
        <v>29856</v>
      </c>
      <c r="E167">
        <f t="shared" ref="E167" si="138">(D167/29875)*100</f>
        <v>99.936401673640162</v>
      </c>
      <c r="F167">
        <f>E167</f>
        <v>99.936401673640162</v>
      </c>
    </row>
    <row r="168" spans="1:6" x14ac:dyDescent="0.35">
      <c r="A168" t="s">
        <v>0</v>
      </c>
      <c r="B168">
        <v>1</v>
      </c>
      <c r="C168" s="1" t="s">
        <v>9</v>
      </c>
      <c r="D168">
        <v>43831</v>
      </c>
      <c r="E168">
        <f t="shared" ref="E168" si="139">(D168/48303)*100</f>
        <v>90.741775873134173</v>
      </c>
      <c r="F168">
        <f>E168</f>
        <v>90.741775873134173</v>
      </c>
    </row>
    <row r="169" spans="1:6" x14ac:dyDescent="0.35">
      <c r="A169" t="s">
        <v>0</v>
      </c>
      <c r="B169">
        <v>1</v>
      </c>
      <c r="C169" s="1" t="s">
        <v>10</v>
      </c>
      <c r="D169">
        <v>59132</v>
      </c>
      <c r="E169">
        <f t="shared" ref="E169" si="140">(D169/63569)*100</f>
        <v>93.02018279349997</v>
      </c>
      <c r="F169">
        <f>E169</f>
        <v>93.02018279349997</v>
      </c>
    </row>
    <row r="170" spans="1:6" x14ac:dyDescent="0.35">
      <c r="A170" t="s">
        <v>0</v>
      </c>
      <c r="B170">
        <v>1</v>
      </c>
      <c r="C170" s="1" t="s">
        <v>11</v>
      </c>
      <c r="D170">
        <v>43989</v>
      </c>
      <c r="E170">
        <f t="shared" ref="E170" si="141">(D170/44677)*100</f>
        <v>98.460057747834455</v>
      </c>
      <c r="F170">
        <f>AVERAGE(E170:E172)</f>
        <v>91.830629609790662</v>
      </c>
    </row>
    <row r="171" spans="1:6" x14ac:dyDescent="0.35">
      <c r="A171" t="s">
        <v>0</v>
      </c>
      <c r="B171">
        <v>2</v>
      </c>
      <c r="C171" s="1" t="s">
        <v>11</v>
      </c>
      <c r="D171">
        <v>34396</v>
      </c>
      <c r="E171">
        <f t="shared" ref="E171" si="142">(D171/35886)*100</f>
        <v>95.847962993925208</v>
      </c>
    </row>
    <row r="172" spans="1:6" x14ac:dyDescent="0.35">
      <c r="A172" t="s">
        <v>0</v>
      </c>
      <c r="B172">
        <v>3</v>
      </c>
      <c r="C172" s="1" t="s">
        <v>11</v>
      </c>
      <c r="D172">
        <v>42736</v>
      </c>
      <c r="E172">
        <f t="shared" ref="E172" si="143">(D172/52641)*100</f>
        <v>81.183868087612325</v>
      </c>
    </row>
    <row r="173" spans="1:6" x14ac:dyDescent="0.35">
      <c r="A173" t="s">
        <v>0</v>
      </c>
      <c r="B173">
        <v>1</v>
      </c>
      <c r="C173" s="1" t="s">
        <v>12</v>
      </c>
      <c r="D173">
        <v>16013</v>
      </c>
      <c r="E173">
        <f t="shared" ref="E173" si="144">(D173/16013)*100</f>
        <v>100</v>
      </c>
      <c r="F173">
        <f>E173</f>
        <v>100</v>
      </c>
    </row>
    <row r="174" spans="1:6" x14ac:dyDescent="0.35">
      <c r="A174" t="s">
        <v>0</v>
      </c>
      <c r="B174">
        <v>1</v>
      </c>
      <c r="C174" s="1" t="s">
        <v>13</v>
      </c>
      <c r="D174">
        <v>29968</v>
      </c>
      <c r="E174">
        <f t="shared" ref="E174" si="145">(D174/36851)*100</f>
        <v>81.322080811918269</v>
      </c>
      <c r="F174">
        <f>AVERAGE(E174:E176)</f>
        <v>87.648078345029049</v>
      </c>
    </row>
    <row r="175" spans="1:6" x14ac:dyDescent="0.35">
      <c r="A175" t="s">
        <v>0</v>
      </c>
      <c r="B175">
        <v>2</v>
      </c>
      <c r="C175" s="1" t="s">
        <v>13</v>
      </c>
      <c r="D175">
        <v>42758</v>
      </c>
      <c r="E175">
        <f t="shared" ref="E175" si="146">(D175/49511)*100</f>
        <v>86.360606733857125</v>
      </c>
    </row>
    <row r="176" spans="1:6" x14ac:dyDescent="0.35">
      <c r="A176" t="s">
        <v>0</v>
      </c>
      <c r="B176">
        <v>3</v>
      </c>
      <c r="C176" s="1" t="s">
        <v>13</v>
      </c>
      <c r="D176">
        <v>45455</v>
      </c>
      <c r="E176">
        <f t="shared" ref="E176" si="147">(D176/47716)*100</f>
        <v>95.261547489311766</v>
      </c>
    </row>
    <row r="177" spans="1:6" x14ac:dyDescent="0.35">
      <c r="A177" t="s">
        <v>0</v>
      </c>
      <c r="B177">
        <v>1</v>
      </c>
      <c r="C177" s="1" t="s">
        <v>14</v>
      </c>
      <c r="D177">
        <v>40670</v>
      </c>
      <c r="E177">
        <f t="shared" ref="E177" si="148">(D177/40670)*100</f>
        <v>100</v>
      </c>
      <c r="F177">
        <f>AVERAGE(E177:E179)</f>
        <v>77.492647947468072</v>
      </c>
    </row>
    <row r="178" spans="1:6" x14ac:dyDescent="0.35">
      <c r="A178" t="s">
        <v>0</v>
      </c>
      <c r="B178">
        <v>2</v>
      </c>
      <c r="C178" s="1" t="s">
        <v>14</v>
      </c>
      <c r="D178">
        <v>10655</v>
      </c>
      <c r="E178">
        <f t="shared" ref="E178" si="149">(D178/10655)*100</f>
        <v>100</v>
      </c>
    </row>
    <row r="179" spans="1:6" x14ac:dyDescent="0.35">
      <c r="A179" t="s">
        <v>0</v>
      </c>
      <c r="B179">
        <v>3</v>
      </c>
      <c r="C179" s="1" t="s">
        <v>14</v>
      </c>
      <c r="D179">
        <v>8062</v>
      </c>
      <c r="E179">
        <f t="shared" ref="E179" si="150">(D179/24823)*100</f>
        <v>32.477943842404223</v>
      </c>
    </row>
    <row r="180" spans="1:6" x14ac:dyDescent="0.35">
      <c r="A180" t="s">
        <v>0</v>
      </c>
      <c r="B180">
        <v>1</v>
      </c>
      <c r="C180" s="1" t="s">
        <v>15</v>
      </c>
      <c r="D180">
        <v>12357</v>
      </c>
      <c r="E180">
        <f t="shared" ref="E180" si="151">(D180/12357)*100</f>
        <v>100</v>
      </c>
      <c r="F180">
        <f>AVERAGE(E180:E182)</f>
        <v>100</v>
      </c>
    </row>
    <row r="181" spans="1:6" x14ac:dyDescent="0.35">
      <c r="A181" t="s">
        <v>0</v>
      </c>
      <c r="B181">
        <v>2</v>
      </c>
      <c r="C181" s="1" t="s">
        <v>15</v>
      </c>
      <c r="D181">
        <v>25820</v>
      </c>
      <c r="E181">
        <f t="shared" ref="E181" si="152">(D181/25820)*100</f>
        <v>100</v>
      </c>
    </row>
    <row r="182" spans="1:6" x14ac:dyDescent="0.35">
      <c r="A182" t="s">
        <v>0</v>
      </c>
      <c r="B182">
        <v>3</v>
      </c>
      <c r="C182" s="1" t="s">
        <v>15</v>
      </c>
      <c r="D182">
        <v>29217</v>
      </c>
      <c r="E182">
        <f t="shared" ref="E182" si="153">(D182/29217)*100</f>
        <v>100</v>
      </c>
    </row>
    <row r="183" spans="1:6" x14ac:dyDescent="0.35">
      <c r="A183" t="s">
        <v>0</v>
      </c>
      <c r="B183">
        <v>1</v>
      </c>
      <c r="C183" s="1" t="s">
        <v>16</v>
      </c>
      <c r="D183">
        <v>30690</v>
      </c>
      <c r="E183">
        <f t="shared" ref="E183" si="154">(D183/31233)*100</f>
        <v>98.261454231101723</v>
      </c>
      <c r="F183">
        <f>AVERAGE(E183:E184)</f>
        <v>96.263045566789614</v>
      </c>
    </row>
    <row r="184" spans="1:6" x14ac:dyDescent="0.35">
      <c r="A184" t="s">
        <v>0</v>
      </c>
      <c r="B184">
        <v>2</v>
      </c>
      <c r="C184" s="1" t="s">
        <v>16</v>
      </c>
      <c r="D184">
        <v>44212</v>
      </c>
      <c r="E184">
        <f t="shared" ref="E184" si="155">(D184/46902)*100</f>
        <v>94.264636902477505</v>
      </c>
    </row>
    <row r="185" spans="1:6" x14ac:dyDescent="0.35">
      <c r="A185" t="s">
        <v>0</v>
      </c>
      <c r="B185">
        <v>1</v>
      </c>
      <c r="C185" s="1" t="s">
        <v>17</v>
      </c>
      <c r="D185">
        <v>13128</v>
      </c>
      <c r="E185">
        <f t="shared" ref="E185" si="156">(D185/25618)*100</f>
        <v>51.245218205948937</v>
      </c>
      <c r="F185">
        <f>AVERAGE(E185:E187)</f>
        <v>41.216042891264493</v>
      </c>
    </row>
    <row r="186" spans="1:6" x14ac:dyDescent="0.35">
      <c r="A186" t="s">
        <v>0</v>
      </c>
      <c r="B186">
        <v>2</v>
      </c>
      <c r="C186" s="1" t="s">
        <v>17</v>
      </c>
      <c r="D186">
        <v>6669</v>
      </c>
      <c r="E186">
        <f t="shared" ref="E186" si="157">(D186/13328)*100</f>
        <v>50.037515006002394</v>
      </c>
    </row>
    <row r="187" spans="1:6" x14ac:dyDescent="0.35">
      <c r="A187" t="s">
        <v>0</v>
      </c>
      <c r="B187">
        <v>3</v>
      </c>
      <c r="C187" s="1" t="s">
        <v>17</v>
      </c>
      <c r="D187">
        <v>5155</v>
      </c>
      <c r="E187">
        <f t="shared" ref="E187" si="158">(D187/23049)*100</f>
        <v>22.365395461842162</v>
      </c>
    </row>
    <row r="188" spans="1:6" x14ac:dyDescent="0.35">
      <c r="A188" t="s">
        <v>0</v>
      </c>
      <c r="B188">
        <v>1</v>
      </c>
      <c r="C188" s="1" t="s">
        <v>18</v>
      </c>
      <c r="D188">
        <v>13096</v>
      </c>
      <c r="E188">
        <f t="shared" ref="E188" si="159">(D188/35964)*100</f>
        <v>36.414191969747527</v>
      </c>
      <c r="F188">
        <f>AVERAGE(E188:E190)</f>
        <v>45.626185265331948</v>
      </c>
    </row>
    <row r="189" spans="1:6" x14ac:dyDescent="0.35">
      <c r="A189" t="s">
        <v>0</v>
      </c>
      <c r="B189">
        <v>2</v>
      </c>
      <c r="C189" s="1" t="s">
        <v>18</v>
      </c>
      <c r="D189">
        <v>12378</v>
      </c>
      <c r="E189">
        <f t="shared" ref="E189" si="160">(D189/32224)*100</f>
        <v>38.412363455809334</v>
      </c>
    </row>
    <row r="190" spans="1:6" x14ac:dyDescent="0.35">
      <c r="A190" t="s">
        <v>0</v>
      </c>
      <c r="B190">
        <v>3</v>
      </c>
      <c r="C190" s="1" t="s">
        <v>18</v>
      </c>
      <c r="D190">
        <v>53603</v>
      </c>
      <c r="E190">
        <f t="shared" ref="E190" si="161">(D190/86384)*100</f>
        <v>62.052000370438975</v>
      </c>
    </row>
    <row r="191" spans="1:6" x14ac:dyDescent="0.35">
      <c r="A191" t="s">
        <v>24</v>
      </c>
      <c r="B191">
        <v>1</v>
      </c>
      <c r="C191" s="1" t="s">
        <v>3</v>
      </c>
      <c r="D191">
        <v>4830</v>
      </c>
      <c r="E191">
        <f t="shared" ref="E191" si="162">(D191/59819)*100</f>
        <v>8.0743576455641186</v>
      </c>
      <c r="F191">
        <f>AVERAGE(E191:E193)</f>
        <v>2.9994900244931273</v>
      </c>
    </row>
    <row r="192" spans="1:6" x14ac:dyDescent="0.35">
      <c r="A192" t="s">
        <v>24</v>
      </c>
      <c r="B192">
        <v>2</v>
      </c>
      <c r="C192" s="1" t="s">
        <v>3</v>
      </c>
      <c r="D192">
        <v>14288</v>
      </c>
      <c r="E192">
        <f t="shared" ref="E192" si="163">(D192/34478)</f>
        <v>0.41440918846800856</v>
      </c>
    </row>
    <row r="193" spans="1:6" x14ac:dyDescent="0.35">
      <c r="A193" t="s">
        <v>24</v>
      </c>
      <c r="B193">
        <v>3</v>
      </c>
      <c r="C193" s="1" t="s">
        <v>3</v>
      </c>
      <c r="D193">
        <v>135</v>
      </c>
      <c r="E193">
        <f t="shared" ref="E193" si="164">(D193/26486)*100</f>
        <v>0.50970323944725515</v>
      </c>
    </row>
    <row r="194" spans="1:6" x14ac:dyDescent="0.35">
      <c r="A194" t="s">
        <v>24</v>
      </c>
      <c r="B194">
        <v>1</v>
      </c>
      <c r="C194" s="1" t="s">
        <v>8</v>
      </c>
      <c r="D194">
        <v>0</v>
      </c>
      <c r="E194">
        <f t="shared" ref="E194" si="165">(D194/29875)*100</f>
        <v>0</v>
      </c>
      <c r="F194">
        <f>E194</f>
        <v>0</v>
      </c>
    </row>
    <row r="195" spans="1:6" x14ac:dyDescent="0.35">
      <c r="A195" t="s">
        <v>24</v>
      </c>
      <c r="B195">
        <v>1</v>
      </c>
      <c r="C195" s="1" t="s">
        <v>9</v>
      </c>
      <c r="D195">
        <v>107</v>
      </c>
      <c r="E195">
        <f t="shared" ref="E195" si="166">(D195/48303)*100</f>
        <v>0.22151833219468769</v>
      </c>
      <c r="F195">
        <f>E195</f>
        <v>0.22151833219468769</v>
      </c>
    </row>
    <row r="196" spans="1:6" x14ac:dyDescent="0.35">
      <c r="A196" t="s">
        <v>24</v>
      </c>
      <c r="B196">
        <v>1</v>
      </c>
      <c r="C196" s="1" t="s">
        <v>10</v>
      </c>
      <c r="D196">
        <v>28</v>
      </c>
      <c r="E196">
        <f t="shared" ref="E196" si="167">(D196/63569)*100</f>
        <v>4.4046626500338221E-2</v>
      </c>
      <c r="F196">
        <f>E196</f>
        <v>4.4046626500338221E-2</v>
      </c>
    </row>
    <row r="197" spans="1:6" x14ac:dyDescent="0.35">
      <c r="A197" t="s">
        <v>24</v>
      </c>
      <c r="B197">
        <v>1</v>
      </c>
      <c r="C197" s="1" t="s">
        <v>11</v>
      </c>
      <c r="D197">
        <v>69</v>
      </c>
      <c r="E197">
        <f t="shared" ref="E197" si="168">(D197/44677)*100</f>
        <v>0.15444188284799784</v>
      </c>
      <c r="F197">
        <f>AVERAGE(E197:E199)</f>
        <v>3.9524758176818477</v>
      </c>
    </row>
    <row r="198" spans="1:6" x14ac:dyDescent="0.35">
      <c r="A198" t="s">
        <v>24</v>
      </c>
      <c r="B198">
        <v>2</v>
      </c>
      <c r="C198" s="1" t="s">
        <v>11</v>
      </c>
      <c r="D198">
        <v>738</v>
      </c>
      <c r="E198">
        <f t="shared" ref="E198" si="169">(D198/35886)*100</f>
        <v>2.056512288914897</v>
      </c>
    </row>
    <row r="199" spans="1:6" x14ac:dyDescent="0.35">
      <c r="A199" t="s">
        <v>24</v>
      </c>
      <c r="B199">
        <v>3</v>
      </c>
      <c r="C199" s="1" t="s">
        <v>11</v>
      </c>
      <c r="D199">
        <v>5078</v>
      </c>
      <c r="E199">
        <f t="shared" ref="E199" si="170">(D199/52641)*100</f>
        <v>9.646473281282649</v>
      </c>
    </row>
    <row r="200" spans="1:6" x14ac:dyDescent="0.35">
      <c r="A200" t="s">
        <v>24</v>
      </c>
      <c r="B200">
        <v>1</v>
      </c>
      <c r="C200" s="1" t="s">
        <v>12</v>
      </c>
      <c r="D200">
        <v>0</v>
      </c>
      <c r="E200">
        <f t="shared" ref="E200" si="171">(D200/16013)*100</f>
        <v>0</v>
      </c>
      <c r="F200">
        <f>E200</f>
        <v>0</v>
      </c>
    </row>
    <row r="201" spans="1:6" x14ac:dyDescent="0.35">
      <c r="A201" t="s">
        <v>24</v>
      </c>
      <c r="B201">
        <v>1</v>
      </c>
      <c r="C201" s="1" t="s">
        <v>13</v>
      </c>
      <c r="D201">
        <v>302</v>
      </c>
      <c r="E201">
        <f t="shared" ref="E201" si="172">(D201/36851)*100</f>
        <v>0.81951643103307914</v>
      </c>
      <c r="F201">
        <f>AVERAGE(E201:E203)</f>
        <v>1.8366068754782108</v>
      </c>
    </row>
    <row r="202" spans="1:6" x14ac:dyDescent="0.35">
      <c r="A202" t="s">
        <v>24</v>
      </c>
      <c r="B202">
        <v>2</v>
      </c>
      <c r="C202" s="1" t="s">
        <v>13</v>
      </c>
      <c r="D202">
        <v>2068</v>
      </c>
      <c r="E202">
        <f t="shared" ref="E202" si="173">(D202/49511)*100</f>
        <v>4.1768495889802271</v>
      </c>
    </row>
    <row r="203" spans="1:6" x14ac:dyDescent="0.35">
      <c r="A203" t="s">
        <v>24</v>
      </c>
      <c r="B203">
        <v>3</v>
      </c>
      <c r="C203" s="1" t="s">
        <v>13</v>
      </c>
      <c r="D203">
        <v>245</v>
      </c>
      <c r="E203">
        <f t="shared" ref="E203" si="174">(D203/47716)*100</f>
        <v>0.51345460642132612</v>
      </c>
    </row>
    <row r="204" spans="1:6" x14ac:dyDescent="0.35">
      <c r="A204" t="s">
        <v>24</v>
      </c>
      <c r="B204">
        <v>1</v>
      </c>
      <c r="C204" s="1" t="s">
        <v>14</v>
      </c>
      <c r="D204">
        <v>0</v>
      </c>
      <c r="E204">
        <f t="shared" ref="E204" si="175">(D204/40670)*100</f>
        <v>0</v>
      </c>
      <c r="F204">
        <f>AVERAGE(E204:E206)</f>
        <v>0</v>
      </c>
    </row>
    <row r="205" spans="1:6" x14ac:dyDescent="0.35">
      <c r="A205" t="s">
        <v>24</v>
      </c>
      <c r="B205">
        <v>2</v>
      </c>
      <c r="C205" s="1" t="s">
        <v>14</v>
      </c>
      <c r="D205">
        <v>0</v>
      </c>
      <c r="E205">
        <f t="shared" ref="E205" si="176">(D205/10655)*100</f>
        <v>0</v>
      </c>
    </row>
    <row r="206" spans="1:6" x14ac:dyDescent="0.35">
      <c r="A206" t="s">
        <v>24</v>
      </c>
      <c r="B206">
        <v>3</v>
      </c>
      <c r="C206" s="1" t="s">
        <v>14</v>
      </c>
      <c r="D206">
        <v>0</v>
      </c>
      <c r="E206">
        <f t="shared" ref="E206" si="177">(D206/24823)*100</f>
        <v>0</v>
      </c>
    </row>
    <row r="207" spans="1:6" x14ac:dyDescent="0.35">
      <c r="A207" t="s">
        <v>24</v>
      </c>
      <c r="B207">
        <v>1</v>
      </c>
      <c r="C207" s="1" t="s">
        <v>15</v>
      </c>
      <c r="D207">
        <v>0</v>
      </c>
      <c r="E207">
        <f t="shared" ref="E207" si="178">(D207/12357)*100</f>
        <v>0</v>
      </c>
      <c r="F207">
        <f>AVERAGE(E207:E209)</f>
        <v>0</v>
      </c>
    </row>
    <row r="208" spans="1:6" x14ac:dyDescent="0.35">
      <c r="A208" t="s">
        <v>24</v>
      </c>
      <c r="B208">
        <v>2</v>
      </c>
      <c r="C208" s="1" t="s">
        <v>15</v>
      </c>
      <c r="D208">
        <v>0</v>
      </c>
      <c r="E208">
        <f t="shared" ref="E208" si="179">(D208/25820)*100</f>
        <v>0</v>
      </c>
    </row>
    <row r="209" spans="1:6" x14ac:dyDescent="0.35">
      <c r="A209" t="s">
        <v>24</v>
      </c>
      <c r="B209">
        <v>3</v>
      </c>
      <c r="C209" s="1" t="s">
        <v>15</v>
      </c>
      <c r="D209">
        <v>0</v>
      </c>
      <c r="E209">
        <f t="shared" ref="E209" si="180">(D209/29217)*100</f>
        <v>0</v>
      </c>
    </row>
    <row r="210" spans="1:6" x14ac:dyDescent="0.35">
      <c r="A210" t="s">
        <v>24</v>
      </c>
      <c r="B210">
        <v>1</v>
      </c>
      <c r="C210" s="1" t="s">
        <v>16</v>
      </c>
      <c r="D210">
        <v>0</v>
      </c>
      <c r="E210">
        <f t="shared" ref="E210" si="181">(D210/31233)*100</f>
        <v>0</v>
      </c>
      <c r="F210">
        <f>AVERAGE(E210:E211)</f>
        <v>0</v>
      </c>
    </row>
    <row r="211" spans="1:6" x14ac:dyDescent="0.35">
      <c r="A211" t="s">
        <v>24</v>
      </c>
      <c r="B211">
        <v>2</v>
      </c>
      <c r="C211" s="1" t="s">
        <v>16</v>
      </c>
      <c r="D211">
        <v>0</v>
      </c>
      <c r="E211">
        <f t="shared" ref="E211" si="182">(D211/46902)*100</f>
        <v>0</v>
      </c>
    </row>
    <row r="212" spans="1:6" x14ac:dyDescent="0.35">
      <c r="A212" t="s">
        <v>24</v>
      </c>
      <c r="B212">
        <v>1</v>
      </c>
      <c r="C212" s="1" t="s">
        <v>17</v>
      </c>
      <c r="D212">
        <v>2007</v>
      </c>
      <c r="E212">
        <f t="shared" ref="E212" si="183">(D212/25618)*100</f>
        <v>7.834335233039269</v>
      </c>
      <c r="F212">
        <f>AVERAGE(E212:E214)</f>
        <v>10.21481377124595</v>
      </c>
    </row>
    <row r="213" spans="1:6" x14ac:dyDescent="0.35">
      <c r="A213" t="s">
        <v>24</v>
      </c>
      <c r="B213">
        <v>2</v>
      </c>
      <c r="C213" s="1" t="s">
        <v>17</v>
      </c>
      <c r="D213">
        <v>2714</v>
      </c>
      <c r="E213">
        <f t="shared" ref="E213" si="184">(D213/13328)*100</f>
        <v>20.363145258103241</v>
      </c>
    </row>
    <row r="214" spans="1:6" x14ac:dyDescent="0.35">
      <c r="A214" t="s">
        <v>24</v>
      </c>
      <c r="B214">
        <v>3</v>
      </c>
      <c r="C214" s="1" t="s">
        <v>17</v>
      </c>
      <c r="D214">
        <v>564</v>
      </c>
      <c r="E214">
        <f t="shared" ref="E214" si="185">(D214/23049)*100</f>
        <v>2.4469608225953401</v>
      </c>
    </row>
    <row r="215" spans="1:6" x14ac:dyDescent="0.35">
      <c r="A215" t="s">
        <v>24</v>
      </c>
      <c r="B215">
        <v>1</v>
      </c>
      <c r="C215" s="1" t="s">
        <v>18</v>
      </c>
      <c r="D215">
        <v>1024</v>
      </c>
      <c r="E215">
        <f t="shared" ref="E215" si="186">(D215/35964)*100</f>
        <v>2.8472917361806251</v>
      </c>
      <c r="F215">
        <f>AVERAGE(E215:E217)</f>
        <v>5.1338833178079231</v>
      </c>
    </row>
    <row r="216" spans="1:6" x14ac:dyDescent="0.35">
      <c r="A216" t="s">
        <v>24</v>
      </c>
      <c r="B216">
        <v>2</v>
      </c>
      <c r="C216" s="1" t="s">
        <v>18</v>
      </c>
      <c r="D216">
        <v>921</v>
      </c>
      <c r="E216">
        <f t="shared" ref="E216" si="187">(D216/32224)*100</f>
        <v>2.858118172790467</v>
      </c>
    </row>
    <row r="217" spans="1:6" x14ac:dyDescent="0.35">
      <c r="A217" t="s">
        <v>24</v>
      </c>
      <c r="B217">
        <v>3</v>
      </c>
      <c r="C217" s="1" t="s">
        <v>18</v>
      </c>
      <c r="D217">
        <v>8376</v>
      </c>
      <c r="E217">
        <f t="shared" ref="E217" si="188">(D217/86384)*100</f>
        <v>9.6962400444526775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McGehee, Cora (Grad Assistance)</dc:creator>
  <cp:lastModifiedBy>csmcgehee@outlook.com</cp:lastModifiedBy>
  <dcterms:created xsi:type="dcterms:W3CDTF">2022-05-09T13:44:28Z</dcterms:created>
  <dcterms:modified xsi:type="dcterms:W3CDTF">2023-12-11T18:56:45Z</dcterms:modified>
</cp:coreProperties>
</file>