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smith\shiny-server\eSurvey_Expected_Completes_Calculator\"/>
    </mc:Choice>
  </mc:AlternateContent>
  <bookViews>
    <workbookView xWindow="0" yWindow="0" windowWidth="25200" windowHeight="11385"/>
  </bookViews>
  <sheets>
    <sheet name="Input" sheetId="1" r:id="rId1"/>
    <sheet name="Lists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P5" i="1" s="1"/>
  <c r="O6" i="1"/>
  <c r="P6" i="1" s="1"/>
  <c r="O7" i="1"/>
  <c r="O8" i="1"/>
  <c r="O9" i="1"/>
  <c r="P9" i="1" s="1"/>
  <c r="O10" i="1"/>
  <c r="P10" i="1" s="1"/>
  <c r="O11" i="1"/>
  <c r="O12" i="1"/>
  <c r="O13" i="1"/>
  <c r="P13" i="1" s="1"/>
  <c r="O14" i="1"/>
  <c r="P14" i="1" s="1"/>
  <c r="O15" i="1"/>
  <c r="O16" i="1"/>
  <c r="O17" i="1"/>
  <c r="P17" i="1" s="1"/>
  <c r="O18" i="1"/>
  <c r="P18" i="1" s="1"/>
  <c r="O19" i="1"/>
  <c r="O20" i="1"/>
  <c r="O21" i="1"/>
  <c r="P21" i="1" s="1"/>
  <c r="O22" i="1"/>
  <c r="P22" i="1" s="1"/>
  <c r="O23" i="1"/>
  <c r="O24" i="1"/>
  <c r="O25" i="1"/>
  <c r="P25" i="1" s="1"/>
  <c r="O26" i="1"/>
  <c r="P26" i="1" s="1"/>
  <c r="O27" i="1"/>
  <c r="O28" i="1"/>
  <c r="O29" i="1"/>
  <c r="P29" i="1" s="1"/>
  <c r="O30" i="1"/>
  <c r="P30" i="1" s="1"/>
  <c r="O31" i="1"/>
  <c r="O32" i="1"/>
  <c r="O33" i="1"/>
  <c r="P33" i="1" s="1"/>
  <c r="O34" i="1"/>
  <c r="P34" i="1" s="1"/>
  <c r="O35" i="1"/>
  <c r="O36" i="1"/>
  <c r="O37" i="1"/>
  <c r="P37" i="1" s="1"/>
  <c r="O38" i="1"/>
  <c r="P38" i="1" s="1"/>
  <c r="O39" i="1"/>
  <c r="O40" i="1"/>
  <c r="O41" i="1"/>
  <c r="P41" i="1" s="1"/>
  <c r="O42" i="1"/>
  <c r="P42" i="1" s="1"/>
  <c r="O43" i="1"/>
  <c r="O44" i="1"/>
  <c r="O45" i="1"/>
  <c r="P45" i="1" s="1"/>
  <c r="O46" i="1"/>
  <c r="P46" i="1" s="1"/>
  <c r="O47" i="1"/>
  <c r="O48" i="1"/>
  <c r="O49" i="1"/>
  <c r="P49" i="1" s="1"/>
  <c r="O50" i="1"/>
  <c r="P50" i="1" s="1"/>
  <c r="O51" i="1"/>
  <c r="O52" i="1"/>
  <c r="O53" i="1"/>
  <c r="P53" i="1" s="1"/>
  <c r="O54" i="1"/>
  <c r="P54" i="1" s="1"/>
  <c r="O55" i="1"/>
  <c r="O56" i="1"/>
  <c r="O57" i="1"/>
  <c r="P57" i="1" s="1"/>
  <c r="O58" i="1"/>
  <c r="P58" i="1" s="1"/>
  <c r="O59" i="1"/>
  <c r="O60" i="1"/>
  <c r="O61" i="1"/>
  <c r="P61" i="1" s="1"/>
  <c r="O62" i="1"/>
  <c r="P62" i="1" s="1"/>
  <c r="O63" i="1"/>
  <c r="O64" i="1"/>
  <c r="O65" i="1"/>
  <c r="P65" i="1" s="1"/>
  <c r="O66" i="1"/>
  <c r="P66" i="1" s="1"/>
  <c r="O67" i="1"/>
  <c r="O68" i="1"/>
  <c r="O69" i="1"/>
  <c r="P69" i="1" s="1"/>
  <c r="O70" i="1"/>
  <c r="P70" i="1" s="1"/>
  <c r="O71" i="1"/>
  <c r="O72" i="1"/>
  <c r="O73" i="1"/>
  <c r="P73" i="1" s="1"/>
  <c r="O74" i="1"/>
  <c r="P74" i="1" s="1"/>
  <c r="O75" i="1"/>
  <c r="O76" i="1"/>
  <c r="O77" i="1"/>
  <c r="P77" i="1" s="1"/>
  <c r="O78" i="1"/>
  <c r="P78" i="1" s="1"/>
  <c r="O79" i="1"/>
  <c r="O80" i="1"/>
  <c r="O81" i="1"/>
  <c r="P81" i="1" s="1"/>
  <c r="O82" i="1"/>
  <c r="P82" i="1" s="1"/>
  <c r="O83" i="1"/>
  <c r="O84" i="1"/>
  <c r="O85" i="1"/>
  <c r="P85" i="1" s="1"/>
  <c r="O86" i="1"/>
  <c r="P86" i="1" s="1"/>
  <c r="O87" i="1"/>
  <c r="O88" i="1"/>
  <c r="O89" i="1"/>
  <c r="P89" i="1" s="1"/>
  <c r="O90" i="1"/>
  <c r="P90" i="1" s="1"/>
  <c r="O91" i="1"/>
  <c r="O92" i="1"/>
  <c r="O93" i="1"/>
  <c r="P93" i="1" s="1"/>
  <c r="O94" i="1"/>
  <c r="P94" i="1" s="1"/>
  <c r="O95" i="1"/>
  <c r="O96" i="1"/>
  <c r="O97" i="1"/>
  <c r="P97" i="1" s="1"/>
  <c r="O98" i="1"/>
  <c r="P98" i="1" s="1"/>
  <c r="O99" i="1"/>
  <c r="O100" i="1"/>
  <c r="O101" i="1"/>
  <c r="P101" i="1" s="1"/>
  <c r="O102" i="1"/>
  <c r="P102" i="1" s="1"/>
  <c r="O103" i="1"/>
  <c r="O104" i="1"/>
  <c r="O105" i="1"/>
  <c r="P105" i="1" s="1"/>
  <c r="O106" i="1"/>
  <c r="P106" i="1" s="1"/>
  <c r="O107" i="1"/>
  <c r="O108" i="1"/>
  <c r="O109" i="1"/>
  <c r="P109" i="1" s="1"/>
  <c r="O110" i="1"/>
  <c r="P110" i="1" s="1"/>
  <c r="O111" i="1"/>
  <c r="O112" i="1"/>
  <c r="O113" i="1"/>
  <c r="P113" i="1" s="1"/>
  <c r="O114" i="1"/>
  <c r="P114" i="1" s="1"/>
  <c r="O115" i="1"/>
  <c r="O116" i="1"/>
  <c r="O117" i="1"/>
  <c r="P117" i="1" s="1"/>
  <c r="O118" i="1"/>
  <c r="P118" i="1" s="1"/>
  <c r="O119" i="1"/>
  <c r="O120" i="1"/>
  <c r="O121" i="1"/>
  <c r="P121" i="1" s="1"/>
  <c r="O122" i="1"/>
  <c r="P122" i="1" s="1"/>
  <c r="O123" i="1"/>
  <c r="O124" i="1"/>
  <c r="O125" i="1"/>
  <c r="P125" i="1" s="1"/>
  <c r="O126" i="1"/>
  <c r="P126" i="1" s="1"/>
  <c r="O127" i="1"/>
  <c r="O128" i="1"/>
  <c r="O129" i="1"/>
  <c r="P129" i="1" s="1"/>
  <c r="O130" i="1"/>
  <c r="P130" i="1" s="1"/>
  <c r="O131" i="1"/>
  <c r="O132" i="1"/>
  <c r="O133" i="1"/>
  <c r="P133" i="1" s="1"/>
  <c r="O134" i="1"/>
  <c r="P134" i="1" s="1"/>
  <c r="O135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G2" i="1"/>
  <c r="I2" i="1"/>
  <c r="P4" i="1"/>
  <c r="P7" i="1"/>
  <c r="P8" i="1"/>
  <c r="P11" i="1"/>
  <c r="P12" i="1"/>
  <c r="P15" i="1"/>
  <c r="P16" i="1"/>
  <c r="P19" i="1"/>
  <c r="P20" i="1"/>
  <c r="P23" i="1"/>
  <c r="P24" i="1"/>
  <c r="P27" i="1"/>
  <c r="P28" i="1"/>
  <c r="P31" i="1"/>
  <c r="P32" i="1"/>
  <c r="P35" i="1"/>
  <c r="P36" i="1"/>
  <c r="P39" i="1"/>
  <c r="P40" i="1"/>
  <c r="P43" i="1"/>
  <c r="P44" i="1"/>
  <c r="P47" i="1"/>
  <c r="P48" i="1"/>
  <c r="P51" i="1"/>
  <c r="P52" i="1"/>
  <c r="P55" i="1"/>
  <c r="P56" i="1"/>
  <c r="P59" i="1"/>
  <c r="P60" i="1"/>
  <c r="P63" i="1"/>
  <c r="P64" i="1"/>
  <c r="P67" i="1"/>
  <c r="P68" i="1"/>
  <c r="P71" i="1"/>
  <c r="P72" i="1"/>
  <c r="P75" i="1"/>
  <c r="P76" i="1"/>
  <c r="P79" i="1"/>
  <c r="P80" i="1"/>
  <c r="P83" i="1"/>
  <c r="P84" i="1"/>
  <c r="P87" i="1"/>
  <c r="P88" i="1"/>
  <c r="P91" i="1"/>
  <c r="P92" i="1"/>
  <c r="P95" i="1"/>
  <c r="P96" i="1"/>
  <c r="P99" i="1"/>
  <c r="P100" i="1"/>
  <c r="P103" i="1"/>
  <c r="P104" i="1"/>
  <c r="P107" i="1"/>
  <c r="P108" i="1"/>
  <c r="P111" i="1"/>
  <c r="P112" i="1"/>
  <c r="P115" i="1"/>
  <c r="P116" i="1"/>
  <c r="P119" i="1"/>
  <c r="P120" i="1"/>
  <c r="P123" i="1"/>
  <c r="P124" i="1"/>
  <c r="P127" i="1"/>
  <c r="P128" i="1"/>
  <c r="P131" i="1"/>
  <c r="P132" i="1"/>
  <c r="P1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M4" i="1"/>
  <c r="M5" i="1"/>
  <c r="M6" i="1"/>
  <c r="N6" i="1" s="1"/>
  <c r="M7" i="1"/>
  <c r="M8" i="1"/>
  <c r="M9" i="1"/>
  <c r="N9" i="1" s="1"/>
  <c r="M10" i="1"/>
  <c r="M11" i="1"/>
  <c r="M12" i="1"/>
  <c r="M13" i="1"/>
  <c r="M14" i="1"/>
  <c r="N14" i="1" s="1"/>
  <c r="M15" i="1"/>
  <c r="M16" i="1"/>
  <c r="M17" i="1"/>
  <c r="N17" i="1" s="1"/>
  <c r="M18" i="1"/>
  <c r="M19" i="1"/>
  <c r="M20" i="1"/>
  <c r="M21" i="1"/>
  <c r="M22" i="1"/>
  <c r="M23" i="1"/>
  <c r="M24" i="1"/>
  <c r="M25" i="1"/>
  <c r="N25" i="1" s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N70" i="1" s="1"/>
  <c r="M71" i="1"/>
  <c r="M72" i="1"/>
  <c r="M73" i="1"/>
  <c r="N73" i="1" s="1"/>
  <c r="M74" i="1"/>
  <c r="N74" i="1" s="1"/>
  <c r="M75" i="1"/>
  <c r="M76" i="1"/>
  <c r="M77" i="1"/>
  <c r="N77" i="1" s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3" i="1"/>
  <c r="N3" i="1" s="1"/>
  <c r="O3" i="1" s="1"/>
  <c r="M2" i="1"/>
  <c r="N2" i="1"/>
  <c r="N71" i="1"/>
  <c r="N79" i="1"/>
  <c r="N85" i="1"/>
  <c r="J3" i="1"/>
  <c r="J4" i="1"/>
  <c r="N4" i="1"/>
  <c r="J5" i="1"/>
  <c r="N5" i="1"/>
  <c r="J6" i="1"/>
  <c r="J7" i="1"/>
  <c r="N7" i="1"/>
  <c r="J8" i="1"/>
  <c r="N8" i="1"/>
  <c r="J9" i="1"/>
  <c r="J10" i="1"/>
  <c r="N10" i="1"/>
  <c r="J11" i="1"/>
  <c r="N11" i="1"/>
  <c r="J12" i="1"/>
  <c r="N12" i="1"/>
  <c r="J13" i="1"/>
  <c r="N13" i="1"/>
  <c r="J14" i="1"/>
  <c r="J15" i="1"/>
  <c r="N15" i="1"/>
  <c r="J16" i="1"/>
  <c r="N16" i="1"/>
  <c r="J17" i="1"/>
  <c r="J18" i="1"/>
  <c r="N18" i="1"/>
  <c r="J19" i="1"/>
  <c r="N19" i="1"/>
  <c r="J20" i="1"/>
  <c r="N20" i="1"/>
  <c r="J21" i="1"/>
  <c r="N21" i="1"/>
  <c r="J22" i="1"/>
  <c r="J23" i="1"/>
  <c r="N23" i="1"/>
  <c r="J24" i="1"/>
  <c r="J25" i="1"/>
  <c r="J26" i="1"/>
  <c r="J27" i="1"/>
  <c r="N27" i="1"/>
  <c r="J28" i="1"/>
  <c r="J29" i="1"/>
  <c r="J30" i="1"/>
  <c r="J31" i="1"/>
  <c r="N31" i="1"/>
  <c r="J32" i="1"/>
  <c r="J33" i="1"/>
  <c r="J34" i="1"/>
  <c r="J35" i="1"/>
  <c r="N35" i="1"/>
  <c r="J36" i="1"/>
  <c r="J37" i="1"/>
  <c r="J38" i="1"/>
  <c r="J39" i="1"/>
  <c r="N39" i="1"/>
  <c r="J40" i="1"/>
  <c r="J41" i="1"/>
  <c r="J42" i="1"/>
  <c r="J43" i="1"/>
  <c r="N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N72" i="1"/>
  <c r="J73" i="1"/>
  <c r="J74" i="1"/>
  <c r="J75" i="1"/>
  <c r="N75" i="1"/>
  <c r="J76" i="1"/>
  <c r="N76" i="1"/>
  <c r="J77" i="1"/>
  <c r="J78" i="1"/>
  <c r="N78" i="1"/>
  <c r="J79" i="1"/>
  <c r="J80" i="1"/>
  <c r="N80" i="1"/>
  <c r="J81" i="1"/>
  <c r="J82" i="1"/>
  <c r="N82" i="1"/>
  <c r="J83" i="1"/>
  <c r="N83" i="1"/>
  <c r="J84" i="1"/>
  <c r="N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L2" i="1" l="1"/>
  <c r="P2" i="1"/>
  <c r="K3" i="1"/>
  <c r="N81" i="1"/>
  <c r="N131" i="1"/>
  <c r="N127" i="1"/>
  <c r="N119" i="1"/>
  <c r="N115" i="1"/>
  <c r="N111" i="1"/>
  <c r="N133" i="1"/>
  <c r="N129" i="1"/>
  <c r="N125" i="1"/>
  <c r="N121" i="1"/>
  <c r="N117" i="1"/>
  <c r="N113" i="1"/>
  <c r="N109" i="1"/>
  <c r="N105" i="1"/>
  <c r="N99" i="1"/>
  <c r="N94" i="1"/>
  <c r="N89" i="1"/>
  <c r="N88" i="1"/>
  <c r="N61" i="1"/>
  <c r="N45" i="1"/>
  <c r="N29" i="1"/>
  <c r="N132" i="1"/>
  <c r="N128" i="1"/>
  <c r="N124" i="1"/>
  <c r="N120" i="1"/>
  <c r="N116" i="1"/>
  <c r="N112" i="1"/>
  <c r="N108" i="1"/>
  <c r="N104" i="1"/>
  <c r="N101" i="1"/>
  <c r="N100" i="1"/>
  <c r="N95" i="1"/>
  <c r="N90" i="1"/>
  <c r="N57" i="1"/>
  <c r="N40" i="1"/>
  <c r="N135" i="1"/>
  <c r="N123" i="1"/>
  <c r="N107" i="1"/>
  <c r="N103" i="1"/>
  <c r="N102" i="1"/>
  <c r="N97" i="1"/>
  <c r="N96" i="1"/>
  <c r="N91" i="1"/>
  <c r="N86" i="1"/>
  <c r="N69" i="1"/>
  <c r="N53" i="1"/>
  <c r="N134" i="1"/>
  <c r="N130" i="1"/>
  <c r="N126" i="1"/>
  <c r="N122" i="1"/>
  <c r="N118" i="1"/>
  <c r="N114" i="1"/>
  <c r="N110" i="1"/>
  <c r="N106" i="1"/>
  <c r="N98" i="1"/>
  <c r="N93" i="1"/>
  <c r="N92" i="1"/>
  <c r="N87" i="1"/>
  <c r="N65" i="1"/>
  <c r="N49" i="1"/>
  <c r="N26" i="1"/>
  <c r="N66" i="1"/>
  <c r="N62" i="1"/>
  <c r="N58" i="1"/>
  <c r="N54" i="1"/>
  <c r="N50" i="1"/>
  <c r="N46" i="1"/>
  <c r="N41" i="1"/>
  <c r="N36" i="1"/>
  <c r="N24" i="1"/>
  <c r="N67" i="1"/>
  <c r="N63" i="1"/>
  <c r="N59" i="1"/>
  <c r="N55" i="1"/>
  <c r="N51" i="1"/>
  <c r="N47" i="1"/>
  <c r="N37" i="1"/>
  <c r="N32" i="1"/>
  <c r="N22" i="1"/>
  <c r="N68" i="1"/>
  <c r="N64" i="1"/>
  <c r="N60" i="1"/>
  <c r="N56" i="1"/>
  <c r="N52" i="1"/>
  <c r="N48" i="1"/>
  <c r="N44" i="1"/>
  <c r="N33" i="1"/>
  <c r="N28" i="1"/>
  <c r="N42" i="1"/>
  <c r="N34" i="1"/>
  <c r="N38" i="1"/>
  <c r="N30" i="1"/>
  <c r="G3" i="1" l="1"/>
  <c r="F3" i="1" s="1"/>
  <c r="P3" i="1"/>
  <c r="L3" i="1" s="1"/>
  <c r="H2" i="1"/>
  <c r="F2" i="1" s="1"/>
  <c r="I3" i="1" l="1"/>
  <c r="J2" i="1"/>
</calcChain>
</file>

<file path=xl/sharedStrings.xml><?xml version="1.0" encoding="utf-8"?>
<sst xmlns="http://schemas.openxmlformats.org/spreadsheetml/2006/main" count="40" uniqueCount="27">
  <si>
    <t>Survey Type</t>
  </si>
  <si>
    <t>Patient Volume</t>
  </si>
  <si>
    <t>Surveys</t>
  </si>
  <si>
    <t>CGCAHPS</t>
  </si>
  <si>
    <t>Emergency</t>
  </si>
  <si>
    <t>Outpatient</t>
  </si>
  <si>
    <t>Methodologies</t>
  </si>
  <si>
    <t>eSurvey</t>
  </si>
  <si>
    <t>eSurvey+SMS</t>
  </si>
  <si>
    <t>IF YOU NEED ROWS FOR MORE FACILITIES, COPY THE CELLS IMMEDIATELY ABOVE TO THE ROWS BELOW</t>
  </si>
  <si>
    <t>Email Capture Rate (0% - 100%)</t>
  </si>
  <si>
    <t>Mobile Phone Capture Rate (if SMS methodology) (0% - 100%)</t>
  </si>
  <si>
    <t>Data Collection Methodology</t>
  </si>
  <si>
    <t># Ineligible to Participate in Survey</t>
  </si>
  <si>
    <t>Expected Total Completes</t>
  </si>
  <si>
    <t>Expected Email Completes</t>
  </si>
  <si>
    <t>Expected SMS Completes (If applicable)</t>
  </si>
  <si>
    <t># Unreachable</t>
  </si>
  <si>
    <t>No Response to SMS Invite</t>
  </si>
  <si>
    <t>No Response to Email Invite</t>
  </si>
  <si>
    <t>Response Rates</t>
  </si>
  <si>
    <t>Survey</t>
  </si>
  <si>
    <t>Ineligibility Rates</t>
  </si>
  <si>
    <t>ineligible</t>
  </si>
  <si>
    <t>eligible</t>
  </si>
  <si>
    <t>email invites</t>
  </si>
  <si>
    <t>sms invites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</si>
</sst>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abSelected="1" zoomScale="140" zoomScaleNormal="140" workbookViewId="0"/>
  </sheetViews>
  <sheetFormatPr defaultRowHeight="15" x14ac:dyDescent="0.25"/>
  <cols>
    <col min="1" max="1" width="12.42578125" customWidth="1"/>
    <col min="2" max="2" width="13.140625" customWidth="1"/>
    <col min="3" max="3" width="15" bestFit="1" customWidth="1"/>
    <col min="4" max="4" width="12.28515625" customWidth="1"/>
    <col min="5" max="5" width="24.7109375" customWidth="1"/>
    <col min="6" max="6" width="11" customWidth="1"/>
    <col min="7" max="7" width="10.42578125" customWidth="1"/>
    <col min="8" max="8" width="13.28515625" customWidth="1"/>
    <col min="9" max="9" width="11.7109375" customWidth="1"/>
    <col min="10" max="10" width="12.28515625" customWidth="1"/>
    <col min="11" max="11" width="12" customWidth="1"/>
    <col min="12" max="12" width="13.28515625" customWidth="1"/>
  </cols>
  <sheetData>
    <row r="1" spans="1:21" ht="60" customHeight="1" thickBot="1" x14ac:dyDescent="0.3">
      <c r="A1" s="3" t="s">
        <v>0</v>
      </c>
      <c r="B1" s="3" t="s">
        <v>12</v>
      </c>
      <c r="C1" s="3" t="s">
        <v>1</v>
      </c>
      <c r="D1" s="3" t="s">
        <v>10</v>
      </c>
      <c r="E1" s="4" t="s">
        <v>11</v>
      </c>
      <c r="F1" s="5" t="s">
        <v>14</v>
      </c>
      <c r="G1" s="3" t="s">
        <v>15</v>
      </c>
      <c r="H1" s="4" t="s">
        <v>16</v>
      </c>
      <c r="I1" s="5" t="s">
        <v>19</v>
      </c>
      <c r="J1" s="3" t="s">
        <v>18</v>
      </c>
      <c r="K1" s="3" t="s">
        <v>13</v>
      </c>
      <c r="L1" s="3" t="s">
        <v>17</v>
      </c>
      <c r="M1" s="6" t="s">
        <v>23</v>
      </c>
      <c r="N1" s="6" t="s">
        <v>24</v>
      </c>
      <c r="O1" s="6" t="s">
        <v>25</v>
      </c>
      <c r="P1" s="6" t="s">
        <v>26</v>
      </c>
      <c r="Q1" s="1"/>
      <c r="R1" s="1"/>
      <c r="S1" s="1"/>
      <c r="T1" s="1"/>
      <c r="U1" s="1"/>
    </row>
    <row r="2" spans="1:21" x14ac:dyDescent="0.25">
      <c r="A2" s="7" t="s">
        <v>3</v>
      </c>
      <c r="B2" s="7" t="s">
        <v>8</v>
      </c>
      <c r="C2" s="13">
        <v>10000</v>
      </c>
      <c r="D2" s="11">
        <v>0.56000000000000005</v>
      </c>
      <c r="E2" s="12">
        <v>0.61</v>
      </c>
      <c r="F2" s="9">
        <f>IF(ISBLANK(A2),"--",SUM(G2,H2))</f>
        <v>686</v>
      </c>
      <c r="G2" s="7">
        <f>IF(ISBLANK(A2),"--",ROUND(O2*INDEX(Lists!$F$2:$H$5,MATCH(A2,Lists!$F$2:$F$5,0),MATCH(B2,Lists!$F$2:$H$2,0)),0))</f>
        <v>403</v>
      </c>
      <c r="H2" s="8">
        <f>IF($B2="eSurvey+SMS",ROUND(P2*INDEX(Lists!$F$2:$H$5,MATCH(A2,Lists!$F$2:$F$5,0),MATCH(B2,Lists!$G$2:$H$2,0)),0),"--")</f>
        <v>283</v>
      </c>
      <c r="I2" s="9">
        <f>IF(ISBLANK(A2),"--",O2-G2)</f>
        <v>2285</v>
      </c>
      <c r="J2" s="9">
        <f>IF($B2="eSurvey+SMS",P2-H2,"--")</f>
        <v>1005</v>
      </c>
      <c r="K2" s="13">
        <f>IF(ISBLANK(A2),"--",M2)</f>
        <v>5200</v>
      </c>
      <c r="L2" s="13">
        <f>IF(ISBLANK(A2),"--",N2-SUM(O2,P2))</f>
        <v>824</v>
      </c>
      <c r="M2" s="1">
        <f>IF(ISNA(ROUND(C2*INDEX(Lists!$J$2:$L$5,MATCH(A2,Lists!$J$2:$J$5,0),MATCH(B2,Lists!$J$2:$L$2,0)),0)),0,ROUND(C2*INDEX(Lists!$J$2:$L$5,MATCH(A2,Lists!$J$2:$J$5,0),MATCH(B2,Lists!$J$2:$L$2,0)),0))</f>
        <v>5200</v>
      </c>
      <c r="N2" s="16">
        <f>C2-M2</f>
        <v>4800</v>
      </c>
      <c r="O2" s="1">
        <f>ROUND(N2*D2,0)</f>
        <v>2688</v>
      </c>
      <c r="P2" s="1">
        <f>ROUND(((N2-O2)*E2),0)</f>
        <v>1288</v>
      </c>
      <c r="Q2" s="1"/>
      <c r="R2" s="1"/>
      <c r="S2" s="1"/>
      <c r="T2" s="1"/>
      <c r="U2" s="1"/>
    </row>
    <row r="3" spans="1:21" x14ac:dyDescent="0.25">
      <c r="A3" s="10"/>
      <c r="B3" s="10"/>
      <c r="C3" s="13"/>
      <c r="D3" s="11"/>
      <c r="E3" s="12"/>
      <c r="F3" s="9" t="str">
        <f t="shared" ref="F3:F66" si="0">IF(ISBLANK(A3),"--",SUM(G3,H3))</f>
        <v>--</v>
      </c>
      <c r="G3" s="7" t="str">
        <f>IF(ISBLANK(A3),"--",ROUND(O3*INDEX(Lists!$F$2:$H$5,MATCH(A3,Lists!$F$2:$F$5,0),MATCH(B3,Lists!$F$2:$H$2,0)),0))</f>
        <v>--</v>
      </c>
      <c r="H3" s="8" t="str">
        <f>IF($B3="eSurvey+SMS",ROUND(P3*INDEX(Lists!$F$2:$H$5,MATCH(A3,Lists!$F$2:$F$5,0),MATCH(B3,Lists!$G$2:$H$2,0)),0),"--")</f>
        <v>--</v>
      </c>
      <c r="I3" s="9" t="str">
        <f t="shared" ref="I3:I66" si="1">IF(ISBLANK(A3),"--",O3-G3)</f>
        <v>--</v>
      </c>
      <c r="J3" s="9" t="str">
        <f t="shared" ref="J3:J66" si="2">IF($B3="eSurvey+SMS",P3-H3,"--")</f>
        <v>--</v>
      </c>
      <c r="K3" s="13" t="str">
        <f t="shared" ref="K3:K66" si="3">IF(ISBLANK(A3),"--",M3)</f>
        <v>--</v>
      </c>
      <c r="L3" s="13" t="str">
        <f t="shared" ref="L3:L66" si="4">IF(ISBLANK(A3),"--",N3-SUM(O3,P3))</f>
        <v>--</v>
      </c>
      <c r="M3" s="1">
        <f>IF(ISNA(ROUND(C3*INDEX(Lists!$J$2:$L$5,MATCH(A3,Lists!$J$2:$J$5,0),MATCH(B3,Lists!$J$2:$L$2,0)),0)),0,ROUND(C3*INDEX(Lists!$J$2:$L$5,MATCH(A3,Lists!$J$2:$J$5,0),MATCH(B3,Lists!$J$2:$L$2,0)),0))</f>
        <v>0</v>
      </c>
      <c r="N3" s="16">
        <f t="shared" ref="N3:N66" si="5">C3-M3</f>
        <v>0</v>
      </c>
      <c r="O3" s="1">
        <f t="shared" ref="O3:O66" si="6">ROUND(N3*D3,0)</f>
        <v>0</v>
      </c>
      <c r="P3" s="1">
        <f t="shared" ref="P3:P66" si="7">ROUND(((N3-O3)*E3),0)</f>
        <v>0</v>
      </c>
      <c r="Q3" s="1"/>
      <c r="R3" s="1"/>
      <c r="S3" s="1"/>
      <c r="T3" s="1"/>
      <c r="U3" s="1"/>
    </row>
    <row r="4" spans="1:21" x14ac:dyDescent="0.25">
      <c r="A4" s="10"/>
      <c r="B4" s="10"/>
      <c r="C4" s="13"/>
      <c r="D4" s="11"/>
      <c r="E4" s="12"/>
      <c r="F4" s="9" t="str">
        <f t="shared" si="0"/>
        <v>--</v>
      </c>
      <c r="G4" s="7" t="str">
        <f>IF(ISBLANK(A4),"--",ROUND(O4*INDEX(Lists!$F$2:$H$5,MATCH(A4,Lists!$F$2:$F$5,0),MATCH(B4,Lists!$F$2:$H$2,0)),0))</f>
        <v>--</v>
      </c>
      <c r="H4" s="8" t="str">
        <f>IF($B4="eSurvey+SMS",ROUND(P4*INDEX(Lists!$F$2:$H$5,MATCH(A4,Lists!$F$2:$F$5,0),MATCH(B4,Lists!$G$2:$H$2,0)),0),"--")</f>
        <v>--</v>
      </c>
      <c r="I4" s="9" t="str">
        <f t="shared" si="1"/>
        <v>--</v>
      </c>
      <c r="J4" s="9" t="str">
        <f t="shared" si="2"/>
        <v>--</v>
      </c>
      <c r="K4" s="13" t="str">
        <f t="shared" si="3"/>
        <v>--</v>
      </c>
      <c r="L4" s="13" t="str">
        <f t="shared" si="4"/>
        <v>--</v>
      </c>
      <c r="M4" s="1">
        <f>IF(ISNA(ROUND(C4*INDEX(Lists!$J$2:$L$5,MATCH(A4,Lists!$J$2:$J$5,0),MATCH(B4,Lists!$J$2:$L$2,0)),0)),0,ROUND(C4*INDEX(Lists!$J$2:$L$5,MATCH(A4,Lists!$J$2:$J$5,0),MATCH(B4,Lists!$J$2:$L$2,0)),0))</f>
        <v>0</v>
      </c>
      <c r="N4" s="16">
        <f t="shared" si="5"/>
        <v>0</v>
      </c>
      <c r="O4" s="1">
        <f t="shared" si="6"/>
        <v>0</v>
      </c>
      <c r="P4" s="1">
        <f t="shared" si="7"/>
        <v>0</v>
      </c>
      <c r="Q4" s="1"/>
      <c r="R4" s="1"/>
      <c r="S4" s="1"/>
      <c r="T4" s="1"/>
      <c r="U4" s="1"/>
    </row>
    <row r="5" spans="1:21" x14ac:dyDescent="0.25">
      <c r="A5" s="10"/>
      <c r="B5" s="10"/>
      <c r="C5" s="13"/>
      <c r="D5" s="11"/>
      <c r="E5" s="12"/>
      <c r="F5" s="9" t="str">
        <f t="shared" si="0"/>
        <v>--</v>
      </c>
      <c r="G5" s="7" t="str">
        <f>IF(ISBLANK(A5),"--",ROUND(O5*INDEX(Lists!$F$2:$H$5,MATCH(A5,Lists!$F$2:$F$5,0),MATCH(B5,Lists!$F$2:$H$2,0)),0))</f>
        <v>--</v>
      </c>
      <c r="H5" s="8" t="str">
        <f>IF($B5="eSurvey+SMS",ROUND(P5*INDEX(Lists!$F$2:$H$5,MATCH(A5,Lists!$F$2:$F$5,0),MATCH(B5,Lists!$G$2:$H$2,0)),0),"--")</f>
        <v>--</v>
      </c>
      <c r="I5" s="9" t="str">
        <f t="shared" si="1"/>
        <v>--</v>
      </c>
      <c r="J5" s="9" t="str">
        <f t="shared" si="2"/>
        <v>--</v>
      </c>
      <c r="K5" s="13" t="str">
        <f t="shared" si="3"/>
        <v>--</v>
      </c>
      <c r="L5" s="13" t="str">
        <f t="shared" si="4"/>
        <v>--</v>
      </c>
      <c r="M5" s="1">
        <f>IF(ISNA(ROUND(C5*INDEX(Lists!$J$2:$L$5,MATCH(A5,Lists!$J$2:$J$5,0),MATCH(B5,Lists!$J$2:$L$2,0)),0)),0,ROUND(C5*INDEX(Lists!$J$2:$L$5,MATCH(A5,Lists!$J$2:$J$5,0),MATCH(B5,Lists!$J$2:$L$2,0)),0))</f>
        <v>0</v>
      </c>
      <c r="N5" s="16">
        <f t="shared" si="5"/>
        <v>0</v>
      </c>
      <c r="O5" s="1">
        <f t="shared" si="6"/>
        <v>0</v>
      </c>
      <c r="P5" s="1">
        <f t="shared" si="7"/>
        <v>0</v>
      </c>
      <c r="Q5" s="1"/>
      <c r="R5" s="1"/>
      <c r="S5" s="1"/>
      <c r="T5" s="1"/>
      <c r="U5" s="1"/>
    </row>
    <row r="6" spans="1:21" x14ac:dyDescent="0.25">
      <c r="A6" s="10"/>
      <c r="B6" s="10"/>
      <c r="C6" s="13"/>
      <c r="D6" s="11"/>
      <c r="E6" s="12"/>
      <c r="F6" s="9" t="str">
        <f t="shared" si="0"/>
        <v>--</v>
      </c>
      <c r="G6" s="7" t="str">
        <f>IF(ISBLANK(A6),"--",ROUND(O6*INDEX(Lists!$F$2:$H$5,MATCH(A6,Lists!$F$2:$F$5,0),MATCH(B6,Lists!$F$2:$H$2,0)),0))</f>
        <v>--</v>
      </c>
      <c r="H6" s="8" t="str">
        <f>IF($B6="eSurvey+SMS",ROUND(P6*INDEX(Lists!$F$2:$H$5,MATCH(A6,Lists!$F$2:$F$5,0),MATCH(B6,Lists!$G$2:$H$2,0)),0),"--")</f>
        <v>--</v>
      </c>
      <c r="I6" s="9" t="str">
        <f t="shared" si="1"/>
        <v>--</v>
      </c>
      <c r="J6" s="9" t="str">
        <f t="shared" si="2"/>
        <v>--</v>
      </c>
      <c r="K6" s="13" t="str">
        <f t="shared" si="3"/>
        <v>--</v>
      </c>
      <c r="L6" s="13" t="str">
        <f t="shared" si="4"/>
        <v>--</v>
      </c>
      <c r="M6" s="1">
        <f>IF(ISNA(ROUND(C6*INDEX(Lists!$J$2:$L$5,MATCH(A6,Lists!$J$2:$J$5,0),MATCH(B6,Lists!$J$2:$L$2,0)),0)),0,ROUND(C6*INDEX(Lists!$J$2:$L$5,MATCH(A6,Lists!$J$2:$J$5,0),MATCH(B6,Lists!$J$2:$L$2,0)),0))</f>
        <v>0</v>
      </c>
      <c r="N6" s="16">
        <f t="shared" si="5"/>
        <v>0</v>
      </c>
      <c r="O6" s="1">
        <f t="shared" si="6"/>
        <v>0</v>
      </c>
      <c r="P6" s="1">
        <f t="shared" si="7"/>
        <v>0</v>
      </c>
      <c r="Q6" s="1"/>
      <c r="R6" s="1"/>
      <c r="S6" s="1"/>
      <c r="T6" s="1"/>
      <c r="U6" s="1"/>
    </row>
    <row r="7" spans="1:21" x14ac:dyDescent="0.25">
      <c r="A7" s="10"/>
      <c r="B7" s="10"/>
      <c r="C7" s="13"/>
      <c r="D7" s="11"/>
      <c r="E7" s="12"/>
      <c r="F7" s="9" t="str">
        <f t="shared" si="0"/>
        <v>--</v>
      </c>
      <c r="G7" s="7" t="str">
        <f>IF(ISBLANK(A7),"--",ROUND(O7*INDEX(Lists!$F$2:$H$5,MATCH(A7,Lists!$F$2:$F$5,0),MATCH(B7,Lists!$F$2:$H$2,0)),0))</f>
        <v>--</v>
      </c>
      <c r="H7" s="8" t="str">
        <f>IF($B7="eSurvey+SMS",ROUND(P7*INDEX(Lists!$F$2:$H$5,MATCH(A7,Lists!$F$2:$F$5,0),MATCH(B7,Lists!$G$2:$H$2,0)),0),"--")</f>
        <v>--</v>
      </c>
      <c r="I7" s="9" t="str">
        <f t="shared" si="1"/>
        <v>--</v>
      </c>
      <c r="J7" s="9" t="str">
        <f t="shared" si="2"/>
        <v>--</v>
      </c>
      <c r="K7" s="13" t="str">
        <f t="shared" si="3"/>
        <v>--</v>
      </c>
      <c r="L7" s="13" t="str">
        <f t="shared" si="4"/>
        <v>--</v>
      </c>
      <c r="M7" s="1">
        <f>IF(ISNA(ROUND(C7*INDEX(Lists!$J$2:$L$5,MATCH(A7,Lists!$J$2:$J$5,0),MATCH(B7,Lists!$J$2:$L$2,0)),0)),0,ROUND(C7*INDEX(Lists!$J$2:$L$5,MATCH(A7,Lists!$J$2:$J$5,0),MATCH(B7,Lists!$J$2:$L$2,0)),0))</f>
        <v>0</v>
      </c>
      <c r="N7" s="16">
        <f t="shared" si="5"/>
        <v>0</v>
      </c>
      <c r="O7" s="1">
        <f t="shared" si="6"/>
        <v>0</v>
      </c>
      <c r="P7" s="1">
        <f t="shared" si="7"/>
        <v>0</v>
      </c>
      <c r="Q7" s="1"/>
      <c r="R7" s="1"/>
      <c r="S7" s="1"/>
      <c r="T7" s="1"/>
      <c r="U7" s="1"/>
    </row>
    <row r="8" spans="1:21" x14ac:dyDescent="0.25">
      <c r="A8" s="10"/>
      <c r="B8" s="10"/>
      <c r="C8" s="13"/>
      <c r="D8" s="11"/>
      <c r="E8" s="12"/>
      <c r="F8" s="9" t="str">
        <f t="shared" si="0"/>
        <v>--</v>
      </c>
      <c r="G8" s="7" t="str">
        <f>IF(ISBLANK(A8),"--",ROUND(O8*INDEX(Lists!$F$2:$H$5,MATCH(A8,Lists!$F$2:$F$5,0),MATCH(B8,Lists!$F$2:$H$2,0)),0))</f>
        <v>--</v>
      </c>
      <c r="H8" s="8" t="str">
        <f>IF($B8="eSurvey+SMS",ROUND(P8*INDEX(Lists!$F$2:$H$5,MATCH(A8,Lists!$F$2:$F$5,0),MATCH(B8,Lists!$G$2:$H$2,0)),0),"--")</f>
        <v>--</v>
      </c>
      <c r="I8" s="9" t="str">
        <f t="shared" si="1"/>
        <v>--</v>
      </c>
      <c r="J8" s="9" t="str">
        <f t="shared" si="2"/>
        <v>--</v>
      </c>
      <c r="K8" s="13" t="str">
        <f t="shared" si="3"/>
        <v>--</v>
      </c>
      <c r="L8" s="13" t="str">
        <f t="shared" si="4"/>
        <v>--</v>
      </c>
      <c r="M8" s="1">
        <f>IF(ISNA(ROUND(C8*INDEX(Lists!$J$2:$L$5,MATCH(A8,Lists!$J$2:$J$5,0),MATCH(B8,Lists!$J$2:$L$2,0)),0)),0,ROUND(C8*INDEX(Lists!$J$2:$L$5,MATCH(A8,Lists!$J$2:$J$5,0),MATCH(B8,Lists!$J$2:$L$2,0)),0))</f>
        <v>0</v>
      </c>
      <c r="N8" s="16">
        <f t="shared" si="5"/>
        <v>0</v>
      </c>
      <c r="O8" s="1">
        <f t="shared" si="6"/>
        <v>0</v>
      </c>
      <c r="P8" s="1">
        <f t="shared" si="7"/>
        <v>0</v>
      </c>
      <c r="Q8" s="1"/>
      <c r="R8" s="1"/>
      <c r="S8" s="1"/>
      <c r="T8" s="1"/>
      <c r="U8" s="1"/>
    </row>
    <row r="9" spans="1:21" x14ac:dyDescent="0.25">
      <c r="A9" s="10"/>
      <c r="B9" s="10"/>
      <c r="C9" s="13"/>
      <c r="D9" s="11"/>
      <c r="E9" s="12"/>
      <c r="F9" s="9" t="str">
        <f t="shared" si="0"/>
        <v>--</v>
      </c>
      <c r="G9" s="7" t="str">
        <f>IF(ISBLANK(A9),"--",ROUND(O9*INDEX(Lists!$F$2:$H$5,MATCH(A9,Lists!$F$2:$F$5,0),MATCH(B9,Lists!$F$2:$H$2,0)),0))</f>
        <v>--</v>
      </c>
      <c r="H9" s="8" t="str">
        <f>IF($B9="eSurvey+SMS",ROUND(P9*INDEX(Lists!$F$2:$H$5,MATCH(A9,Lists!$F$2:$F$5,0),MATCH(B9,Lists!$G$2:$H$2,0)),0),"--")</f>
        <v>--</v>
      </c>
      <c r="I9" s="9" t="str">
        <f t="shared" si="1"/>
        <v>--</v>
      </c>
      <c r="J9" s="9" t="str">
        <f t="shared" si="2"/>
        <v>--</v>
      </c>
      <c r="K9" s="13" t="str">
        <f t="shared" si="3"/>
        <v>--</v>
      </c>
      <c r="L9" s="13" t="str">
        <f t="shared" si="4"/>
        <v>--</v>
      </c>
      <c r="M9" s="1">
        <f>IF(ISNA(ROUND(C9*INDEX(Lists!$J$2:$L$5,MATCH(A9,Lists!$J$2:$J$5,0),MATCH(B9,Lists!$J$2:$L$2,0)),0)),0,ROUND(C9*INDEX(Lists!$J$2:$L$5,MATCH(A9,Lists!$J$2:$J$5,0),MATCH(B9,Lists!$J$2:$L$2,0)),0))</f>
        <v>0</v>
      </c>
      <c r="N9" s="16">
        <f t="shared" si="5"/>
        <v>0</v>
      </c>
      <c r="O9" s="1">
        <f t="shared" si="6"/>
        <v>0</v>
      </c>
      <c r="P9" s="1">
        <f t="shared" si="7"/>
        <v>0</v>
      </c>
      <c r="Q9" s="1"/>
      <c r="R9" s="1"/>
      <c r="S9" s="1"/>
      <c r="T9" s="1"/>
      <c r="U9" s="1"/>
    </row>
    <row r="10" spans="1:21" x14ac:dyDescent="0.25">
      <c r="A10" s="10"/>
      <c r="B10" s="10"/>
      <c r="C10" s="13"/>
      <c r="D10" s="11"/>
      <c r="E10" s="12"/>
      <c r="F10" s="9" t="str">
        <f t="shared" si="0"/>
        <v>--</v>
      </c>
      <c r="G10" s="7" t="str">
        <f>IF(ISBLANK(A10),"--",ROUND(O10*INDEX(Lists!$F$2:$H$5,MATCH(A10,Lists!$F$2:$F$5,0),MATCH(B10,Lists!$F$2:$H$2,0)),0))</f>
        <v>--</v>
      </c>
      <c r="H10" s="8" t="str">
        <f>IF($B10="eSurvey+SMS",ROUND(P10*INDEX(Lists!$F$2:$H$5,MATCH(A10,Lists!$F$2:$F$5,0),MATCH(B10,Lists!$G$2:$H$2,0)),0),"--")</f>
        <v>--</v>
      </c>
      <c r="I10" s="9" t="str">
        <f t="shared" si="1"/>
        <v>--</v>
      </c>
      <c r="J10" s="9" t="str">
        <f t="shared" si="2"/>
        <v>--</v>
      </c>
      <c r="K10" s="13" t="str">
        <f t="shared" si="3"/>
        <v>--</v>
      </c>
      <c r="L10" s="13" t="str">
        <f t="shared" si="4"/>
        <v>--</v>
      </c>
      <c r="M10" s="1">
        <f>IF(ISNA(ROUND(C10*INDEX(Lists!$J$2:$L$5,MATCH(A10,Lists!$J$2:$J$5,0),MATCH(B10,Lists!$J$2:$L$2,0)),0)),0,ROUND(C10*INDEX(Lists!$J$2:$L$5,MATCH(A10,Lists!$J$2:$J$5,0),MATCH(B10,Lists!$J$2:$L$2,0)),0))</f>
        <v>0</v>
      </c>
      <c r="N10" s="16">
        <f t="shared" si="5"/>
        <v>0</v>
      </c>
      <c r="O10" s="1">
        <f t="shared" si="6"/>
        <v>0</v>
      </c>
      <c r="P10" s="1">
        <f t="shared" si="7"/>
        <v>0</v>
      </c>
      <c r="Q10" s="1"/>
      <c r="R10" s="1"/>
      <c r="S10" s="1"/>
      <c r="T10" s="1"/>
      <c r="U10" s="1"/>
    </row>
    <row r="11" spans="1:21" x14ac:dyDescent="0.25">
      <c r="A11" s="10"/>
      <c r="B11" s="10"/>
      <c r="C11" s="13"/>
      <c r="D11" s="11"/>
      <c r="E11" s="12"/>
      <c r="F11" s="9" t="str">
        <f t="shared" si="0"/>
        <v>--</v>
      </c>
      <c r="G11" s="7" t="str">
        <f>IF(ISBLANK(A11),"--",ROUND(O11*INDEX(Lists!$F$2:$H$5,MATCH(A11,Lists!$F$2:$F$5,0),MATCH(B11,Lists!$F$2:$H$2,0)),0))</f>
        <v>--</v>
      </c>
      <c r="H11" s="8" t="str">
        <f>IF($B11="eSurvey+SMS",ROUND(P11*INDEX(Lists!$F$2:$H$5,MATCH(A11,Lists!$F$2:$F$5,0),MATCH(B11,Lists!$G$2:$H$2,0)),0),"--")</f>
        <v>--</v>
      </c>
      <c r="I11" s="9" t="str">
        <f t="shared" si="1"/>
        <v>--</v>
      </c>
      <c r="J11" s="9" t="str">
        <f t="shared" si="2"/>
        <v>--</v>
      </c>
      <c r="K11" s="13" t="str">
        <f t="shared" si="3"/>
        <v>--</v>
      </c>
      <c r="L11" s="13" t="str">
        <f t="shared" si="4"/>
        <v>--</v>
      </c>
      <c r="M11" s="1">
        <f>IF(ISNA(ROUND(C11*INDEX(Lists!$J$2:$L$5,MATCH(A11,Lists!$J$2:$J$5,0),MATCH(B11,Lists!$J$2:$L$2,0)),0)),0,ROUND(C11*INDEX(Lists!$J$2:$L$5,MATCH(A11,Lists!$J$2:$J$5,0),MATCH(B11,Lists!$J$2:$L$2,0)),0))</f>
        <v>0</v>
      </c>
      <c r="N11" s="16">
        <f t="shared" si="5"/>
        <v>0</v>
      </c>
      <c r="O11" s="1">
        <f t="shared" si="6"/>
        <v>0</v>
      </c>
      <c r="P11" s="1">
        <f t="shared" si="7"/>
        <v>0</v>
      </c>
      <c r="Q11" s="1"/>
      <c r="R11" s="1"/>
      <c r="S11" s="1"/>
      <c r="T11" s="1"/>
      <c r="U11" s="1"/>
    </row>
    <row r="12" spans="1:21" x14ac:dyDescent="0.25">
      <c r="A12" s="10"/>
      <c r="B12" s="10"/>
      <c r="C12" s="13"/>
      <c r="D12" s="11"/>
      <c r="E12" s="12"/>
      <c r="F12" s="9" t="str">
        <f t="shared" si="0"/>
        <v>--</v>
      </c>
      <c r="G12" s="7" t="str">
        <f>IF(ISBLANK(A12),"--",ROUND(O12*INDEX(Lists!$F$2:$H$5,MATCH(A12,Lists!$F$2:$F$5,0),MATCH(B12,Lists!$F$2:$H$2,0)),0))</f>
        <v>--</v>
      </c>
      <c r="H12" s="8" t="str">
        <f>IF($B12="eSurvey+SMS",ROUND(P12*INDEX(Lists!$F$2:$H$5,MATCH(A12,Lists!$F$2:$F$5,0),MATCH(B12,Lists!$G$2:$H$2,0)),0),"--")</f>
        <v>--</v>
      </c>
      <c r="I12" s="9" t="str">
        <f t="shared" si="1"/>
        <v>--</v>
      </c>
      <c r="J12" s="9" t="str">
        <f t="shared" si="2"/>
        <v>--</v>
      </c>
      <c r="K12" s="13" t="str">
        <f t="shared" si="3"/>
        <v>--</v>
      </c>
      <c r="L12" s="13" t="str">
        <f t="shared" si="4"/>
        <v>--</v>
      </c>
      <c r="M12" s="1">
        <f>IF(ISNA(ROUND(C12*INDEX(Lists!$J$2:$L$5,MATCH(A12,Lists!$J$2:$J$5,0),MATCH(B12,Lists!$J$2:$L$2,0)),0)),0,ROUND(C12*INDEX(Lists!$J$2:$L$5,MATCH(A12,Lists!$J$2:$J$5,0),MATCH(B12,Lists!$J$2:$L$2,0)),0))</f>
        <v>0</v>
      </c>
      <c r="N12" s="16">
        <f t="shared" si="5"/>
        <v>0</v>
      </c>
      <c r="O12" s="1">
        <f t="shared" si="6"/>
        <v>0</v>
      </c>
      <c r="P12" s="1">
        <f t="shared" si="7"/>
        <v>0</v>
      </c>
      <c r="Q12" s="1"/>
      <c r="R12" s="1"/>
      <c r="S12" s="1"/>
      <c r="T12" s="1"/>
      <c r="U12" s="1"/>
    </row>
    <row r="13" spans="1:21" x14ac:dyDescent="0.25">
      <c r="A13" s="10"/>
      <c r="B13" s="10"/>
      <c r="C13" s="13"/>
      <c r="D13" s="11"/>
      <c r="E13" s="12"/>
      <c r="F13" s="9" t="str">
        <f t="shared" si="0"/>
        <v>--</v>
      </c>
      <c r="G13" s="7" t="str">
        <f>IF(ISBLANK(A13),"--",ROUND(O13*INDEX(Lists!$F$2:$H$5,MATCH(A13,Lists!$F$2:$F$5,0),MATCH(B13,Lists!$F$2:$H$2,0)),0))</f>
        <v>--</v>
      </c>
      <c r="H13" s="8" t="str">
        <f>IF($B13="eSurvey+SMS",ROUND(P13*INDEX(Lists!$F$2:$H$5,MATCH(A13,Lists!$F$2:$F$5,0),MATCH(B13,Lists!$G$2:$H$2,0)),0),"--")</f>
        <v>--</v>
      </c>
      <c r="I13" s="9" t="str">
        <f t="shared" si="1"/>
        <v>--</v>
      </c>
      <c r="J13" s="9" t="str">
        <f t="shared" si="2"/>
        <v>--</v>
      </c>
      <c r="K13" s="13" t="str">
        <f t="shared" si="3"/>
        <v>--</v>
      </c>
      <c r="L13" s="13" t="str">
        <f t="shared" si="4"/>
        <v>--</v>
      </c>
      <c r="M13" s="1">
        <f>IF(ISNA(ROUND(C13*INDEX(Lists!$J$2:$L$5,MATCH(A13,Lists!$J$2:$J$5,0),MATCH(B13,Lists!$J$2:$L$2,0)),0)),0,ROUND(C13*INDEX(Lists!$J$2:$L$5,MATCH(A13,Lists!$J$2:$J$5,0),MATCH(B13,Lists!$J$2:$L$2,0)),0))</f>
        <v>0</v>
      </c>
      <c r="N13" s="16">
        <f t="shared" si="5"/>
        <v>0</v>
      </c>
      <c r="O13" s="1">
        <f t="shared" si="6"/>
        <v>0</v>
      </c>
      <c r="P13" s="1">
        <f t="shared" si="7"/>
        <v>0</v>
      </c>
      <c r="Q13" s="1"/>
      <c r="R13" s="1"/>
      <c r="S13" s="1"/>
      <c r="T13" s="1"/>
      <c r="U13" s="1"/>
    </row>
    <row r="14" spans="1:21" x14ac:dyDescent="0.25">
      <c r="A14" s="10"/>
      <c r="B14" s="10"/>
      <c r="C14" s="13"/>
      <c r="D14" s="11"/>
      <c r="E14" s="12"/>
      <c r="F14" s="9" t="str">
        <f t="shared" si="0"/>
        <v>--</v>
      </c>
      <c r="G14" s="7" t="str">
        <f>IF(ISBLANK(A14),"--",ROUND(O14*INDEX(Lists!$F$2:$H$5,MATCH(A14,Lists!$F$2:$F$5,0),MATCH(B14,Lists!$F$2:$H$2,0)),0))</f>
        <v>--</v>
      </c>
      <c r="H14" s="8" t="str">
        <f>IF($B14="eSurvey+SMS",ROUND(P14*INDEX(Lists!$F$2:$H$5,MATCH(A14,Lists!$F$2:$F$5,0),MATCH(B14,Lists!$G$2:$H$2,0)),0),"--")</f>
        <v>--</v>
      </c>
      <c r="I14" s="9" t="str">
        <f t="shared" si="1"/>
        <v>--</v>
      </c>
      <c r="J14" s="9" t="str">
        <f t="shared" si="2"/>
        <v>--</v>
      </c>
      <c r="K14" s="13" t="str">
        <f t="shared" si="3"/>
        <v>--</v>
      </c>
      <c r="L14" s="13" t="str">
        <f t="shared" si="4"/>
        <v>--</v>
      </c>
      <c r="M14" s="1">
        <f>IF(ISNA(ROUND(C14*INDEX(Lists!$J$2:$L$5,MATCH(A14,Lists!$J$2:$J$5,0),MATCH(B14,Lists!$J$2:$L$2,0)),0)),0,ROUND(C14*INDEX(Lists!$J$2:$L$5,MATCH(A14,Lists!$J$2:$J$5,0),MATCH(B14,Lists!$J$2:$L$2,0)),0))</f>
        <v>0</v>
      </c>
      <c r="N14" s="16">
        <f t="shared" si="5"/>
        <v>0</v>
      </c>
      <c r="O14" s="1">
        <f t="shared" si="6"/>
        <v>0</v>
      </c>
      <c r="P14" s="1">
        <f t="shared" si="7"/>
        <v>0</v>
      </c>
      <c r="Q14" s="1"/>
      <c r="R14" s="1"/>
      <c r="S14" s="1"/>
      <c r="T14" s="1"/>
      <c r="U14" s="1"/>
    </row>
    <row r="15" spans="1:21" x14ac:dyDescent="0.25">
      <c r="A15" s="10"/>
      <c r="B15" s="10"/>
      <c r="C15" s="13"/>
      <c r="D15" s="11"/>
      <c r="E15" s="12"/>
      <c r="F15" s="9" t="str">
        <f t="shared" si="0"/>
        <v>--</v>
      </c>
      <c r="G15" s="7" t="str">
        <f>IF(ISBLANK(A15),"--",ROUND(O15*INDEX(Lists!$F$2:$H$5,MATCH(A15,Lists!$F$2:$F$5,0),MATCH(B15,Lists!$F$2:$H$2,0)),0))</f>
        <v>--</v>
      </c>
      <c r="H15" s="8" t="str">
        <f>IF($B15="eSurvey+SMS",ROUND(P15*INDEX(Lists!$F$2:$H$5,MATCH(A15,Lists!$F$2:$F$5,0),MATCH(B15,Lists!$G$2:$H$2,0)),0),"--")</f>
        <v>--</v>
      </c>
      <c r="I15" s="9" t="str">
        <f t="shared" si="1"/>
        <v>--</v>
      </c>
      <c r="J15" s="9" t="str">
        <f t="shared" si="2"/>
        <v>--</v>
      </c>
      <c r="K15" s="13" t="str">
        <f t="shared" si="3"/>
        <v>--</v>
      </c>
      <c r="L15" s="13" t="str">
        <f t="shared" si="4"/>
        <v>--</v>
      </c>
      <c r="M15" s="1">
        <f>IF(ISNA(ROUND(C15*INDEX(Lists!$J$2:$L$5,MATCH(A15,Lists!$J$2:$J$5,0),MATCH(B15,Lists!$J$2:$L$2,0)),0)),0,ROUND(C15*INDEX(Lists!$J$2:$L$5,MATCH(A15,Lists!$J$2:$J$5,0),MATCH(B15,Lists!$J$2:$L$2,0)),0))</f>
        <v>0</v>
      </c>
      <c r="N15" s="16">
        <f t="shared" si="5"/>
        <v>0</v>
      </c>
      <c r="O15" s="1">
        <f t="shared" si="6"/>
        <v>0</v>
      </c>
      <c r="P15" s="1">
        <f t="shared" si="7"/>
        <v>0</v>
      </c>
      <c r="Q15" s="1"/>
      <c r="R15" s="1"/>
      <c r="S15" s="1"/>
      <c r="T15" s="1"/>
      <c r="U15" s="1"/>
    </row>
    <row r="16" spans="1:21" x14ac:dyDescent="0.25">
      <c r="A16" s="10"/>
      <c r="B16" s="10"/>
      <c r="C16" s="13"/>
      <c r="D16" s="11"/>
      <c r="E16" s="12"/>
      <c r="F16" s="9" t="str">
        <f t="shared" si="0"/>
        <v>--</v>
      </c>
      <c r="G16" s="7" t="str">
        <f>IF(ISBLANK(A16),"--",ROUND(O16*INDEX(Lists!$F$2:$H$5,MATCH(A16,Lists!$F$2:$F$5,0),MATCH(B16,Lists!$F$2:$H$2,0)),0))</f>
        <v>--</v>
      </c>
      <c r="H16" s="8" t="str">
        <f>IF($B16="eSurvey+SMS",ROUND(P16*INDEX(Lists!$F$2:$H$5,MATCH(A16,Lists!$F$2:$F$5,0),MATCH(B16,Lists!$G$2:$H$2,0)),0),"--")</f>
        <v>--</v>
      </c>
      <c r="I16" s="9" t="str">
        <f t="shared" si="1"/>
        <v>--</v>
      </c>
      <c r="J16" s="9" t="str">
        <f t="shared" si="2"/>
        <v>--</v>
      </c>
      <c r="K16" s="13" t="str">
        <f t="shared" si="3"/>
        <v>--</v>
      </c>
      <c r="L16" s="13" t="str">
        <f t="shared" si="4"/>
        <v>--</v>
      </c>
      <c r="M16" s="1">
        <f>IF(ISNA(ROUND(C16*INDEX(Lists!$J$2:$L$5,MATCH(A16,Lists!$J$2:$J$5,0),MATCH(B16,Lists!$J$2:$L$2,0)),0)),0,ROUND(C16*INDEX(Lists!$J$2:$L$5,MATCH(A16,Lists!$J$2:$J$5,0),MATCH(B16,Lists!$J$2:$L$2,0)),0))</f>
        <v>0</v>
      </c>
      <c r="N16" s="16">
        <f t="shared" si="5"/>
        <v>0</v>
      </c>
      <c r="O16" s="1">
        <f t="shared" si="6"/>
        <v>0</v>
      </c>
      <c r="P16" s="1">
        <f t="shared" si="7"/>
        <v>0</v>
      </c>
      <c r="Q16" s="1"/>
      <c r="R16" s="1"/>
      <c r="S16" s="1"/>
      <c r="T16" s="1"/>
      <c r="U16" s="1"/>
    </row>
    <row r="17" spans="1:21" x14ac:dyDescent="0.25">
      <c r="A17" s="10"/>
      <c r="B17" s="10"/>
      <c r="C17" s="13"/>
      <c r="D17" s="11"/>
      <c r="E17" s="12"/>
      <c r="F17" s="9" t="str">
        <f t="shared" si="0"/>
        <v>--</v>
      </c>
      <c r="G17" s="7" t="str">
        <f>IF(ISBLANK(A17),"--",ROUND(O17*INDEX(Lists!$F$2:$H$5,MATCH(A17,Lists!$F$2:$F$5,0),MATCH(B17,Lists!$F$2:$H$2,0)),0))</f>
        <v>--</v>
      </c>
      <c r="H17" s="8" t="str">
        <f>IF($B17="eSurvey+SMS",ROUND(P17*INDEX(Lists!$F$2:$H$5,MATCH(A17,Lists!$F$2:$F$5,0),MATCH(B17,Lists!$G$2:$H$2,0)),0),"--")</f>
        <v>--</v>
      </c>
      <c r="I17" s="9" t="str">
        <f t="shared" si="1"/>
        <v>--</v>
      </c>
      <c r="J17" s="9" t="str">
        <f t="shared" si="2"/>
        <v>--</v>
      </c>
      <c r="K17" s="13" t="str">
        <f t="shared" si="3"/>
        <v>--</v>
      </c>
      <c r="L17" s="13" t="str">
        <f t="shared" si="4"/>
        <v>--</v>
      </c>
      <c r="M17" s="1">
        <f>IF(ISNA(ROUND(C17*INDEX(Lists!$J$2:$L$5,MATCH(A17,Lists!$J$2:$J$5,0),MATCH(B17,Lists!$J$2:$L$2,0)),0)),0,ROUND(C17*INDEX(Lists!$J$2:$L$5,MATCH(A17,Lists!$J$2:$J$5,0),MATCH(B17,Lists!$J$2:$L$2,0)),0))</f>
        <v>0</v>
      </c>
      <c r="N17" s="16">
        <f t="shared" si="5"/>
        <v>0</v>
      </c>
      <c r="O17" s="1">
        <f t="shared" si="6"/>
        <v>0</v>
      </c>
      <c r="P17" s="1">
        <f t="shared" si="7"/>
        <v>0</v>
      </c>
      <c r="Q17" s="1"/>
      <c r="R17" s="1"/>
      <c r="S17" s="1"/>
      <c r="T17" s="1"/>
      <c r="U17" s="1"/>
    </row>
    <row r="18" spans="1:21" x14ac:dyDescent="0.25">
      <c r="A18" s="10"/>
      <c r="B18" s="10"/>
      <c r="C18" s="13"/>
      <c r="D18" s="11"/>
      <c r="E18" s="12"/>
      <c r="F18" s="9" t="str">
        <f t="shared" si="0"/>
        <v>--</v>
      </c>
      <c r="G18" s="7" t="str">
        <f>IF(ISBLANK(A18),"--",ROUND(O18*INDEX(Lists!$F$2:$H$5,MATCH(A18,Lists!$F$2:$F$5,0),MATCH(B18,Lists!$F$2:$H$2,0)),0))</f>
        <v>--</v>
      </c>
      <c r="H18" s="8" t="str">
        <f>IF($B18="eSurvey+SMS",ROUND(P18*INDEX(Lists!$F$2:$H$5,MATCH(A18,Lists!$F$2:$F$5,0),MATCH(B18,Lists!$G$2:$H$2,0)),0),"--")</f>
        <v>--</v>
      </c>
      <c r="I18" s="9" t="str">
        <f t="shared" si="1"/>
        <v>--</v>
      </c>
      <c r="J18" s="9" t="str">
        <f t="shared" si="2"/>
        <v>--</v>
      </c>
      <c r="K18" s="13" t="str">
        <f t="shared" si="3"/>
        <v>--</v>
      </c>
      <c r="L18" s="13" t="str">
        <f t="shared" si="4"/>
        <v>--</v>
      </c>
      <c r="M18" s="1">
        <f>IF(ISNA(ROUND(C18*INDEX(Lists!$J$2:$L$5,MATCH(A18,Lists!$J$2:$J$5,0),MATCH(B18,Lists!$J$2:$L$2,0)),0)),0,ROUND(C18*INDEX(Lists!$J$2:$L$5,MATCH(A18,Lists!$J$2:$J$5,0),MATCH(B18,Lists!$J$2:$L$2,0)),0))</f>
        <v>0</v>
      </c>
      <c r="N18" s="16">
        <f t="shared" si="5"/>
        <v>0</v>
      </c>
      <c r="O18" s="1">
        <f t="shared" si="6"/>
        <v>0</v>
      </c>
      <c r="P18" s="1">
        <f t="shared" si="7"/>
        <v>0</v>
      </c>
      <c r="Q18" s="1"/>
      <c r="R18" s="1"/>
      <c r="S18" s="1"/>
      <c r="T18" s="1"/>
      <c r="U18" s="1"/>
    </row>
    <row r="19" spans="1:21" x14ac:dyDescent="0.25">
      <c r="A19" s="10"/>
      <c r="B19" s="10"/>
      <c r="C19" s="13"/>
      <c r="D19" s="11"/>
      <c r="E19" s="12"/>
      <c r="F19" s="9" t="str">
        <f t="shared" si="0"/>
        <v>--</v>
      </c>
      <c r="G19" s="7" t="str">
        <f>IF(ISBLANK(A19),"--",ROUND(O19*INDEX(Lists!$F$2:$H$5,MATCH(A19,Lists!$F$2:$F$5,0),MATCH(B19,Lists!$F$2:$H$2,0)),0))</f>
        <v>--</v>
      </c>
      <c r="H19" s="8" t="str">
        <f>IF($B19="eSurvey+SMS",ROUND(P19*INDEX(Lists!$F$2:$H$5,MATCH(A19,Lists!$F$2:$F$5,0),MATCH(B19,Lists!$G$2:$H$2,0)),0),"--")</f>
        <v>--</v>
      </c>
      <c r="I19" s="9" t="str">
        <f t="shared" si="1"/>
        <v>--</v>
      </c>
      <c r="J19" s="9" t="str">
        <f t="shared" si="2"/>
        <v>--</v>
      </c>
      <c r="K19" s="13" t="str">
        <f t="shared" si="3"/>
        <v>--</v>
      </c>
      <c r="L19" s="13" t="str">
        <f t="shared" si="4"/>
        <v>--</v>
      </c>
      <c r="M19" s="1">
        <f>IF(ISNA(ROUND(C19*INDEX(Lists!$J$2:$L$5,MATCH(A19,Lists!$J$2:$J$5,0),MATCH(B19,Lists!$J$2:$L$2,0)),0)),0,ROUND(C19*INDEX(Lists!$J$2:$L$5,MATCH(A19,Lists!$J$2:$J$5,0),MATCH(B19,Lists!$J$2:$L$2,0)),0))</f>
        <v>0</v>
      </c>
      <c r="N19" s="16">
        <f t="shared" si="5"/>
        <v>0</v>
      </c>
      <c r="O19" s="1">
        <f t="shared" si="6"/>
        <v>0</v>
      </c>
      <c r="P19" s="1">
        <f t="shared" si="7"/>
        <v>0</v>
      </c>
      <c r="Q19" s="1"/>
      <c r="R19" s="1"/>
      <c r="S19" s="1"/>
      <c r="T19" s="1"/>
      <c r="U19" s="1"/>
    </row>
    <row r="20" spans="1:21" x14ac:dyDescent="0.25">
      <c r="A20" s="10"/>
      <c r="B20" s="10"/>
      <c r="C20" s="13"/>
      <c r="D20" s="11"/>
      <c r="E20" s="12"/>
      <c r="F20" s="9" t="str">
        <f t="shared" si="0"/>
        <v>--</v>
      </c>
      <c r="G20" s="7" t="str">
        <f>IF(ISBLANK(A20),"--",ROUND(O20*INDEX(Lists!$F$2:$H$5,MATCH(A20,Lists!$F$2:$F$5,0),MATCH(B20,Lists!$F$2:$H$2,0)),0))</f>
        <v>--</v>
      </c>
      <c r="H20" s="8" t="str">
        <f>IF($B20="eSurvey+SMS",ROUND(P20*INDEX(Lists!$F$2:$H$5,MATCH(A20,Lists!$F$2:$F$5,0),MATCH(B20,Lists!$G$2:$H$2,0)),0),"--")</f>
        <v>--</v>
      </c>
      <c r="I20" s="9" t="str">
        <f t="shared" si="1"/>
        <v>--</v>
      </c>
      <c r="J20" s="9" t="str">
        <f t="shared" si="2"/>
        <v>--</v>
      </c>
      <c r="K20" s="13" t="str">
        <f t="shared" si="3"/>
        <v>--</v>
      </c>
      <c r="L20" s="13" t="str">
        <f t="shared" si="4"/>
        <v>--</v>
      </c>
      <c r="M20" s="1">
        <f>IF(ISNA(ROUND(C20*INDEX(Lists!$J$2:$L$5,MATCH(A20,Lists!$J$2:$J$5,0),MATCH(B20,Lists!$J$2:$L$2,0)),0)),0,ROUND(C20*INDEX(Lists!$J$2:$L$5,MATCH(A20,Lists!$J$2:$J$5,0),MATCH(B20,Lists!$J$2:$L$2,0)),0))</f>
        <v>0</v>
      </c>
      <c r="N20" s="16">
        <f t="shared" si="5"/>
        <v>0</v>
      </c>
      <c r="O20" s="1">
        <f t="shared" si="6"/>
        <v>0</v>
      </c>
      <c r="P20" s="1">
        <f t="shared" si="7"/>
        <v>0</v>
      </c>
      <c r="Q20" s="1"/>
      <c r="R20" s="1"/>
      <c r="S20" s="1"/>
      <c r="T20" s="1"/>
      <c r="U20" s="1"/>
    </row>
    <row r="21" spans="1:21" x14ac:dyDescent="0.25">
      <c r="A21" s="10"/>
      <c r="B21" s="10"/>
      <c r="C21" s="13"/>
      <c r="D21" s="11"/>
      <c r="E21" s="12"/>
      <c r="F21" s="9" t="str">
        <f t="shared" si="0"/>
        <v>--</v>
      </c>
      <c r="G21" s="7" t="str">
        <f>IF(ISBLANK(A21),"--",ROUND(O21*INDEX(Lists!$F$2:$H$5,MATCH(A21,Lists!$F$2:$F$5,0),MATCH(B21,Lists!$F$2:$H$2,0)),0))</f>
        <v>--</v>
      </c>
      <c r="H21" s="8" t="str">
        <f>IF($B21="eSurvey+SMS",ROUND(P21*INDEX(Lists!$F$2:$H$5,MATCH(A21,Lists!$F$2:$F$5,0),MATCH(B21,Lists!$G$2:$H$2,0)),0),"--")</f>
        <v>--</v>
      </c>
      <c r="I21" s="9" t="str">
        <f t="shared" si="1"/>
        <v>--</v>
      </c>
      <c r="J21" s="9" t="str">
        <f t="shared" si="2"/>
        <v>--</v>
      </c>
      <c r="K21" s="13" t="str">
        <f t="shared" si="3"/>
        <v>--</v>
      </c>
      <c r="L21" s="13" t="str">
        <f t="shared" si="4"/>
        <v>--</v>
      </c>
      <c r="M21" s="1">
        <f>IF(ISNA(ROUND(C21*INDEX(Lists!$J$2:$L$5,MATCH(A21,Lists!$J$2:$J$5,0),MATCH(B21,Lists!$J$2:$L$2,0)),0)),0,ROUND(C21*INDEX(Lists!$J$2:$L$5,MATCH(A21,Lists!$J$2:$J$5,0),MATCH(B21,Lists!$J$2:$L$2,0)),0))</f>
        <v>0</v>
      </c>
      <c r="N21" s="16">
        <f t="shared" si="5"/>
        <v>0</v>
      </c>
      <c r="O21" s="1">
        <f t="shared" si="6"/>
        <v>0</v>
      </c>
      <c r="P21" s="1">
        <f t="shared" si="7"/>
        <v>0</v>
      </c>
      <c r="Q21" s="1"/>
      <c r="R21" s="1"/>
      <c r="S21" s="1"/>
      <c r="T21" s="1"/>
      <c r="U21" s="1"/>
    </row>
    <row r="22" spans="1:21" x14ac:dyDescent="0.25">
      <c r="A22" s="10"/>
      <c r="B22" s="10"/>
      <c r="C22" s="13"/>
      <c r="D22" s="11"/>
      <c r="E22" s="12"/>
      <c r="F22" s="9" t="str">
        <f t="shared" si="0"/>
        <v>--</v>
      </c>
      <c r="G22" s="7" t="str">
        <f>IF(ISBLANK(A22),"--",ROUND(O22*INDEX(Lists!$F$2:$H$5,MATCH(A22,Lists!$F$2:$F$5,0),MATCH(B22,Lists!$F$2:$H$2,0)),0))</f>
        <v>--</v>
      </c>
      <c r="H22" s="8" t="str">
        <f>IF($B22="eSurvey+SMS",ROUND(P22*INDEX(Lists!$F$2:$H$5,MATCH(A22,Lists!$F$2:$F$5,0),MATCH(B22,Lists!$G$2:$H$2,0)),0),"--")</f>
        <v>--</v>
      </c>
      <c r="I22" s="9" t="str">
        <f t="shared" si="1"/>
        <v>--</v>
      </c>
      <c r="J22" s="9" t="str">
        <f t="shared" si="2"/>
        <v>--</v>
      </c>
      <c r="K22" s="13" t="str">
        <f t="shared" si="3"/>
        <v>--</v>
      </c>
      <c r="L22" s="13" t="str">
        <f t="shared" si="4"/>
        <v>--</v>
      </c>
      <c r="M22" s="1">
        <f>IF(ISNA(ROUND(C22*INDEX(Lists!$J$2:$L$5,MATCH(A22,Lists!$J$2:$J$5,0),MATCH(B22,Lists!$J$2:$L$2,0)),0)),0,ROUND(C22*INDEX(Lists!$J$2:$L$5,MATCH(A22,Lists!$J$2:$J$5,0),MATCH(B22,Lists!$J$2:$L$2,0)),0))</f>
        <v>0</v>
      </c>
      <c r="N22" s="16">
        <f t="shared" si="5"/>
        <v>0</v>
      </c>
      <c r="O22" s="1">
        <f t="shared" si="6"/>
        <v>0</v>
      </c>
      <c r="P22" s="1">
        <f t="shared" si="7"/>
        <v>0</v>
      </c>
      <c r="Q22" s="1"/>
      <c r="R22" s="1"/>
      <c r="S22" s="1"/>
      <c r="T22" s="1"/>
      <c r="U22" s="1"/>
    </row>
    <row r="23" spans="1:21" x14ac:dyDescent="0.25">
      <c r="A23" s="10"/>
      <c r="B23" s="10"/>
      <c r="C23" s="13"/>
      <c r="D23" s="11"/>
      <c r="E23" s="12"/>
      <c r="F23" s="9" t="str">
        <f t="shared" si="0"/>
        <v>--</v>
      </c>
      <c r="G23" s="7" t="str">
        <f>IF(ISBLANK(A23),"--",ROUND(O23*INDEX(Lists!$F$2:$H$5,MATCH(A23,Lists!$F$2:$F$5,0),MATCH(B23,Lists!$F$2:$H$2,0)),0))</f>
        <v>--</v>
      </c>
      <c r="H23" s="8" t="str">
        <f>IF($B23="eSurvey+SMS",ROUND(P23*INDEX(Lists!$F$2:$H$5,MATCH(A23,Lists!$F$2:$F$5,0),MATCH(B23,Lists!$G$2:$H$2,0)),0),"--")</f>
        <v>--</v>
      </c>
      <c r="I23" s="9" t="str">
        <f t="shared" si="1"/>
        <v>--</v>
      </c>
      <c r="J23" s="9" t="str">
        <f t="shared" si="2"/>
        <v>--</v>
      </c>
      <c r="K23" s="13" t="str">
        <f t="shared" si="3"/>
        <v>--</v>
      </c>
      <c r="L23" s="13" t="str">
        <f t="shared" si="4"/>
        <v>--</v>
      </c>
      <c r="M23" s="1">
        <f>IF(ISNA(ROUND(C23*INDEX(Lists!$J$2:$L$5,MATCH(A23,Lists!$J$2:$J$5,0),MATCH(B23,Lists!$J$2:$L$2,0)),0)),0,ROUND(C23*INDEX(Lists!$J$2:$L$5,MATCH(A23,Lists!$J$2:$J$5,0),MATCH(B23,Lists!$J$2:$L$2,0)),0))</f>
        <v>0</v>
      </c>
      <c r="N23" s="16">
        <f t="shared" si="5"/>
        <v>0</v>
      </c>
      <c r="O23" s="1">
        <f t="shared" si="6"/>
        <v>0</v>
      </c>
      <c r="P23" s="1">
        <f t="shared" si="7"/>
        <v>0</v>
      </c>
      <c r="Q23" s="1"/>
      <c r="R23" s="1"/>
      <c r="S23" s="1"/>
      <c r="T23" s="1"/>
      <c r="U23" s="1"/>
    </row>
    <row r="24" spans="1:21" x14ac:dyDescent="0.25">
      <c r="A24" s="10"/>
      <c r="B24" s="10"/>
      <c r="C24" s="13"/>
      <c r="D24" s="11"/>
      <c r="E24" s="12"/>
      <c r="F24" s="9" t="str">
        <f t="shared" si="0"/>
        <v>--</v>
      </c>
      <c r="G24" s="7" t="str">
        <f>IF(ISBLANK(A24),"--",ROUND(O24*INDEX(Lists!$F$2:$H$5,MATCH(A24,Lists!$F$2:$F$5,0),MATCH(B24,Lists!$F$2:$H$2,0)),0))</f>
        <v>--</v>
      </c>
      <c r="H24" s="8" t="str">
        <f>IF($B24="eSurvey+SMS",ROUND(P24*INDEX(Lists!$F$2:$H$5,MATCH(A24,Lists!$F$2:$F$5,0),MATCH(B24,Lists!$G$2:$H$2,0)),0),"--")</f>
        <v>--</v>
      </c>
      <c r="I24" s="9" t="str">
        <f t="shared" si="1"/>
        <v>--</v>
      </c>
      <c r="J24" s="9" t="str">
        <f t="shared" si="2"/>
        <v>--</v>
      </c>
      <c r="K24" s="13" t="str">
        <f t="shared" si="3"/>
        <v>--</v>
      </c>
      <c r="L24" s="13" t="str">
        <f t="shared" si="4"/>
        <v>--</v>
      </c>
      <c r="M24" s="1">
        <f>IF(ISNA(ROUND(C24*INDEX(Lists!$J$2:$L$5,MATCH(A24,Lists!$J$2:$J$5,0),MATCH(B24,Lists!$J$2:$L$2,0)),0)),0,ROUND(C24*INDEX(Lists!$J$2:$L$5,MATCH(A24,Lists!$J$2:$J$5,0),MATCH(B24,Lists!$J$2:$L$2,0)),0))</f>
        <v>0</v>
      </c>
      <c r="N24" s="16">
        <f t="shared" si="5"/>
        <v>0</v>
      </c>
      <c r="O24" s="1">
        <f t="shared" si="6"/>
        <v>0</v>
      </c>
      <c r="P24" s="1">
        <f t="shared" si="7"/>
        <v>0</v>
      </c>
      <c r="Q24" s="1"/>
      <c r="R24" s="1"/>
      <c r="S24" s="1"/>
      <c r="T24" s="1"/>
      <c r="U24" s="1"/>
    </row>
    <row r="25" spans="1:21" x14ac:dyDescent="0.25">
      <c r="A25" s="10"/>
      <c r="B25" s="10"/>
      <c r="C25" s="13"/>
      <c r="D25" s="11"/>
      <c r="E25" s="12"/>
      <c r="F25" s="9" t="str">
        <f t="shared" si="0"/>
        <v>--</v>
      </c>
      <c r="G25" s="7" t="str">
        <f>IF(ISBLANK(A25),"--",ROUND(O25*INDEX(Lists!$F$2:$H$5,MATCH(A25,Lists!$F$2:$F$5,0),MATCH(B25,Lists!$F$2:$H$2,0)),0))</f>
        <v>--</v>
      </c>
      <c r="H25" s="8" t="str">
        <f>IF($B25="eSurvey+SMS",ROUND(P25*INDEX(Lists!$F$2:$H$5,MATCH(A25,Lists!$F$2:$F$5,0),MATCH(B25,Lists!$G$2:$H$2,0)),0),"--")</f>
        <v>--</v>
      </c>
      <c r="I25" s="9" t="str">
        <f t="shared" si="1"/>
        <v>--</v>
      </c>
      <c r="J25" s="9" t="str">
        <f t="shared" si="2"/>
        <v>--</v>
      </c>
      <c r="K25" s="13" t="str">
        <f t="shared" si="3"/>
        <v>--</v>
      </c>
      <c r="L25" s="13" t="str">
        <f t="shared" si="4"/>
        <v>--</v>
      </c>
      <c r="M25" s="1">
        <f>IF(ISNA(ROUND(C25*INDEX(Lists!$J$2:$L$5,MATCH(A25,Lists!$J$2:$J$5,0),MATCH(B25,Lists!$J$2:$L$2,0)),0)),0,ROUND(C25*INDEX(Lists!$J$2:$L$5,MATCH(A25,Lists!$J$2:$J$5,0),MATCH(B25,Lists!$J$2:$L$2,0)),0))</f>
        <v>0</v>
      </c>
      <c r="N25" s="16">
        <f t="shared" si="5"/>
        <v>0</v>
      </c>
      <c r="O25" s="1">
        <f t="shared" si="6"/>
        <v>0</v>
      </c>
      <c r="P25" s="1">
        <f t="shared" si="7"/>
        <v>0</v>
      </c>
      <c r="Q25" s="1"/>
      <c r="R25" s="1"/>
      <c r="S25" s="1"/>
      <c r="T25" s="1"/>
      <c r="U25" s="1"/>
    </row>
    <row r="26" spans="1:21" x14ac:dyDescent="0.25">
      <c r="A26" s="10"/>
      <c r="B26" s="10"/>
      <c r="C26" s="13"/>
      <c r="D26" s="11"/>
      <c r="E26" s="12"/>
      <c r="F26" s="9" t="str">
        <f t="shared" si="0"/>
        <v>--</v>
      </c>
      <c r="G26" s="7" t="str">
        <f>IF(ISBLANK(A26),"--",ROUND(O26*INDEX(Lists!$F$2:$H$5,MATCH(A26,Lists!$F$2:$F$5,0),MATCH(B26,Lists!$F$2:$H$2,0)),0))</f>
        <v>--</v>
      </c>
      <c r="H26" s="8" t="str">
        <f>IF($B26="eSurvey+SMS",ROUND(P26*INDEX(Lists!$F$2:$H$5,MATCH(A26,Lists!$F$2:$F$5,0),MATCH(B26,Lists!$G$2:$H$2,0)),0),"--")</f>
        <v>--</v>
      </c>
      <c r="I26" s="9" t="str">
        <f t="shared" si="1"/>
        <v>--</v>
      </c>
      <c r="J26" s="9" t="str">
        <f t="shared" si="2"/>
        <v>--</v>
      </c>
      <c r="K26" s="13" t="str">
        <f t="shared" si="3"/>
        <v>--</v>
      </c>
      <c r="L26" s="13" t="str">
        <f t="shared" si="4"/>
        <v>--</v>
      </c>
      <c r="M26" s="1">
        <f>IF(ISNA(ROUND(C26*INDEX(Lists!$J$2:$L$5,MATCH(A26,Lists!$J$2:$J$5,0),MATCH(B26,Lists!$J$2:$L$2,0)),0)),0,ROUND(C26*INDEX(Lists!$J$2:$L$5,MATCH(A26,Lists!$J$2:$J$5,0),MATCH(B26,Lists!$J$2:$L$2,0)),0))</f>
        <v>0</v>
      </c>
      <c r="N26" s="16">
        <f t="shared" si="5"/>
        <v>0</v>
      </c>
      <c r="O26" s="1">
        <f t="shared" si="6"/>
        <v>0</v>
      </c>
      <c r="P26" s="1">
        <f t="shared" si="7"/>
        <v>0</v>
      </c>
      <c r="Q26" s="1"/>
      <c r="R26" s="1"/>
      <c r="S26" s="1"/>
      <c r="T26" s="1"/>
      <c r="U26" s="1"/>
    </row>
    <row r="27" spans="1:21" x14ac:dyDescent="0.25">
      <c r="A27" s="10"/>
      <c r="B27" s="10"/>
      <c r="C27" s="13"/>
      <c r="D27" s="11"/>
      <c r="E27" s="12"/>
      <c r="F27" s="9" t="str">
        <f t="shared" si="0"/>
        <v>--</v>
      </c>
      <c r="G27" s="7" t="str">
        <f>IF(ISBLANK(A27),"--",ROUND(O27*INDEX(Lists!$F$2:$H$5,MATCH(A27,Lists!$F$2:$F$5,0),MATCH(B27,Lists!$F$2:$H$2,0)),0))</f>
        <v>--</v>
      </c>
      <c r="H27" s="8" t="str">
        <f>IF($B27="eSurvey+SMS",ROUND(P27*INDEX(Lists!$F$2:$H$5,MATCH(A27,Lists!$F$2:$F$5,0),MATCH(B27,Lists!$G$2:$H$2,0)),0),"--")</f>
        <v>--</v>
      </c>
      <c r="I27" s="9" t="str">
        <f t="shared" si="1"/>
        <v>--</v>
      </c>
      <c r="J27" s="9" t="str">
        <f t="shared" si="2"/>
        <v>--</v>
      </c>
      <c r="K27" s="13" t="str">
        <f t="shared" si="3"/>
        <v>--</v>
      </c>
      <c r="L27" s="13" t="str">
        <f t="shared" si="4"/>
        <v>--</v>
      </c>
      <c r="M27" s="1">
        <f>IF(ISNA(ROUND(C27*INDEX(Lists!$J$2:$L$5,MATCH(A27,Lists!$J$2:$J$5,0),MATCH(B27,Lists!$J$2:$L$2,0)),0)),0,ROUND(C27*INDEX(Lists!$J$2:$L$5,MATCH(A27,Lists!$J$2:$J$5,0),MATCH(B27,Lists!$J$2:$L$2,0)),0))</f>
        <v>0</v>
      </c>
      <c r="N27" s="16">
        <f t="shared" si="5"/>
        <v>0</v>
      </c>
      <c r="O27" s="1">
        <f t="shared" si="6"/>
        <v>0</v>
      </c>
      <c r="P27" s="1">
        <f t="shared" si="7"/>
        <v>0</v>
      </c>
      <c r="Q27" s="1"/>
      <c r="R27" s="1"/>
      <c r="S27" s="1"/>
      <c r="T27" s="1"/>
      <c r="U27" s="1"/>
    </row>
    <row r="28" spans="1:21" x14ac:dyDescent="0.25">
      <c r="A28" s="10"/>
      <c r="B28" s="10"/>
      <c r="C28" s="13"/>
      <c r="D28" s="11"/>
      <c r="E28" s="12"/>
      <c r="F28" s="9" t="str">
        <f t="shared" si="0"/>
        <v>--</v>
      </c>
      <c r="G28" s="7" t="str">
        <f>IF(ISBLANK(A28),"--",ROUND(O28*INDEX(Lists!$F$2:$H$5,MATCH(A28,Lists!$F$2:$F$5,0),MATCH(B28,Lists!$F$2:$H$2,0)),0))</f>
        <v>--</v>
      </c>
      <c r="H28" s="8" t="str">
        <f>IF($B28="eSurvey+SMS",ROUND(P28*INDEX(Lists!$F$2:$H$5,MATCH(A28,Lists!$F$2:$F$5,0),MATCH(B28,Lists!$G$2:$H$2,0)),0),"--")</f>
        <v>--</v>
      </c>
      <c r="I28" s="9" t="str">
        <f t="shared" si="1"/>
        <v>--</v>
      </c>
      <c r="J28" s="9" t="str">
        <f t="shared" si="2"/>
        <v>--</v>
      </c>
      <c r="K28" s="13" t="str">
        <f t="shared" si="3"/>
        <v>--</v>
      </c>
      <c r="L28" s="13" t="str">
        <f t="shared" si="4"/>
        <v>--</v>
      </c>
      <c r="M28" s="1">
        <f>IF(ISNA(ROUND(C28*INDEX(Lists!$J$2:$L$5,MATCH(A28,Lists!$J$2:$J$5,0),MATCH(B28,Lists!$J$2:$L$2,0)),0)),0,ROUND(C28*INDEX(Lists!$J$2:$L$5,MATCH(A28,Lists!$J$2:$J$5,0),MATCH(B28,Lists!$J$2:$L$2,0)),0))</f>
        <v>0</v>
      </c>
      <c r="N28" s="16">
        <f t="shared" si="5"/>
        <v>0</v>
      </c>
      <c r="O28" s="1">
        <f t="shared" si="6"/>
        <v>0</v>
      </c>
      <c r="P28" s="1">
        <f t="shared" si="7"/>
        <v>0</v>
      </c>
      <c r="Q28" s="1"/>
      <c r="R28" s="1"/>
      <c r="S28" s="1"/>
      <c r="T28" s="1"/>
      <c r="U28" s="1"/>
    </row>
    <row r="29" spans="1:21" x14ac:dyDescent="0.25">
      <c r="A29" s="10"/>
      <c r="B29" s="10"/>
      <c r="C29" s="13"/>
      <c r="D29" s="11"/>
      <c r="E29" s="12"/>
      <c r="F29" s="9" t="str">
        <f t="shared" si="0"/>
        <v>--</v>
      </c>
      <c r="G29" s="7" t="str">
        <f>IF(ISBLANK(A29),"--",ROUND(O29*INDEX(Lists!$F$2:$H$5,MATCH(A29,Lists!$F$2:$F$5,0),MATCH(B29,Lists!$F$2:$H$2,0)),0))</f>
        <v>--</v>
      </c>
      <c r="H29" s="8" t="str">
        <f>IF($B29="eSurvey+SMS",ROUND(P29*INDEX(Lists!$F$2:$H$5,MATCH(A29,Lists!$F$2:$F$5,0),MATCH(B29,Lists!$G$2:$H$2,0)),0),"--")</f>
        <v>--</v>
      </c>
      <c r="I29" s="9" t="str">
        <f t="shared" si="1"/>
        <v>--</v>
      </c>
      <c r="J29" s="9" t="str">
        <f t="shared" si="2"/>
        <v>--</v>
      </c>
      <c r="K29" s="13" t="str">
        <f t="shared" si="3"/>
        <v>--</v>
      </c>
      <c r="L29" s="13" t="str">
        <f t="shared" si="4"/>
        <v>--</v>
      </c>
      <c r="M29" s="1">
        <f>IF(ISNA(ROUND(C29*INDEX(Lists!$J$2:$L$5,MATCH(A29,Lists!$J$2:$J$5,0),MATCH(B29,Lists!$J$2:$L$2,0)),0)),0,ROUND(C29*INDEX(Lists!$J$2:$L$5,MATCH(A29,Lists!$J$2:$J$5,0),MATCH(B29,Lists!$J$2:$L$2,0)),0))</f>
        <v>0</v>
      </c>
      <c r="N29" s="16">
        <f t="shared" si="5"/>
        <v>0</v>
      </c>
      <c r="O29" s="1">
        <f t="shared" si="6"/>
        <v>0</v>
      </c>
      <c r="P29" s="1">
        <f t="shared" si="7"/>
        <v>0</v>
      </c>
      <c r="Q29" s="1"/>
      <c r="R29" s="1"/>
      <c r="S29" s="1"/>
      <c r="T29" s="1"/>
      <c r="U29" s="1"/>
    </row>
    <row r="30" spans="1:21" x14ac:dyDescent="0.25">
      <c r="A30" s="10"/>
      <c r="B30" s="10"/>
      <c r="C30" s="13"/>
      <c r="D30" s="11"/>
      <c r="E30" s="12"/>
      <c r="F30" s="9" t="str">
        <f t="shared" si="0"/>
        <v>--</v>
      </c>
      <c r="G30" s="7" t="str">
        <f>IF(ISBLANK(A30),"--",ROUND(O30*INDEX(Lists!$F$2:$H$5,MATCH(A30,Lists!$F$2:$F$5,0),MATCH(B30,Lists!$F$2:$H$2,0)),0))</f>
        <v>--</v>
      </c>
      <c r="H30" s="8" t="str">
        <f>IF($B30="eSurvey+SMS",ROUND(P30*INDEX(Lists!$F$2:$H$5,MATCH(A30,Lists!$F$2:$F$5,0),MATCH(B30,Lists!$G$2:$H$2,0)),0),"--")</f>
        <v>--</v>
      </c>
      <c r="I30" s="9" t="str">
        <f t="shared" si="1"/>
        <v>--</v>
      </c>
      <c r="J30" s="9" t="str">
        <f t="shared" si="2"/>
        <v>--</v>
      </c>
      <c r="K30" s="13" t="str">
        <f t="shared" si="3"/>
        <v>--</v>
      </c>
      <c r="L30" s="13" t="str">
        <f t="shared" si="4"/>
        <v>--</v>
      </c>
      <c r="M30" s="1">
        <f>IF(ISNA(ROUND(C30*INDEX(Lists!$J$2:$L$5,MATCH(A30,Lists!$J$2:$J$5,0),MATCH(B30,Lists!$J$2:$L$2,0)),0)),0,ROUND(C30*INDEX(Lists!$J$2:$L$5,MATCH(A30,Lists!$J$2:$J$5,0),MATCH(B30,Lists!$J$2:$L$2,0)),0))</f>
        <v>0</v>
      </c>
      <c r="N30" s="16">
        <f t="shared" si="5"/>
        <v>0</v>
      </c>
      <c r="O30" s="1">
        <f t="shared" si="6"/>
        <v>0</v>
      </c>
      <c r="P30" s="1">
        <f t="shared" si="7"/>
        <v>0</v>
      </c>
      <c r="Q30" s="1"/>
      <c r="R30" s="1"/>
      <c r="S30" s="1"/>
      <c r="T30" s="1"/>
      <c r="U30" s="1"/>
    </row>
    <row r="31" spans="1:21" x14ac:dyDescent="0.25">
      <c r="A31" s="10"/>
      <c r="B31" s="10"/>
      <c r="C31" s="13"/>
      <c r="D31" s="11"/>
      <c r="E31" s="12"/>
      <c r="F31" s="9" t="str">
        <f t="shared" si="0"/>
        <v>--</v>
      </c>
      <c r="G31" s="7" t="str">
        <f>IF(ISBLANK(A31),"--",ROUND(O31*INDEX(Lists!$F$2:$H$5,MATCH(A31,Lists!$F$2:$F$5,0),MATCH(B31,Lists!$F$2:$H$2,0)),0))</f>
        <v>--</v>
      </c>
      <c r="H31" s="8" t="str">
        <f>IF($B31="eSurvey+SMS",ROUND(P31*INDEX(Lists!$F$2:$H$5,MATCH(A31,Lists!$F$2:$F$5,0),MATCH(B31,Lists!$G$2:$H$2,0)),0),"--")</f>
        <v>--</v>
      </c>
      <c r="I31" s="9" t="str">
        <f t="shared" si="1"/>
        <v>--</v>
      </c>
      <c r="J31" s="9" t="str">
        <f t="shared" si="2"/>
        <v>--</v>
      </c>
      <c r="K31" s="13" t="str">
        <f t="shared" si="3"/>
        <v>--</v>
      </c>
      <c r="L31" s="13" t="str">
        <f t="shared" si="4"/>
        <v>--</v>
      </c>
      <c r="M31" s="1">
        <f>IF(ISNA(ROUND(C31*INDEX(Lists!$J$2:$L$5,MATCH(A31,Lists!$J$2:$J$5,0),MATCH(B31,Lists!$J$2:$L$2,0)),0)),0,ROUND(C31*INDEX(Lists!$J$2:$L$5,MATCH(A31,Lists!$J$2:$J$5,0),MATCH(B31,Lists!$J$2:$L$2,0)),0))</f>
        <v>0</v>
      </c>
      <c r="N31" s="16">
        <f t="shared" si="5"/>
        <v>0</v>
      </c>
      <c r="O31" s="1">
        <f t="shared" si="6"/>
        <v>0</v>
      </c>
      <c r="P31" s="1">
        <f t="shared" si="7"/>
        <v>0</v>
      </c>
      <c r="Q31" s="1"/>
      <c r="R31" s="1"/>
      <c r="S31" s="1"/>
      <c r="T31" s="1"/>
      <c r="U31" s="1"/>
    </row>
    <row r="32" spans="1:21" x14ac:dyDescent="0.25">
      <c r="A32" s="10"/>
      <c r="B32" s="10"/>
      <c r="C32" s="13"/>
      <c r="D32" s="11"/>
      <c r="E32" s="12"/>
      <c r="F32" s="9" t="str">
        <f t="shared" si="0"/>
        <v>--</v>
      </c>
      <c r="G32" s="7" t="str">
        <f>IF(ISBLANK(A32),"--",ROUND(O32*INDEX(Lists!$F$2:$H$5,MATCH(A32,Lists!$F$2:$F$5,0),MATCH(B32,Lists!$F$2:$H$2,0)),0))</f>
        <v>--</v>
      </c>
      <c r="H32" s="8" t="str">
        <f>IF($B32="eSurvey+SMS",ROUND(P32*INDEX(Lists!$F$2:$H$5,MATCH(A32,Lists!$F$2:$F$5,0),MATCH(B32,Lists!$G$2:$H$2,0)),0),"--")</f>
        <v>--</v>
      </c>
      <c r="I32" s="9" t="str">
        <f t="shared" si="1"/>
        <v>--</v>
      </c>
      <c r="J32" s="9" t="str">
        <f t="shared" si="2"/>
        <v>--</v>
      </c>
      <c r="K32" s="13" t="str">
        <f t="shared" si="3"/>
        <v>--</v>
      </c>
      <c r="L32" s="13" t="str">
        <f t="shared" si="4"/>
        <v>--</v>
      </c>
      <c r="M32" s="1">
        <f>IF(ISNA(ROUND(C32*INDEX(Lists!$J$2:$L$5,MATCH(A32,Lists!$J$2:$J$5,0),MATCH(B32,Lists!$J$2:$L$2,0)),0)),0,ROUND(C32*INDEX(Lists!$J$2:$L$5,MATCH(A32,Lists!$J$2:$J$5,0),MATCH(B32,Lists!$J$2:$L$2,0)),0))</f>
        <v>0</v>
      </c>
      <c r="N32" s="16">
        <f t="shared" si="5"/>
        <v>0</v>
      </c>
      <c r="O32" s="1">
        <f t="shared" si="6"/>
        <v>0</v>
      </c>
      <c r="P32" s="1">
        <f t="shared" si="7"/>
        <v>0</v>
      </c>
      <c r="Q32" s="1"/>
      <c r="R32" s="1"/>
      <c r="S32" s="1"/>
      <c r="T32" s="1"/>
      <c r="U32" s="1"/>
    </row>
    <row r="33" spans="1:21" x14ac:dyDescent="0.25">
      <c r="A33" s="10"/>
      <c r="B33" s="10"/>
      <c r="C33" s="13"/>
      <c r="D33" s="11"/>
      <c r="E33" s="12"/>
      <c r="F33" s="9" t="str">
        <f t="shared" si="0"/>
        <v>--</v>
      </c>
      <c r="G33" s="7" t="str">
        <f>IF(ISBLANK(A33),"--",ROUND(O33*INDEX(Lists!$F$2:$H$5,MATCH(A33,Lists!$F$2:$F$5,0),MATCH(B33,Lists!$F$2:$H$2,0)),0))</f>
        <v>--</v>
      </c>
      <c r="H33" s="8" t="str">
        <f>IF($B33="eSurvey+SMS",ROUND(P33*INDEX(Lists!$F$2:$H$5,MATCH(A33,Lists!$F$2:$F$5,0),MATCH(B33,Lists!$G$2:$H$2,0)),0),"--")</f>
        <v>--</v>
      </c>
      <c r="I33" s="9" t="str">
        <f t="shared" si="1"/>
        <v>--</v>
      </c>
      <c r="J33" s="9" t="str">
        <f t="shared" si="2"/>
        <v>--</v>
      </c>
      <c r="K33" s="13" t="str">
        <f t="shared" si="3"/>
        <v>--</v>
      </c>
      <c r="L33" s="13" t="str">
        <f t="shared" si="4"/>
        <v>--</v>
      </c>
      <c r="M33" s="1">
        <f>IF(ISNA(ROUND(C33*INDEX(Lists!$J$2:$L$5,MATCH(A33,Lists!$J$2:$J$5,0),MATCH(B33,Lists!$J$2:$L$2,0)),0)),0,ROUND(C33*INDEX(Lists!$J$2:$L$5,MATCH(A33,Lists!$J$2:$J$5,0),MATCH(B33,Lists!$J$2:$L$2,0)),0))</f>
        <v>0</v>
      </c>
      <c r="N33" s="16">
        <f t="shared" si="5"/>
        <v>0</v>
      </c>
      <c r="O33" s="1">
        <f t="shared" si="6"/>
        <v>0</v>
      </c>
      <c r="P33" s="1">
        <f t="shared" si="7"/>
        <v>0</v>
      </c>
      <c r="Q33" s="1"/>
      <c r="R33" s="1"/>
      <c r="S33" s="1"/>
      <c r="T33" s="1"/>
      <c r="U33" s="1"/>
    </row>
    <row r="34" spans="1:21" x14ac:dyDescent="0.25">
      <c r="A34" s="10"/>
      <c r="B34" s="10"/>
      <c r="C34" s="13"/>
      <c r="D34" s="11"/>
      <c r="E34" s="12"/>
      <c r="F34" s="9" t="str">
        <f t="shared" si="0"/>
        <v>--</v>
      </c>
      <c r="G34" s="7" t="str">
        <f>IF(ISBLANK(A34),"--",ROUND(O34*INDEX(Lists!$F$2:$H$5,MATCH(A34,Lists!$F$2:$F$5,0),MATCH(B34,Lists!$F$2:$H$2,0)),0))</f>
        <v>--</v>
      </c>
      <c r="H34" s="8" t="str">
        <f>IF($B34="eSurvey+SMS",ROUND(P34*INDEX(Lists!$F$2:$H$5,MATCH(A34,Lists!$F$2:$F$5,0),MATCH(B34,Lists!$G$2:$H$2,0)),0),"--")</f>
        <v>--</v>
      </c>
      <c r="I34" s="9" t="str">
        <f t="shared" si="1"/>
        <v>--</v>
      </c>
      <c r="J34" s="9" t="str">
        <f t="shared" si="2"/>
        <v>--</v>
      </c>
      <c r="K34" s="13" t="str">
        <f t="shared" si="3"/>
        <v>--</v>
      </c>
      <c r="L34" s="13" t="str">
        <f t="shared" si="4"/>
        <v>--</v>
      </c>
      <c r="M34" s="1">
        <f>IF(ISNA(ROUND(C34*INDEX(Lists!$J$2:$L$5,MATCH(A34,Lists!$J$2:$J$5,0),MATCH(B34,Lists!$J$2:$L$2,0)),0)),0,ROUND(C34*INDEX(Lists!$J$2:$L$5,MATCH(A34,Lists!$J$2:$J$5,0),MATCH(B34,Lists!$J$2:$L$2,0)),0))</f>
        <v>0</v>
      </c>
      <c r="N34" s="16">
        <f t="shared" si="5"/>
        <v>0</v>
      </c>
      <c r="O34" s="1">
        <f t="shared" si="6"/>
        <v>0</v>
      </c>
      <c r="P34" s="1">
        <f t="shared" si="7"/>
        <v>0</v>
      </c>
      <c r="Q34" s="1"/>
      <c r="R34" s="1"/>
      <c r="S34" s="1"/>
      <c r="T34" s="1"/>
      <c r="U34" s="1"/>
    </row>
    <row r="35" spans="1:21" x14ac:dyDescent="0.25">
      <c r="A35" s="10"/>
      <c r="B35" s="10"/>
      <c r="C35" s="13"/>
      <c r="D35" s="11"/>
      <c r="E35" s="12"/>
      <c r="F35" s="9" t="str">
        <f t="shared" si="0"/>
        <v>--</v>
      </c>
      <c r="G35" s="7" t="str">
        <f>IF(ISBLANK(A35),"--",ROUND(O35*INDEX(Lists!$F$2:$H$5,MATCH(A35,Lists!$F$2:$F$5,0),MATCH(B35,Lists!$F$2:$H$2,0)),0))</f>
        <v>--</v>
      </c>
      <c r="H35" s="8" t="str">
        <f>IF($B35="eSurvey+SMS",ROUND(P35*INDEX(Lists!$F$2:$H$5,MATCH(A35,Lists!$F$2:$F$5,0),MATCH(B35,Lists!$G$2:$H$2,0)),0),"--")</f>
        <v>--</v>
      </c>
      <c r="I35" s="9" t="str">
        <f t="shared" si="1"/>
        <v>--</v>
      </c>
      <c r="J35" s="9" t="str">
        <f t="shared" si="2"/>
        <v>--</v>
      </c>
      <c r="K35" s="13" t="str">
        <f t="shared" si="3"/>
        <v>--</v>
      </c>
      <c r="L35" s="13" t="str">
        <f t="shared" si="4"/>
        <v>--</v>
      </c>
      <c r="M35" s="1">
        <f>IF(ISNA(ROUND(C35*INDEX(Lists!$J$2:$L$5,MATCH(A35,Lists!$J$2:$J$5,0),MATCH(B35,Lists!$J$2:$L$2,0)),0)),0,ROUND(C35*INDEX(Lists!$J$2:$L$5,MATCH(A35,Lists!$J$2:$J$5,0),MATCH(B35,Lists!$J$2:$L$2,0)),0))</f>
        <v>0</v>
      </c>
      <c r="N35" s="16">
        <f t="shared" si="5"/>
        <v>0</v>
      </c>
      <c r="O35" s="1">
        <f t="shared" si="6"/>
        <v>0</v>
      </c>
      <c r="P35" s="1">
        <f t="shared" si="7"/>
        <v>0</v>
      </c>
      <c r="Q35" s="1"/>
      <c r="R35" s="1"/>
      <c r="S35" s="1"/>
      <c r="T35" s="1"/>
      <c r="U35" s="1"/>
    </row>
    <row r="36" spans="1:21" x14ac:dyDescent="0.25">
      <c r="A36" s="10"/>
      <c r="B36" s="10"/>
      <c r="C36" s="13"/>
      <c r="D36" s="11"/>
      <c r="E36" s="12"/>
      <c r="F36" s="9" t="str">
        <f t="shared" si="0"/>
        <v>--</v>
      </c>
      <c r="G36" s="7" t="str">
        <f>IF(ISBLANK(A36),"--",ROUND(O36*INDEX(Lists!$F$2:$H$5,MATCH(A36,Lists!$F$2:$F$5,0),MATCH(B36,Lists!$F$2:$H$2,0)),0))</f>
        <v>--</v>
      </c>
      <c r="H36" s="8" t="str">
        <f>IF($B36="eSurvey+SMS",ROUND(P36*INDEX(Lists!$F$2:$H$5,MATCH(A36,Lists!$F$2:$F$5,0),MATCH(B36,Lists!$G$2:$H$2,0)),0),"--")</f>
        <v>--</v>
      </c>
      <c r="I36" s="9" t="str">
        <f t="shared" si="1"/>
        <v>--</v>
      </c>
      <c r="J36" s="9" t="str">
        <f t="shared" si="2"/>
        <v>--</v>
      </c>
      <c r="K36" s="13" t="str">
        <f t="shared" si="3"/>
        <v>--</v>
      </c>
      <c r="L36" s="13" t="str">
        <f t="shared" si="4"/>
        <v>--</v>
      </c>
      <c r="M36" s="1">
        <f>IF(ISNA(ROUND(C36*INDEX(Lists!$J$2:$L$5,MATCH(A36,Lists!$J$2:$J$5,0),MATCH(B36,Lists!$J$2:$L$2,0)),0)),0,ROUND(C36*INDEX(Lists!$J$2:$L$5,MATCH(A36,Lists!$J$2:$J$5,0),MATCH(B36,Lists!$J$2:$L$2,0)),0))</f>
        <v>0</v>
      </c>
      <c r="N36" s="16">
        <f t="shared" si="5"/>
        <v>0</v>
      </c>
      <c r="O36" s="1">
        <f t="shared" si="6"/>
        <v>0</v>
      </c>
      <c r="P36" s="1">
        <f t="shared" si="7"/>
        <v>0</v>
      </c>
      <c r="Q36" s="1"/>
      <c r="R36" s="1"/>
      <c r="S36" s="1"/>
      <c r="T36" s="1"/>
      <c r="U36" s="1"/>
    </row>
    <row r="37" spans="1:21" x14ac:dyDescent="0.25">
      <c r="A37" s="10"/>
      <c r="B37" s="10"/>
      <c r="C37" s="13"/>
      <c r="D37" s="11"/>
      <c r="E37" s="12"/>
      <c r="F37" s="9" t="str">
        <f t="shared" si="0"/>
        <v>--</v>
      </c>
      <c r="G37" s="7" t="str">
        <f>IF(ISBLANK(A37),"--",ROUND(O37*INDEX(Lists!$F$2:$H$5,MATCH(A37,Lists!$F$2:$F$5,0),MATCH(B37,Lists!$F$2:$H$2,0)),0))</f>
        <v>--</v>
      </c>
      <c r="H37" s="8" t="str">
        <f>IF($B37="eSurvey+SMS",ROUND(P37*INDEX(Lists!$F$2:$H$5,MATCH(A37,Lists!$F$2:$F$5,0),MATCH(B37,Lists!$G$2:$H$2,0)),0),"--")</f>
        <v>--</v>
      </c>
      <c r="I37" s="9" t="str">
        <f t="shared" si="1"/>
        <v>--</v>
      </c>
      <c r="J37" s="9" t="str">
        <f t="shared" si="2"/>
        <v>--</v>
      </c>
      <c r="K37" s="13" t="str">
        <f t="shared" si="3"/>
        <v>--</v>
      </c>
      <c r="L37" s="13" t="str">
        <f t="shared" si="4"/>
        <v>--</v>
      </c>
      <c r="M37" s="1">
        <f>IF(ISNA(ROUND(C37*INDEX(Lists!$J$2:$L$5,MATCH(A37,Lists!$J$2:$J$5,0),MATCH(B37,Lists!$J$2:$L$2,0)),0)),0,ROUND(C37*INDEX(Lists!$J$2:$L$5,MATCH(A37,Lists!$J$2:$J$5,0),MATCH(B37,Lists!$J$2:$L$2,0)),0))</f>
        <v>0</v>
      </c>
      <c r="N37" s="16">
        <f t="shared" si="5"/>
        <v>0</v>
      </c>
      <c r="O37" s="1">
        <f t="shared" si="6"/>
        <v>0</v>
      </c>
      <c r="P37" s="1">
        <f t="shared" si="7"/>
        <v>0</v>
      </c>
      <c r="Q37" s="1"/>
      <c r="R37" s="1"/>
      <c r="S37" s="1"/>
      <c r="T37" s="1"/>
      <c r="U37" s="1"/>
    </row>
    <row r="38" spans="1:21" x14ac:dyDescent="0.25">
      <c r="A38" s="10"/>
      <c r="B38" s="10"/>
      <c r="C38" s="13"/>
      <c r="D38" s="11"/>
      <c r="E38" s="12"/>
      <c r="F38" s="9" t="str">
        <f t="shared" si="0"/>
        <v>--</v>
      </c>
      <c r="G38" s="7" t="str">
        <f>IF(ISBLANK(A38),"--",ROUND(O38*INDEX(Lists!$F$2:$H$5,MATCH(A38,Lists!$F$2:$F$5,0),MATCH(B38,Lists!$F$2:$H$2,0)),0))</f>
        <v>--</v>
      </c>
      <c r="H38" s="8" t="str">
        <f>IF($B38="eSurvey+SMS",ROUND(P38*INDEX(Lists!$F$2:$H$5,MATCH(A38,Lists!$F$2:$F$5,0),MATCH(B38,Lists!$G$2:$H$2,0)),0),"--")</f>
        <v>--</v>
      </c>
      <c r="I38" s="9" t="str">
        <f t="shared" si="1"/>
        <v>--</v>
      </c>
      <c r="J38" s="9" t="str">
        <f t="shared" si="2"/>
        <v>--</v>
      </c>
      <c r="K38" s="13" t="str">
        <f t="shared" si="3"/>
        <v>--</v>
      </c>
      <c r="L38" s="13" t="str">
        <f t="shared" si="4"/>
        <v>--</v>
      </c>
      <c r="M38" s="1">
        <f>IF(ISNA(ROUND(C38*INDEX(Lists!$J$2:$L$5,MATCH(A38,Lists!$J$2:$J$5,0),MATCH(B38,Lists!$J$2:$L$2,0)),0)),0,ROUND(C38*INDEX(Lists!$J$2:$L$5,MATCH(A38,Lists!$J$2:$J$5,0),MATCH(B38,Lists!$J$2:$L$2,0)),0))</f>
        <v>0</v>
      </c>
      <c r="N38" s="16">
        <f t="shared" si="5"/>
        <v>0</v>
      </c>
      <c r="O38" s="1">
        <f t="shared" si="6"/>
        <v>0</v>
      </c>
      <c r="P38" s="1">
        <f t="shared" si="7"/>
        <v>0</v>
      </c>
      <c r="Q38" s="1"/>
      <c r="R38" s="1"/>
      <c r="S38" s="1"/>
      <c r="T38" s="1"/>
      <c r="U38" s="1"/>
    </row>
    <row r="39" spans="1:21" x14ac:dyDescent="0.25">
      <c r="A39" s="10"/>
      <c r="B39" s="10"/>
      <c r="C39" s="13"/>
      <c r="D39" s="11"/>
      <c r="E39" s="12"/>
      <c r="F39" s="9" t="str">
        <f t="shared" si="0"/>
        <v>--</v>
      </c>
      <c r="G39" s="7" t="str">
        <f>IF(ISBLANK(A39),"--",ROUND(O39*INDEX(Lists!$F$2:$H$5,MATCH(A39,Lists!$F$2:$F$5,0),MATCH(B39,Lists!$F$2:$H$2,0)),0))</f>
        <v>--</v>
      </c>
      <c r="H39" s="8" t="str">
        <f>IF($B39="eSurvey+SMS",ROUND(P39*INDEX(Lists!$F$2:$H$5,MATCH(A39,Lists!$F$2:$F$5,0),MATCH(B39,Lists!$G$2:$H$2,0)),0),"--")</f>
        <v>--</v>
      </c>
      <c r="I39" s="9" t="str">
        <f t="shared" si="1"/>
        <v>--</v>
      </c>
      <c r="J39" s="9" t="str">
        <f t="shared" si="2"/>
        <v>--</v>
      </c>
      <c r="K39" s="13" t="str">
        <f t="shared" si="3"/>
        <v>--</v>
      </c>
      <c r="L39" s="13" t="str">
        <f t="shared" si="4"/>
        <v>--</v>
      </c>
      <c r="M39" s="1">
        <f>IF(ISNA(ROUND(C39*INDEX(Lists!$J$2:$L$5,MATCH(A39,Lists!$J$2:$J$5,0),MATCH(B39,Lists!$J$2:$L$2,0)),0)),0,ROUND(C39*INDEX(Lists!$J$2:$L$5,MATCH(A39,Lists!$J$2:$J$5,0),MATCH(B39,Lists!$J$2:$L$2,0)),0))</f>
        <v>0</v>
      </c>
      <c r="N39" s="16">
        <f t="shared" si="5"/>
        <v>0</v>
      </c>
      <c r="O39" s="1">
        <f t="shared" si="6"/>
        <v>0</v>
      </c>
      <c r="P39" s="1">
        <f t="shared" si="7"/>
        <v>0</v>
      </c>
      <c r="Q39" s="1"/>
      <c r="R39" s="1"/>
      <c r="S39" s="1"/>
      <c r="T39" s="1"/>
      <c r="U39" s="1"/>
    </row>
    <row r="40" spans="1:21" x14ac:dyDescent="0.25">
      <c r="A40" s="10"/>
      <c r="B40" s="10"/>
      <c r="C40" s="13"/>
      <c r="D40" s="11"/>
      <c r="E40" s="12"/>
      <c r="F40" s="9" t="str">
        <f t="shared" si="0"/>
        <v>--</v>
      </c>
      <c r="G40" s="7" t="str">
        <f>IF(ISBLANK(A40),"--",ROUND(O40*INDEX(Lists!$F$2:$H$5,MATCH(A40,Lists!$F$2:$F$5,0),MATCH(B40,Lists!$F$2:$H$2,0)),0))</f>
        <v>--</v>
      </c>
      <c r="H40" s="8" t="str">
        <f>IF($B40="eSurvey+SMS",ROUND(P40*INDEX(Lists!$F$2:$H$5,MATCH(A40,Lists!$F$2:$F$5,0),MATCH(B40,Lists!$G$2:$H$2,0)),0),"--")</f>
        <v>--</v>
      </c>
      <c r="I40" s="9" t="str">
        <f t="shared" si="1"/>
        <v>--</v>
      </c>
      <c r="J40" s="9" t="str">
        <f t="shared" si="2"/>
        <v>--</v>
      </c>
      <c r="K40" s="13" t="str">
        <f t="shared" si="3"/>
        <v>--</v>
      </c>
      <c r="L40" s="13" t="str">
        <f t="shared" si="4"/>
        <v>--</v>
      </c>
      <c r="M40" s="1">
        <f>IF(ISNA(ROUND(C40*INDEX(Lists!$J$2:$L$5,MATCH(A40,Lists!$J$2:$J$5,0),MATCH(B40,Lists!$J$2:$L$2,0)),0)),0,ROUND(C40*INDEX(Lists!$J$2:$L$5,MATCH(A40,Lists!$J$2:$J$5,0),MATCH(B40,Lists!$J$2:$L$2,0)),0))</f>
        <v>0</v>
      </c>
      <c r="N40" s="16">
        <f t="shared" si="5"/>
        <v>0</v>
      </c>
      <c r="O40" s="1">
        <f t="shared" si="6"/>
        <v>0</v>
      </c>
      <c r="P40" s="1">
        <f t="shared" si="7"/>
        <v>0</v>
      </c>
      <c r="Q40" s="1"/>
      <c r="R40" s="1"/>
      <c r="S40" s="1"/>
      <c r="T40" s="1"/>
      <c r="U40" s="1"/>
    </row>
    <row r="41" spans="1:21" x14ac:dyDescent="0.25">
      <c r="A41" s="10"/>
      <c r="B41" s="10"/>
      <c r="C41" s="13"/>
      <c r="D41" s="11"/>
      <c r="E41" s="12"/>
      <c r="F41" s="9" t="str">
        <f t="shared" si="0"/>
        <v>--</v>
      </c>
      <c r="G41" s="7" t="str">
        <f>IF(ISBLANK(A41),"--",ROUND(O41*INDEX(Lists!$F$2:$H$5,MATCH(A41,Lists!$F$2:$F$5,0),MATCH(B41,Lists!$F$2:$H$2,0)),0))</f>
        <v>--</v>
      </c>
      <c r="H41" s="8" t="str">
        <f>IF($B41="eSurvey+SMS",ROUND(P41*INDEX(Lists!$F$2:$H$5,MATCH(A41,Lists!$F$2:$F$5,0),MATCH(B41,Lists!$G$2:$H$2,0)),0),"--")</f>
        <v>--</v>
      </c>
      <c r="I41" s="9" t="str">
        <f t="shared" si="1"/>
        <v>--</v>
      </c>
      <c r="J41" s="9" t="str">
        <f t="shared" si="2"/>
        <v>--</v>
      </c>
      <c r="K41" s="13" t="str">
        <f t="shared" si="3"/>
        <v>--</v>
      </c>
      <c r="L41" s="13" t="str">
        <f t="shared" si="4"/>
        <v>--</v>
      </c>
      <c r="M41" s="1">
        <f>IF(ISNA(ROUND(C41*INDEX(Lists!$J$2:$L$5,MATCH(A41,Lists!$J$2:$J$5,0),MATCH(B41,Lists!$J$2:$L$2,0)),0)),0,ROUND(C41*INDEX(Lists!$J$2:$L$5,MATCH(A41,Lists!$J$2:$J$5,0),MATCH(B41,Lists!$J$2:$L$2,0)),0))</f>
        <v>0</v>
      </c>
      <c r="N41" s="16">
        <f t="shared" si="5"/>
        <v>0</v>
      </c>
      <c r="O41" s="1">
        <f t="shared" si="6"/>
        <v>0</v>
      </c>
      <c r="P41" s="1">
        <f t="shared" si="7"/>
        <v>0</v>
      </c>
      <c r="Q41" s="1"/>
      <c r="R41" s="1"/>
      <c r="S41" s="1"/>
      <c r="T41" s="1"/>
      <c r="U41" s="1"/>
    </row>
    <row r="42" spans="1:21" x14ac:dyDescent="0.25">
      <c r="A42" s="10"/>
      <c r="B42" s="10"/>
      <c r="C42" s="13"/>
      <c r="D42" s="11"/>
      <c r="E42" s="12"/>
      <c r="F42" s="9" t="str">
        <f t="shared" si="0"/>
        <v>--</v>
      </c>
      <c r="G42" s="7" t="str">
        <f>IF(ISBLANK(A42),"--",ROUND(O42*INDEX(Lists!$F$2:$H$5,MATCH(A42,Lists!$F$2:$F$5,0),MATCH(B42,Lists!$F$2:$H$2,0)),0))</f>
        <v>--</v>
      </c>
      <c r="H42" s="8" t="str">
        <f>IF($B42="eSurvey+SMS",ROUND(P42*INDEX(Lists!$F$2:$H$5,MATCH(A42,Lists!$F$2:$F$5,0),MATCH(B42,Lists!$G$2:$H$2,0)),0),"--")</f>
        <v>--</v>
      </c>
      <c r="I42" s="9" t="str">
        <f t="shared" si="1"/>
        <v>--</v>
      </c>
      <c r="J42" s="9" t="str">
        <f t="shared" si="2"/>
        <v>--</v>
      </c>
      <c r="K42" s="13" t="str">
        <f t="shared" si="3"/>
        <v>--</v>
      </c>
      <c r="L42" s="13" t="str">
        <f t="shared" si="4"/>
        <v>--</v>
      </c>
      <c r="M42" s="1">
        <f>IF(ISNA(ROUND(C42*INDEX(Lists!$J$2:$L$5,MATCH(A42,Lists!$J$2:$J$5,0),MATCH(B42,Lists!$J$2:$L$2,0)),0)),0,ROUND(C42*INDEX(Lists!$J$2:$L$5,MATCH(A42,Lists!$J$2:$J$5,0),MATCH(B42,Lists!$J$2:$L$2,0)),0))</f>
        <v>0</v>
      </c>
      <c r="N42" s="16">
        <f t="shared" si="5"/>
        <v>0</v>
      </c>
      <c r="O42" s="1">
        <f t="shared" si="6"/>
        <v>0</v>
      </c>
      <c r="P42" s="1">
        <f t="shared" si="7"/>
        <v>0</v>
      </c>
      <c r="Q42" s="1"/>
      <c r="R42" s="1"/>
      <c r="S42" s="1"/>
      <c r="T42" s="1"/>
      <c r="U42" s="1"/>
    </row>
    <row r="43" spans="1:21" x14ac:dyDescent="0.25">
      <c r="A43" s="10"/>
      <c r="B43" s="10"/>
      <c r="C43" s="13"/>
      <c r="D43" s="11"/>
      <c r="E43" s="12"/>
      <c r="F43" s="9" t="str">
        <f t="shared" si="0"/>
        <v>--</v>
      </c>
      <c r="G43" s="7" t="str">
        <f>IF(ISBLANK(A43),"--",ROUND(O43*INDEX(Lists!$F$2:$H$5,MATCH(A43,Lists!$F$2:$F$5,0),MATCH(B43,Lists!$F$2:$H$2,0)),0))</f>
        <v>--</v>
      </c>
      <c r="H43" s="8" t="str">
        <f>IF($B43="eSurvey+SMS",ROUND(P43*INDEX(Lists!$F$2:$H$5,MATCH(A43,Lists!$F$2:$F$5,0),MATCH(B43,Lists!$G$2:$H$2,0)),0),"--")</f>
        <v>--</v>
      </c>
      <c r="I43" s="9" t="str">
        <f t="shared" si="1"/>
        <v>--</v>
      </c>
      <c r="J43" s="9" t="str">
        <f t="shared" si="2"/>
        <v>--</v>
      </c>
      <c r="K43" s="13" t="str">
        <f t="shared" si="3"/>
        <v>--</v>
      </c>
      <c r="L43" s="13" t="str">
        <f t="shared" si="4"/>
        <v>--</v>
      </c>
      <c r="M43" s="1">
        <f>IF(ISNA(ROUND(C43*INDEX(Lists!$J$2:$L$5,MATCH(A43,Lists!$J$2:$J$5,0),MATCH(B43,Lists!$J$2:$L$2,0)),0)),0,ROUND(C43*INDEX(Lists!$J$2:$L$5,MATCH(A43,Lists!$J$2:$J$5,0),MATCH(B43,Lists!$J$2:$L$2,0)),0))</f>
        <v>0</v>
      </c>
      <c r="N43" s="16">
        <f t="shared" si="5"/>
        <v>0</v>
      </c>
      <c r="O43" s="1">
        <f t="shared" si="6"/>
        <v>0</v>
      </c>
      <c r="P43" s="1">
        <f t="shared" si="7"/>
        <v>0</v>
      </c>
      <c r="Q43" s="1"/>
      <c r="R43" s="1"/>
      <c r="S43" s="1"/>
      <c r="T43" s="1"/>
      <c r="U43" s="1"/>
    </row>
    <row r="44" spans="1:21" x14ac:dyDescent="0.25">
      <c r="A44" s="10"/>
      <c r="B44" s="10"/>
      <c r="C44" s="13"/>
      <c r="D44" s="11"/>
      <c r="E44" s="12"/>
      <c r="F44" s="9" t="str">
        <f t="shared" si="0"/>
        <v>--</v>
      </c>
      <c r="G44" s="7" t="str">
        <f>IF(ISBLANK(A44),"--",ROUND(O44*INDEX(Lists!$F$2:$H$5,MATCH(A44,Lists!$F$2:$F$5,0),MATCH(B44,Lists!$F$2:$H$2,0)),0))</f>
        <v>--</v>
      </c>
      <c r="H44" s="8" t="str">
        <f>IF($B44="eSurvey+SMS",ROUND(P44*INDEX(Lists!$F$2:$H$5,MATCH(A44,Lists!$F$2:$F$5,0),MATCH(B44,Lists!$G$2:$H$2,0)),0),"--")</f>
        <v>--</v>
      </c>
      <c r="I44" s="9" t="str">
        <f t="shared" si="1"/>
        <v>--</v>
      </c>
      <c r="J44" s="9" t="str">
        <f t="shared" si="2"/>
        <v>--</v>
      </c>
      <c r="K44" s="13" t="str">
        <f t="shared" si="3"/>
        <v>--</v>
      </c>
      <c r="L44" s="13" t="str">
        <f t="shared" si="4"/>
        <v>--</v>
      </c>
      <c r="M44" s="1">
        <f>IF(ISNA(ROUND(C44*INDEX(Lists!$J$2:$L$5,MATCH(A44,Lists!$J$2:$J$5,0),MATCH(B44,Lists!$J$2:$L$2,0)),0)),0,ROUND(C44*INDEX(Lists!$J$2:$L$5,MATCH(A44,Lists!$J$2:$J$5,0),MATCH(B44,Lists!$J$2:$L$2,0)),0))</f>
        <v>0</v>
      </c>
      <c r="N44" s="16">
        <f t="shared" si="5"/>
        <v>0</v>
      </c>
      <c r="O44" s="1">
        <f t="shared" si="6"/>
        <v>0</v>
      </c>
      <c r="P44" s="1">
        <f t="shared" si="7"/>
        <v>0</v>
      </c>
      <c r="Q44" s="1"/>
      <c r="R44" s="1"/>
      <c r="S44" s="1"/>
      <c r="T44" s="1"/>
      <c r="U44" s="1"/>
    </row>
    <row r="45" spans="1:21" x14ac:dyDescent="0.25">
      <c r="A45" s="10"/>
      <c r="B45" s="10"/>
      <c r="C45" s="13"/>
      <c r="D45" s="11"/>
      <c r="E45" s="12"/>
      <c r="F45" s="9" t="str">
        <f t="shared" si="0"/>
        <v>--</v>
      </c>
      <c r="G45" s="7" t="str">
        <f>IF(ISBLANK(A45),"--",ROUND(O45*INDEX(Lists!$F$2:$H$5,MATCH(A45,Lists!$F$2:$F$5,0),MATCH(B45,Lists!$F$2:$H$2,0)),0))</f>
        <v>--</v>
      </c>
      <c r="H45" s="8" t="str">
        <f>IF($B45="eSurvey+SMS",ROUND(P45*INDEX(Lists!$F$2:$H$5,MATCH(A45,Lists!$F$2:$F$5,0),MATCH(B45,Lists!$G$2:$H$2,0)),0),"--")</f>
        <v>--</v>
      </c>
      <c r="I45" s="9" t="str">
        <f t="shared" si="1"/>
        <v>--</v>
      </c>
      <c r="J45" s="9" t="str">
        <f t="shared" si="2"/>
        <v>--</v>
      </c>
      <c r="K45" s="13" t="str">
        <f t="shared" si="3"/>
        <v>--</v>
      </c>
      <c r="L45" s="13" t="str">
        <f t="shared" si="4"/>
        <v>--</v>
      </c>
      <c r="M45" s="1">
        <f>IF(ISNA(ROUND(C45*INDEX(Lists!$J$2:$L$5,MATCH(A45,Lists!$J$2:$J$5,0),MATCH(B45,Lists!$J$2:$L$2,0)),0)),0,ROUND(C45*INDEX(Lists!$J$2:$L$5,MATCH(A45,Lists!$J$2:$J$5,0),MATCH(B45,Lists!$J$2:$L$2,0)),0))</f>
        <v>0</v>
      </c>
      <c r="N45" s="16">
        <f t="shared" si="5"/>
        <v>0</v>
      </c>
      <c r="O45" s="1">
        <f t="shared" si="6"/>
        <v>0</v>
      </c>
      <c r="P45" s="1">
        <f t="shared" si="7"/>
        <v>0</v>
      </c>
      <c r="Q45" s="1"/>
      <c r="R45" s="1"/>
      <c r="S45" s="1"/>
      <c r="T45" s="1"/>
      <c r="U45" s="1"/>
    </row>
    <row r="46" spans="1:21" x14ac:dyDescent="0.25">
      <c r="A46" s="10"/>
      <c r="B46" s="10"/>
      <c r="C46" s="13"/>
      <c r="D46" s="11"/>
      <c r="E46" s="12"/>
      <c r="F46" s="9" t="str">
        <f t="shared" si="0"/>
        <v>--</v>
      </c>
      <c r="G46" s="7" t="str">
        <f>IF(ISBLANK(A46),"--",ROUND(O46*INDEX(Lists!$F$2:$H$5,MATCH(A46,Lists!$F$2:$F$5,0),MATCH(B46,Lists!$F$2:$H$2,0)),0))</f>
        <v>--</v>
      </c>
      <c r="H46" s="8" t="str">
        <f>IF($B46="eSurvey+SMS",ROUND(P46*INDEX(Lists!$F$2:$H$5,MATCH(A46,Lists!$F$2:$F$5,0),MATCH(B46,Lists!$G$2:$H$2,0)),0),"--")</f>
        <v>--</v>
      </c>
      <c r="I46" s="9" t="str">
        <f t="shared" si="1"/>
        <v>--</v>
      </c>
      <c r="J46" s="9" t="str">
        <f t="shared" si="2"/>
        <v>--</v>
      </c>
      <c r="K46" s="13" t="str">
        <f t="shared" si="3"/>
        <v>--</v>
      </c>
      <c r="L46" s="13" t="str">
        <f t="shared" si="4"/>
        <v>--</v>
      </c>
      <c r="M46" s="1">
        <f>IF(ISNA(ROUND(C46*INDEX(Lists!$J$2:$L$5,MATCH(A46,Lists!$J$2:$J$5,0),MATCH(B46,Lists!$J$2:$L$2,0)),0)),0,ROUND(C46*INDEX(Lists!$J$2:$L$5,MATCH(A46,Lists!$J$2:$J$5,0),MATCH(B46,Lists!$J$2:$L$2,0)),0))</f>
        <v>0</v>
      </c>
      <c r="N46" s="16">
        <f t="shared" si="5"/>
        <v>0</v>
      </c>
      <c r="O46" s="1">
        <f t="shared" si="6"/>
        <v>0</v>
      </c>
      <c r="P46" s="1">
        <f t="shared" si="7"/>
        <v>0</v>
      </c>
      <c r="Q46" s="1"/>
      <c r="R46" s="1"/>
      <c r="S46" s="1"/>
      <c r="T46" s="1"/>
      <c r="U46" s="1"/>
    </row>
    <row r="47" spans="1:21" x14ac:dyDescent="0.25">
      <c r="A47" s="10"/>
      <c r="B47" s="10"/>
      <c r="C47" s="13"/>
      <c r="D47" s="11"/>
      <c r="E47" s="12"/>
      <c r="F47" s="9" t="str">
        <f t="shared" si="0"/>
        <v>--</v>
      </c>
      <c r="G47" s="7" t="str">
        <f>IF(ISBLANK(A47),"--",ROUND(O47*INDEX(Lists!$F$2:$H$5,MATCH(A47,Lists!$F$2:$F$5,0),MATCH(B47,Lists!$F$2:$H$2,0)),0))</f>
        <v>--</v>
      </c>
      <c r="H47" s="8" t="str">
        <f>IF($B47="eSurvey+SMS",ROUND(P47*INDEX(Lists!$F$2:$H$5,MATCH(A47,Lists!$F$2:$F$5,0),MATCH(B47,Lists!$G$2:$H$2,0)),0),"--")</f>
        <v>--</v>
      </c>
      <c r="I47" s="9" t="str">
        <f t="shared" si="1"/>
        <v>--</v>
      </c>
      <c r="J47" s="9" t="str">
        <f t="shared" si="2"/>
        <v>--</v>
      </c>
      <c r="K47" s="13" t="str">
        <f t="shared" si="3"/>
        <v>--</v>
      </c>
      <c r="L47" s="13" t="str">
        <f t="shared" si="4"/>
        <v>--</v>
      </c>
      <c r="M47" s="1">
        <f>IF(ISNA(ROUND(C47*INDEX(Lists!$J$2:$L$5,MATCH(A47,Lists!$J$2:$J$5,0),MATCH(B47,Lists!$J$2:$L$2,0)),0)),0,ROUND(C47*INDEX(Lists!$J$2:$L$5,MATCH(A47,Lists!$J$2:$J$5,0),MATCH(B47,Lists!$J$2:$L$2,0)),0))</f>
        <v>0</v>
      </c>
      <c r="N47" s="16">
        <f t="shared" si="5"/>
        <v>0</v>
      </c>
      <c r="O47" s="1">
        <f t="shared" si="6"/>
        <v>0</v>
      </c>
      <c r="P47" s="1">
        <f t="shared" si="7"/>
        <v>0</v>
      </c>
      <c r="Q47" s="1"/>
      <c r="R47" s="1"/>
      <c r="S47" s="1"/>
      <c r="T47" s="1"/>
      <c r="U47" s="1"/>
    </row>
    <row r="48" spans="1:21" x14ac:dyDescent="0.25">
      <c r="A48" s="10"/>
      <c r="B48" s="10"/>
      <c r="C48" s="13"/>
      <c r="D48" s="11"/>
      <c r="E48" s="12"/>
      <c r="F48" s="9" t="str">
        <f t="shared" si="0"/>
        <v>--</v>
      </c>
      <c r="G48" s="7" t="str">
        <f>IF(ISBLANK(A48),"--",ROUND(O48*INDEX(Lists!$F$2:$H$5,MATCH(A48,Lists!$F$2:$F$5,0),MATCH(B48,Lists!$F$2:$H$2,0)),0))</f>
        <v>--</v>
      </c>
      <c r="H48" s="8" t="str">
        <f>IF($B48="eSurvey+SMS",ROUND(P48*INDEX(Lists!$F$2:$H$5,MATCH(A48,Lists!$F$2:$F$5,0),MATCH(B48,Lists!$G$2:$H$2,0)),0),"--")</f>
        <v>--</v>
      </c>
      <c r="I48" s="9" t="str">
        <f t="shared" si="1"/>
        <v>--</v>
      </c>
      <c r="J48" s="9" t="str">
        <f t="shared" si="2"/>
        <v>--</v>
      </c>
      <c r="K48" s="13" t="str">
        <f t="shared" si="3"/>
        <v>--</v>
      </c>
      <c r="L48" s="13" t="str">
        <f t="shared" si="4"/>
        <v>--</v>
      </c>
      <c r="M48" s="1">
        <f>IF(ISNA(ROUND(C48*INDEX(Lists!$J$2:$L$5,MATCH(A48,Lists!$J$2:$J$5,0),MATCH(B48,Lists!$J$2:$L$2,0)),0)),0,ROUND(C48*INDEX(Lists!$J$2:$L$5,MATCH(A48,Lists!$J$2:$J$5,0),MATCH(B48,Lists!$J$2:$L$2,0)),0))</f>
        <v>0</v>
      </c>
      <c r="N48" s="16">
        <f t="shared" si="5"/>
        <v>0</v>
      </c>
      <c r="O48" s="1">
        <f t="shared" si="6"/>
        <v>0</v>
      </c>
      <c r="P48" s="1">
        <f t="shared" si="7"/>
        <v>0</v>
      </c>
      <c r="Q48" s="1"/>
      <c r="R48" s="1"/>
      <c r="S48" s="1"/>
      <c r="T48" s="1"/>
      <c r="U48" s="1"/>
    </row>
    <row r="49" spans="1:21" x14ac:dyDescent="0.25">
      <c r="A49" s="10"/>
      <c r="B49" s="10"/>
      <c r="C49" s="13"/>
      <c r="D49" s="11"/>
      <c r="E49" s="12"/>
      <c r="F49" s="9" t="str">
        <f t="shared" si="0"/>
        <v>--</v>
      </c>
      <c r="G49" s="7" t="str">
        <f>IF(ISBLANK(A49),"--",ROUND(O49*INDEX(Lists!$F$2:$H$5,MATCH(A49,Lists!$F$2:$F$5,0),MATCH(B49,Lists!$F$2:$H$2,0)),0))</f>
        <v>--</v>
      </c>
      <c r="H49" s="8" t="str">
        <f>IF($B49="eSurvey+SMS",ROUND(P49*INDEX(Lists!$F$2:$H$5,MATCH(A49,Lists!$F$2:$F$5,0),MATCH(B49,Lists!$G$2:$H$2,0)),0),"--")</f>
        <v>--</v>
      </c>
      <c r="I49" s="9" t="str">
        <f t="shared" si="1"/>
        <v>--</v>
      </c>
      <c r="J49" s="9" t="str">
        <f t="shared" si="2"/>
        <v>--</v>
      </c>
      <c r="K49" s="13" t="str">
        <f t="shared" si="3"/>
        <v>--</v>
      </c>
      <c r="L49" s="13" t="str">
        <f t="shared" si="4"/>
        <v>--</v>
      </c>
      <c r="M49" s="1">
        <f>IF(ISNA(ROUND(C49*INDEX(Lists!$J$2:$L$5,MATCH(A49,Lists!$J$2:$J$5,0),MATCH(B49,Lists!$J$2:$L$2,0)),0)),0,ROUND(C49*INDEX(Lists!$J$2:$L$5,MATCH(A49,Lists!$J$2:$J$5,0),MATCH(B49,Lists!$J$2:$L$2,0)),0))</f>
        <v>0</v>
      </c>
      <c r="N49" s="16">
        <f t="shared" si="5"/>
        <v>0</v>
      </c>
      <c r="O49" s="1">
        <f t="shared" si="6"/>
        <v>0</v>
      </c>
      <c r="P49" s="1">
        <f t="shared" si="7"/>
        <v>0</v>
      </c>
      <c r="Q49" s="1"/>
      <c r="R49" s="1"/>
      <c r="S49" s="1"/>
      <c r="T49" s="1"/>
      <c r="U49" s="1"/>
    </row>
    <row r="50" spans="1:21" x14ac:dyDescent="0.25">
      <c r="A50" s="10"/>
      <c r="B50" s="10"/>
      <c r="C50" s="13"/>
      <c r="D50" s="11"/>
      <c r="E50" s="12"/>
      <c r="F50" s="9" t="str">
        <f t="shared" si="0"/>
        <v>--</v>
      </c>
      <c r="G50" s="7" t="str">
        <f>IF(ISBLANK(A50),"--",ROUND(O50*INDEX(Lists!$F$2:$H$5,MATCH(A50,Lists!$F$2:$F$5,0),MATCH(B50,Lists!$F$2:$H$2,0)),0))</f>
        <v>--</v>
      </c>
      <c r="H50" s="8" t="str">
        <f>IF($B50="eSurvey+SMS",ROUND(P50*INDEX(Lists!$F$2:$H$5,MATCH(A50,Lists!$F$2:$F$5,0),MATCH(B50,Lists!$G$2:$H$2,0)),0),"--")</f>
        <v>--</v>
      </c>
      <c r="I50" s="9" t="str">
        <f t="shared" si="1"/>
        <v>--</v>
      </c>
      <c r="J50" s="9" t="str">
        <f t="shared" si="2"/>
        <v>--</v>
      </c>
      <c r="K50" s="13" t="str">
        <f t="shared" si="3"/>
        <v>--</v>
      </c>
      <c r="L50" s="13" t="str">
        <f t="shared" si="4"/>
        <v>--</v>
      </c>
      <c r="M50" s="1">
        <f>IF(ISNA(ROUND(C50*INDEX(Lists!$J$2:$L$5,MATCH(A50,Lists!$J$2:$J$5,0),MATCH(B50,Lists!$J$2:$L$2,0)),0)),0,ROUND(C50*INDEX(Lists!$J$2:$L$5,MATCH(A50,Lists!$J$2:$J$5,0),MATCH(B50,Lists!$J$2:$L$2,0)),0))</f>
        <v>0</v>
      </c>
      <c r="N50" s="16">
        <f t="shared" si="5"/>
        <v>0</v>
      </c>
      <c r="O50" s="1">
        <f t="shared" si="6"/>
        <v>0</v>
      </c>
      <c r="P50" s="1">
        <f t="shared" si="7"/>
        <v>0</v>
      </c>
      <c r="Q50" s="1"/>
      <c r="R50" s="1"/>
      <c r="S50" s="1"/>
      <c r="T50" s="1"/>
      <c r="U50" s="1"/>
    </row>
    <row r="51" spans="1:21" x14ac:dyDescent="0.25">
      <c r="A51" s="10"/>
      <c r="B51" s="10"/>
      <c r="C51" s="13"/>
      <c r="D51" s="11"/>
      <c r="E51" s="12"/>
      <c r="F51" s="9" t="str">
        <f t="shared" si="0"/>
        <v>--</v>
      </c>
      <c r="G51" s="7" t="str">
        <f>IF(ISBLANK(A51),"--",ROUND(O51*INDEX(Lists!$F$2:$H$5,MATCH(A51,Lists!$F$2:$F$5,0),MATCH(B51,Lists!$F$2:$H$2,0)),0))</f>
        <v>--</v>
      </c>
      <c r="H51" s="8" t="str">
        <f>IF($B51="eSurvey+SMS",ROUND(P51*INDEX(Lists!$F$2:$H$5,MATCH(A51,Lists!$F$2:$F$5,0),MATCH(B51,Lists!$G$2:$H$2,0)),0),"--")</f>
        <v>--</v>
      </c>
      <c r="I51" s="9" t="str">
        <f t="shared" si="1"/>
        <v>--</v>
      </c>
      <c r="J51" s="9" t="str">
        <f t="shared" si="2"/>
        <v>--</v>
      </c>
      <c r="K51" s="13" t="str">
        <f t="shared" si="3"/>
        <v>--</v>
      </c>
      <c r="L51" s="13" t="str">
        <f t="shared" si="4"/>
        <v>--</v>
      </c>
      <c r="M51" s="1">
        <f>IF(ISNA(ROUND(C51*INDEX(Lists!$J$2:$L$5,MATCH(A51,Lists!$J$2:$J$5,0),MATCH(B51,Lists!$J$2:$L$2,0)),0)),0,ROUND(C51*INDEX(Lists!$J$2:$L$5,MATCH(A51,Lists!$J$2:$J$5,0),MATCH(B51,Lists!$J$2:$L$2,0)),0))</f>
        <v>0</v>
      </c>
      <c r="N51" s="16">
        <f t="shared" si="5"/>
        <v>0</v>
      </c>
      <c r="O51" s="1">
        <f t="shared" si="6"/>
        <v>0</v>
      </c>
      <c r="P51" s="1">
        <f t="shared" si="7"/>
        <v>0</v>
      </c>
      <c r="Q51" s="1"/>
      <c r="R51" s="1"/>
      <c r="S51" s="1"/>
      <c r="T51" s="1"/>
      <c r="U51" s="1"/>
    </row>
    <row r="52" spans="1:21" x14ac:dyDescent="0.25">
      <c r="A52" s="10"/>
      <c r="B52" s="10"/>
      <c r="C52" s="13"/>
      <c r="D52" s="11"/>
      <c r="E52" s="12"/>
      <c r="F52" s="9" t="str">
        <f t="shared" si="0"/>
        <v>--</v>
      </c>
      <c r="G52" s="7" t="str">
        <f>IF(ISBLANK(A52),"--",ROUND(O52*INDEX(Lists!$F$2:$H$5,MATCH(A52,Lists!$F$2:$F$5,0),MATCH(B52,Lists!$F$2:$H$2,0)),0))</f>
        <v>--</v>
      </c>
      <c r="H52" s="8" t="str">
        <f>IF($B52="eSurvey+SMS",ROUND(P52*INDEX(Lists!$F$2:$H$5,MATCH(A52,Lists!$F$2:$F$5,0),MATCH(B52,Lists!$G$2:$H$2,0)),0),"--")</f>
        <v>--</v>
      </c>
      <c r="I52" s="9" t="str">
        <f t="shared" si="1"/>
        <v>--</v>
      </c>
      <c r="J52" s="9" t="str">
        <f t="shared" si="2"/>
        <v>--</v>
      </c>
      <c r="K52" s="13" t="str">
        <f t="shared" si="3"/>
        <v>--</v>
      </c>
      <c r="L52" s="13" t="str">
        <f t="shared" si="4"/>
        <v>--</v>
      </c>
      <c r="M52" s="1">
        <f>IF(ISNA(ROUND(C52*INDEX(Lists!$J$2:$L$5,MATCH(A52,Lists!$J$2:$J$5,0),MATCH(B52,Lists!$J$2:$L$2,0)),0)),0,ROUND(C52*INDEX(Lists!$J$2:$L$5,MATCH(A52,Lists!$J$2:$J$5,0),MATCH(B52,Lists!$J$2:$L$2,0)),0))</f>
        <v>0</v>
      </c>
      <c r="N52" s="16">
        <f t="shared" si="5"/>
        <v>0</v>
      </c>
      <c r="O52" s="1">
        <f t="shared" si="6"/>
        <v>0</v>
      </c>
      <c r="P52" s="1">
        <f t="shared" si="7"/>
        <v>0</v>
      </c>
      <c r="Q52" s="1"/>
      <c r="R52" s="1"/>
      <c r="S52" s="1"/>
      <c r="T52" s="1"/>
      <c r="U52" s="1"/>
    </row>
    <row r="53" spans="1:21" x14ac:dyDescent="0.25">
      <c r="A53" s="10"/>
      <c r="B53" s="10"/>
      <c r="C53" s="13"/>
      <c r="D53" s="11"/>
      <c r="E53" s="12"/>
      <c r="F53" s="9" t="str">
        <f t="shared" si="0"/>
        <v>--</v>
      </c>
      <c r="G53" s="7" t="str">
        <f>IF(ISBLANK(A53),"--",ROUND(O53*INDEX(Lists!$F$2:$H$5,MATCH(A53,Lists!$F$2:$F$5,0),MATCH(B53,Lists!$F$2:$H$2,0)),0))</f>
        <v>--</v>
      </c>
      <c r="H53" s="8" t="str">
        <f>IF($B53="eSurvey+SMS",ROUND(P53*INDEX(Lists!$F$2:$H$5,MATCH(A53,Lists!$F$2:$F$5,0),MATCH(B53,Lists!$G$2:$H$2,0)),0),"--")</f>
        <v>--</v>
      </c>
      <c r="I53" s="9" t="str">
        <f t="shared" si="1"/>
        <v>--</v>
      </c>
      <c r="J53" s="9" t="str">
        <f t="shared" si="2"/>
        <v>--</v>
      </c>
      <c r="K53" s="13" t="str">
        <f t="shared" si="3"/>
        <v>--</v>
      </c>
      <c r="L53" s="13" t="str">
        <f t="shared" si="4"/>
        <v>--</v>
      </c>
      <c r="M53" s="1">
        <f>IF(ISNA(ROUND(C53*INDEX(Lists!$J$2:$L$5,MATCH(A53,Lists!$J$2:$J$5,0),MATCH(B53,Lists!$J$2:$L$2,0)),0)),0,ROUND(C53*INDEX(Lists!$J$2:$L$5,MATCH(A53,Lists!$J$2:$J$5,0),MATCH(B53,Lists!$J$2:$L$2,0)),0))</f>
        <v>0</v>
      </c>
      <c r="N53" s="16">
        <f t="shared" si="5"/>
        <v>0</v>
      </c>
      <c r="O53" s="1">
        <f t="shared" si="6"/>
        <v>0</v>
      </c>
      <c r="P53" s="1">
        <f t="shared" si="7"/>
        <v>0</v>
      </c>
      <c r="Q53" s="1"/>
      <c r="R53" s="1"/>
      <c r="S53" s="1"/>
      <c r="T53" s="1"/>
      <c r="U53" s="1"/>
    </row>
    <row r="54" spans="1:21" x14ac:dyDescent="0.25">
      <c r="A54" s="10"/>
      <c r="B54" s="10"/>
      <c r="C54" s="13"/>
      <c r="D54" s="11"/>
      <c r="E54" s="12"/>
      <c r="F54" s="9" t="str">
        <f t="shared" si="0"/>
        <v>--</v>
      </c>
      <c r="G54" s="7" t="str">
        <f>IF(ISBLANK(A54),"--",ROUND(O54*INDEX(Lists!$F$2:$H$5,MATCH(A54,Lists!$F$2:$F$5,0),MATCH(B54,Lists!$F$2:$H$2,0)),0))</f>
        <v>--</v>
      </c>
      <c r="H54" s="8" t="str">
        <f>IF($B54="eSurvey+SMS",ROUND(P54*INDEX(Lists!$F$2:$H$5,MATCH(A54,Lists!$F$2:$F$5,0),MATCH(B54,Lists!$G$2:$H$2,0)),0),"--")</f>
        <v>--</v>
      </c>
      <c r="I54" s="9" t="str">
        <f t="shared" si="1"/>
        <v>--</v>
      </c>
      <c r="J54" s="9" t="str">
        <f t="shared" si="2"/>
        <v>--</v>
      </c>
      <c r="K54" s="13" t="str">
        <f t="shared" si="3"/>
        <v>--</v>
      </c>
      <c r="L54" s="13" t="str">
        <f t="shared" si="4"/>
        <v>--</v>
      </c>
      <c r="M54" s="1">
        <f>IF(ISNA(ROUND(C54*INDEX(Lists!$J$2:$L$5,MATCH(A54,Lists!$J$2:$J$5,0),MATCH(B54,Lists!$J$2:$L$2,0)),0)),0,ROUND(C54*INDEX(Lists!$J$2:$L$5,MATCH(A54,Lists!$J$2:$J$5,0),MATCH(B54,Lists!$J$2:$L$2,0)),0))</f>
        <v>0</v>
      </c>
      <c r="N54" s="16">
        <f t="shared" si="5"/>
        <v>0</v>
      </c>
      <c r="O54" s="1">
        <f t="shared" si="6"/>
        <v>0</v>
      </c>
      <c r="P54" s="1">
        <f t="shared" si="7"/>
        <v>0</v>
      </c>
      <c r="Q54" s="1"/>
      <c r="R54" s="1"/>
      <c r="S54" s="1"/>
      <c r="T54" s="1"/>
      <c r="U54" s="1"/>
    </row>
    <row r="55" spans="1:21" x14ac:dyDescent="0.25">
      <c r="A55" s="10"/>
      <c r="B55" s="10"/>
      <c r="C55" s="13"/>
      <c r="D55" s="11"/>
      <c r="E55" s="12"/>
      <c r="F55" s="9" t="str">
        <f t="shared" si="0"/>
        <v>--</v>
      </c>
      <c r="G55" s="7" t="str">
        <f>IF(ISBLANK(A55),"--",ROUND(O55*INDEX(Lists!$F$2:$H$5,MATCH(A55,Lists!$F$2:$F$5,0),MATCH(B55,Lists!$F$2:$H$2,0)),0))</f>
        <v>--</v>
      </c>
      <c r="H55" s="8" t="str">
        <f>IF($B55="eSurvey+SMS",ROUND(P55*INDEX(Lists!$F$2:$H$5,MATCH(A55,Lists!$F$2:$F$5,0),MATCH(B55,Lists!$G$2:$H$2,0)),0),"--")</f>
        <v>--</v>
      </c>
      <c r="I55" s="9" t="str">
        <f t="shared" si="1"/>
        <v>--</v>
      </c>
      <c r="J55" s="9" t="str">
        <f t="shared" si="2"/>
        <v>--</v>
      </c>
      <c r="K55" s="13" t="str">
        <f t="shared" si="3"/>
        <v>--</v>
      </c>
      <c r="L55" s="13" t="str">
        <f t="shared" si="4"/>
        <v>--</v>
      </c>
      <c r="M55" s="1">
        <f>IF(ISNA(ROUND(C55*INDEX(Lists!$J$2:$L$5,MATCH(A55,Lists!$J$2:$J$5,0),MATCH(B55,Lists!$J$2:$L$2,0)),0)),0,ROUND(C55*INDEX(Lists!$J$2:$L$5,MATCH(A55,Lists!$J$2:$J$5,0),MATCH(B55,Lists!$J$2:$L$2,0)),0))</f>
        <v>0</v>
      </c>
      <c r="N55" s="16">
        <f t="shared" si="5"/>
        <v>0</v>
      </c>
      <c r="O55" s="1">
        <f t="shared" si="6"/>
        <v>0</v>
      </c>
      <c r="P55" s="1">
        <f t="shared" si="7"/>
        <v>0</v>
      </c>
      <c r="Q55" s="1"/>
      <c r="R55" s="1"/>
      <c r="S55" s="1"/>
      <c r="T55" s="1"/>
      <c r="U55" s="1"/>
    </row>
    <row r="56" spans="1:21" x14ac:dyDescent="0.25">
      <c r="A56" s="10"/>
      <c r="B56" s="10"/>
      <c r="C56" s="13"/>
      <c r="D56" s="11"/>
      <c r="E56" s="12"/>
      <c r="F56" s="9" t="str">
        <f t="shared" si="0"/>
        <v>--</v>
      </c>
      <c r="G56" s="7" t="str">
        <f>IF(ISBLANK(A56),"--",ROUND(O56*INDEX(Lists!$F$2:$H$5,MATCH(A56,Lists!$F$2:$F$5,0),MATCH(B56,Lists!$F$2:$H$2,0)),0))</f>
        <v>--</v>
      </c>
      <c r="H56" s="8" t="str">
        <f>IF($B56="eSurvey+SMS",ROUND(P56*INDEX(Lists!$F$2:$H$5,MATCH(A56,Lists!$F$2:$F$5,0),MATCH(B56,Lists!$G$2:$H$2,0)),0),"--")</f>
        <v>--</v>
      </c>
      <c r="I56" s="9" t="str">
        <f t="shared" si="1"/>
        <v>--</v>
      </c>
      <c r="J56" s="9" t="str">
        <f t="shared" si="2"/>
        <v>--</v>
      </c>
      <c r="K56" s="13" t="str">
        <f t="shared" si="3"/>
        <v>--</v>
      </c>
      <c r="L56" s="13" t="str">
        <f t="shared" si="4"/>
        <v>--</v>
      </c>
      <c r="M56" s="1">
        <f>IF(ISNA(ROUND(C56*INDEX(Lists!$J$2:$L$5,MATCH(A56,Lists!$J$2:$J$5,0),MATCH(B56,Lists!$J$2:$L$2,0)),0)),0,ROUND(C56*INDEX(Lists!$J$2:$L$5,MATCH(A56,Lists!$J$2:$J$5,0),MATCH(B56,Lists!$J$2:$L$2,0)),0))</f>
        <v>0</v>
      </c>
      <c r="N56" s="16">
        <f t="shared" si="5"/>
        <v>0</v>
      </c>
      <c r="O56" s="1">
        <f t="shared" si="6"/>
        <v>0</v>
      </c>
      <c r="P56" s="1">
        <f t="shared" si="7"/>
        <v>0</v>
      </c>
      <c r="Q56" s="1"/>
      <c r="R56" s="1"/>
      <c r="S56" s="1"/>
      <c r="T56" s="1"/>
      <c r="U56" s="1"/>
    </row>
    <row r="57" spans="1:21" x14ac:dyDescent="0.25">
      <c r="A57" s="10"/>
      <c r="B57" s="10"/>
      <c r="C57" s="13"/>
      <c r="D57" s="11"/>
      <c r="E57" s="12"/>
      <c r="F57" s="9" t="str">
        <f t="shared" si="0"/>
        <v>--</v>
      </c>
      <c r="G57" s="7" t="str">
        <f>IF(ISBLANK(A57),"--",ROUND(O57*INDEX(Lists!$F$2:$H$5,MATCH(A57,Lists!$F$2:$F$5,0),MATCH(B57,Lists!$F$2:$H$2,0)),0))</f>
        <v>--</v>
      </c>
      <c r="H57" s="8" t="str">
        <f>IF($B57="eSurvey+SMS",ROUND(P57*INDEX(Lists!$F$2:$H$5,MATCH(A57,Lists!$F$2:$F$5,0),MATCH(B57,Lists!$G$2:$H$2,0)),0),"--")</f>
        <v>--</v>
      </c>
      <c r="I57" s="9" t="str">
        <f t="shared" si="1"/>
        <v>--</v>
      </c>
      <c r="J57" s="9" t="str">
        <f t="shared" si="2"/>
        <v>--</v>
      </c>
      <c r="K57" s="13" t="str">
        <f t="shared" si="3"/>
        <v>--</v>
      </c>
      <c r="L57" s="13" t="str">
        <f t="shared" si="4"/>
        <v>--</v>
      </c>
      <c r="M57" s="1">
        <f>IF(ISNA(ROUND(C57*INDEX(Lists!$J$2:$L$5,MATCH(A57,Lists!$J$2:$J$5,0),MATCH(B57,Lists!$J$2:$L$2,0)),0)),0,ROUND(C57*INDEX(Lists!$J$2:$L$5,MATCH(A57,Lists!$J$2:$J$5,0),MATCH(B57,Lists!$J$2:$L$2,0)),0))</f>
        <v>0</v>
      </c>
      <c r="N57" s="16">
        <f t="shared" si="5"/>
        <v>0</v>
      </c>
      <c r="O57" s="1">
        <f t="shared" si="6"/>
        <v>0</v>
      </c>
      <c r="P57" s="1">
        <f t="shared" si="7"/>
        <v>0</v>
      </c>
      <c r="Q57" s="1"/>
      <c r="R57" s="1"/>
      <c r="S57" s="1"/>
      <c r="T57" s="1"/>
      <c r="U57" s="1"/>
    </row>
    <row r="58" spans="1:21" x14ac:dyDescent="0.25">
      <c r="A58" s="10"/>
      <c r="B58" s="10"/>
      <c r="C58" s="13"/>
      <c r="D58" s="11"/>
      <c r="E58" s="12"/>
      <c r="F58" s="9" t="str">
        <f t="shared" si="0"/>
        <v>--</v>
      </c>
      <c r="G58" s="7" t="str">
        <f>IF(ISBLANK(A58),"--",ROUND(O58*INDEX(Lists!$F$2:$H$5,MATCH(A58,Lists!$F$2:$F$5,0),MATCH(B58,Lists!$F$2:$H$2,0)),0))</f>
        <v>--</v>
      </c>
      <c r="H58" s="8" t="str">
        <f>IF($B58="eSurvey+SMS",ROUND(P58*INDEX(Lists!$F$2:$H$5,MATCH(A58,Lists!$F$2:$F$5,0),MATCH(B58,Lists!$G$2:$H$2,0)),0),"--")</f>
        <v>--</v>
      </c>
      <c r="I58" s="9" t="str">
        <f t="shared" si="1"/>
        <v>--</v>
      </c>
      <c r="J58" s="9" t="str">
        <f t="shared" si="2"/>
        <v>--</v>
      </c>
      <c r="K58" s="13" t="str">
        <f t="shared" si="3"/>
        <v>--</v>
      </c>
      <c r="L58" s="13" t="str">
        <f t="shared" si="4"/>
        <v>--</v>
      </c>
      <c r="M58" s="1">
        <f>IF(ISNA(ROUND(C58*INDEX(Lists!$J$2:$L$5,MATCH(A58,Lists!$J$2:$J$5,0),MATCH(B58,Lists!$J$2:$L$2,0)),0)),0,ROUND(C58*INDEX(Lists!$J$2:$L$5,MATCH(A58,Lists!$J$2:$J$5,0),MATCH(B58,Lists!$J$2:$L$2,0)),0))</f>
        <v>0</v>
      </c>
      <c r="N58" s="16">
        <f t="shared" si="5"/>
        <v>0</v>
      </c>
      <c r="O58" s="1">
        <f t="shared" si="6"/>
        <v>0</v>
      </c>
      <c r="P58" s="1">
        <f t="shared" si="7"/>
        <v>0</v>
      </c>
      <c r="Q58" s="1"/>
      <c r="R58" s="1"/>
      <c r="S58" s="1"/>
      <c r="T58" s="1"/>
      <c r="U58" s="1"/>
    </row>
    <row r="59" spans="1:21" x14ac:dyDescent="0.25">
      <c r="A59" s="10"/>
      <c r="B59" s="10"/>
      <c r="C59" s="13"/>
      <c r="D59" s="11"/>
      <c r="E59" s="12"/>
      <c r="F59" s="9" t="str">
        <f t="shared" si="0"/>
        <v>--</v>
      </c>
      <c r="G59" s="7" t="str">
        <f>IF(ISBLANK(A59),"--",ROUND(O59*INDEX(Lists!$F$2:$H$5,MATCH(A59,Lists!$F$2:$F$5,0),MATCH(B59,Lists!$F$2:$H$2,0)),0))</f>
        <v>--</v>
      </c>
      <c r="H59" s="8" t="str">
        <f>IF($B59="eSurvey+SMS",ROUND(P59*INDEX(Lists!$F$2:$H$5,MATCH(A59,Lists!$F$2:$F$5,0),MATCH(B59,Lists!$G$2:$H$2,0)),0),"--")</f>
        <v>--</v>
      </c>
      <c r="I59" s="9" t="str">
        <f t="shared" si="1"/>
        <v>--</v>
      </c>
      <c r="J59" s="9" t="str">
        <f t="shared" si="2"/>
        <v>--</v>
      </c>
      <c r="K59" s="13" t="str">
        <f t="shared" si="3"/>
        <v>--</v>
      </c>
      <c r="L59" s="13" t="str">
        <f t="shared" si="4"/>
        <v>--</v>
      </c>
      <c r="M59" s="1">
        <f>IF(ISNA(ROUND(C59*INDEX(Lists!$J$2:$L$5,MATCH(A59,Lists!$J$2:$J$5,0),MATCH(B59,Lists!$J$2:$L$2,0)),0)),0,ROUND(C59*INDEX(Lists!$J$2:$L$5,MATCH(A59,Lists!$J$2:$J$5,0),MATCH(B59,Lists!$J$2:$L$2,0)),0))</f>
        <v>0</v>
      </c>
      <c r="N59" s="16">
        <f t="shared" si="5"/>
        <v>0</v>
      </c>
      <c r="O59" s="1">
        <f t="shared" si="6"/>
        <v>0</v>
      </c>
      <c r="P59" s="1">
        <f t="shared" si="7"/>
        <v>0</v>
      </c>
      <c r="Q59" s="1"/>
      <c r="R59" s="1"/>
      <c r="S59" s="1"/>
      <c r="T59" s="1"/>
      <c r="U59" s="1"/>
    </row>
    <row r="60" spans="1:21" x14ac:dyDescent="0.25">
      <c r="A60" s="10"/>
      <c r="B60" s="10"/>
      <c r="C60" s="13"/>
      <c r="D60" s="11"/>
      <c r="E60" s="12"/>
      <c r="F60" s="9" t="str">
        <f t="shared" si="0"/>
        <v>--</v>
      </c>
      <c r="G60" s="7" t="str">
        <f>IF(ISBLANK(A60),"--",ROUND(O60*INDEX(Lists!$F$2:$H$5,MATCH(A60,Lists!$F$2:$F$5,0),MATCH(B60,Lists!$F$2:$H$2,0)),0))</f>
        <v>--</v>
      </c>
      <c r="H60" s="8" t="str">
        <f>IF($B60="eSurvey+SMS",ROUND(P60*INDEX(Lists!$F$2:$H$5,MATCH(A60,Lists!$F$2:$F$5,0),MATCH(B60,Lists!$G$2:$H$2,0)),0),"--")</f>
        <v>--</v>
      </c>
      <c r="I60" s="9" t="str">
        <f t="shared" si="1"/>
        <v>--</v>
      </c>
      <c r="J60" s="9" t="str">
        <f t="shared" si="2"/>
        <v>--</v>
      </c>
      <c r="K60" s="13" t="str">
        <f t="shared" si="3"/>
        <v>--</v>
      </c>
      <c r="L60" s="13" t="str">
        <f t="shared" si="4"/>
        <v>--</v>
      </c>
      <c r="M60" s="1">
        <f>IF(ISNA(ROUND(C60*INDEX(Lists!$J$2:$L$5,MATCH(A60,Lists!$J$2:$J$5,0),MATCH(B60,Lists!$J$2:$L$2,0)),0)),0,ROUND(C60*INDEX(Lists!$J$2:$L$5,MATCH(A60,Lists!$J$2:$J$5,0),MATCH(B60,Lists!$J$2:$L$2,0)),0))</f>
        <v>0</v>
      </c>
      <c r="N60" s="16">
        <f t="shared" si="5"/>
        <v>0</v>
      </c>
      <c r="O60" s="1">
        <f t="shared" si="6"/>
        <v>0</v>
      </c>
      <c r="P60" s="1">
        <f t="shared" si="7"/>
        <v>0</v>
      </c>
      <c r="Q60" s="1"/>
      <c r="R60" s="1"/>
      <c r="S60" s="1"/>
      <c r="T60" s="1"/>
      <c r="U60" s="1"/>
    </row>
    <row r="61" spans="1:21" x14ac:dyDescent="0.25">
      <c r="A61" s="10"/>
      <c r="B61" s="10"/>
      <c r="C61" s="13"/>
      <c r="D61" s="11"/>
      <c r="E61" s="12"/>
      <c r="F61" s="9" t="str">
        <f t="shared" si="0"/>
        <v>--</v>
      </c>
      <c r="G61" s="7" t="str">
        <f>IF(ISBLANK(A61),"--",ROUND(O61*INDEX(Lists!$F$2:$H$5,MATCH(A61,Lists!$F$2:$F$5,0),MATCH(B61,Lists!$F$2:$H$2,0)),0))</f>
        <v>--</v>
      </c>
      <c r="H61" s="8" t="str">
        <f>IF($B61="eSurvey+SMS",ROUND(P61*INDEX(Lists!$F$2:$H$5,MATCH(A61,Lists!$F$2:$F$5,0),MATCH(B61,Lists!$G$2:$H$2,0)),0),"--")</f>
        <v>--</v>
      </c>
      <c r="I61" s="9" t="str">
        <f t="shared" si="1"/>
        <v>--</v>
      </c>
      <c r="J61" s="9" t="str">
        <f t="shared" si="2"/>
        <v>--</v>
      </c>
      <c r="K61" s="13" t="str">
        <f t="shared" si="3"/>
        <v>--</v>
      </c>
      <c r="L61" s="13" t="str">
        <f t="shared" si="4"/>
        <v>--</v>
      </c>
      <c r="M61" s="1">
        <f>IF(ISNA(ROUND(C61*INDEX(Lists!$J$2:$L$5,MATCH(A61,Lists!$J$2:$J$5,0),MATCH(B61,Lists!$J$2:$L$2,0)),0)),0,ROUND(C61*INDEX(Lists!$J$2:$L$5,MATCH(A61,Lists!$J$2:$J$5,0),MATCH(B61,Lists!$J$2:$L$2,0)),0))</f>
        <v>0</v>
      </c>
      <c r="N61" s="16">
        <f t="shared" si="5"/>
        <v>0</v>
      </c>
      <c r="O61" s="1">
        <f t="shared" si="6"/>
        <v>0</v>
      </c>
      <c r="P61" s="1">
        <f t="shared" si="7"/>
        <v>0</v>
      </c>
      <c r="Q61" s="1"/>
      <c r="R61" s="1"/>
      <c r="S61" s="1"/>
      <c r="T61" s="1"/>
      <c r="U61" s="1"/>
    </row>
    <row r="62" spans="1:21" x14ac:dyDescent="0.25">
      <c r="A62" s="10"/>
      <c r="B62" s="10"/>
      <c r="C62" s="13"/>
      <c r="D62" s="11"/>
      <c r="E62" s="12"/>
      <c r="F62" s="9" t="str">
        <f t="shared" si="0"/>
        <v>--</v>
      </c>
      <c r="G62" s="7" t="str">
        <f>IF(ISBLANK(A62),"--",ROUND(O62*INDEX(Lists!$F$2:$H$5,MATCH(A62,Lists!$F$2:$F$5,0),MATCH(B62,Lists!$F$2:$H$2,0)),0))</f>
        <v>--</v>
      </c>
      <c r="H62" s="8" t="str">
        <f>IF($B62="eSurvey+SMS",ROUND(P62*INDEX(Lists!$F$2:$H$5,MATCH(A62,Lists!$F$2:$F$5,0),MATCH(B62,Lists!$G$2:$H$2,0)),0),"--")</f>
        <v>--</v>
      </c>
      <c r="I62" s="9" t="str">
        <f t="shared" si="1"/>
        <v>--</v>
      </c>
      <c r="J62" s="9" t="str">
        <f t="shared" si="2"/>
        <v>--</v>
      </c>
      <c r="K62" s="13" t="str">
        <f t="shared" si="3"/>
        <v>--</v>
      </c>
      <c r="L62" s="13" t="str">
        <f t="shared" si="4"/>
        <v>--</v>
      </c>
      <c r="M62" s="1">
        <f>IF(ISNA(ROUND(C62*INDEX(Lists!$J$2:$L$5,MATCH(A62,Lists!$J$2:$J$5,0),MATCH(B62,Lists!$J$2:$L$2,0)),0)),0,ROUND(C62*INDEX(Lists!$J$2:$L$5,MATCH(A62,Lists!$J$2:$J$5,0),MATCH(B62,Lists!$J$2:$L$2,0)),0))</f>
        <v>0</v>
      </c>
      <c r="N62" s="16">
        <f t="shared" si="5"/>
        <v>0</v>
      </c>
      <c r="O62" s="1">
        <f t="shared" si="6"/>
        <v>0</v>
      </c>
      <c r="P62" s="1">
        <f t="shared" si="7"/>
        <v>0</v>
      </c>
      <c r="Q62" s="1"/>
      <c r="R62" s="1"/>
      <c r="S62" s="1"/>
      <c r="T62" s="1"/>
      <c r="U62" s="1"/>
    </row>
    <row r="63" spans="1:21" x14ac:dyDescent="0.25">
      <c r="A63" s="10"/>
      <c r="B63" s="10"/>
      <c r="C63" s="13"/>
      <c r="D63" s="11"/>
      <c r="E63" s="12"/>
      <c r="F63" s="9" t="str">
        <f t="shared" si="0"/>
        <v>--</v>
      </c>
      <c r="G63" s="7" t="str">
        <f>IF(ISBLANK(A63),"--",ROUND(O63*INDEX(Lists!$F$2:$H$5,MATCH(A63,Lists!$F$2:$F$5,0),MATCH(B63,Lists!$F$2:$H$2,0)),0))</f>
        <v>--</v>
      </c>
      <c r="H63" s="8" t="str">
        <f>IF($B63="eSurvey+SMS",ROUND(P63*INDEX(Lists!$F$2:$H$5,MATCH(A63,Lists!$F$2:$F$5,0),MATCH(B63,Lists!$G$2:$H$2,0)),0),"--")</f>
        <v>--</v>
      </c>
      <c r="I63" s="9" t="str">
        <f t="shared" si="1"/>
        <v>--</v>
      </c>
      <c r="J63" s="9" t="str">
        <f t="shared" si="2"/>
        <v>--</v>
      </c>
      <c r="K63" s="13" t="str">
        <f t="shared" si="3"/>
        <v>--</v>
      </c>
      <c r="L63" s="13" t="str">
        <f t="shared" si="4"/>
        <v>--</v>
      </c>
      <c r="M63" s="1">
        <f>IF(ISNA(ROUND(C63*INDEX(Lists!$J$2:$L$5,MATCH(A63,Lists!$J$2:$J$5,0),MATCH(B63,Lists!$J$2:$L$2,0)),0)),0,ROUND(C63*INDEX(Lists!$J$2:$L$5,MATCH(A63,Lists!$J$2:$J$5,0),MATCH(B63,Lists!$J$2:$L$2,0)),0))</f>
        <v>0</v>
      </c>
      <c r="N63" s="16">
        <f t="shared" si="5"/>
        <v>0</v>
      </c>
      <c r="O63" s="1">
        <f t="shared" si="6"/>
        <v>0</v>
      </c>
      <c r="P63" s="1">
        <f t="shared" si="7"/>
        <v>0</v>
      </c>
      <c r="Q63" s="1"/>
      <c r="R63" s="1"/>
      <c r="S63" s="1"/>
      <c r="T63" s="1"/>
      <c r="U63" s="1"/>
    </row>
    <row r="64" spans="1:21" x14ac:dyDescent="0.25">
      <c r="A64" s="10"/>
      <c r="B64" s="10"/>
      <c r="C64" s="13"/>
      <c r="D64" s="11"/>
      <c r="E64" s="12"/>
      <c r="F64" s="9" t="str">
        <f t="shared" si="0"/>
        <v>--</v>
      </c>
      <c r="G64" s="7" t="str">
        <f>IF(ISBLANK(A64),"--",ROUND(O64*INDEX(Lists!$F$2:$H$5,MATCH(A64,Lists!$F$2:$F$5,0),MATCH(B64,Lists!$F$2:$H$2,0)),0))</f>
        <v>--</v>
      </c>
      <c r="H64" s="8" t="str">
        <f>IF($B64="eSurvey+SMS",ROUND(P64*INDEX(Lists!$F$2:$H$5,MATCH(A64,Lists!$F$2:$F$5,0),MATCH(B64,Lists!$G$2:$H$2,0)),0),"--")</f>
        <v>--</v>
      </c>
      <c r="I64" s="9" t="str">
        <f t="shared" si="1"/>
        <v>--</v>
      </c>
      <c r="J64" s="9" t="str">
        <f t="shared" si="2"/>
        <v>--</v>
      </c>
      <c r="K64" s="13" t="str">
        <f t="shared" si="3"/>
        <v>--</v>
      </c>
      <c r="L64" s="13" t="str">
        <f t="shared" si="4"/>
        <v>--</v>
      </c>
      <c r="M64" s="1">
        <f>IF(ISNA(ROUND(C64*INDEX(Lists!$J$2:$L$5,MATCH(A64,Lists!$J$2:$J$5,0),MATCH(B64,Lists!$J$2:$L$2,0)),0)),0,ROUND(C64*INDEX(Lists!$J$2:$L$5,MATCH(A64,Lists!$J$2:$J$5,0),MATCH(B64,Lists!$J$2:$L$2,0)),0))</f>
        <v>0</v>
      </c>
      <c r="N64" s="16">
        <f t="shared" si="5"/>
        <v>0</v>
      </c>
      <c r="O64" s="1">
        <f t="shared" si="6"/>
        <v>0</v>
      </c>
      <c r="P64" s="1">
        <f t="shared" si="7"/>
        <v>0</v>
      </c>
      <c r="Q64" s="1"/>
      <c r="R64" s="1"/>
      <c r="S64" s="1"/>
      <c r="T64" s="1"/>
      <c r="U64" s="1"/>
    </row>
    <row r="65" spans="1:21" x14ac:dyDescent="0.25">
      <c r="A65" s="10"/>
      <c r="B65" s="10"/>
      <c r="C65" s="13"/>
      <c r="D65" s="11"/>
      <c r="E65" s="12"/>
      <c r="F65" s="9" t="str">
        <f t="shared" si="0"/>
        <v>--</v>
      </c>
      <c r="G65" s="7" t="str">
        <f>IF(ISBLANK(A65),"--",ROUND(O65*INDEX(Lists!$F$2:$H$5,MATCH(A65,Lists!$F$2:$F$5,0),MATCH(B65,Lists!$F$2:$H$2,0)),0))</f>
        <v>--</v>
      </c>
      <c r="H65" s="8" t="str">
        <f>IF($B65="eSurvey+SMS",ROUND(P65*INDEX(Lists!$F$2:$H$5,MATCH(A65,Lists!$F$2:$F$5,0),MATCH(B65,Lists!$G$2:$H$2,0)),0),"--")</f>
        <v>--</v>
      </c>
      <c r="I65" s="9" t="str">
        <f t="shared" si="1"/>
        <v>--</v>
      </c>
      <c r="J65" s="9" t="str">
        <f t="shared" si="2"/>
        <v>--</v>
      </c>
      <c r="K65" s="13" t="str">
        <f t="shared" si="3"/>
        <v>--</v>
      </c>
      <c r="L65" s="13" t="str">
        <f t="shared" si="4"/>
        <v>--</v>
      </c>
      <c r="M65" s="1">
        <f>IF(ISNA(ROUND(C65*INDEX(Lists!$J$2:$L$5,MATCH(A65,Lists!$J$2:$J$5,0),MATCH(B65,Lists!$J$2:$L$2,0)),0)),0,ROUND(C65*INDEX(Lists!$J$2:$L$5,MATCH(A65,Lists!$J$2:$J$5,0),MATCH(B65,Lists!$J$2:$L$2,0)),0))</f>
        <v>0</v>
      </c>
      <c r="N65" s="16">
        <f t="shared" si="5"/>
        <v>0</v>
      </c>
      <c r="O65" s="1">
        <f t="shared" si="6"/>
        <v>0</v>
      </c>
      <c r="P65" s="1">
        <f t="shared" si="7"/>
        <v>0</v>
      </c>
      <c r="Q65" s="1"/>
      <c r="R65" s="1"/>
      <c r="S65" s="1"/>
      <c r="T65" s="1"/>
      <c r="U65" s="1"/>
    </row>
    <row r="66" spans="1:21" x14ac:dyDescent="0.25">
      <c r="A66" s="10"/>
      <c r="B66" s="10"/>
      <c r="C66" s="13"/>
      <c r="D66" s="11"/>
      <c r="E66" s="12"/>
      <c r="F66" s="9" t="str">
        <f t="shared" si="0"/>
        <v>--</v>
      </c>
      <c r="G66" s="7" t="str">
        <f>IF(ISBLANK(A66),"--",ROUND(O66*INDEX(Lists!$F$2:$H$5,MATCH(A66,Lists!$F$2:$F$5,0),MATCH(B66,Lists!$F$2:$H$2,0)),0))</f>
        <v>--</v>
      </c>
      <c r="H66" s="8" t="str">
        <f>IF($B66="eSurvey+SMS",ROUND(P66*INDEX(Lists!$F$2:$H$5,MATCH(A66,Lists!$F$2:$F$5,0),MATCH(B66,Lists!$G$2:$H$2,0)),0),"--")</f>
        <v>--</v>
      </c>
      <c r="I66" s="9" t="str">
        <f t="shared" si="1"/>
        <v>--</v>
      </c>
      <c r="J66" s="9" t="str">
        <f t="shared" si="2"/>
        <v>--</v>
      </c>
      <c r="K66" s="13" t="str">
        <f t="shared" si="3"/>
        <v>--</v>
      </c>
      <c r="L66" s="13" t="str">
        <f t="shared" si="4"/>
        <v>--</v>
      </c>
      <c r="M66" s="1">
        <f>IF(ISNA(ROUND(C66*INDEX(Lists!$J$2:$L$5,MATCH(A66,Lists!$J$2:$J$5,0),MATCH(B66,Lists!$J$2:$L$2,0)),0)),0,ROUND(C66*INDEX(Lists!$J$2:$L$5,MATCH(A66,Lists!$J$2:$J$5,0),MATCH(B66,Lists!$J$2:$L$2,0)),0))</f>
        <v>0</v>
      </c>
      <c r="N66" s="16">
        <f t="shared" si="5"/>
        <v>0</v>
      </c>
      <c r="O66" s="1">
        <f t="shared" si="6"/>
        <v>0</v>
      </c>
      <c r="P66" s="1">
        <f t="shared" si="7"/>
        <v>0</v>
      </c>
      <c r="Q66" s="1"/>
      <c r="R66" s="1"/>
      <c r="S66" s="1"/>
      <c r="T66" s="1"/>
      <c r="U66" s="1"/>
    </row>
    <row r="67" spans="1:21" x14ac:dyDescent="0.25">
      <c r="A67" s="10"/>
      <c r="B67" s="10"/>
      <c r="C67" s="13"/>
      <c r="D67" s="11"/>
      <c r="E67" s="12"/>
      <c r="F67" s="9" t="str">
        <f t="shared" ref="F67:F130" si="8">IF(ISBLANK(A67),"--",SUM(G67,H67))</f>
        <v>--</v>
      </c>
      <c r="G67" s="7" t="str">
        <f>IF(ISBLANK(A67),"--",ROUND(O67*INDEX(Lists!$F$2:$H$5,MATCH(A67,Lists!$F$2:$F$5,0),MATCH(B67,Lists!$F$2:$H$2,0)),0))</f>
        <v>--</v>
      </c>
      <c r="H67" s="8" t="str">
        <f>IF($B67="eSurvey+SMS",ROUND(P67*INDEX(Lists!$F$2:$H$5,MATCH(A67,Lists!$F$2:$F$5,0),MATCH(B67,Lists!$G$2:$H$2,0)),0),"--")</f>
        <v>--</v>
      </c>
      <c r="I67" s="9" t="str">
        <f t="shared" ref="I67:I130" si="9">IF(ISBLANK(A67),"--",O67-G67)</f>
        <v>--</v>
      </c>
      <c r="J67" s="9" t="str">
        <f t="shared" ref="J67:J130" si="10">IF($B67="eSurvey+SMS",P67-H67,"--")</f>
        <v>--</v>
      </c>
      <c r="K67" s="13" t="str">
        <f t="shared" ref="K67:K130" si="11">IF(ISBLANK(A67),"--",M67)</f>
        <v>--</v>
      </c>
      <c r="L67" s="13" t="str">
        <f t="shared" ref="L67:L130" si="12">IF(ISBLANK(A67),"--",N67-SUM(O67,P67))</f>
        <v>--</v>
      </c>
      <c r="M67" s="1">
        <f>IF(ISNA(ROUND(C67*INDEX(Lists!$J$2:$L$5,MATCH(A67,Lists!$J$2:$J$5,0),MATCH(B67,Lists!$J$2:$L$2,0)),0)),0,ROUND(C67*INDEX(Lists!$J$2:$L$5,MATCH(A67,Lists!$J$2:$J$5,0),MATCH(B67,Lists!$J$2:$L$2,0)),0))</f>
        <v>0</v>
      </c>
      <c r="N67" s="16">
        <f t="shared" ref="N67:N130" si="13">C67-M67</f>
        <v>0</v>
      </c>
      <c r="O67" s="1">
        <f t="shared" ref="O67:O130" si="14">ROUND(N67*D67,0)</f>
        <v>0</v>
      </c>
      <c r="P67" s="1">
        <f t="shared" ref="P67:P130" si="15">ROUND(((N67-O67)*E67),0)</f>
        <v>0</v>
      </c>
      <c r="Q67" s="1"/>
      <c r="R67" s="1"/>
      <c r="S67" s="1"/>
      <c r="T67" s="1"/>
      <c r="U67" s="1"/>
    </row>
    <row r="68" spans="1:21" x14ac:dyDescent="0.25">
      <c r="A68" s="10"/>
      <c r="B68" s="10"/>
      <c r="C68" s="13"/>
      <c r="D68" s="11"/>
      <c r="E68" s="12"/>
      <c r="F68" s="9" t="str">
        <f t="shared" si="8"/>
        <v>--</v>
      </c>
      <c r="G68" s="7" t="str">
        <f>IF(ISBLANK(A68),"--",ROUND(O68*INDEX(Lists!$F$2:$H$5,MATCH(A68,Lists!$F$2:$F$5,0),MATCH(B68,Lists!$F$2:$H$2,0)),0))</f>
        <v>--</v>
      </c>
      <c r="H68" s="8" t="str">
        <f>IF($B68="eSurvey+SMS",ROUND(P68*INDEX(Lists!$F$2:$H$5,MATCH(A68,Lists!$F$2:$F$5,0),MATCH(B68,Lists!$G$2:$H$2,0)),0),"--")</f>
        <v>--</v>
      </c>
      <c r="I68" s="9" t="str">
        <f t="shared" si="9"/>
        <v>--</v>
      </c>
      <c r="J68" s="9" t="str">
        <f t="shared" si="10"/>
        <v>--</v>
      </c>
      <c r="K68" s="13" t="str">
        <f t="shared" si="11"/>
        <v>--</v>
      </c>
      <c r="L68" s="13" t="str">
        <f t="shared" si="12"/>
        <v>--</v>
      </c>
      <c r="M68" s="1">
        <f>IF(ISNA(ROUND(C68*INDEX(Lists!$J$2:$L$5,MATCH(A68,Lists!$J$2:$J$5,0),MATCH(B68,Lists!$J$2:$L$2,0)),0)),0,ROUND(C68*INDEX(Lists!$J$2:$L$5,MATCH(A68,Lists!$J$2:$J$5,0),MATCH(B68,Lists!$J$2:$L$2,0)),0))</f>
        <v>0</v>
      </c>
      <c r="N68" s="16">
        <f t="shared" si="13"/>
        <v>0</v>
      </c>
      <c r="O68" s="1">
        <f t="shared" si="14"/>
        <v>0</v>
      </c>
      <c r="P68" s="1">
        <f t="shared" si="15"/>
        <v>0</v>
      </c>
      <c r="Q68" s="1"/>
      <c r="R68" s="1"/>
      <c r="S68" s="1"/>
      <c r="T68" s="1"/>
      <c r="U68" s="1"/>
    </row>
    <row r="69" spans="1:21" x14ac:dyDescent="0.25">
      <c r="A69" s="10"/>
      <c r="B69" s="10"/>
      <c r="C69" s="13"/>
      <c r="D69" s="11"/>
      <c r="E69" s="12"/>
      <c r="F69" s="9" t="str">
        <f t="shared" si="8"/>
        <v>--</v>
      </c>
      <c r="G69" s="7" t="str">
        <f>IF(ISBLANK(A69),"--",ROUND(O69*INDEX(Lists!$F$2:$H$5,MATCH(A69,Lists!$F$2:$F$5,0),MATCH(B69,Lists!$F$2:$H$2,0)),0))</f>
        <v>--</v>
      </c>
      <c r="H69" s="8" t="str">
        <f>IF($B69="eSurvey+SMS",ROUND(P69*INDEX(Lists!$F$2:$H$5,MATCH(A69,Lists!$F$2:$F$5,0),MATCH(B69,Lists!$G$2:$H$2,0)),0),"--")</f>
        <v>--</v>
      </c>
      <c r="I69" s="9" t="str">
        <f t="shared" si="9"/>
        <v>--</v>
      </c>
      <c r="J69" s="9" t="str">
        <f t="shared" si="10"/>
        <v>--</v>
      </c>
      <c r="K69" s="13" t="str">
        <f t="shared" si="11"/>
        <v>--</v>
      </c>
      <c r="L69" s="13" t="str">
        <f t="shared" si="12"/>
        <v>--</v>
      </c>
      <c r="M69" s="1">
        <f>IF(ISNA(ROUND(C69*INDEX(Lists!$J$2:$L$5,MATCH(A69,Lists!$J$2:$J$5,0),MATCH(B69,Lists!$J$2:$L$2,0)),0)),0,ROUND(C69*INDEX(Lists!$J$2:$L$5,MATCH(A69,Lists!$J$2:$J$5,0),MATCH(B69,Lists!$J$2:$L$2,0)),0))</f>
        <v>0</v>
      </c>
      <c r="N69" s="16">
        <f t="shared" si="13"/>
        <v>0</v>
      </c>
      <c r="O69" s="1">
        <f t="shared" si="14"/>
        <v>0</v>
      </c>
      <c r="P69" s="1">
        <f t="shared" si="15"/>
        <v>0</v>
      </c>
      <c r="Q69" s="1"/>
      <c r="R69" s="1"/>
      <c r="S69" s="1"/>
      <c r="T69" s="1"/>
      <c r="U69" s="1"/>
    </row>
    <row r="70" spans="1:21" x14ac:dyDescent="0.25">
      <c r="A70" s="10"/>
      <c r="B70" s="10"/>
      <c r="C70" s="13"/>
      <c r="D70" s="11"/>
      <c r="E70" s="12"/>
      <c r="F70" s="9" t="str">
        <f t="shared" si="8"/>
        <v>--</v>
      </c>
      <c r="G70" s="7" t="str">
        <f>IF(ISBLANK(A70),"--",ROUND(O70*INDEX(Lists!$F$2:$H$5,MATCH(A70,Lists!$F$2:$F$5,0),MATCH(B70,Lists!$F$2:$H$2,0)),0))</f>
        <v>--</v>
      </c>
      <c r="H70" s="8" t="str">
        <f>IF($B70="eSurvey+SMS",ROUND(P70*INDEX(Lists!$F$2:$H$5,MATCH(A70,Lists!$F$2:$F$5,0),MATCH(B70,Lists!$G$2:$H$2,0)),0),"--")</f>
        <v>--</v>
      </c>
      <c r="I70" s="9" t="str">
        <f t="shared" si="9"/>
        <v>--</v>
      </c>
      <c r="J70" s="9" t="str">
        <f t="shared" si="10"/>
        <v>--</v>
      </c>
      <c r="K70" s="13" t="str">
        <f t="shared" si="11"/>
        <v>--</v>
      </c>
      <c r="L70" s="13" t="str">
        <f t="shared" si="12"/>
        <v>--</v>
      </c>
      <c r="M70" s="1">
        <f>IF(ISNA(ROUND(C70*INDEX(Lists!$J$2:$L$5,MATCH(A70,Lists!$J$2:$J$5,0),MATCH(B70,Lists!$J$2:$L$2,0)),0)),0,ROUND(C70*INDEX(Lists!$J$2:$L$5,MATCH(A70,Lists!$J$2:$J$5,0),MATCH(B70,Lists!$J$2:$L$2,0)),0))</f>
        <v>0</v>
      </c>
      <c r="N70" s="16">
        <f t="shared" si="13"/>
        <v>0</v>
      </c>
      <c r="O70" s="1">
        <f t="shared" si="14"/>
        <v>0</v>
      </c>
      <c r="P70" s="1">
        <f t="shared" si="15"/>
        <v>0</v>
      </c>
      <c r="Q70" s="1"/>
      <c r="R70" s="1"/>
      <c r="S70" s="1"/>
      <c r="T70" s="1"/>
      <c r="U70" s="1"/>
    </row>
    <row r="71" spans="1:21" x14ac:dyDescent="0.25">
      <c r="A71" s="10"/>
      <c r="B71" s="10"/>
      <c r="C71" s="13"/>
      <c r="D71" s="11"/>
      <c r="E71" s="12"/>
      <c r="F71" s="9" t="str">
        <f t="shared" si="8"/>
        <v>--</v>
      </c>
      <c r="G71" s="7" t="str">
        <f>IF(ISBLANK(A71),"--",ROUND(O71*INDEX(Lists!$F$2:$H$5,MATCH(A71,Lists!$F$2:$F$5,0),MATCH(B71,Lists!$F$2:$H$2,0)),0))</f>
        <v>--</v>
      </c>
      <c r="H71" s="8" t="str">
        <f>IF($B71="eSurvey+SMS",ROUND(P71*INDEX(Lists!$F$2:$H$5,MATCH(A71,Lists!$F$2:$F$5,0),MATCH(B71,Lists!$G$2:$H$2,0)),0),"--")</f>
        <v>--</v>
      </c>
      <c r="I71" s="9" t="str">
        <f t="shared" si="9"/>
        <v>--</v>
      </c>
      <c r="J71" s="9" t="str">
        <f t="shared" si="10"/>
        <v>--</v>
      </c>
      <c r="K71" s="13" t="str">
        <f t="shared" si="11"/>
        <v>--</v>
      </c>
      <c r="L71" s="13" t="str">
        <f t="shared" si="12"/>
        <v>--</v>
      </c>
      <c r="M71" s="1">
        <f>IF(ISNA(ROUND(C71*INDEX(Lists!$J$2:$L$5,MATCH(A71,Lists!$J$2:$J$5,0),MATCH(B71,Lists!$J$2:$L$2,0)),0)),0,ROUND(C71*INDEX(Lists!$J$2:$L$5,MATCH(A71,Lists!$J$2:$J$5,0),MATCH(B71,Lists!$J$2:$L$2,0)),0))</f>
        <v>0</v>
      </c>
      <c r="N71" s="16">
        <f t="shared" si="13"/>
        <v>0</v>
      </c>
      <c r="O71" s="1">
        <f t="shared" si="14"/>
        <v>0</v>
      </c>
      <c r="P71" s="1">
        <f t="shared" si="15"/>
        <v>0</v>
      </c>
      <c r="Q71" s="1"/>
      <c r="R71" s="1"/>
      <c r="S71" s="1"/>
      <c r="T71" s="1"/>
      <c r="U71" s="1"/>
    </row>
    <row r="72" spans="1:21" x14ac:dyDescent="0.25">
      <c r="A72" s="10"/>
      <c r="B72" s="10"/>
      <c r="C72" s="13"/>
      <c r="D72" s="11"/>
      <c r="E72" s="12"/>
      <c r="F72" s="9" t="str">
        <f t="shared" si="8"/>
        <v>--</v>
      </c>
      <c r="G72" s="7" t="str">
        <f>IF(ISBLANK(A72),"--",ROUND(O72*INDEX(Lists!$F$2:$H$5,MATCH(A72,Lists!$F$2:$F$5,0),MATCH(B72,Lists!$F$2:$H$2,0)),0))</f>
        <v>--</v>
      </c>
      <c r="H72" s="8" t="str">
        <f>IF($B72="eSurvey+SMS",ROUND(P72*INDEX(Lists!$F$2:$H$5,MATCH(A72,Lists!$F$2:$F$5,0),MATCH(B72,Lists!$G$2:$H$2,0)),0),"--")</f>
        <v>--</v>
      </c>
      <c r="I72" s="9" t="str">
        <f t="shared" si="9"/>
        <v>--</v>
      </c>
      <c r="J72" s="9" t="str">
        <f t="shared" si="10"/>
        <v>--</v>
      </c>
      <c r="K72" s="13" t="str">
        <f t="shared" si="11"/>
        <v>--</v>
      </c>
      <c r="L72" s="13" t="str">
        <f t="shared" si="12"/>
        <v>--</v>
      </c>
      <c r="M72" s="1">
        <f>IF(ISNA(ROUND(C72*INDEX(Lists!$J$2:$L$5,MATCH(A72,Lists!$J$2:$J$5,0),MATCH(B72,Lists!$J$2:$L$2,0)),0)),0,ROUND(C72*INDEX(Lists!$J$2:$L$5,MATCH(A72,Lists!$J$2:$J$5,0),MATCH(B72,Lists!$J$2:$L$2,0)),0))</f>
        <v>0</v>
      </c>
      <c r="N72" s="16">
        <f t="shared" si="13"/>
        <v>0</v>
      </c>
      <c r="O72" s="1">
        <f t="shared" si="14"/>
        <v>0</v>
      </c>
      <c r="P72" s="1">
        <f t="shared" si="15"/>
        <v>0</v>
      </c>
      <c r="Q72" s="1"/>
      <c r="R72" s="1"/>
      <c r="S72" s="1"/>
      <c r="T72" s="1"/>
      <c r="U72" s="1"/>
    </row>
    <row r="73" spans="1:21" x14ac:dyDescent="0.25">
      <c r="A73" s="10"/>
      <c r="B73" s="10"/>
      <c r="C73" s="13"/>
      <c r="D73" s="11"/>
      <c r="E73" s="12"/>
      <c r="F73" s="9" t="str">
        <f t="shared" si="8"/>
        <v>--</v>
      </c>
      <c r="G73" s="7" t="str">
        <f>IF(ISBLANK(A73),"--",ROUND(O73*INDEX(Lists!$F$2:$H$5,MATCH(A73,Lists!$F$2:$F$5,0),MATCH(B73,Lists!$F$2:$H$2,0)),0))</f>
        <v>--</v>
      </c>
      <c r="H73" s="8" t="str">
        <f>IF($B73="eSurvey+SMS",ROUND(P73*INDEX(Lists!$F$2:$H$5,MATCH(A73,Lists!$F$2:$F$5,0),MATCH(B73,Lists!$G$2:$H$2,0)),0),"--")</f>
        <v>--</v>
      </c>
      <c r="I73" s="9" t="str">
        <f t="shared" si="9"/>
        <v>--</v>
      </c>
      <c r="J73" s="9" t="str">
        <f t="shared" si="10"/>
        <v>--</v>
      </c>
      <c r="K73" s="13" t="str">
        <f t="shared" si="11"/>
        <v>--</v>
      </c>
      <c r="L73" s="13" t="str">
        <f t="shared" si="12"/>
        <v>--</v>
      </c>
      <c r="M73" s="1">
        <f>IF(ISNA(ROUND(C73*INDEX(Lists!$J$2:$L$5,MATCH(A73,Lists!$J$2:$J$5,0),MATCH(B73,Lists!$J$2:$L$2,0)),0)),0,ROUND(C73*INDEX(Lists!$J$2:$L$5,MATCH(A73,Lists!$J$2:$J$5,0),MATCH(B73,Lists!$J$2:$L$2,0)),0))</f>
        <v>0</v>
      </c>
      <c r="N73" s="16">
        <f t="shared" si="13"/>
        <v>0</v>
      </c>
      <c r="O73" s="1">
        <f t="shared" si="14"/>
        <v>0</v>
      </c>
      <c r="P73" s="1">
        <f t="shared" si="15"/>
        <v>0</v>
      </c>
      <c r="Q73" s="1"/>
      <c r="R73" s="1"/>
      <c r="S73" s="1"/>
      <c r="T73" s="1"/>
      <c r="U73" s="1"/>
    </row>
    <row r="74" spans="1:21" x14ac:dyDescent="0.25">
      <c r="A74" s="10"/>
      <c r="B74" s="10"/>
      <c r="C74" s="13"/>
      <c r="D74" s="11"/>
      <c r="E74" s="12"/>
      <c r="F74" s="9" t="str">
        <f t="shared" si="8"/>
        <v>--</v>
      </c>
      <c r="G74" s="7" t="str">
        <f>IF(ISBLANK(A74),"--",ROUND(O74*INDEX(Lists!$F$2:$H$5,MATCH(A74,Lists!$F$2:$F$5,0),MATCH(B74,Lists!$F$2:$H$2,0)),0))</f>
        <v>--</v>
      </c>
      <c r="H74" s="8" t="str">
        <f>IF($B74="eSurvey+SMS",ROUND(P74*INDEX(Lists!$F$2:$H$5,MATCH(A74,Lists!$F$2:$F$5,0),MATCH(B74,Lists!$G$2:$H$2,0)),0),"--")</f>
        <v>--</v>
      </c>
      <c r="I74" s="9" t="str">
        <f t="shared" si="9"/>
        <v>--</v>
      </c>
      <c r="J74" s="9" t="str">
        <f t="shared" si="10"/>
        <v>--</v>
      </c>
      <c r="K74" s="13" t="str">
        <f t="shared" si="11"/>
        <v>--</v>
      </c>
      <c r="L74" s="13" t="str">
        <f t="shared" si="12"/>
        <v>--</v>
      </c>
      <c r="M74" s="1">
        <f>IF(ISNA(ROUND(C74*INDEX(Lists!$J$2:$L$5,MATCH(A74,Lists!$J$2:$J$5,0),MATCH(B74,Lists!$J$2:$L$2,0)),0)),0,ROUND(C74*INDEX(Lists!$J$2:$L$5,MATCH(A74,Lists!$J$2:$J$5,0),MATCH(B74,Lists!$J$2:$L$2,0)),0))</f>
        <v>0</v>
      </c>
      <c r="N74" s="16">
        <f t="shared" si="13"/>
        <v>0</v>
      </c>
      <c r="O74" s="1">
        <f t="shared" si="14"/>
        <v>0</v>
      </c>
      <c r="P74" s="1">
        <f t="shared" si="15"/>
        <v>0</v>
      </c>
      <c r="Q74" s="1"/>
      <c r="R74" s="1"/>
      <c r="S74" s="1"/>
      <c r="T74" s="1"/>
      <c r="U74" s="1"/>
    </row>
    <row r="75" spans="1:21" x14ac:dyDescent="0.25">
      <c r="A75" s="10"/>
      <c r="B75" s="10"/>
      <c r="C75" s="13"/>
      <c r="D75" s="11"/>
      <c r="E75" s="12"/>
      <c r="F75" s="9" t="str">
        <f t="shared" si="8"/>
        <v>--</v>
      </c>
      <c r="G75" s="7" t="str">
        <f>IF(ISBLANK(A75),"--",ROUND(O75*INDEX(Lists!$F$2:$H$5,MATCH(A75,Lists!$F$2:$F$5,0),MATCH(B75,Lists!$F$2:$H$2,0)),0))</f>
        <v>--</v>
      </c>
      <c r="H75" s="8" t="str">
        <f>IF($B75="eSurvey+SMS",ROUND(P75*INDEX(Lists!$F$2:$H$5,MATCH(A75,Lists!$F$2:$F$5,0),MATCH(B75,Lists!$G$2:$H$2,0)),0),"--")</f>
        <v>--</v>
      </c>
      <c r="I75" s="9" t="str">
        <f t="shared" si="9"/>
        <v>--</v>
      </c>
      <c r="J75" s="9" t="str">
        <f t="shared" si="10"/>
        <v>--</v>
      </c>
      <c r="K75" s="13" t="str">
        <f t="shared" si="11"/>
        <v>--</v>
      </c>
      <c r="L75" s="13" t="str">
        <f t="shared" si="12"/>
        <v>--</v>
      </c>
      <c r="M75" s="1">
        <f>IF(ISNA(ROUND(C75*INDEX(Lists!$J$2:$L$5,MATCH(A75,Lists!$J$2:$J$5,0),MATCH(B75,Lists!$J$2:$L$2,0)),0)),0,ROUND(C75*INDEX(Lists!$J$2:$L$5,MATCH(A75,Lists!$J$2:$J$5,0),MATCH(B75,Lists!$J$2:$L$2,0)),0))</f>
        <v>0</v>
      </c>
      <c r="N75" s="16">
        <f t="shared" si="13"/>
        <v>0</v>
      </c>
      <c r="O75" s="1">
        <f t="shared" si="14"/>
        <v>0</v>
      </c>
      <c r="P75" s="1">
        <f t="shared" si="15"/>
        <v>0</v>
      </c>
      <c r="Q75" s="1"/>
      <c r="R75" s="1"/>
      <c r="S75" s="1"/>
      <c r="T75" s="1"/>
      <c r="U75" s="1"/>
    </row>
    <row r="76" spans="1:21" x14ac:dyDescent="0.25">
      <c r="A76" s="10"/>
      <c r="B76" s="10"/>
      <c r="C76" s="13"/>
      <c r="D76" s="11"/>
      <c r="E76" s="12"/>
      <c r="F76" s="9" t="str">
        <f t="shared" si="8"/>
        <v>--</v>
      </c>
      <c r="G76" s="7" t="str">
        <f>IF(ISBLANK(A76),"--",ROUND(O76*INDEX(Lists!$F$2:$H$5,MATCH(A76,Lists!$F$2:$F$5,0),MATCH(B76,Lists!$F$2:$H$2,0)),0))</f>
        <v>--</v>
      </c>
      <c r="H76" s="8" t="str">
        <f>IF($B76="eSurvey+SMS",ROUND(P76*INDEX(Lists!$F$2:$H$5,MATCH(A76,Lists!$F$2:$F$5,0),MATCH(B76,Lists!$G$2:$H$2,0)),0),"--")</f>
        <v>--</v>
      </c>
      <c r="I76" s="9" t="str">
        <f t="shared" si="9"/>
        <v>--</v>
      </c>
      <c r="J76" s="9" t="str">
        <f t="shared" si="10"/>
        <v>--</v>
      </c>
      <c r="K76" s="13" t="str">
        <f t="shared" si="11"/>
        <v>--</v>
      </c>
      <c r="L76" s="13" t="str">
        <f t="shared" si="12"/>
        <v>--</v>
      </c>
      <c r="M76" s="1">
        <f>IF(ISNA(ROUND(C76*INDEX(Lists!$J$2:$L$5,MATCH(A76,Lists!$J$2:$J$5,0),MATCH(B76,Lists!$J$2:$L$2,0)),0)),0,ROUND(C76*INDEX(Lists!$J$2:$L$5,MATCH(A76,Lists!$J$2:$J$5,0),MATCH(B76,Lists!$J$2:$L$2,0)),0))</f>
        <v>0</v>
      </c>
      <c r="N76" s="16">
        <f t="shared" si="13"/>
        <v>0</v>
      </c>
      <c r="O76" s="1">
        <f t="shared" si="14"/>
        <v>0</v>
      </c>
      <c r="P76" s="1">
        <f t="shared" si="15"/>
        <v>0</v>
      </c>
      <c r="Q76" s="1"/>
      <c r="R76" s="1"/>
      <c r="S76" s="1"/>
      <c r="T76" s="1"/>
      <c r="U76" s="1"/>
    </row>
    <row r="77" spans="1:21" x14ac:dyDescent="0.25">
      <c r="A77" s="10"/>
      <c r="B77" s="10"/>
      <c r="C77" s="13"/>
      <c r="D77" s="11"/>
      <c r="E77" s="12"/>
      <c r="F77" s="9" t="str">
        <f t="shared" si="8"/>
        <v>--</v>
      </c>
      <c r="G77" s="7" t="str">
        <f>IF(ISBLANK(A77),"--",ROUND(O77*INDEX(Lists!$F$2:$H$5,MATCH(A77,Lists!$F$2:$F$5,0),MATCH(B77,Lists!$F$2:$H$2,0)),0))</f>
        <v>--</v>
      </c>
      <c r="H77" s="8" t="str">
        <f>IF($B77="eSurvey+SMS",ROUND(P77*INDEX(Lists!$F$2:$H$5,MATCH(A77,Lists!$F$2:$F$5,0),MATCH(B77,Lists!$G$2:$H$2,0)),0),"--")</f>
        <v>--</v>
      </c>
      <c r="I77" s="9" t="str">
        <f t="shared" si="9"/>
        <v>--</v>
      </c>
      <c r="J77" s="9" t="str">
        <f t="shared" si="10"/>
        <v>--</v>
      </c>
      <c r="K77" s="13" t="str">
        <f t="shared" si="11"/>
        <v>--</v>
      </c>
      <c r="L77" s="13" t="str">
        <f t="shared" si="12"/>
        <v>--</v>
      </c>
      <c r="M77" s="1">
        <f>IF(ISNA(ROUND(C77*INDEX(Lists!$J$2:$L$5,MATCH(A77,Lists!$J$2:$J$5,0),MATCH(B77,Lists!$J$2:$L$2,0)),0)),0,ROUND(C77*INDEX(Lists!$J$2:$L$5,MATCH(A77,Lists!$J$2:$J$5,0),MATCH(B77,Lists!$J$2:$L$2,0)),0))</f>
        <v>0</v>
      </c>
      <c r="N77" s="16">
        <f t="shared" si="13"/>
        <v>0</v>
      </c>
      <c r="O77" s="1">
        <f t="shared" si="14"/>
        <v>0</v>
      </c>
      <c r="P77" s="1">
        <f t="shared" si="15"/>
        <v>0</v>
      </c>
      <c r="Q77" s="1"/>
      <c r="R77" s="1"/>
      <c r="S77" s="1"/>
      <c r="T77" s="1"/>
      <c r="U77" s="1"/>
    </row>
    <row r="78" spans="1:21" x14ac:dyDescent="0.25">
      <c r="A78" s="10"/>
      <c r="B78" s="10"/>
      <c r="C78" s="13"/>
      <c r="D78" s="11"/>
      <c r="E78" s="12"/>
      <c r="F78" s="9" t="str">
        <f t="shared" si="8"/>
        <v>--</v>
      </c>
      <c r="G78" s="7" t="str">
        <f>IF(ISBLANK(A78),"--",ROUND(O78*INDEX(Lists!$F$2:$H$5,MATCH(A78,Lists!$F$2:$F$5,0),MATCH(B78,Lists!$F$2:$H$2,0)),0))</f>
        <v>--</v>
      </c>
      <c r="H78" s="8" t="str">
        <f>IF($B78="eSurvey+SMS",ROUND(P78*INDEX(Lists!$F$2:$H$5,MATCH(A78,Lists!$F$2:$F$5,0),MATCH(B78,Lists!$G$2:$H$2,0)),0),"--")</f>
        <v>--</v>
      </c>
      <c r="I78" s="9" t="str">
        <f t="shared" si="9"/>
        <v>--</v>
      </c>
      <c r="J78" s="9" t="str">
        <f t="shared" si="10"/>
        <v>--</v>
      </c>
      <c r="K78" s="13" t="str">
        <f t="shared" si="11"/>
        <v>--</v>
      </c>
      <c r="L78" s="13" t="str">
        <f t="shared" si="12"/>
        <v>--</v>
      </c>
      <c r="M78" s="1">
        <f>IF(ISNA(ROUND(C78*INDEX(Lists!$J$2:$L$5,MATCH(A78,Lists!$J$2:$J$5,0),MATCH(B78,Lists!$J$2:$L$2,0)),0)),0,ROUND(C78*INDEX(Lists!$J$2:$L$5,MATCH(A78,Lists!$J$2:$J$5,0),MATCH(B78,Lists!$J$2:$L$2,0)),0))</f>
        <v>0</v>
      </c>
      <c r="N78" s="16">
        <f t="shared" si="13"/>
        <v>0</v>
      </c>
      <c r="O78" s="1">
        <f t="shared" si="14"/>
        <v>0</v>
      </c>
      <c r="P78" s="1">
        <f t="shared" si="15"/>
        <v>0</v>
      </c>
      <c r="Q78" s="1"/>
      <c r="R78" s="1"/>
      <c r="S78" s="1"/>
      <c r="T78" s="1"/>
      <c r="U78" s="1"/>
    </row>
    <row r="79" spans="1:21" x14ac:dyDescent="0.25">
      <c r="A79" s="10"/>
      <c r="B79" s="10"/>
      <c r="C79" s="13"/>
      <c r="D79" s="11"/>
      <c r="E79" s="12"/>
      <c r="F79" s="9" t="str">
        <f t="shared" si="8"/>
        <v>--</v>
      </c>
      <c r="G79" s="7" t="str">
        <f>IF(ISBLANK(A79),"--",ROUND(O79*INDEX(Lists!$F$2:$H$5,MATCH(A79,Lists!$F$2:$F$5,0),MATCH(B79,Lists!$F$2:$H$2,0)),0))</f>
        <v>--</v>
      </c>
      <c r="H79" s="8" t="str">
        <f>IF($B79="eSurvey+SMS",ROUND(P79*INDEX(Lists!$F$2:$H$5,MATCH(A79,Lists!$F$2:$F$5,0),MATCH(B79,Lists!$G$2:$H$2,0)),0),"--")</f>
        <v>--</v>
      </c>
      <c r="I79" s="9" t="str">
        <f t="shared" si="9"/>
        <v>--</v>
      </c>
      <c r="J79" s="9" t="str">
        <f t="shared" si="10"/>
        <v>--</v>
      </c>
      <c r="K79" s="13" t="str">
        <f t="shared" si="11"/>
        <v>--</v>
      </c>
      <c r="L79" s="13" t="str">
        <f t="shared" si="12"/>
        <v>--</v>
      </c>
      <c r="M79" s="1">
        <f>IF(ISNA(ROUND(C79*INDEX(Lists!$J$2:$L$5,MATCH(A79,Lists!$J$2:$J$5,0),MATCH(B79,Lists!$J$2:$L$2,0)),0)),0,ROUND(C79*INDEX(Lists!$J$2:$L$5,MATCH(A79,Lists!$J$2:$J$5,0),MATCH(B79,Lists!$J$2:$L$2,0)),0))</f>
        <v>0</v>
      </c>
      <c r="N79" s="16">
        <f t="shared" si="13"/>
        <v>0</v>
      </c>
      <c r="O79" s="1">
        <f t="shared" si="14"/>
        <v>0</v>
      </c>
      <c r="P79" s="1">
        <f t="shared" si="15"/>
        <v>0</v>
      </c>
      <c r="Q79" s="1"/>
      <c r="R79" s="1"/>
      <c r="S79" s="1"/>
      <c r="T79" s="1"/>
      <c r="U79" s="1"/>
    </row>
    <row r="80" spans="1:21" x14ac:dyDescent="0.25">
      <c r="A80" s="10"/>
      <c r="B80" s="10"/>
      <c r="C80" s="13"/>
      <c r="D80" s="11"/>
      <c r="E80" s="12"/>
      <c r="F80" s="9" t="str">
        <f t="shared" si="8"/>
        <v>--</v>
      </c>
      <c r="G80" s="7" t="str">
        <f>IF(ISBLANK(A80),"--",ROUND(O80*INDEX(Lists!$F$2:$H$5,MATCH(A80,Lists!$F$2:$F$5,0),MATCH(B80,Lists!$F$2:$H$2,0)),0))</f>
        <v>--</v>
      </c>
      <c r="H80" s="8" t="str">
        <f>IF($B80="eSurvey+SMS",ROUND(P80*INDEX(Lists!$F$2:$H$5,MATCH(A80,Lists!$F$2:$F$5,0),MATCH(B80,Lists!$G$2:$H$2,0)),0),"--")</f>
        <v>--</v>
      </c>
      <c r="I80" s="9" t="str">
        <f t="shared" si="9"/>
        <v>--</v>
      </c>
      <c r="J80" s="9" t="str">
        <f t="shared" si="10"/>
        <v>--</v>
      </c>
      <c r="K80" s="13" t="str">
        <f t="shared" si="11"/>
        <v>--</v>
      </c>
      <c r="L80" s="13" t="str">
        <f t="shared" si="12"/>
        <v>--</v>
      </c>
      <c r="M80" s="1">
        <f>IF(ISNA(ROUND(C80*INDEX(Lists!$J$2:$L$5,MATCH(A80,Lists!$J$2:$J$5,0),MATCH(B80,Lists!$J$2:$L$2,0)),0)),0,ROUND(C80*INDEX(Lists!$J$2:$L$5,MATCH(A80,Lists!$J$2:$J$5,0),MATCH(B80,Lists!$J$2:$L$2,0)),0))</f>
        <v>0</v>
      </c>
      <c r="N80" s="16">
        <f t="shared" si="13"/>
        <v>0</v>
      </c>
      <c r="O80" s="1">
        <f t="shared" si="14"/>
        <v>0</v>
      </c>
      <c r="P80" s="1">
        <f t="shared" si="15"/>
        <v>0</v>
      </c>
      <c r="Q80" s="1"/>
      <c r="R80" s="1"/>
      <c r="S80" s="1"/>
      <c r="T80" s="1"/>
      <c r="U80" s="1"/>
    </row>
    <row r="81" spans="1:21" x14ac:dyDescent="0.25">
      <c r="A81" s="10"/>
      <c r="B81" s="10"/>
      <c r="C81" s="13"/>
      <c r="D81" s="11"/>
      <c r="E81" s="12"/>
      <c r="F81" s="9" t="str">
        <f t="shared" si="8"/>
        <v>--</v>
      </c>
      <c r="G81" s="7" t="str">
        <f>IF(ISBLANK(A81),"--",ROUND(O81*INDEX(Lists!$F$2:$H$5,MATCH(A81,Lists!$F$2:$F$5,0),MATCH(B81,Lists!$F$2:$H$2,0)),0))</f>
        <v>--</v>
      </c>
      <c r="H81" s="8" t="str">
        <f>IF($B81="eSurvey+SMS",ROUND(P81*INDEX(Lists!$F$2:$H$5,MATCH(A81,Lists!$F$2:$F$5,0),MATCH(B81,Lists!$G$2:$H$2,0)),0),"--")</f>
        <v>--</v>
      </c>
      <c r="I81" s="9" t="str">
        <f t="shared" si="9"/>
        <v>--</v>
      </c>
      <c r="J81" s="9" t="str">
        <f t="shared" si="10"/>
        <v>--</v>
      </c>
      <c r="K81" s="13" t="str">
        <f t="shared" si="11"/>
        <v>--</v>
      </c>
      <c r="L81" s="13" t="str">
        <f t="shared" si="12"/>
        <v>--</v>
      </c>
      <c r="M81" s="1">
        <f>IF(ISNA(ROUND(C81*INDEX(Lists!$J$2:$L$5,MATCH(A81,Lists!$J$2:$J$5,0),MATCH(B81,Lists!$J$2:$L$2,0)),0)),0,ROUND(C81*INDEX(Lists!$J$2:$L$5,MATCH(A81,Lists!$J$2:$J$5,0),MATCH(B81,Lists!$J$2:$L$2,0)),0))</f>
        <v>0</v>
      </c>
      <c r="N81" s="16">
        <f t="shared" si="13"/>
        <v>0</v>
      </c>
      <c r="O81" s="1">
        <f t="shared" si="14"/>
        <v>0</v>
      </c>
      <c r="P81" s="1">
        <f t="shared" si="15"/>
        <v>0</v>
      </c>
      <c r="Q81" s="1"/>
      <c r="R81" s="1"/>
      <c r="S81" s="1"/>
      <c r="T81" s="1"/>
      <c r="U81" s="1"/>
    </row>
    <row r="82" spans="1:21" x14ac:dyDescent="0.25">
      <c r="A82" s="10"/>
      <c r="B82" s="10"/>
      <c r="C82" s="13"/>
      <c r="D82" s="11"/>
      <c r="E82" s="12"/>
      <c r="F82" s="9" t="str">
        <f t="shared" si="8"/>
        <v>--</v>
      </c>
      <c r="G82" s="7" t="str">
        <f>IF(ISBLANK(A82),"--",ROUND(O82*INDEX(Lists!$F$2:$H$5,MATCH(A82,Lists!$F$2:$F$5,0),MATCH(B82,Lists!$F$2:$H$2,0)),0))</f>
        <v>--</v>
      </c>
      <c r="H82" s="8" t="str">
        <f>IF($B82="eSurvey+SMS",ROUND(P82*INDEX(Lists!$F$2:$H$5,MATCH(A82,Lists!$F$2:$F$5,0),MATCH(B82,Lists!$G$2:$H$2,0)),0),"--")</f>
        <v>--</v>
      </c>
      <c r="I82" s="9" t="str">
        <f t="shared" si="9"/>
        <v>--</v>
      </c>
      <c r="J82" s="9" t="str">
        <f t="shared" si="10"/>
        <v>--</v>
      </c>
      <c r="K82" s="13" t="str">
        <f t="shared" si="11"/>
        <v>--</v>
      </c>
      <c r="L82" s="13" t="str">
        <f t="shared" si="12"/>
        <v>--</v>
      </c>
      <c r="M82" s="1">
        <f>IF(ISNA(ROUND(C82*INDEX(Lists!$J$2:$L$5,MATCH(A82,Lists!$J$2:$J$5,0),MATCH(B82,Lists!$J$2:$L$2,0)),0)),0,ROUND(C82*INDEX(Lists!$J$2:$L$5,MATCH(A82,Lists!$J$2:$J$5,0),MATCH(B82,Lists!$J$2:$L$2,0)),0))</f>
        <v>0</v>
      </c>
      <c r="N82" s="16">
        <f t="shared" si="13"/>
        <v>0</v>
      </c>
      <c r="O82" s="1">
        <f t="shared" si="14"/>
        <v>0</v>
      </c>
      <c r="P82" s="1">
        <f t="shared" si="15"/>
        <v>0</v>
      </c>
      <c r="Q82" s="1"/>
      <c r="R82" s="1"/>
      <c r="S82" s="1"/>
      <c r="T82" s="1"/>
      <c r="U82" s="1"/>
    </row>
    <row r="83" spans="1:21" x14ac:dyDescent="0.25">
      <c r="A83" s="10"/>
      <c r="B83" s="10"/>
      <c r="C83" s="13"/>
      <c r="D83" s="11"/>
      <c r="E83" s="12"/>
      <c r="F83" s="9" t="str">
        <f t="shared" si="8"/>
        <v>--</v>
      </c>
      <c r="G83" s="7" t="str">
        <f>IF(ISBLANK(A83),"--",ROUND(O83*INDEX(Lists!$F$2:$H$5,MATCH(A83,Lists!$F$2:$F$5,0),MATCH(B83,Lists!$F$2:$H$2,0)),0))</f>
        <v>--</v>
      </c>
      <c r="H83" s="8" t="str">
        <f>IF($B83="eSurvey+SMS",ROUND(P83*INDEX(Lists!$F$2:$H$5,MATCH(A83,Lists!$F$2:$F$5,0),MATCH(B83,Lists!$G$2:$H$2,0)),0),"--")</f>
        <v>--</v>
      </c>
      <c r="I83" s="9" t="str">
        <f t="shared" si="9"/>
        <v>--</v>
      </c>
      <c r="J83" s="9" t="str">
        <f t="shared" si="10"/>
        <v>--</v>
      </c>
      <c r="K83" s="13" t="str">
        <f t="shared" si="11"/>
        <v>--</v>
      </c>
      <c r="L83" s="13" t="str">
        <f t="shared" si="12"/>
        <v>--</v>
      </c>
      <c r="M83" s="1">
        <f>IF(ISNA(ROUND(C83*INDEX(Lists!$J$2:$L$5,MATCH(A83,Lists!$J$2:$J$5,0),MATCH(B83,Lists!$J$2:$L$2,0)),0)),0,ROUND(C83*INDEX(Lists!$J$2:$L$5,MATCH(A83,Lists!$J$2:$J$5,0),MATCH(B83,Lists!$J$2:$L$2,0)),0))</f>
        <v>0</v>
      </c>
      <c r="N83" s="16">
        <f t="shared" si="13"/>
        <v>0</v>
      </c>
      <c r="O83" s="1">
        <f t="shared" si="14"/>
        <v>0</v>
      </c>
      <c r="P83" s="1">
        <f t="shared" si="15"/>
        <v>0</v>
      </c>
      <c r="Q83" s="1"/>
      <c r="R83" s="1"/>
      <c r="S83" s="1"/>
      <c r="T83" s="1"/>
      <c r="U83" s="1"/>
    </row>
    <row r="84" spans="1:21" x14ac:dyDescent="0.25">
      <c r="A84" s="10"/>
      <c r="B84" s="10"/>
      <c r="C84" s="13"/>
      <c r="D84" s="11"/>
      <c r="E84" s="12"/>
      <c r="F84" s="9" t="str">
        <f t="shared" si="8"/>
        <v>--</v>
      </c>
      <c r="G84" s="7" t="str">
        <f>IF(ISBLANK(A84),"--",ROUND(O84*INDEX(Lists!$F$2:$H$5,MATCH(A84,Lists!$F$2:$F$5,0),MATCH(B84,Lists!$F$2:$H$2,0)),0))</f>
        <v>--</v>
      </c>
      <c r="H84" s="8" t="str">
        <f>IF($B84="eSurvey+SMS",ROUND(P84*INDEX(Lists!$F$2:$H$5,MATCH(A84,Lists!$F$2:$F$5,0),MATCH(B84,Lists!$G$2:$H$2,0)),0),"--")</f>
        <v>--</v>
      </c>
      <c r="I84" s="9" t="str">
        <f t="shared" si="9"/>
        <v>--</v>
      </c>
      <c r="J84" s="9" t="str">
        <f t="shared" si="10"/>
        <v>--</v>
      </c>
      <c r="K84" s="13" t="str">
        <f t="shared" si="11"/>
        <v>--</v>
      </c>
      <c r="L84" s="13" t="str">
        <f t="shared" si="12"/>
        <v>--</v>
      </c>
      <c r="M84" s="1">
        <f>IF(ISNA(ROUND(C84*INDEX(Lists!$J$2:$L$5,MATCH(A84,Lists!$J$2:$J$5,0),MATCH(B84,Lists!$J$2:$L$2,0)),0)),0,ROUND(C84*INDEX(Lists!$J$2:$L$5,MATCH(A84,Lists!$J$2:$J$5,0),MATCH(B84,Lists!$J$2:$L$2,0)),0))</f>
        <v>0</v>
      </c>
      <c r="N84" s="16">
        <f t="shared" si="13"/>
        <v>0</v>
      </c>
      <c r="O84" s="1">
        <f t="shared" si="14"/>
        <v>0</v>
      </c>
      <c r="P84" s="1">
        <f t="shared" si="15"/>
        <v>0</v>
      </c>
      <c r="Q84" s="1"/>
      <c r="R84" s="1"/>
      <c r="S84" s="1"/>
      <c r="T84" s="1"/>
      <c r="U84" s="1"/>
    </row>
    <row r="85" spans="1:21" x14ac:dyDescent="0.25">
      <c r="A85" s="10"/>
      <c r="B85" s="10"/>
      <c r="C85" s="13"/>
      <c r="D85" s="11"/>
      <c r="E85" s="12"/>
      <c r="F85" s="9" t="str">
        <f t="shared" si="8"/>
        <v>--</v>
      </c>
      <c r="G85" s="7" t="str">
        <f>IF(ISBLANK(A85),"--",ROUND(O85*INDEX(Lists!$F$2:$H$5,MATCH(A85,Lists!$F$2:$F$5,0),MATCH(B85,Lists!$F$2:$H$2,0)),0))</f>
        <v>--</v>
      </c>
      <c r="H85" s="8" t="str">
        <f>IF($B85="eSurvey+SMS",ROUND(P85*INDEX(Lists!$F$2:$H$5,MATCH(A85,Lists!$F$2:$F$5,0),MATCH(B85,Lists!$G$2:$H$2,0)),0),"--")</f>
        <v>--</v>
      </c>
      <c r="I85" s="9" t="str">
        <f t="shared" si="9"/>
        <v>--</v>
      </c>
      <c r="J85" s="9" t="str">
        <f t="shared" si="10"/>
        <v>--</v>
      </c>
      <c r="K85" s="13" t="str">
        <f t="shared" si="11"/>
        <v>--</v>
      </c>
      <c r="L85" s="13" t="str">
        <f t="shared" si="12"/>
        <v>--</v>
      </c>
      <c r="M85" s="1">
        <f>IF(ISNA(ROUND(C85*INDEX(Lists!$J$2:$L$5,MATCH(A85,Lists!$J$2:$J$5,0),MATCH(B85,Lists!$J$2:$L$2,0)),0)),0,ROUND(C85*INDEX(Lists!$J$2:$L$5,MATCH(A85,Lists!$J$2:$J$5,0),MATCH(B85,Lists!$J$2:$L$2,0)),0))</f>
        <v>0</v>
      </c>
      <c r="N85" s="16">
        <f t="shared" si="13"/>
        <v>0</v>
      </c>
      <c r="O85" s="1">
        <f t="shared" si="14"/>
        <v>0</v>
      </c>
      <c r="P85" s="1">
        <f t="shared" si="15"/>
        <v>0</v>
      </c>
      <c r="Q85" s="1"/>
      <c r="R85" s="1"/>
      <c r="S85" s="1"/>
      <c r="T85" s="1"/>
      <c r="U85" s="1"/>
    </row>
    <row r="86" spans="1:21" x14ac:dyDescent="0.25">
      <c r="A86" s="10"/>
      <c r="B86" s="10"/>
      <c r="C86" s="13"/>
      <c r="D86" s="11"/>
      <c r="E86" s="12"/>
      <c r="F86" s="9" t="str">
        <f t="shared" si="8"/>
        <v>--</v>
      </c>
      <c r="G86" s="7" t="str">
        <f>IF(ISBLANK(A86),"--",ROUND(O86*INDEX(Lists!$F$2:$H$5,MATCH(A86,Lists!$F$2:$F$5,0),MATCH(B86,Lists!$F$2:$H$2,0)),0))</f>
        <v>--</v>
      </c>
      <c r="H86" s="8" t="str">
        <f>IF($B86="eSurvey+SMS",ROUND(P86*INDEX(Lists!$F$2:$H$5,MATCH(A86,Lists!$F$2:$F$5,0),MATCH(B86,Lists!$G$2:$H$2,0)),0),"--")</f>
        <v>--</v>
      </c>
      <c r="I86" s="9" t="str">
        <f t="shared" si="9"/>
        <v>--</v>
      </c>
      <c r="J86" s="9" t="str">
        <f t="shared" si="10"/>
        <v>--</v>
      </c>
      <c r="K86" s="13" t="str">
        <f t="shared" si="11"/>
        <v>--</v>
      </c>
      <c r="L86" s="13" t="str">
        <f t="shared" si="12"/>
        <v>--</v>
      </c>
      <c r="M86" s="1">
        <f>IF(ISNA(ROUND(C86*INDEX(Lists!$J$2:$L$5,MATCH(A86,Lists!$J$2:$J$5,0),MATCH(B86,Lists!$J$2:$L$2,0)),0)),0,ROUND(C86*INDEX(Lists!$J$2:$L$5,MATCH(A86,Lists!$J$2:$J$5,0),MATCH(B86,Lists!$J$2:$L$2,0)),0))</f>
        <v>0</v>
      </c>
      <c r="N86" s="16">
        <f t="shared" si="13"/>
        <v>0</v>
      </c>
      <c r="O86" s="1">
        <f t="shared" si="14"/>
        <v>0</v>
      </c>
      <c r="P86" s="1">
        <f t="shared" si="15"/>
        <v>0</v>
      </c>
      <c r="Q86" s="1"/>
      <c r="R86" s="1"/>
      <c r="S86" s="1"/>
      <c r="T86" s="1"/>
      <c r="U86" s="1"/>
    </row>
    <row r="87" spans="1:21" x14ac:dyDescent="0.25">
      <c r="A87" s="10"/>
      <c r="B87" s="10"/>
      <c r="C87" s="13"/>
      <c r="D87" s="11"/>
      <c r="E87" s="12"/>
      <c r="F87" s="9" t="str">
        <f t="shared" si="8"/>
        <v>--</v>
      </c>
      <c r="G87" s="7" t="str">
        <f>IF(ISBLANK(A87),"--",ROUND(O87*INDEX(Lists!$F$2:$H$5,MATCH(A87,Lists!$F$2:$F$5,0),MATCH(B87,Lists!$F$2:$H$2,0)),0))</f>
        <v>--</v>
      </c>
      <c r="H87" s="8" t="str">
        <f>IF($B87="eSurvey+SMS",ROUND(P87*INDEX(Lists!$F$2:$H$5,MATCH(A87,Lists!$F$2:$F$5,0),MATCH(B87,Lists!$G$2:$H$2,0)),0),"--")</f>
        <v>--</v>
      </c>
      <c r="I87" s="9" t="str">
        <f t="shared" si="9"/>
        <v>--</v>
      </c>
      <c r="J87" s="9" t="str">
        <f t="shared" si="10"/>
        <v>--</v>
      </c>
      <c r="K87" s="13" t="str">
        <f t="shared" si="11"/>
        <v>--</v>
      </c>
      <c r="L87" s="13" t="str">
        <f t="shared" si="12"/>
        <v>--</v>
      </c>
      <c r="M87" s="1">
        <f>IF(ISNA(ROUND(C87*INDEX(Lists!$J$2:$L$5,MATCH(A87,Lists!$J$2:$J$5,0),MATCH(B87,Lists!$J$2:$L$2,0)),0)),0,ROUND(C87*INDEX(Lists!$J$2:$L$5,MATCH(A87,Lists!$J$2:$J$5,0),MATCH(B87,Lists!$J$2:$L$2,0)),0))</f>
        <v>0</v>
      </c>
      <c r="N87" s="16">
        <f t="shared" si="13"/>
        <v>0</v>
      </c>
      <c r="O87" s="1">
        <f t="shared" si="14"/>
        <v>0</v>
      </c>
      <c r="P87" s="1">
        <f t="shared" si="15"/>
        <v>0</v>
      </c>
      <c r="Q87" s="1"/>
      <c r="R87" s="1"/>
      <c r="S87" s="1"/>
      <c r="T87" s="1"/>
      <c r="U87" s="1"/>
    </row>
    <row r="88" spans="1:21" x14ac:dyDescent="0.25">
      <c r="A88" s="10"/>
      <c r="B88" s="10"/>
      <c r="C88" s="13"/>
      <c r="D88" s="11"/>
      <c r="E88" s="12"/>
      <c r="F88" s="9" t="str">
        <f t="shared" si="8"/>
        <v>--</v>
      </c>
      <c r="G88" s="7" t="str">
        <f>IF(ISBLANK(A88),"--",ROUND(O88*INDEX(Lists!$F$2:$H$5,MATCH(A88,Lists!$F$2:$F$5,0),MATCH(B88,Lists!$F$2:$H$2,0)),0))</f>
        <v>--</v>
      </c>
      <c r="H88" s="8" t="str">
        <f>IF($B88="eSurvey+SMS",ROUND(P88*INDEX(Lists!$F$2:$H$5,MATCH(A88,Lists!$F$2:$F$5,0),MATCH(B88,Lists!$G$2:$H$2,0)),0),"--")</f>
        <v>--</v>
      </c>
      <c r="I88" s="9" t="str">
        <f t="shared" si="9"/>
        <v>--</v>
      </c>
      <c r="J88" s="9" t="str">
        <f t="shared" si="10"/>
        <v>--</v>
      </c>
      <c r="K88" s="13" t="str">
        <f t="shared" si="11"/>
        <v>--</v>
      </c>
      <c r="L88" s="13" t="str">
        <f t="shared" si="12"/>
        <v>--</v>
      </c>
      <c r="M88" s="1">
        <f>IF(ISNA(ROUND(C88*INDEX(Lists!$J$2:$L$5,MATCH(A88,Lists!$J$2:$J$5,0),MATCH(B88,Lists!$J$2:$L$2,0)),0)),0,ROUND(C88*INDEX(Lists!$J$2:$L$5,MATCH(A88,Lists!$J$2:$J$5,0),MATCH(B88,Lists!$J$2:$L$2,0)),0))</f>
        <v>0</v>
      </c>
      <c r="N88" s="16">
        <f t="shared" si="13"/>
        <v>0</v>
      </c>
      <c r="O88" s="1">
        <f t="shared" si="14"/>
        <v>0</v>
      </c>
      <c r="P88" s="1">
        <f t="shared" si="15"/>
        <v>0</v>
      </c>
      <c r="Q88" s="1"/>
      <c r="R88" s="1"/>
      <c r="S88" s="1"/>
      <c r="T88" s="1"/>
      <c r="U88" s="1"/>
    </row>
    <row r="89" spans="1:21" x14ac:dyDescent="0.25">
      <c r="A89" s="10"/>
      <c r="B89" s="10"/>
      <c r="C89" s="13"/>
      <c r="D89" s="11"/>
      <c r="E89" s="12"/>
      <c r="F89" s="9" t="str">
        <f t="shared" si="8"/>
        <v>--</v>
      </c>
      <c r="G89" s="7" t="str">
        <f>IF(ISBLANK(A89),"--",ROUND(O89*INDEX(Lists!$F$2:$H$5,MATCH(A89,Lists!$F$2:$F$5,0),MATCH(B89,Lists!$F$2:$H$2,0)),0))</f>
        <v>--</v>
      </c>
      <c r="H89" s="8" t="str">
        <f>IF($B89="eSurvey+SMS",ROUND(P89*INDEX(Lists!$F$2:$H$5,MATCH(A89,Lists!$F$2:$F$5,0),MATCH(B89,Lists!$G$2:$H$2,0)),0),"--")</f>
        <v>--</v>
      </c>
      <c r="I89" s="9" t="str">
        <f t="shared" si="9"/>
        <v>--</v>
      </c>
      <c r="J89" s="9" t="str">
        <f t="shared" si="10"/>
        <v>--</v>
      </c>
      <c r="K89" s="13" t="str">
        <f t="shared" si="11"/>
        <v>--</v>
      </c>
      <c r="L89" s="13" t="str">
        <f t="shared" si="12"/>
        <v>--</v>
      </c>
      <c r="M89" s="1">
        <f>IF(ISNA(ROUND(C89*INDEX(Lists!$J$2:$L$5,MATCH(A89,Lists!$J$2:$J$5,0),MATCH(B89,Lists!$J$2:$L$2,0)),0)),0,ROUND(C89*INDEX(Lists!$J$2:$L$5,MATCH(A89,Lists!$J$2:$J$5,0),MATCH(B89,Lists!$J$2:$L$2,0)),0))</f>
        <v>0</v>
      </c>
      <c r="N89" s="16">
        <f t="shared" si="13"/>
        <v>0</v>
      </c>
      <c r="O89" s="1">
        <f t="shared" si="14"/>
        <v>0</v>
      </c>
      <c r="P89" s="1">
        <f t="shared" si="15"/>
        <v>0</v>
      </c>
      <c r="Q89" s="1"/>
      <c r="R89" s="1"/>
      <c r="S89" s="1"/>
      <c r="T89" s="1"/>
      <c r="U89" s="1"/>
    </row>
    <row r="90" spans="1:21" x14ac:dyDescent="0.25">
      <c r="A90" s="10"/>
      <c r="B90" s="10"/>
      <c r="C90" s="13"/>
      <c r="D90" s="11"/>
      <c r="E90" s="12"/>
      <c r="F90" s="9" t="str">
        <f t="shared" si="8"/>
        <v>--</v>
      </c>
      <c r="G90" s="7" t="str">
        <f>IF(ISBLANK(A90),"--",ROUND(O90*INDEX(Lists!$F$2:$H$5,MATCH(A90,Lists!$F$2:$F$5,0),MATCH(B90,Lists!$F$2:$H$2,0)),0))</f>
        <v>--</v>
      </c>
      <c r="H90" s="8" t="str">
        <f>IF($B90="eSurvey+SMS",ROUND(P90*INDEX(Lists!$F$2:$H$5,MATCH(A90,Lists!$F$2:$F$5,0),MATCH(B90,Lists!$G$2:$H$2,0)),0),"--")</f>
        <v>--</v>
      </c>
      <c r="I90" s="9" t="str">
        <f t="shared" si="9"/>
        <v>--</v>
      </c>
      <c r="J90" s="9" t="str">
        <f t="shared" si="10"/>
        <v>--</v>
      </c>
      <c r="K90" s="13" t="str">
        <f t="shared" si="11"/>
        <v>--</v>
      </c>
      <c r="L90" s="13" t="str">
        <f t="shared" si="12"/>
        <v>--</v>
      </c>
      <c r="M90" s="1">
        <f>IF(ISNA(ROUND(C90*INDEX(Lists!$J$2:$L$5,MATCH(A90,Lists!$J$2:$J$5,0),MATCH(B90,Lists!$J$2:$L$2,0)),0)),0,ROUND(C90*INDEX(Lists!$J$2:$L$5,MATCH(A90,Lists!$J$2:$J$5,0),MATCH(B90,Lists!$J$2:$L$2,0)),0))</f>
        <v>0</v>
      </c>
      <c r="N90" s="16">
        <f t="shared" si="13"/>
        <v>0</v>
      </c>
      <c r="O90" s="1">
        <f t="shared" si="14"/>
        <v>0</v>
      </c>
      <c r="P90" s="1">
        <f t="shared" si="15"/>
        <v>0</v>
      </c>
      <c r="Q90" s="1"/>
      <c r="R90" s="1"/>
      <c r="S90" s="1"/>
      <c r="T90" s="1"/>
      <c r="U90" s="1"/>
    </row>
    <row r="91" spans="1:21" x14ac:dyDescent="0.25">
      <c r="A91" s="10"/>
      <c r="B91" s="10"/>
      <c r="C91" s="13"/>
      <c r="D91" s="11"/>
      <c r="E91" s="12"/>
      <c r="F91" s="9" t="str">
        <f t="shared" si="8"/>
        <v>--</v>
      </c>
      <c r="G91" s="7" t="str">
        <f>IF(ISBLANK(A91),"--",ROUND(O91*INDEX(Lists!$F$2:$H$5,MATCH(A91,Lists!$F$2:$F$5,0),MATCH(B91,Lists!$F$2:$H$2,0)),0))</f>
        <v>--</v>
      </c>
      <c r="H91" s="8" t="str">
        <f>IF($B91="eSurvey+SMS",ROUND(P91*INDEX(Lists!$F$2:$H$5,MATCH(A91,Lists!$F$2:$F$5,0),MATCH(B91,Lists!$G$2:$H$2,0)),0),"--")</f>
        <v>--</v>
      </c>
      <c r="I91" s="9" t="str">
        <f t="shared" si="9"/>
        <v>--</v>
      </c>
      <c r="J91" s="9" t="str">
        <f t="shared" si="10"/>
        <v>--</v>
      </c>
      <c r="K91" s="13" t="str">
        <f t="shared" si="11"/>
        <v>--</v>
      </c>
      <c r="L91" s="13" t="str">
        <f t="shared" si="12"/>
        <v>--</v>
      </c>
      <c r="M91" s="1">
        <f>IF(ISNA(ROUND(C91*INDEX(Lists!$J$2:$L$5,MATCH(A91,Lists!$J$2:$J$5,0),MATCH(B91,Lists!$J$2:$L$2,0)),0)),0,ROUND(C91*INDEX(Lists!$J$2:$L$5,MATCH(A91,Lists!$J$2:$J$5,0),MATCH(B91,Lists!$J$2:$L$2,0)),0))</f>
        <v>0</v>
      </c>
      <c r="N91" s="16">
        <f t="shared" si="13"/>
        <v>0</v>
      </c>
      <c r="O91" s="1">
        <f t="shared" si="14"/>
        <v>0</v>
      </c>
      <c r="P91" s="1">
        <f t="shared" si="15"/>
        <v>0</v>
      </c>
      <c r="Q91" s="1"/>
      <c r="R91" s="1"/>
      <c r="S91" s="1"/>
      <c r="T91" s="1"/>
      <c r="U91" s="1"/>
    </row>
    <row r="92" spans="1:21" x14ac:dyDescent="0.25">
      <c r="A92" s="10"/>
      <c r="B92" s="10"/>
      <c r="C92" s="13"/>
      <c r="D92" s="11"/>
      <c r="E92" s="12"/>
      <c r="F92" s="9" t="str">
        <f t="shared" si="8"/>
        <v>--</v>
      </c>
      <c r="G92" s="7" t="str">
        <f>IF(ISBLANK(A92),"--",ROUND(O92*INDEX(Lists!$F$2:$H$5,MATCH(A92,Lists!$F$2:$F$5,0),MATCH(B92,Lists!$F$2:$H$2,0)),0))</f>
        <v>--</v>
      </c>
      <c r="H92" s="8" t="str">
        <f>IF($B92="eSurvey+SMS",ROUND(P92*INDEX(Lists!$F$2:$H$5,MATCH(A92,Lists!$F$2:$F$5,0),MATCH(B92,Lists!$G$2:$H$2,0)),0),"--")</f>
        <v>--</v>
      </c>
      <c r="I92" s="9" t="str">
        <f t="shared" si="9"/>
        <v>--</v>
      </c>
      <c r="J92" s="9" t="str">
        <f t="shared" si="10"/>
        <v>--</v>
      </c>
      <c r="K92" s="13" t="str">
        <f t="shared" si="11"/>
        <v>--</v>
      </c>
      <c r="L92" s="13" t="str">
        <f t="shared" si="12"/>
        <v>--</v>
      </c>
      <c r="M92" s="1">
        <f>IF(ISNA(ROUND(C92*INDEX(Lists!$J$2:$L$5,MATCH(A92,Lists!$J$2:$J$5,0),MATCH(B92,Lists!$J$2:$L$2,0)),0)),0,ROUND(C92*INDEX(Lists!$J$2:$L$5,MATCH(A92,Lists!$J$2:$J$5,0),MATCH(B92,Lists!$J$2:$L$2,0)),0))</f>
        <v>0</v>
      </c>
      <c r="N92" s="16">
        <f t="shared" si="13"/>
        <v>0</v>
      </c>
      <c r="O92" s="1">
        <f t="shared" si="14"/>
        <v>0</v>
      </c>
      <c r="P92" s="1">
        <f t="shared" si="15"/>
        <v>0</v>
      </c>
      <c r="Q92" s="1"/>
      <c r="R92" s="1"/>
      <c r="S92" s="1"/>
      <c r="T92" s="1"/>
      <c r="U92" s="1"/>
    </row>
    <row r="93" spans="1:21" x14ac:dyDescent="0.25">
      <c r="A93" s="10"/>
      <c r="B93" s="10"/>
      <c r="C93" s="13"/>
      <c r="D93" s="11"/>
      <c r="E93" s="12"/>
      <c r="F93" s="9" t="str">
        <f t="shared" si="8"/>
        <v>--</v>
      </c>
      <c r="G93" s="7" t="str">
        <f>IF(ISBLANK(A93),"--",ROUND(O93*INDEX(Lists!$F$2:$H$5,MATCH(A93,Lists!$F$2:$F$5,0),MATCH(B93,Lists!$F$2:$H$2,0)),0))</f>
        <v>--</v>
      </c>
      <c r="H93" s="8" t="str">
        <f>IF($B93="eSurvey+SMS",ROUND(P93*INDEX(Lists!$F$2:$H$5,MATCH(A93,Lists!$F$2:$F$5,0),MATCH(B93,Lists!$G$2:$H$2,0)),0),"--")</f>
        <v>--</v>
      </c>
      <c r="I93" s="9" t="str">
        <f t="shared" si="9"/>
        <v>--</v>
      </c>
      <c r="J93" s="9" t="str">
        <f t="shared" si="10"/>
        <v>--</v>
      </c>
      <c r="K93" s="13" t="str">
        <f t="shared" si="11"/>
        <v>--</v>
      </c>
      <c r="L93" s="13" t="str">
        <f t="shared" si="12"/>
        <v>--</v>
      </c>
      <c r="M93" s="1">
        <f>IF(ISNA(ROUND(C93*INDEX(Lists!$J$2:$L$5,MATCH(A93,Lists!$J$2:$J$5,0),MATCH(B93,Lists!$J$2:$L$2,0)),0)),0,ROUND(C93*INDEX(Lists!$J$2:$L$5,MATCH(A93,Lists!$J$2:$J$5,0),MATCH(B93,Lists!$J$2:$L$2,0)),0))</f>
        <v>0</v>
      </c>
      <c r="N93" s="16">
        <f t="shared" si="13"/>
        <v>0</v>
      </c>
      <c r="O93" s="1">
        <f t="shared" si="14"/>
        <v>0</v>
      </c>
      <c r="P93" s="1">
        <f t="shared" si="15"/>
        <v>0</v>
      </c>
      <c r="Q93" s="1"/>
      <c r="R93" s="1"/>
      <c r="S93" s="1"/>
      <c r="T93" s="1"/>
      <c r="U93" s="1"/>
    </row>
    <row r="94" spans="1:21" x14ac:dyDescent="0.25">
      <c r="A94" s="10"/>
      <c r="B94" s="10"/>
      <c r="C94" s="13"/>
      <c r="D94" s="11"/>
      <c r="E94" s="12"/>
      <c r="F94" s="9" t="str">
        <f t="shared" si="8"/>
        <v>--</v>
      </c>
      <c r="G94" s="7" t="str">
        <f>IF(ISBLANK(A94),"--",ROUND(O94*INDEX(Lists!$F$2:$H$5,MATCH(A94,Lists!$F$2:$F$5,0),MATCH(B94,Lists!$F$2:$H$2,0)),0))</f>
        <v>--</v>
      </c>
      <c r="H94" s="8" t="str">
        <f>IF($B94="eSurvey+SMS",ROUND(P94*INDEX(Lists!$F$2:$H$5,MATCH(A94,Lists!$F$2:$F$5,0),MATCH(B94,Lists!$G$2:$H$2,0)),0),"--")</f>
        <v>--</v>
      </c>
      <c r="I94" s="9" t="str">
        <f t="shared" si="9"/>
        <v>--</v>
      </c>
      <c r="J94" s="9" t="str">
        <f t="shared" si="10"/>
        <v>--</v>
      </c>
      <c r="K94" s="13" t="str">
        <f t="shared" si="11"/>
        <v>--</v>
      </c>
      <c r="L94" s="13" t="str">
        <f t="shared" si="12"/>
        <v>--</v>
      </c>
      <c r="M94" s="1">
        <f>IF(ISNA(ROUND(C94*INDEX(Lists!$J$2:$L$5,MATCH(A94,Lists!$J$2:$J$5,0),MATCH(B94,Lists!$J$2:$L$2,0)),0)),0,ROUND(C94*INDEX(Lists!$J$2:$L$5,MATCH(A94,Lists!$J$2:$J$5,0),MATCH(B94,Lists!$J$2:$L$2,0)),0))</f>
        <v>0</v>
      </c>
      <c r="N94" s="16">
        <f t="shared" si="13"/>
        <v>0</v>
      </c>
      <c r="O94" s="1">
        <f t="shared" si="14"/>
        <v>0</v>
      </c>
      <c r="P94" s="1">
        <f t="shared" si="15"/>
        <v>0</v>
      </c>
      <c r="Q94" s="1"/>
      <c r="R94" s="1"/>
      <c r="S94" s="1"/>
      <c r="T94" s="1"/>
      <c r="U94" s="1"/>
    </row>
    <row r="95" spans="1:21" x14ac:dyDescent="0.25">
      <c r="A95" s="10"/>
      <c r="B95" s="10"/>
      <c r="C95" s="13"/>
      <c r="D95" s="11"/>
      <c r="E95" s="12"/>
      <c r="F95" s="9" t="str">
        <f t="shared" si="8"/>
        <v>--</v>
      </c>
      <c r="G95" s="7" t="str">
        <f>IF(ISBLANK(A95),"--",ROUND(O95*INDEX(Lists!$F$2:$H$5,MATCH(A95,Lists!$F$2:$F$5,0),MATCH(B95,Lists!$F$2:$H$2,0)),0))</f>
        <v>--</v>
      </c>
      <c r="H95" s="8" t="str">
        <f>IF($B95="eSurvey+SMS",ROUND(P95*INDEX(Lists!$F$2:$H$5,MATCH(A95,Lists!$F$2:$F$5,0),MATCH(B95,Lists!$G$2:$H$2,0)),0),"--")</f>
        <v>--</v>
      </c>
      <c r="I95" s="9" t="str">
        <f t="shared" si="9"/>
        <v>--</v>
      </c>
      <c r="J95" s="9" t="str">
        <f t="shared" si="10"/>
        <v>--</v>
      </c>
      <c r="K95" s="13" t="str">
        <f t="shared" si="11"/>
        <v>--</v>
      </c>
      <c r="L95" s="13" t="str">
        <f t="shared" si="12"/>
        <v>--</v>
      </c>
      <c r="M95" s="1">
        <f>IF(ISNA(ROUND(C95*INDEX(Lists!$J$2:$L$5,MATCH(A95,Lists!$J$2:$J$5,0),MATCH(B95,Lists!$J$2:$L$2,0)),0)),0,ROUND(C95*INDEX(Lists!$J$2:$L$5,MATCH(A95,Lists!$J$2:$J$5,0),MATCH(B95,Lists!$J$2:$L$2,0)),0))</f>
        <v>0</v>
      </c>
      <c r="N95" s="16">
        <f t="shared" si="13"/>
        <v>0</v>
      </c>
      <c r="O95" s="1">
        <f t="shared" si="14"/>
        <v>0</v>
      </c>
      <c r="P95" s="1">
        <f t="shared" si="15"/>
        <v>0</v>
      </c>
      <c r="Q95" s="1"/>
      <c r="R95" s="1"/>
      <c r="S95" s="1"/>
      <c r="T95" s="1"/>
      <c r="U95" s="1"/>
    </row>
    <row r="96" spans="1:21" x14ac:dyDescent="0.25">
      <c r="A96" s="10"/>
      <c r="B96" s="10"/>
      <c r="C96" s="13"/>
      <c r="D96" s="11"/>
      <c r="E96" s="12"/>
      <c r="F96" s="9" t="str">
        <f t="shared" si="8"/>
        <v>--</v>
      </c>
      <c r="G96" s="7" t="str">
        <f>IF(ISBLANK(A96),"--",ROUND(O96*INDEX(Lists!$F$2:$H$5,MATCH(A96,Lists!$F$2:$F$5,0),MATCH(B96,Lists!$F$2:$H$2,0)),0))</f>
        <v>--</v>
      </c>
      <c r="H96" s="8" t="str">
        <f>IF($B96="eSurvey+SMS",ROUND(P96*INDEX(Lists!$F$2:$H$5,MATCH(A96,Lists!$F$2:$F$5,0),MATCH(B96,Lists!$G$2:$H$2,0)),0),"--")</f>
        <v>--</v>
      </c>
      <c r="I96" s="9" t="str">
        <f t="shared" si="9"/>
        <v>--</v>
      </c>
      <c r="J96" s="9" t="str">
        <f t="shared" si="10"/>
        <v>--</v>
      </c>
      <c r="K96" s="13" t="str">
        <f t="shared" si="11"/>
        <v>--</v>
      </c>
      <c r="L96" s="13" t="str">
        <f t="shared" si="12"/>
        <v>--</v>
      </c>
      <c r="M96" s="1">
        <f>IF(ISNA(ROUND(C96*INDEX(Lists!$J$2:$L$5,MATCH(A96,Lists!$J$2:$J$5,0),MATCH(B96,Lists!$J$2:$L$2,0)),0)),0,ROUND(C96*INDEX(Lists!$J$2:$L$5,MATCH(A96,Lists!$J$2:$J$5,0),MATCH(B96,Lists!$J$2:$L$2,0)),0))</f>
        <v>0</v>
      </c>
      <c r="N96" s="16">
        <f t="shared" si="13"/>
        <v>0</v>
      </c>
      <c r="O96" s="1">
        <f t="shared" si="14"/>
        <v>0</v>
      </c>
      <c r="P96" s="1">
        <f t="shared" si="15"/>
        <v>0</v>
      </c>
      <c r="Q96" s="1"/>
      <c r="R96" s="1"/>
      <c r="S96" s="1"/>
      <c r="T96" s="1"/>
      <c r="U96" s="1"/>
    </row>
    <row r="97" spans="1:21" x14ac:dyDescent="0.25">
      <c r="A97" s="10"/>
      <c r="B97" s="10"/>
      <c r="C97" s="13"/>
      <c r="D97" s="11"/>
      <c r="E97" s="12"/>
      <c r="F97" s="9" t="str">
        <f t="shared" si="8"/>
        <v>--</v>
      </c>
      <c r="G97" s="7" t="str">
        <f>IF(ISBLANK(A97),"--",ROUND(O97*INDEX(Lists!$F$2:$H$5,MATCH(A97,Lists!$F$2:$F$5,0),MATCH(B97,Lists!$F$2:$H$2,0)),0))</f>
        <v>--</v>
      </c>
      <c r="H97" s="8" t="str">
        <f>IF($B97="eSurvey+SMS",ROUND(P97*INDEX(Lists!$F$2:$H$5,MATCH(A97,Lists!$F$2:$F$5,0),MATCH(B97,Lists!$G$2:$H$2,0)),0),"--")</f>
        <v>--</v>
      </c>
      <c r="I97" s="9" t="str">
        <f t="shared" si="9"/>
        <v>--</v>
      </c>
      <c r="J97" s="9" t="str">
        <f t="shared" si="10"/>
        <v>--</v>
      </c>
      <c r="K97" s="13" t="str">
        <f t="shared" si="11"/>
        <v>--</v>
      </c>
      <c r="L97" s="13" t="str">
        <f t="shared" si="12"/>
        <v>--</v>
      </c>
      <c r="M97" s="1">
        <f>IF(ISNA(ROUND(C97*INDEX(Lists!$J$2:$L$5,MATCH(A97,Lists!$J$2:$J$5,0),MATCH(B97,Lists!$J$2:$L$2,0)),0)),0,ROUND(C97*INDEX(Lists!$J$2:$L$5,MATCH(A97,Lists!$J$2:$J$5,0),MATCH(B97,Lists!$J$2:$L$2,0)),0))</f>
        <v>0</v>
      </c>
      <c r="N97" s="16">
        <f t="shared" si="13"/>
        <v>0</v>
      </c>
      <c r="O97" s="1">
        <f t="shared" si="14"/>
        <v>0</v>
      </c>
      <c r="P97" s="1">
        <f t="shared" si="15"/>
        <v>0</v>
      </c>
      <c r="Q97" s="1"/>
      <c r="R97" s="1"/>
      <c r="S97" s="1"/>
      <c r="T97" s="1"/>
      <c r="U97" s="1"/>
    </row>
    <row r="98" spans="1:21" x14ac:dyDescent="0.25">
      <c r="A98" s="10"/>
      <c r="B98" s="10"/>
      <c r="C98" s="13"/>
      <c r="D98" s="11"/>
      <c r="E98" s="12"/>
      <c r="F98" s="9" t="str">
        <f t="shared" si="8"/>
        <v>--</v>
      </c>
      <c r="G98" s="7" t="str">
        <f>IF(ISBLANK(A98),"--",ROUND(O98*INDEX(Lists!$F$2:$H$5,MATCH(A98,Lists!$F$2:$F$5,0),MATCH(B98,Lists!$F$2:$H$2,0)),0))</f>
        <v>--</v>
      </c>
      <c r="H98" s="8" t="str">
        <f>IF($B98="eSurvey+SMS",ROUND(P98*INDEX(Lists!$F$2:$H$5,MATCH(A98,Lists!$F$2:$F$5,0),MATCH(B98,Lists!$G$2:$H$2,0)),0),"--")</f>
        <v>--</v>
      </c>
      <c r="I98" s="9" t="str">
        <f t="shared" si="9"/>
        <v>--</v>
      </c>
      <c r="J98" s="9" t="str">
        <f t="shared" si="10"/>
        <v>--</v>
      </c>
      <c r="K98" s="13" t="str">
        <f t="shared" si="11"/>
        <v>--</v>
      </c>
      <c r="L98" s="13" t="str">
        <f t="shared" si="12"/>
        <v>--</v>
      </c>
      <c r="M98" s="1">
        <f>IF(ISNA(ROUND(C98*INDEX(Lists!$J$2:$L$5,MATCH(A98,Lists!$J$2:$J$5,0),MATCH(B98,Lists!$J$2:$L$2,0)),0)),0,ROUND(C98*INDEX(Lists!$J$2:$L$5,MATCH(A98,Lists!$J$2:$J$5,0),MATCH(B98,Lists!$J$2:$L$2,0)),0))</f>
        <v>0</v>
      </c>
      <c r="N98" s="16">
        <f t="shared" si="13"/>
        <v>0</v>
      </c>
      <c r="O98" s="1">
        <f t="shared" si="14"/>
        <v>0</v>
      </c>
      <c r="P98" s="1">
        <f t="shared" si="15"/>
        <v>0</v>
      </c>
      <c r="Q98" s="1"/>
      <c r="R98" s="1"/>
      <c r="S98" s="1"/>
      <c r="T98" s="1"/>
      <c r="U98" s="1"/>
    </row>
    <row r="99" spans="1:21" x14ac:dyDescent="0.25">
      <c r="A99" s="10"/>
      <c r="B99" s="10"/>
      <c r="C99" s="13"/>
      <c r="D99" s="11"/>
      <c r="E99" s="12"/>
      <c r="F99" s="9" t="str">
        <f t="shared" si="8"/>
        <v>--</v>
      </c>
      <c r="G99" s="7" t="str">
        <f>IF(ISBLANK(A99),"--",ROUND(O99*INDEX(Lists!$F$2:$H$5,MATCH(A99,Lists!$F$2:$F$5,0),MATCH(B99,Lists!$F$2:$H$2,0)),0))</f>
        <v>--</v>
      </c>
      <c r="H99" s="8" t="str">
        <f>IF($B99="eSurvey+SMS",ROUND(P99*INDEX(Lists!$F$2:$H$5,MATCH(A99,Lists!$F$2:$F$5,0),MATCH(B99,Lists!$G$2:$H$2,0)),0),"--")</f>
        <v>--</v>
      </c>
      <c r="I99" s="9" t="str">
        <f t="shared" si="9"/>
        <v>--</v>
      </c>
      <c r="J99" s="9" t="str">
        <f t="shared" si="10"/>
        <v>--</v>
      </c>
      <c r="K99" s="13" t="str">
        <f t="shared" si="11"/>
        <v>--</v>
      </c>
      <c r="L99" s="13" t="str">
        <f t="shared" si="12"/>
        <v>--</v>
      </c>
      <c r="M99" s="1">
        <f>IF(ISNA(ROUND(C99*INDEX(Lists!$J$2:$L$5,MATCH(A99,Lists!$J$2:$J$5,0),MATCH(B99,Lists!$J$2:$L$2,0)),0)),0,ROUND(C99*INDEX(Lists!$J$2:$L$5,MATCH(A99,Lists!$J$2:$J$5,0),MATCH(B99,Lists!$J$2:$L$2,0)),0))</f>
        <v>0</v>
      </c>
      <c r="N99" s="16">
        <f t="shared" si="13"/>
        <v>0</v>
      </c>
      <c r="O99" s="1">
        <f t="shared" si="14"/>
        <v>0</v>
      </c>
      <c r="P99" s="1">
        <f t="shared" si="15"/>
        <v>0</v>
      </c>
      <c r="Q99" s="1"/>
      <c r="R99" s="1"/>
      <c r="S99" s="1"/>
      <c r="T99" s="1"/>
      <c r="U99" s="1"/>
    </row>
    <row r="100" spans="1:21" x14ac:dyDescent="0.25">
      <c r="A100" s="10"/>
      <c r="B100" s="10"/>
      <c r="C100" s="13"/>
      <c r="D100" s="11"/>
      <c r="E100" s="12"/>
      <c r="F100" s="9" t="str">
        <f t="shared" si="8"/>
        <v>--</v>
      </c>
      <c r="G100" s="7" t="str">
        <f>IF(ISBLANK(A100),"--",ROUND(O100*INDEX(Lists!$F$2:$H$5,MATCH(A100,Lists!$F$2:$F$5,0),MATCH(B100,Lists!$F$2:$H$2,0)),0))</f>
        <v>--</v>
      </c>
      <c r="H100" s="8" t="str">
        <f>IF($B100="eSurvey+SMS",ROUND(P100*INDEX(Lists!$F$2:$H$5,MATCH(A100,Lists!$F$2:$F$5,0),MATCH(B100,Lists!$G$2:$H$2,0)),0),"--")</f>
        <v>--</v>
      </c>
      <c r="I100" s="9" t="str">
        <f t="shared" si="9"/>
        <v>--</v>
      </c>
      <c r="J100" s="9" t="str">
        <f t="shared" si="10"/>
        <v>--</v>
      </c>
      <c r="K100" s="13" t="str">
        <f t="shared" si="11"/>
        <v>--</v>
      </c>
      <c r="L100" s="13" t="str">
        <f t="shared" si="12"/>
        <v>--</v>
      </c>
      <c r="M100" s="1">
        <f>IF(ISNA(ROUND(C100*INDEX(Lists!$J$2:$L$5,MATCH(A100,Lists!$J$2:$J$5,0),MATCH(B100,Lists!$J$2:$L$2,0)),0)),0,ROUND(C100*INDEX(Lists!$J$2:$L$5,MATCH(A100,Lists!$J$2:$J$5,0),MATCH(B100,Lists!$J$2:$L$2,0)),0))</f>
        <v>0</v>
      </c>
      <c r="N100" s="16">
        <f t="shared" si="13"/>
        <v>0</v>
      </c>
      <c r="O100" s="1">
        <f t="shared" si="14"/>
        <v>0</v>
      </c>
      <c r="P100" s="1">
        <f t="shared" si="15"/>
        <v>0</v>
      </c>
      <c r="Q100" s="1"/>
      <c r="R100" s="1"/>
      <c r="S100" s="1"/>
      <c r="T100" s="1"/>
      <c r="U100" s="1"/>
    </row>
    <row r="101" spans="1:21" x14ac:dyDescent="0.25">
      <c r="A101" s="10"/>
      <c r="B101" s="10"/>
      <c r="C101" s="13"/>
      <c r="D101" s="11"/>
      <c r="E101" s="12"/>
      <c r="F101" s="9" t="str">
        <f t="shared" si="8"/>
        <v>--</v>
      </c>
      <c r="G101" s="7" t="str">
        <f>IF(ISBLANK(A101),"--",ROUND(O101*INDEX(Lists!$F$2:$H$5,MATCH(A101,Lists!$F$2:$F$5,0),MATCH(B101,Lists!$F$2:$H$2,0)),0))</f>
        <v>--</v>
      </c>
      <c r="H101" s="8" t="str">
        <f>IF($B101="eSurvey+SMS",ROUND(P101*INDEX(Lists!$F$2:$H$5,MATCH(A101,Lists!$F$2:$F$5,0),MATCH(B101,Lists!$G$2:$H$2,0)),0),"--")</f>
        <v>--</v>
      </c>
      <c r="I101" s="9" t="str">
        <f t="shared" si="9"/>
        <v>--</v>
      </c>
      <c r="J101" s="9" t="str">
        <f t="shared" si="10"/>
        <v>--</v>
      </c>
      <c r="K101" s="13" t="str">
        <f t="shared" si="11"/>
        <v>--</v>
      </c>
      <c r="L101" s="13" t="str">
        <f t="shared" si="12"/>
        <v>--</v>
      </c>
      <c r="M101" s="1">
        <f>IF(ISNA(ROUND(C101*INDEX(Lists!$J$2:$L$5,MATCH(A101,Lists!$J$2:$J$5,0),MATCH(B101,Lists!$J$2:$L$2,0)),0)),0,ROUND(C101*INDEX(Lists!$J$2:$L$5,MATCH(A101,Lists!$J$2:$J$5,0),MATCH(B101,Lists!$J$2:$L$2,0)),0))</f>
        <v>0</v>
      </c>
      <c r="N101" s="16">
        <f t="shared" si="13"/>
        <v>0</v>
      </c>
      <c r="O101" s="1">
        <f t="shared" si="14"/>
        <v>0</v>
      </c>
      <c r="P101" s="1">
        <f t="shared" si="15"/>
        <v>0</v>
      </c>
      <c r="Q101" s="1"/>
      <c r="R101" s="1"/>
      <c r="S101" s="1"/>
      <c r="T101" s="1"/>
      <c r="U101" s="1"/>
    </row>
    <row r="102" spans="1:21" x14ac:dyDescent="0.25">
      <c r="A102" s="10"/>
      <c r="B102" s="10"/>
      <c r="C102" s="13"/>
      <c r="D102" s="11"/>
      <c r="E102" s="12"/>
      <c r="F102" s="9" t="str">
        <f t="shared" si="8"/>
        <v>--</v>
      </c>
      <c r="G102" s="7" t="str">
        <f>IF(ISBLANK(A102),"--",ROUND(O102*INDEX(Lists!$F$2:$H$5,MATCH(A102,Lists!$F$2:$F$5,0),MATCH(B102,Lists!$F$2:$H$2,0)),0))</f>
        <v>--</v>
      </c>
      <c r="H102" s="8" t="str">
        <f>IF($B102="eSurvey+SMS",ROUND(P102*INDEX(Lists!$F$2:$H$5,MATCH(A102,Lists!$F$2:$F$5,0),MATCH(B102,Lists!$G$2:$H$2,0)),0),"--")</f>
        <v>--</v>
      </c>
      <c r="I102" s="9" t="str">
        <f t="shared" si="9"/>
        <v>--</v>
      </c>
      <c r="J102" s="9" t="str">
        <f t="shared" si="10"/>
        <v>--</v>
      </c>
      <c r="K102" s="13" t="str">
        <f t="shared" si="11"/>
        <v>--</v>
      </c>
      <c r="L102" s="13" t="str">
        <f t="shared" si="12"/>
        <v>--</v>
      </c>
      <c r="M102" s="1">
        <f>IF(ISNA(ROUND(C102*INDEX(Lists!$J$2:$L$5,MATCH(A102,Lists!$J$2:$J$5,0),MATCH(B102,Lists!$J$2:$L$2,0)),0)),0,ROUND(C102*INDEX(Lists!$J$2:$L$5,MATCH(A102,Lists!$J$2:$J$5,0),MATCH(B102,Lists!$J$2:$L$2,0)),0))</f>
        <v>0</v>
      </c>
      <c r="N102" s="16">
        <f t="shared" si="13"/>
        <v>0</v>
      </c>
      <c r="O102" s="1">
        <f t="shared" si="14"/>
        <v>0</v>
      </c>
      <c r="P102" s="1">
        <f t="shared" si="15"/>
        <v>0</v>
      </c>
      <c r="Q102" s="1"/>
      <c r="R102" s="1"/>
      <c r="S102" s="1"/>
      <c r="T102" s="1"/>
      <c r="U102" s="1"/>
    </row>
    <row r="103" spans="1:21" x14ac:dyDescent="0.25">
      <c r="A103" s="10"/>
      <c r="B103" s="10"/>
      <c r="C103" s="13"/>
      <c r="D103" s="11"/>
      <c r="E103" s="12"/>
      <c r="F103" s="9" t="str">
        <f t="shared" si="8"/>
        <v>--</v>
      </c>
      <c r="G103" s="7" t="str">
        <f>IF(ISBLANK(A103),"--",ROUND(O103*INDEX(Lists!$F$2:$H$5,MATCH(A103,Lists!$F$2:$F$5,0),MATCH(B103,Lists!$F$2:$H$2,0)),0))</f>
        <v>--</v>
      </c>
      <c r="H103" s="8" t="str">
        <f>IF($B103="eSurvey+SMS",ROUND(P103*INDEX(Lists!$F$2:$H$5,MATCH(A103,Lists!$F$2:$F$5,0),MATCH(B103,Lists!$G$2:$H$2,0)),0),"--")</f>
        <v>--</v>
      </c>
      <c r="I103" s="9" t="str">
        <f t="shared" si="9"/>
        <v>--</v>
      </c>
      <c r="J103" s="9" t="str">
        <f t="shared" si="10"/>
        <v>--</v>
      </c>
      <c r="K103" s="13" t="str">
        <f t="shared" si="11"/>
        <v>--</v>
      </c>
      <c r="L103" s="13" t="str">
        <f t="shared" si="12"/>
        <v>--</v>
      </c>
      <c r="M103" s="1">
        <f>IF(ISNA(ROUND(C103*INDEX(Lists!$J$2:$L$5,MATCH(A103,Lists!$J$2:$J$5,0),MATCH(B103,Lists!$J$2:$L$2,0)),0)),0,ROUND(C103*INDEX(Lists!$J$2:$L$5,MATCH(A103,Lists!$J$2:$J$5,0),MATCH(B103,Lists!$J$2:$L$2,0)),0))</f>
        <v>0</v>
      </c>
      <c r="N103" s="16">
        <f t="shared" si="13"/>
        <v>0</v>
      </c>
      <c r="O103" s="1">
        <f t="shared" si="14"/>
        <v>0</v>
      </c>
      <c r="P103" s="1">
        <f t="shared" si="15"/>
        <v>0</v>
      </c>
      <c r="Q103" s="1"/>
      <c r="R103" s="1"/>
      <c r="S103" s="1"/>
      <c r="T103" s="1"/>
      <c r="U103" s="1"/>
    </row>
    <row r="104" spans="1:21" x14ac:dyDescent="0.25">
      <c r="A104" s="10"/>
      <c r="B104" s="10"/>
      <c r="C104" s="13"/>
      <c r="D104" s="11"/>
      <c r="E104" s="12"/>
      <c r="F104" s="9" t="str">
        <f t="shared" si="8"/>
        <v>--</v>
      </c>
      <c r="G104" s="7" t="str">
        <f>IF(ISBLANK(A104),"--",ROUND(O104*INDEX(Lists!$F$2:$H$5,MATCH(A104,Lists!$F$2:$F$5,0),MATCH(B104,Lists!$F$2:$H$2,0)),0))</f>
        <v>--</v>
      </c>
      <c r="H104" s="8" t="str">
        <f>IF($B104="eSurvey+SMS",ROUND(P104*INDEX(Lists!$F$2:$H$5,MATCH(A104,Lists!$F$2:$F$5,0),MATCH(B104,Lists!$G$2:$H$2,0)),0),"--")</f>
        <v>--</v>
      </c>
      <c r="I104" s="9" t="str">
        <f t="shared" si="9"/>
        <v>--</v>
      </c>
      <c r="J104" s="9" t="str">
        <f t="shared" si="10"/>
        <v>--</v>
      </c>
      <c r="K104" s="13" t="str">
        <f t="shared" si="11"/>
        <v>--</v>
      </c>
      <c r="L104" s="13" t="str">
        <f t="shared" si="12"/>
        <v>--</v>
      </c>
      <c r="M104" s="1">
        <f>IF(ISNA(ROUND(C104*INDEX(Lists!$J$2:$L$5,MATCH(A104,Lists!$J$2:$J$5,0),MATCH(B104,Lists!$J$2:$L$2,0)),0)),0,ROUND(C104*INDEX(Lists!$J$2:$L$5,MATCH(A104,Lists!$J$2:$J$5,0),MATCH(B104,Lists!$J$2:$L$2,0)),0))</f>
        <v>0</v>
      </c>
      <c r="N104" s="16">
        <f t="shared" si="13"/>
        <v>0</v>
      </c>
      <c r="O104" s="1">
        <f t="shared" si="14"/>
        <v>0</v>
      </c>
      <c r="P104" s="1">
        <f t="shared" si="15"/>
        <v>0</v>
      </c>
      <c r="Q104" s="1"/>
      <c r="R104" s="1"/>
      <c r="S104" s="1"/>
      <c r="T104" s="1"/>
      <c r="U104" s="1"/>
    </row>
    <row r="105" spans="1:21" x14ac:dyDescent="0.25">
      <c r="A105" s="10"/>
      <c r="B105" s="10"/>
      <c r="C105" s="13"/>
      <c r="D105" s="11"/>
      <c r="E105" s="12"/>
      <c r="F105" s="9" t="str">
        <f t="shared" si="8"/>
        <v>--</v>
      </c>
      <c r="G105" s="7" t="str">
        <f>IF(ISBLANK(A105),"--",ROUND(O105*INDEX(Lists!$F$2:$H$5,MATCH(A105,Lists!$F$2:$F$5,0),MATCH(B105,Lists!$F$2:$H$2,0)),0))</f>
        <v>--</v>
      </c>
      <c r="H105" s="8" t="str">
        <f>IF($B105="eSurvey+SMS",ROUND(P105*INDEX(Lists!$F$2:$H$5,MATCH(A105,Lists!$F$2:$F$5,0),MATCH(B105,Lists!$G$2:$H$2,0)),0),"--")</f>
        <v>--</v>
      </c>
      <c r="I105" s="9" t="str">
        <f t="shared" si="9"/>
        <v>--</v>
      </c>
      <c r="J105" s="9" t="str">
        <f t="shared" si="10"/>
        <v>--</v>
      </c>
      <c r="K105" s="13" t="str">
        <f t="shared" si="11"/>
        <v>--</v>
      </c>
      <c r="L105" s="13" t="str">
        <f t="shared" si="12"/>
        <v>--</v>
      </c>
      <c r="M105" s="1">
        <f>IF(ISNA(ROUND(C105*INDEX(Lists!$J$2:$L$5,MATCH(A105,Lists!$J$2:$J$5,0),MATCH(B105,Lists!$J$2:$L$2,0)),0)),0,ROUND(C105*INDEX(Lists!$J$2:$L$5,MATCH(A105,Lists!$J$2:$J$5,0),MATCH(B105,Lists!$J$2:$L$2,0)),0))</f>
        <v>0</v>
      </c>
      <c r="N105" s="16">
        <f t="shared" si="13"/>
        <v>0</v>
      </c>
      <c r="O105" s="1">
        <f t="shared" si="14"/>
        <v>0</v>
      </c>
      <c r="P105" s="1">
        <f t="shared" si="15"/>
        <v>0</v>
      </c>
      <c r="Q105" s="1"/>
      <c r="R105" s="1"/>
      <c r="S105" s="1"/>
      <c r="T105" s="1"/>
      <c r="U105" s="1"/>
    </row>
    <row r="106" spans="1:21" x14ac:dyDescent="0.25">
      <c r="A106" s="10"/>
      <c r="B106" s="10"/>
      <c r="C106" s="13"/>
      <c r="D106" s="11"/>
      <c r="E106" s="12"/>
      <c r="F106" s="9" t="str">
        <f t="shared" si="8"/>
        <v>--</v>
      </c>
      <c r="G106" s="7" t="str">
        <f>IF(ISBLANK(A106),"--",ROUND(O106*INDEX(Lists!$F$2:$H$5,MATCH(A106,Lists!$F$2:$F$5,0),MATCH(B106,Lists!$F$2:$H$2,0)),0))</f>
        <v>--</v>
      </c>
      <c r="H106" s="8" t="str">
        <f>IF($B106="eSurvey+SMS",ROUND(P106*INDEX(Lists!$F$2:$H$5,MATCH(A106,Lists!$F$2:$F$5,0),MATCH(B106,Lists!$G$2:$H$2,0)),0),"--")</f>
        <v>--</v>
      </c>
      <c r="I106" s="9" t="str">
        <f t="shared" si="9"/>
        <v>--</v>
      </c>
      <c r="J106" s="9" t="str">
        <f t="shared" si="10"/>
        <v>--</v>
      </c>
      <c r="K106" s="13" t="str">
        <f t="shared" si="11"/>
        <v>--</v>
      </c>
      <c r="L106" s="13" t="str">
        <f t="shared" si="12"/>
        <v>--</v>
      </c>
      <c r="M106" s="1">
        <f>IF(ISNA(ROUND(C106*INDEX(Lists!$J$2:$L$5,MATCH(A106,Lists!$J$2:$J$5,0),MATCH(B106,Lists!$J$2:$L$2,0)),0)),0,ROUND(C106*INDEX(Lists!$J$2:$L$5,MATCH(A106,Lists!$J$2:$J$5,0),MATCH(B106,Lists!$J$2:$L$2,0)),0))</f>
        <v>0</v>
      </c>
      <c r="N106" s="16">
        <f t="shared" si="13"/>
        <v>0</v>
      </c>
      <c r="O106" s="1">
        <f t="shared" si="14"/>
        <v>0</v>
      </c>
      <c r="P106" s="1">
        <f t="shared" si="15"/>
        <v>0</v>
      </c>
      <c r="Q106" s="1"/>
      <c r="R106" s="1"/>
      <c r="S106" s="1"/>
      <c r="T106" s="1"/>
      <c r="U106" s="1"/>
    </row>
    <row r="107" spans="1:21" x14ac:dyDescent="0.25">
      <c r="A107" s="10"/>
      <c r="B107" s="10"/>
      <c r="C107" s="13"/>
      <c r="D107" s="11"/>
      <c r="E107" s="12"/>
      <c r="F107" s="9" t="str">
        <f t="shared" si="8"/>
        <v>--</v>
      </c>
      <c r="G107" s="7" t="str">
        <f>IF(ISBLANK(A107),"--",ROUND(O107*INDEX(Lists!$F$2:$H$5,MATCH(A107,Lists!$F$2:$F$5,0),MATCH(B107,Lists!$F$2:$H$2,0)),0))</f>
        <v>--</v>
      </c>
      <c r="H107" s="8" t="str">
        <f>IF($B107="eSurvey+SMS",ROUND(P107*INDEX(Lists!$F$2:$H$5,MATCH(A107,Lists!$F$2:$F$5,0),MATCH(B107,Lists!$G$2:$H$2,0)),0),"--")</f>
        <v>--</v>
      </c>
      <c r="I107" s="9" t="str">
        <f t="shared" si="9"/>
        <v>--</v>
      </c>
      <c r="J107" s="9" t="str">
        <f t="shared" si="10"/>
        <v>--</v>
      </c>
      <c r="K107" s="13" t="str">
        <f t="shared" si="11"/>
        <v>--</v>
      </c>
      <c r="L107" s="13" t="str">
        <f t="shared" si="12"/>
        <v>--</v>
      </c>
      <c r="M107" s="1">
        <f>IF(ISNA(ROUND(C107*INDEX(Lists!$J$2:$L$5,MATCH(A107,Lists!$J$2:$J$5,0),MATCH(B107,Lists!$J$2:$L$2,0)),0)),0,ROUND(C107*INDEX(Lists!$J$2:$L$5,MATCH(A107,Lists!$J$2:$J$5,0),MATCH(B107,Lists!$J$2:$L$2,0)),0))</f>
        <v>0</v>
      </c>
      <c r="N107" s="16">
        <f t="shared" si="13"/>
        <v>0</v>
      </c>
      <c r="O107" s="1">
        <f t="shared" si="14"/>
        <v>0</v>
      </c>
      <c r="P107" s="1">
        <f t="shared" si="15"/>
        <v>0</v>
      </c>
      <c r="Q107" s="1"/>
      <c r="R107" s="1"/>
      <c r="S107" s="1"/>
      <c r="T107" s="1"/>
      <c r="U107" s="1"/>
    </row>
    <row r="108" spans="1:21" x14ac:dyDescent="0.25">
      <c r="A108" s="10"/>
      <c r="B108" s="10"/>
      <c r="C108" s="13"/>
      <c r="D108" s="11"/>
      <c r="E108" s="12"/>
      <c r="F108" s="9" t="str">
        <f t="shared" si="8"/>
        <v>--</v>
      </c>
      <c r="G108" s="7" t="str">
        <f>IF(ISBLANK(A108),"--",ROUND(O108*INDEX(Lists!$F$2:$H$5,MATCH(A108,Lists!$F$2:$F$5,0),MATCH(B108,Lists!$F$2:$H$2,0)),0))</f>
        <v>--</v>
      </c>
      <c r="H108" s="8" t="str">
        <f>IF($B108="eSurvey+SMS",ROUND(P108*INDEX(Lists!$F$2:$H$5,MATCH(A108,Lists!$F$2:$F$5,0),MATCH(B108,Lists!$G$2:$H$2,0)),0),"--")</f>
        <v>--</v>
      </c>
      <c r="I108" s="9" t="str">
        <f t="shared" si="9"/>
        <v>--</v>
      </c>
      <c r="J108" s="9" t="str">
        <f t="shared" si="10"/>
        <v>--</v>
      </c>
      <c r="K108" s="13" t="str">
        <f t="shared" si="11"/>
        <v>--</v>
      </c>
      <c r="L108" s="13" t="str">
        <f t="shared" si="12"/>
        <v>--</v>
      </c>
      <c r="M108" s="1">
        <f>IF(ISNA(ROUND(C108*INDEX(Lists!$J$2:$L$5,MATCH(A108,Lists!$J$2:$J$5,0),MATCH(B108,Lists!$J$2:$L$2,0)),0)),0,ROUND(C108*INDEX(Lists!$J$2:$L$5,MATCH(A108,Lists!$J$2:$J$5,0),MATCH(B108,Lists!$J$2:$L$2,0)),0))</f>
        <v>0</v>
      </c>
      <c r="N108" s="16">
        <f t="shared" si="13"/>
        <v>0</v>
      </c>
      <c r="O108" s="1">
        <f t="shared" si="14"/>
        <v>0</v>
      </c>
      <c r="P108" s="1">
        <f t="shared" si="15"/>
        <v>0</v>
      </c>
      <c r="Q108" s="1"/>
      <c r="R108" s="1"/>
      <c r="S108" s="1"/>
      <c r="T108" s="1"/>
      <c r="U108" s="1"/>
    </row>
    <row r="109" spans="1:21" x14ac:dyDescent="0.25">
      <c r="A109" s="10"/>
      <c r="B109" s="10"/>
      <c r="C109" s="13"/>
      <c r="D109" s="11"/>
      <c r="E109" s="12"/>
      <c r="F109" s="9" t="str">
        <f t="shared" si="8"/>
        <v>--</v>
      </c>
      <c r="G109" s="7" t="str">
        <f>IF(ISBLANK(A109),"--",ROUND(O109*INDEX(Lists!$F$2:$H$5,MATCH(A109,Lists!$F$2:$F$5,0),MATCH(B109,Lists!$F$2:$H$2,0)),0))</f>
        <v>--</v>
      </c>
      <c r="H109" s="8" t="str">
        <f>IF($B109="eSurvey+SMS",ROUND(P109*INDEX(Lists!$F$2:$H$5,MATCH(A109,Lists!$F$2:$F$5,0),MATCH(B109,Lists!$G$2:$H$2,0)),0),"--")</f>
        <v>--</v>
      </c>
      <c r="I109" s="9" t="str">
        <f t="shared" si="9"/>
        <v>--</v>
      </c>
      <c r="J109" s="9" t="str">
        <f t="shared" si="10"/>
        <v>--</v>
      </c>
      <c r="K109" s="13" t="str">
        <f t="shared" si="11"/>
        <v>--</v>
      </c>
      <c r="L109" s="13" t="str">
        <f t="shared" si="12"/>
        <v>--</v>
      </c>
      <c r="M109" s="1">
        <f>IF(ISNA(ROUND(C109*INDEX(Lists!$J$2:$L$5,MATCH(A109,Lists!$J$2:$J$5,0),MATCH(B109,Lists!$J$2:$L$2,0)),0)),0,ROUND(C109*INDEX(Lists!$J$2:$L$5,MATCH(A109,Lists!$J$2:$J$5,0),MATCH(B109,Lists!$J$2:$L$2,0)),0))</f>
        <v>0</v>
      </c>
      <c r="N109" s="16">
        <f t="shared" si="13"/>
        <v>0</v>
      </c>
      <c r="O109" s="1">
        <f t="shared" si="14"/>
        <v>0</v>
      </c>
      <c r="P109" s="1">
        <f t="shared" si="15"/>
        <v>0</v>
      </c>
      <c r="Q109" s="1"/>
      <c r="R109" s="1"/>
      <c r="S109" s="1"/>
      <c r="T109" s="1"/>
      <c r="U109" s="1"/>
    </row>
    <row r="110" spans="1:21" x14ac:dyDescent="0.25">
      <c r="A110" s="10"/>
      <c r="B110" s="10"/>
      <c r="C110" s="13"/>
      <c r="D110" s="11"/>
      <c r="E110" s="12"/>
      <c r="F110" s="9" t="str">
        <f t="shared" si="8"/>
        <v>--</v>
      </c>
      <c r="G110" s="7" t="str">
        <f>IF(ISBLANK(A110),"--",ROUND(O110*INDEX(Lists!$F$2:$H$5,MATCH(A110,Lists!$F$2:$F$5,0),MATCH(B110,Lists!$F$2:$H$2,0)),0))</f>
        <v>--</v>
      </c>
      <c r="H110" s="8" t="str">
        <f>IF($B110="eSurvey+SMS",ROUND(P110*INDEX(Lists!$F$2:$H$5,MATCH(A110,Lists!$F$2:$F$5,0),MATCH(B110,Lists!$G$2:$H$2,0)),0),"--")</f>
        <v>--</v>
      </c>
      <c r="I110" s="9" t="str">
        <f t="shared" si="9"/>
        <v>--</v>
      </c>
      <c r="J110" s="9" t="str">
        <f t="shared" si="10"/>
        <v>--</v>
      </c>
      <c r="K110" s="13" t="str">
        <f t="shared" si="11"/>
        <v>--</v>
      </c>
      <c r="L110" s="13" t="str">
        <f t="shared" si="12"/>
        <v>--</v>
      </c>
      <c r="M110" s="1">
        <f>IF(ISNA(ROUND(C110*INDEX(Lists!$J$2:$L$5,MATCH(A110,Lists!$J$2:$J$5,0),MATCH(B110,Lists!$J$2:$L$2,0)),0)),0,ROUND(C110*INDEX(Lists!$J$2:$L$5,MATCH(A110,Lists!$J$2:$J$5,0),MATCH(B110,Lists!$J$2:$L$2,0)),0))</f>
        <v>0</v>
      </c>
      <c r="N110" s="16">
        <f t="shared" si="13"/>
        <v>0</v>
      </c>
      <c r="O110" s="1">
        <f t="shared" si="14"/>
        <v>0</v>
      </c>
      <c r="P110" s="1">
        <f t="shared" si="15"/>
        <v>0</v>
      </c>
      <c r="Q110" s="1"/>
      <c r="R110" s="1"/>
      <c r="S110" s="1"/>
      <c r="T110" s="1"/>
      <c r="U110" s="1"/>
    </row>
    <row r="111" spans="1:21" x14ac:dyDescent="0.25">
      <c r="A111" s="10"/>
      <c r="B111" s="10"/>
      <c r="C111" s="13"/>
      <c r="D111" s="11"/>
      <c r="E111" s="12"/>
      <c r="F111" s="9" t="str">
        <f t="shared" si="8"/>
        <v>--</v>
      </c>
      <c r="G111" s="7" t="str">
        <f>IF(ISBLANK(A111),"--",ROUND(O111*INDEX(Lists!$F$2:$H$5,MATCH(A111,Lists!$F$2:$F$5,0),MATCH(B111,Lists!$F$2:$H$2,0)),0))</f>
        <v>--</v>
      </c>
      <c r="H111" s="8" t="str">
        <f>IF($B111="eSurvey+SMS",ROUND(P111*INDEX(Lists!$F$2:$H$5,MATCH(A111,Lists!$F$2:$F$5,0),MATCH(B111,Lists!$G$2:$H$2,0)),0),"--")</f>
        <v>--</v>
      </c>
      <c r="I111" s="9" t="str">
        <f t="shared" si="9"/>
        <v>--</v>
      </c>
      <c r="J111" s="9" t="str">
        <f t="shared" si="10"/>
        <v>--</v>
      </c>
      <c r="K111" s="13" t="str">
        <f t="shared" si="11"/>
        <v>--</v>
      </c>
      <c r="L111" s="13" t="str">
        <f t="shared" si="12"/>
        <v>--</v>
      </c>
      <c r="M111" s="1">
        <f>IF(ISNA(ROUND(C111*INDEX(Lists!$J$2:$L$5,MATCH(A111,Lists!$J$2:$J$5,0),MATCH(B111,Lists!$J$2:$L$2,0)),0)),0,ROUND(C111*INDEX(Lists!$J$2:$L$5,MATCH(A111,Lists!$J$2:$J$5,0),MATCH(B111,Lists!$J$2:$L$2,0)),0))</f>
        <v>0</v>
      </c>
      <c r="N111" s="16">
        <f t="shared" si="13"/>
        <v>0</v>
      </c>
      <c r="O111" s="1">
        <f t="shared" si="14"/>
        <v>0</v>
      </c>
      <c r="P111" s="1">
        <f t="shared" si="15"/>
        <v>0</v>
      </c>
      <c r="Q111" s="1"/>
      <c r="R111" s="1"/>
      <c r="S111" s="1"/>
      <c r="T111" s="1"/>
      <c r="U111" s="1"/>
    </row>
    <row r="112" spans="1:21" x14ac:dyDescent="0.25">
      <c r="A112" s="10"/>
      <c r="B112" s="10"/>
      <c r="C112" s="13"/>
      <c r="D112" s="11"/>
      <c r="E112" s="12"/>
      <c r="F112" s="9" t="str">
        <f t="shared" si="8"/>
        <v>--</v>
      </c>
      <c r="G112" s="7" t="str">
        <f>IF(ISBLANK(A112),"--",ROUND(O112*INDEX(Lists!$F$2:$H$5,MATCH(A112,Lists!$F$2:$F$5,0),MATCH(B112,Lists!$F$2:$H$2,0)),0))</f>
        <v>--</v>
      </c>
      <c r="H112" s="8" t="str">
        <f>IF($B112="eSurvey+SMS",ROUND(P112*INDEX(Lists!$F$2:$H$5,MATCH(A112,Lists!$F$2:$F$5,0),MATCH(B112,Lists!$G$2:$H$2,0)),0),"--")</f>
        <v>--</v>
      </c>
      <c r="I112" s="9" t="str">
        <f t="shared" si="9"/>
        <v>--</v>
      </c>
      <c r="J112" s="9" t="str">
        <f t="shared" si="10"/>
        <v>--</v>
      </c>
      <c r="K112" s="13" t="str">
        <f t="shared" si="11"/>
        <v>--</v>
      </c>
      <c r="L112" s="13" t="str">
        <f t="shared" si="12"/>
        <v>--</v>
      </c>
      <c r="M112" s="1">
        <f>IF(ISNA(ROUND(C112*INDEX(Lists!$J$2:$L$5,MATCH(A112,Lists!$J$2:$J$5,0),MATCH(B112,Lists!$J$2:$L$2,0)),0)),0,ROUND(C112*INDEX(Lists!$J$2:$L$5,MATCH(A112,Lists!$J$2:$J$5,0),MATCH(B112,Lists!$J$2:$L$2,0)),0))</f>
        <v>0</v>
      </c>
      <c r="N112" s="16">
        <f t="shared" si="13"/>
        <v>0</v>
      </c>
      <c r="O112" s="1">
        <f t="shared" si="14"/>
        <v>0</v>
      </c>
      <c r="P112" s="1">
        <f t="shared" si="15"/>
        <v>0</v>
      </c>
      <c r="Q112" s="1"/>
      <c r="R112" s="1"/>
      <c r="S112" s="1"/>
      <c r="T112" s="1"/>
      <c r="U112" s="1"/>
    </row>
    <row r="113" spans="1:21" x14ac:dyDescent="0.25">
      <c r="A113" s="10"/>
      <c r="B113" s="10"/>
      <c r="C113" s="13"/>
      <c r="D113" s="11"/>
      <c r="E113" s="12"/>
      <c r="F113" s="9" t="str">
        <f t="shared" si="8"/>
        <v>--</v>
      </c>
      <c r="G113" s="7" t="str">
        <f>IF(ISBLANK(A113),"--",ROUND(O113*INDEX(Lists!$F$2:$H$5,MATCH(A113,Lists!$F$2:$F$5,0),MATCH(B113,Lists!$F$2:$H$2,0)),0))</f>
        <v>--</v>
      </c>
      <c r="H113" s="8" t="str">
        <f>IF($B113="eSurvey+SMS",ROUND(P113*INDEX(Lists!$F$2:$H$5,MATCH(A113,Lists!$F$2:$F$5,0),MATCH(B113,Lists!$G$2:$H$2,0)),0),"--")</f>
        <v>--</v>
      </c>
      <c r="I113" s="9" t="str">
        <f t="shared" si="9"/>
        <v>--</v>
      </c>
      <c r="J113" s="9" t="str">
        <f t="shared" si="10"/>
        <v>--</v>
      </c>
      <c r="K113" s="13" t="str">
        <f t="shared" si="11"/>
        <v>--</v>
      </c>
      <c r="L113" s="13" t="str">
        <f t="shared" si="12"/>
        <v>--</v>
      </c>
      <c r="M113" s="1">
        <f>IF(ISNA(ROUND(C113*INDEX(Lists!$J$2:$L$5,MATCH(A113,Lists!$J$2:$J$5,0),MATCH(B113,Lists!$J$2:$L$2,0)),0)),0,ROUND(C113*INDEX(Lists!$J$2:$L$5,MATCH(A113,Lists!$J$2:$J$5,0),MATCH(B113,Lists!$J$2:$L$2,0)),0))</f>
        <v>0</v>
      </c>
      <c r="N113" s="16">
        <f t="shared" si="13"/>
        <v>0</v>
      </c>
      <c r="O113" s="1">
        <f t="shared" si="14"/>
        <v>0</v>
      </c>
      <c r="P113" s="1">
        <f t="shared" si="15"/>
        <v>0</v>
      </c>
      <c r="Q113" s="1"/>
      <c r="R113" s="1"/>
      <c r="S113" s="1"/>
      <c r="T113" s="1"/>
      <c r="U113" s="1"/>
    </row>
    <row r="114" spans="1:21" x14ac:dyDescent="0.25">
      <c r="A114" s="10"/>
      <c r="B114" s="10"/>
      <c r="C114" s="13"/>
      <c r="D114" s="11"/>
      <c r="E114" s="12"/>
      <c r="F114" s="9" t="str">
        <f t="shared" si="8"/>
        <v>--</v>
      </c>
      <c r="G114" s="7" t="str">
        <f>IF(ISBLANK(A114),"--",ROUND(O114*INDEX(Lists!$F$2:$H$5,MATCH(A114,Lists!$F$2:$F$5,0),MATCH(B114,Lists!$F$2:$H$2,0)),0))</f>
        <v>--</v>
      </c>
      <c r="H114" s="8" t="str">
        <f>IF($B114="eSurvey+SMS",ROUND(P114*INDEX(Lists!$F$2:$H$5,MATCH(A114,Lists!$F$2:$F$5,0),MATCH(B114,Lists!$G$2:$H$2,0)),0),"--")</f>
        <v>--</v>
      </c>
      <c r="I114" s="9" t="str">
        <f t="shared" si="9"/>
        <v>--</v>
      </c>
      <c r="J114" s="9" t="str">
        <f t="shared" si="10"/>
        <v>--</v>
      </c>
      <c r="K114" s="13" t="str">
        <f t="shared" si="11"/>
        <v>--</v>
      </c>
      <c r="L114" s="13" t="str">
        <f t="shared" si="12"/>
        <v>--</v>
      </c>
      <c r="M114" s="1">
        <f>IF(ISNA(ROUND(C114*INDEX(Lists!$J$2:$L$5,MATCH(A114,Lists!$J$2:$J$5,0),MATCH(B114,Lists!$J$2:$L$2,0)),0)),0,ROUND(C114*INDEX(Lists!$J$2:$L$5,MATCH(A114,Lists!$J$2:$J$5,0),MATCH(B114,Lists!$J$2:$L$2,0)),0))</f>
        <v>0</v>
      </c>
      <c r="N114" s="16">
        <f t="shared" si="13"/>
        <v>0</v>
      </c>
      <c r="O114" s="1">
        <f t="shared" si="14"/>
        <v>0</v>
      </c>
      <c r="P114" s="1">
        <f t="shared" si="15"/>
        <v>0</v>
      </c>
      <c r="Q114" s="1"/>
      <c r="R114" s="1"/>
      <c r="S114" s="1"/>
      <c r="T114" s="1"/>
      <c r="U114" s="1"/>
    </row>
    <row r="115" spans="1:21" x14ac:dyDescent="0.25">
      <c r="A115" s="10"/>
      <c r="B115" s="10"/>
      <c r="C115" s="13"/>
      <c r="D115" s="11"/>
      <c r="E115" s="12"/>
      <c r="F115" s="9" t="str">
        <f t="shared" si="8"/>
        <v>--</v>
      </c>
      <c r="G115" s="7" t="str">
        <f>IF(ISBLANK(A115),"--",ROUND(O115*INDEX(Lists!$F$2:$H$5,MATCH(A115,Lists!$F$2:$F$5,0),MATCH(B115,Lists!$F$2:$H$2,0)),0))</f>
        <v>--</v>
      </c>
      <c r="H115" s="8" t="str">
        <f>IF($B115="eSurvey+SMS",ROUND(P115*INDEX(Lists!$F$2:$H$5,MATCH(A115,Lists!$F$2:$F$5,0),MATCH(B115,Lists!$G$2:$H$2,0)),0),"--")</f>
        <v>--</v>
      </c>
      <c r="I115" s="9" t="str">
        <f t="shared" si="9"/>
        <v>--</v>
      </c>
      <c r="J115" s="9" t="str">
        <f t="shared" si="10"/>
        <v>--</v>
      </c>
      <c r="K115" s="13" t="str">
        <f t="shared" si="11"/>
        <v>--</v>
      </c>
      <c r="L115" s="13" t="str">
        <f t="shared" si="12"/>
        <v>--</v>
      </c>
      <c r="M115" s="1">
        <f>IF(ISNA(ROUND(C115*INDEX(Lists!$J$2:$L$5,MATCH(A115,Lists!$J$2:$J$5,0),MATCH(B115,Lists!$J$2:$L$2,0)),0)),0,ROUND(C115*INDEX(Lists!$J$2:$L$5,MATCH(A115,Lists!$J$2:$J$5,0),MATCH(B115,Lists!$J$2:$L$2,0)),0))</f>
        <v>0</v>
      </c>
      <c r="N115" s="16">
        <f t="shared" si="13"/>
        <v>0</v>
      </c>
      <c r="O115" s="1">
        <f t="shared" si="14"/>
        <v>0</v>
      </c>
      <c r="P115" s="1">
        <f t="shared" si="15"/>
        <v>0</v>
      </c>
      <c r="Q115" s="1"/>
      <c r="R115" s="1"/>
      <c r="S115" s="1"/>
      <c r="T115" s="1"/>
      <c r="U115" s="1"/>
    </row>
    <row r="116" spans="1:21" x14ac:dyDescent="0.25">
      <c r="A116" s="10"/>
      <c r="B116" s="10"/>
      <c r="C116" s="13"/>
      <c r="D116" s="11"/>
      <c r="E116" s="12"/>
      <c r="F116" s="9" t="str">
        <f t="shared" si="8"/>
        <v>--</v>
      </c>
      <c r="G116" s="7" t="str">
        <f>IF(ISBLANK(A116),"--",ROUND(O116*INDEX(Lists!$F$2:$H$5,MATCH(A116,Lists!$F$2:$F$5,0),MATCH(B116,Lists!$F$2:$H$2,0)),0))</f>
        <v>--</v>
      </c>
      <c r="H116" s="8" t="str">
        <f>IF($B116="eSurvey+SMS",ROUND(P116*INDEX(Lists!$F$2:$H$5,MATCH(A116,Lists!$F$2:$F$5,0),MATCH(B116,Lists!$G$2:$H$2,0)),0),"--")</f>
        <v>--</v>
      </c>
      <c r="I116" s="9" t="str">
        <f t="shared" si="9"/>
        <v>--</v>
      </c>
      <c r="J116" s="9" t="str">
        <f t="shared" si="10"/>
        <v>--</v>
      </c>
      <c r="K116" s="13" t="str">
        <f t="shared" si="11"/>
        <v>--</v>
      </c>
      <c r="L116" s="13" t="str">
        <f t="shared" si="12"/>
        <v>--</v>
      </c>
      <c r="M116" s="1">
        <f>IF(ISNA(ROUND(C116*INDEX(Lists!$J$2:$L$5,MATCH(A116,Lists!$J$2:$J$5,0),MATCH(B116,Lists!$J$2:$L$2,0)),0)),0,ROUND(C116*INDEX(Lists!$J$2:$L$5,MATCH(A116,Lists!$J$2:$J$5,0),MATCH(B116,Lists!$J$2:$L$2,0)),0))</f>
        <v>0</v>
      </c>
      <c r="N116" s="16">
        <f t="shared" si="13"/>
        <v>0</v>
      </c>
      <c r="O116" s="1">
        <f t="shared" si="14"/>
        <v>0</v>
      </c>
      <c r="P116" s="1">
        <f t="shared" si="15"/>
        <v>0</v>
      </c>
      <c r="Q116" s="1"/>
      <c r="R116" s="1"/>
      <c r="S116" s="1"/>
      <c r="T116" s="1"/>
      <c r="U116" s="1"/>
    </row>
    <row r="117" spans="1:21" x14ac:dyDescent="0.25">
      <c r="A117" s="10"/>
      <c r="B117" s="10"/>
      <c r="C117" s="13"/>
      <c r="D117" s="11"/>
      <c r="E117" s="12"/>
      <c r="F117" s="9" t="str">
        <f t="shared" si="8"/>
        <v>--</v>
      </c>
      <c r="G117" s="7" t="str">
        <f>IF(ISBLANK(A117),"--",ROUND(O117*INDEX(Lists!$F$2:$H$5,MATCH(A117,Lists!$F$2:$F$5,0),MATCH(B117,Lists!$F$2:$H$2,0)),0))</f>
        <v>--</v>
      </c>
      <c r="H117" s="8" t="str">
        <f>IF($B117="eSurvey+SMS",ROUND(P117*INDEX(Lists!$F$2:$H$5,MATCH(A117,Lists!$F$2:$F$5,0),MATCH(B117,Lists!$G$2:$H$2,0)),0),"--")</f>
        <v>--</v>
      </c>
      <c r="I117" s="9" t="str">
        <f t="shared" si="9"/>
        <v>--</v>
      </c>
      <c r="J117" s="9" t="str">
        <f t="shared" si="10"/>
        <v>--</v>
      </c>
      <c r="K117" s="13" t="str">
        <f t="shared" si="11"/>
        <v>--</v>
      </c>
      <c r="L117" s="13" t="str">
        <f t="shared" si="12"/>
        <v>--</v>
      </c>
      <c r="M117" s="1">
        <f>IF(ISNA(ROUND(C117*INDEX(Lists!$J$2:$L$5,MATCH(A117,Lists!$J$2:$J$5,0),MATCH(B117,Lists!$J$2:$L$2,0)),0)),0,ROUND(C117*INDEX(Lists!$J$2:$L$5,MATCH(A117,Lists!$J$2:$J$5,0),MATCH(B117,Lists!$J$2:$L$2,0)),0))</f>
        <v>0</v>
      </c>
      <c r="N117" s="16">
        <f t="shared" si="13"/>
        <v>0</v>
      </c>
      <c r="O117" s="1">
        <f t="shared" si="14"/>
        <v>0</v>
      </c>
      <c r="P117" s="1">
        <f t="shared" si="15"/>
        <v>0</v>
      </c>
      <c r="Q117" s="1"/>
      <c r="R117" s="1"/>
      <c r="S117" s="1"/>
      <c r="T117" s="1"/>
      <c r="U117" s="1"/>
    </row>
    <row r="118" spans="1:21" x14ac:dyDescent="0.25">
      <c r="A118" s="10"/>
      <c r="B118" s="10"/>
      <c r="C118" s="13"/>
      <c r="D118" s="11"/>
      <c r="E118" s="12"/>
      <c r="F118" s="9" t="str">
        <f t="shared" si="8"/>
        <v>--</v>
      </c>
      <c r="G118" s="7" t="str">
        <f>IF(ISBLANK(A118),"--",ROUND(O118*INDEX(Lists!$F$2:$H$5,MATCH(A118,Lists!$F$2:$F$5,0),MATCH(B118,Lists!$F$2:$H$2,0)),0))</f>
        <v>--</v>
      </c>
      <c r="H118" s="8" t="str">
        <f>IF($B118="eSurvey+SMS",ROUND(P118*INDEX(Lists!$F$2:$H$5,MATCH(A118,Lists!$F$2:$F$5,0),MATCH(B118,Lists!$G$2:$H$2,0)),0),"--")</f>
        <v>--</v>
      </c>
      <c r="I118" s="9" t="str">
        <f t="shared" si="9"/>
        <v>--</v>
      </c>
      <c r="J118" s="9" t="str">
        <f t="shared" si="10"/>
        <v>--</v>
      </c>
      <c r="K118" s="13" t="str">
        <f t="shared" si="11"/>
        <v>--</v>
      </c>
      <c r="L118" s="13" t="str">
        <f t="shared" si="12"/>
        <v>--</v>
      </c>
      <c r="M118" s="1">
        <f>IF(ISNA(ROUND(C118*INDEX(Lists!$J$2:$L$5,MATCH(A118,Lists!$J$2:$J$5,0),MATCH(B118,Lists!$J$2:$L$2,0)),0)),0,ROUND(C118*INDEX(Lists!$J$2:$L$5,MATCH(A118,Lists!$J$2:$J$5,0),MATCH(B118,Lists!$J$2:$L$2,0)),0))</f>
        <v>0</v>
      </c>
      <c r="N118" s="16">
        <f t="shared" si="13"/>
        <v>0</v>
      </c>
      <c r="O118" s="1">
        <f t="shared" si="14"/>
        <v>0</v>
      </c>
      <c r="P118" s="1">
        <f t="shared" si="15"/>
        <v>0</v>
      </c>
      <c r="Q118" s="1"/>
      <c r="R118" s="1"/>
      <c r="S118" s="1"/>
      <c r="T118" s="1"/>
      <c r="U118" s="1"/>
    </row>
    <row r="119" spans="1:21" x14ac:dyDescent="0.25">
      <c r="A119" s="10"/>
      <c r="B119" s="10"/>
      <c r="C119" s="13"/>
      <c r="D119" s="11"/>
      <c r="E119" s="12"/>
      <c r="F119" s="9" t="str">
        <f t="shared" si="8"/>
        <v>--</v>
      </c>
      <c r="G119" s="7" t="str">
        <f>IF(ISBLANK(A119),"--",ROUND(O119*INDEX(Lists!$F$2:$H$5,MATCH(A119,Lists!$F$2:$F$5,0),MATCH(B119,Lists!$F$2:$H$2,0)),0))</f>
        <v>--</v>
      </c>
      <c r="H119" s="8" t="str">
        <f>IF($B119="eSurvey+SMS",ROUND(P119*INDEX(Lists!$F$2:$H$5,MATCH(A119,Lists!$F$2:$F$5,0),MATCH(B119,Lists!$G$2:$H$2,0)),0),"--")</f>
        <v>--</v>
      </c>
      <c r="I119" s="9" t="str">
        <f t="shared" si="9"/>
        <v>--</v>
      </c>
      <c r="J119" s="9" t="str">
        <f t="shared" si="10"/>
        <v>--</v>
      </c>
      <c r="K119" s="13" t="str">
        <f t="shared" si="11"/>
        <v>--</v>
      </c>
      <c r="L119" s="13" t="str">
        <f t="shared" si="12"/>
        <v>--</v>
      </c>
      <c r="M119" s="1">
        <f>IF(ISNA(ROUND(C119*INDEX(Lists!$J$2:$L$5,MATCH(A119,Lists!$J$2:$J$5,0),MATCH(B119,Lists!$J$2:$L$2,0)),0)),0,ROUND(C119*INDEX(Lists!$J$2:$L$5,MATCH(A119,Lists!$J$2:$J$5,0),MATCH(B119,Lists!$J$2:$L$2,0)),0))</f>
        <v>0</v>
      </c>
      <c r="N119" s="16">
        <f t="shared" si="13"/>
        <v>0</v>
      </c>
      <c r="O119" s="1">
        <f t="shared" si="14"/>
        <v>0</v>
      </c>
      <c r="P119" s="1">
        <f t="shared" si="15"/>
        <v>0</v>
      </c>
      <c r="Q119" s="1"/>
      <c r="R119" s="1"/>
      <c r="S119" s="1"/>
      <c r="T119" s="1"/>
      <c r="U119" s="1"/>
    </row>
    <row r="120" spans="1:21" x14ac:dyDescent="0.25">
      <c r="A120" s="10"/>
      <c r="B120" s="10"/>
      <c r="C120" s="13"/>
      <c r="D120" s="11"/>
      <c r="E120" s="12"/>
      <c r="F120" s="9" t="str">
        <f t="shared" si="8"/>
        <v>--</v>
      </c>
      <c r="G120" s="7" t="str">
        <f>IF(ISBLANK(A120),"--",ROUND(O120*INDEX(Lists!$F$2:$H$5,MATCH(A120,Lists!$F$2:$F$5,0),MATCH(B120,Lists!$F$2:$H$2,0)),0))</f>
        <v>--</v>
      </c>
      <c r="H120" s="8" t="str">
        <f>IF($B120="eSurvey+SMS",ROUND(P120*INDEX(Lists!$F$2:$H$5,MATCH(A120,Lists!$F$2:$F$5,0),MATCH(B120,Lists!$G$2:$H$2,0)),0),"--")</f>
        <v>--</v>
      </c>
      <c r="I120" s="9" t="str">
        <f t="shared" si="9"/>
        <v>--</v>
      </c>
      <c r="J120" s="9" t="str">
        <f t="shared" si="10"/>
        <v>--</v>
      </c>
      <c r="K120" s="13" t="str">
        <f t="shared" si="11"/>
        <v>--</v>
      </c>
      <c r="L120" s="13" t="str">
        <f t="shared" si="12"/>
        <v>--</v>
      </c>
      <c r="M120" s="1">
        <f>IF(ISNA(ROUND(C120*INDEX(Lists!$J$2:$L$5,MATCH(A120,Lists!$J$2:$J$5,0),MATCH(B120,Lists!$J$2:$L$2,0)),0)),0,ROUND(C120*INDEX(Lists!$J$2:$L$5,MATCH(A120,Lists!$J$2:$J$5,0),MATCH(B120,Lists!$J$2:$L$2,0)),0))</f>
        <v>0</v>
      </c>
      <c r="N120" s="16">
        <f t="shared" si="13"/>
        <v>0</v>
      </c>
      <c r="O120" s="1">
        <f t="shared" si="14"/>
        <v>0</v>
      </c>
      <c r="P120" s="1">
        <f t="shared" si="15"/>
        <v>0</v>
      </c>
      <c r="Q120" s="1"/>
      <c r="R120" s="1"/>
      <c r="S120" s="1"/>
      <c r="T120" s="1"/>
      <c r="U120" s="1"/>
    </row>
    <row r="121" spans="1:21" x14ac:dyDescent="0.25">
      <c r="A121" s="10"/>
      <c r="B121" s="10"/>
      <c r="C121" s="13"/>
      <c r="D121" s="11"/>
      <c r="E121" s="12"/>
      <c r="F121" s="9" t="str">
        <f t="shared" si="8"/>
        <v>--</v>
      </c>
      <c r="G121" s="7" t="str">
        <f>IF(ISBLANK(A121),"--",ROUND(O121*INDEX(Lists!$F$2:$H$5,MATCH(A121,Lists!$F$2:$F$5,0),MATCH(B121,Lists!$F$2:$H$2,0)),0))</f>
        <v>--</v>
      </c>
      <c r="H121" s="8" t="str">
        <f>IF($B121="eSurvey+SMS",ROUND(P121*INDEX(Lists!$F$2:$H$5,MATCH(A121,Lists!$F$2:$F$5,0),MATCH(B121,Lists!$G$2:$H$2,0)),0),"--")</f>
        <v>--</v>
      </c>
      <c r="I121" s="9" t="str">
        <f t="shared" si="9"/>
        <v>--</v>
      </c>
      <c r="J121" s="9" t="str">
        <f t="shared" si="10"/>
        <v>--</v>
      </c>
      <c r="K121" s="13" t="str">
        <f t="shared" si="11"/>
        <v>--</v>
      </c>
      <c r="L121" s="13" t="str">
        <f t="shared" si="12"/>
        <v>--</v>
      </c>
      <c r="M121" s="1">
        <f>IF(ISNA(ROUND(C121*INDEX(Lists!$J$2:$L$5,MATCH(A121,Lists!$J$2:$J$5,0),MATCH(B121,Lists!$J$2:$L$2,0)),0)),0,ROUND(C121*INDEX(Lists!$J$2:$L$5,MATCH(A121,Lists!$J$2:$J$5,0),MATCH(B121,Lists!$J$2:$L$2,0)),0))</f>
        <v>0</v>
      </c>
      <c r="N121" s="16">
        <f t="shared" si="13"/>
        <v>0</v>
      </c>
      <c r="O121" s="1">
        <f t="shared" si="14"/>
        <v>0</v>
      </c>
      <c r="P121" s="1">
        <f t="shared" si="15"/>
        <v>0</v>
      </c>
      <c r="Q121" s="1"/>
      <c r="R121" s="1"/>
      <c r="S121" s="1"/>
      <c r="T121" s="1"/>
      <c r="U121" s="1"/>
    </row>
    <row r="122" spans="1:21" x14ac:dyDescent="0.25">
      <c r="A122" s="10"/>
      <c r="B122" s="10"/>
      <c r="C122" s="13"/>
      <c r="D122" s="11"/>
      <c r="E122" s="12"/>
      <c r="F122" s="9" t="str">
        <f t="shared" si="8"/>
        <v>--</v>
      </c>
      <c r="G122" s="7" t="str">
        <f>IF(ISBLANK(A122),"--",ROUND(O122*INDEX(Lists!$F$2:$H$5,MATCH(A122,Lists!$F$2:$F$5,0),MATCH(B122,Lists!$F$2:$H$2,0)),0))</f>
        <v>--</v>
      </c>
      <c r="H122" s="8" t="str">
        <f>IF($B122="eSurvey+SMS",ROUND(P122*INDEX(Lists!$F$2:$H$5,MATCH(A122,Lists!$F$2:$F$5,0),MATCH(B122,Lists!$G$2:$H$2,0)),0),"--")</f>
        <v>--</v>
      </c>
      <c r="I122" s="9" t="str">
        <f t="shared" si="9"/>
        <v>--</v>
      </c>
      <c r="J122" s="9" t="str">
        <f t="shared" si="10"/>
        <v>--</v>
      </c>
      <c r="K122" s="13" t="str">
        <f t="shared" si="11"/>
        <v>--</v>
      </c>
      <c r="L122" s="13" t="str">
        <f t="shared" si="12"/>
        <v>--</v>
      </c>
      <c r="M122" s="1">
        <f>IF(ISNA(ROUND(C122*INDEX(Lists!$J$2:$L$5,MATCH(A122,Lists!$J$2:$J$5,0),MATCH(B122,Lists!$J$2:$L$2,0)),0)),0,ROUND(C122*INDEX(Lists!$J$2:$L$5,MATCH(A122,Lists!$J$2:$J$5,0),MATCH(B122,Lists!$J$2:$L$2,0)),0))</f>
        <v>0</v>
      </c>
      <c r="N122" s="16">
        <f t="shared" si="13"/>
        <v>0</v>
      </c>
      <c r="O122" s="1">
        <f t="shared" si="14"/>
        <v>0</v>
      </c>
      <c r="P122" s="1">
        <f t="shared" si="15"/>
        <v>0</v>
      </c>
      <c r="Q122" s="1"/>
      <c r="R122" s="1"/>
      <c r="S122" s="1"/>
      <c r="T122" s="1"/>
      <c r="U122" s="1"/>
    </row>
    <row r="123" spans="1:21" x14ac:dyDescent="0.25">
      <c r="A123" s="10"/>
      <c r="B123" s="10"/>
      <c r="C123" s="13"/>
      <c r="D123" s="11"/>
      <c r="E123" s="12"/>
      <c r="F123" s="9" t="str">
        <f t="shared" si="8"/>
        <v>--</v>
      </c>
      <c r="G123" s="7" t="str">
        <f>IF(ISBLANK(A123),"--",ROUND(O123*INDEX(Lists!$F$2:$H$5,MATCH(A123,Lists!$F$2:$F$5,0),MATCH(B123,Lists!$F$2:$H$2,0)),0))</f>
        <v>--</v>
      </c>
      <c r="H123" s="8" t="str">
        <f>IF($B123="eSurvey+SMS",ROUND(P123*INDEX(Lists!$F$2:$H$5,MATCH(A123,Lists!$F$2:$F$5,0),MATCH(B123,Lists!$G$2:$H$2,0)),0),"--")</f>
        <v>--</v>
      </c>
      <c r="I123" s="9" t="str">
        <f t="shared" si="9"/>
        <v>--</v>
      </c>
      <c r="J123" s="9" t="str">
        <f t="shared" si="10"/>
        <v>--</v>
      </c>
      <c r="K123" s="13" t="str">
        <f t="shared" si="11"/>
        <v>--</v>
      </c>
      <c r="L123" s="13" t="str">
        <f t="shared" si="12"/>
        <v>--</v>
      </c>
      <c r="M123" s="1">
        <f>IF(ISNA(ROUND(C123*INDEX(Lists!$J$2:$L$5,MATCH(A123,Lists!$J$2:$J$5,0),MATCH(B123,Lists!$J$2:$L$2,0)),0)),0,ROUND(C123*INDEX(Lists!$J$2:$L$5,MATCH(A123,Lists!$J$2:$J$5,0),MATCH(B123,Lists!$J$2:$L$2,0)),0))</f>
        <v>0</v>
      </c>
      <c r="N123" s="16">
        <f t="shared" si="13"/>
        <v>0</v>
      </c>
      <c r="O123" s="1">
        <f t="shared" si="14"/>
        <v>0</v>
      </c>
      <c r="P123" s="1">
        <f t="shared" si="15"/>
        <v>0</v>
      </c>
      <c r="Q123" s="1"/>
      <c r="R123" s="1"/>
      <c r="S123" s="1"/>
      <c r="T123" s="1"/>
      <c r="U123" s="1"/>
    </row>
    <row r="124" spans="1:21" x14ac:dyDescent="0.25">
      <c r="A124" s="10"/>
      <c r="B124" s="10"/>
      <c r="C124" s="13"/>
      <c r="D124" s="11"/>
      <c r="E124" s="12"/>
      <c r="F124" s="9" t="str">
        <f t="shared" si="8"/>
        <v>--</v>
      </c>
      <c r="G124" s="7" t="str">
        <f>IF(ISBLANK(A124),"--",ROUND(O124*INDEX(Lists!$F$2:$H$5,MATCH(A124,Lists!$F$2:$F$5,0),MATCH(B124,Lists!$F$2:$H$2,0)),0))</f>
        <v>--</v>
      </c>
      <c r="H124" s="8" t="str">
        <f>IF($B124="eSurvey+SMS",ROUND(P124*INDEX(Lists!$F$2:$H$5,MATCH(A124,Lists!$F$2:$F$5,0),MATCH(B124,Lists!$G$2:$H$2,0)),0),"--")</f>
        <v>--</v>
      </c>
      <c r="I124" s="9" t="str">
        <f t="shared" si="9"/>
        <v>--</v>
      </c>
      <c r="J124" s="9" t="str">
        <f t="shared" si="10"/>
        <v>--</v>
      </c>
      <c r="K124" s="13" t="str">
        <f t="shared" si="11"/>
        <v>--</v>
      </c>
      <c r="L124" s="13" t="str">
        <f t="shared" si="12"/>
        <v>--</v>
      </c>
      <c r="M124" s="1">
        <f>IF(ISNA(ROUND(C124*INDEX(Lists!$J$2:$L$5,MATCH(A124,Lists!$J$2:$J$5,0),MATCH(B124,Lists!$J$2:$L$2,0)),0)),0,ROUND(C124*INDEX(Lists!$J$2:$L$5,MATCH(A124,Lists!$J$2:$J$5,0),MATCH(B124,Lists!$J$2:$L$2,0)),0))</f>
        <v>0</v>
      </c>
      <c r="N124" s="16">
        <f t="shared" si="13"/>
        <v>0</v>
      </c>
      <c r="O124" s="1">
        <f t="shared" si="14"/>
        <v>0</v>
      </c>
      <c r="P124" s="1">
        <f t="shared" si="15"/>
        <v>0</v>
      </c>
      <c r="Q124" s="1"/>
      <c r="R124" s="1"/>
      <c r="S124" s="1"/>
      <c r="T124" s="1"/>
      <c r="U124" s="1"/>
    </row>
    <row r="125" spans="1:21" x14ac:dyDescent="0.25">
      <c r="A125" s="10"/>
      <c r="B125" s="10"/>
      <c r="C125" s="13"/>
      <c r="D125" s="11"/>
      <c r="E125" s="12"/>
      <c r="F125" s="9" t="str">
        <f t="shared" si="8"/>
        <v>--</v>
      </c>
      <c r="G125" s="7" t="str">
        <f>IF(ISBLANK(A125),"--",ROUND(O125*INDEX(Lists!$F$2:$H$5,MATCH(A125,Lists!$F$2:$F$5,0),MATCH(B125,Lists!$F$2:$H$2,0)),0))</f>
        <v>--</v>
      </c>
      <c r="H125" s="8" t="str">
        <f>IF($B125="eSurvey+SMS",ROUND(P125*INDEX(Lists!$F$2:$H$5,MATCH(A125,Lists!$F$2:$F$5,0),MATCH(B125,Lists!$G$2:$H$2,0)),0),"--")</f>
        <v>--</v>
      </c>
      <c r="I125" s="9" t="str">
        <f t="shared" si="9"/>
        <v>--</v>
      </c>
      <c r="J125" s="9" t="str">
        <f t="shared" si="10"/>
        <v>--</v>
      </c>
      <c r="K125" s="13" t="str">
        <f t="shared" si="11"/>
        <v>--</v>
      </c>
      <c r="L125" s="13" t="str">
        <f t="shared" si="12"/>
        <v>--</v>
      </c>
      <c r="M125" s="1">
        <f>IF(ISNA(ROUND(C125*INDEX(Lists!$J$2:$L$5,MATCH(A125,Lists!$J$2:$J$5,0),MATCH(B125,Lists!$J$2:$L$2,0)),0)),0,ROUND(C125*INDEX(Lists!$J$2:$L$5,MATCH(A125,Lists!$J$2:$J$5,0),MATCH(B125,Lists!$J$2:$L$2,0)),0))</f>
        <v>0</v>
      </c>
      <c r="N125" s="16">
        <f t="shared" si="13"/>
        <v>0</v>
      </c>
      <c r="O125" s="1">
        <f t="shared" si="14"/>
        <v>0</v>
      </c>
      <c r="P125" s="1">
        <f t="shared" si="15"/>
        <v>0</v>
      </c>
      <c r="Q125" s="1"/>
      <c r="R125" s="1"/>
      <c r="S125" s="1"/>
      <c r="T125" s="1"/>
      <c r="U125" s="1"/>
    </row>
    <row r="126" spans="1:21" x14ac:dyDescent="0.25">
      <c r="A126" s="10"/>
      <c r="B126" s="10"/>
      <c r="C126" s="13"/>
      <c r="D126" s="11"/>
      <c r="E126" s="12"/>
      <c r="F126" s="9" t="str">
        <f t="shared" si="8"/>
        <v>--</v>
      </c>
      <c r="G126" s="7" t="str">
        <f>IF(ISBLANK(A126),"--",ROUND(O126*INDEX(Lists!$F$2:$H$5,MATCH(A126,Lists!$F$2:$F$5,0),MATCH(B126,Lists!$F$2:$H$2,0)),0))</f>
        <v>--</v>
      </c>
      <c r="H126" s="8" t="str">
        <f>IF($B126="eSurvey+SMS",ROUND(P126*INDEX(Lists!$F$2:$H$5,MATCH(A126,Lists!$F$2:$F$5,0),MATCH(B126,Lists!$G$2:$H$2,0)),0),"--")</f>
        <v>--</v>
      </c>
      <c r="I126" s="9" t="str">
        <f t="shared" si="9"/>
        <v>--</v>
      </c>
      <c r="J126" s="9" t="str">
        <f t="shared" si="10"/>
        <v>--</v>
      </c>
      <c r="K126" s="13" t="str">
        <f t="shared" si="11"/>
        <v>--</v>
      </c>
      <c r="L126" s="13" t="str">
        <f t="shared" si="12"/>
        <v>--</v>
      </c>
      <c r="M126" s="1">
        <f>IF(ISNA(ROUND(C126*INDEX(Lists!$J$2:$L$5,MATCH(A126,Lists!$J$2:$J$5,0),MATCH(B126,Lists!$J$2:$L$2,0)),0)),0,ROUND(C126*INDEX(Lists!$J$2:$L$5,MATCH(A126,Lists!$J$2:$J$5,0),MATCH(B126,Lists!$J$2:$L$2,0)),0))</f>
        <v>0</v>
      </c>
      <c r="N126" s="16">
        <f t="shared" si="13"/>
        <v>0</v>
      </c>
      <c r="O126" s="1">
        <f t="shared" si="14"/>
        <v>0</v>
      </c>
      <c r="P126" s="1">
        <f t="shared" si="15"/>
        <v>0</v>
      </c>
      <c r="Q126" s="1"/>
      <c r="R126" s="1"/>
      <c r="S126" s="1"/>
      <c r="T126" s="1"/>
      <c r="U126" s="1"/>
    </row>
    <row r="127" spans="1:21" x14ac:dyDescent="0.25">
      <c r="A127" s="10"/>
      <c r="B127" s="10"/>
      <c r="C127" s="13"/>
      <c r="D127" s="11"/>
      <c r="E127" s="12"/>
      <c r="F127" s="9" t="str">
        <f t="shared" si="8"/>
        <v>--</v>
      </c>
      <c r="G127" s="7" t="str">
        <f>IF(ISBLANK(A127),"--",ROUND(O127*INDEX(Lists!$F$2:$H$5,MATCH(A127,Lists!$F$2:$F$5,0),MATCH(B127,Lists!$F$2:$H$2,0)),0))</f>
        <v>--</v>
      </c>
      <c r="H127" s="8" t="str">
        <f>IF($B127="eSurvey+SMS",ROUND(P127*INDEX(Lists!$F$2:$H$5,MATCH(A127,Lists!$F$2:$F$5,0),MATCH(B127,Lists!$G$2:$H$2,0)),0),"--")</f>
        <v>--</v>
      </c>
      <c r="I127" s="9" t="str">
        <f t="shared" si="9"/>
        <v>--</v>
      </c>
      <c r="J127" s="9" t="str">
        <f t="shared" si="10"/>
        <v>--</v>
      </c>
      <c r="K127" s="13" t="str">
        <f t="shared" si="11"/>
        <v>--</v>
      </c>
      <c r="L127" s="13" t="str">
        <f t="shared" si="12"/>
        <v>--</v>
      </c>
      <c r="M127" s="1">
        <f>IF(ISNA(ROUND(C127*INDEX(Lists!$J$2:$L$5,MATCH(A127,Lists!$J$2:$J$5,0),MATCH(B127,Lists!$J$2:$L$2,0)),0)),0,ROUND(C127*INDEX(Lists!$J$2:$L$5,MATCH(A127,Lists!$J$2:$J$5,0),MATCH(B127,Lists!$J$2:$L$2,0)),0))</f>
        <v>0</v>
      </c>
      <c r="N127" s="16">
        <f t="shared" si="13"/>
        <v>0</v>
      </c>
      <c r="O127" s="1">
        <f t="shared" si="14"/>
        <v>0</v>
      </c>
      <c r="P127" s="1">
        <f t="shared" si="15"/>
        <v>0</v>
      </c>
      <c r="Q127" s="1"/>
      <c r="R127" s="1"/>
      <c r="S127" s="1"/>
      <c r="T127" s="1"/>
      <c r="U127" s="1"/>
    </row>
    <row r="128" spans="1:21" x14ac:dyDescent="0.25">
      <c r="A128" s="10"/>
      <c r="B128" s="10"/>
      <c r="C128" s="13"/>
      <c r="D128" s="11"/>
      <c r="E128" s="12"/>
      <c r="F128" s="9" t="str">
        <f t="shared" si="8"/>
        <v>--</v>
      </c>
      <c r="G128" s="7" t="str">
        <f>IF(ISBLANK(A128),"--",ROUND(O128*INDEX(Lists!$F$2:$H$5,MATCH(A128,Lists!$F$2:$F$5,0),MATCH(B128,Lists!$F$2:$H$2,0)),0))</f>
        <v>--</v>
      </c>
      <c r="H128" s="8" t="str">
        <f>IF($B128="eSurvey+SMS",ROUND(P128*INDEX(Lists!$F$2:$H$5,MATCH(A128,Lists!$F$2:$F$5,0),MATCH(B128,Lists!$G$2:$H$2,0)),0),"--")</f>
        <v>--</v>
      </c>
      <c r="I128" s="9" t="str">
        <f t="shared" si="9"/>
        <v>--</v>
      </c>
      <c r="J128" s="9" t="str">
        <f t="shared" si="10"/>
        <v>--</v>
      </c>
      <c r="K128" s="13" t="str">
        <f t="shared" si="11"/>
        <v>--</v>
      </c>
      <c r="L128" s="13" t="str">
        <f t="shared" si="12"/>
        <v>--</v>
      </c>
      <c r="M128" s="1">
        <f>IF(ISNA(ROUND(C128*INDEX(Lists!$J$2:$L$5,MATCH(A128,Lists!$J$2:$J$5,0),MATCH(B128,Lists!$J$2:$L$2,0)),0)),0,ROUND(C128*INDEX(Lists!$J$2:$L$5,MATCH(A128,Lists!$J$2:$J$5,0),MATCH(B128,Lists!$J$2:$L$2,0)),0))</f>
        <v>0</v>
      </c>
      <c r="N128" s="16">
        <f t="shared" si="13"/>
        <v>0</v>
      </c>
      <c r="O128" s="1">
        <f t="shared" si="14"/>
        <v>0</v>
      </c>
      <c r="P128" s="1">
        <f t="shared" si="15"/>
        <v>0</v>
      </c>
      <c r="Q128" s="1"/>
      <c r="R128" s="1"/>
      <c r="S128" s="1"/>
      <c r="T128" s="1"/>
      <c r="U128" s="1"/>
    </row>
    <row r="129" spans="1:21" x14ac:dyDescent="0.25">
      <c r="A129" s="10"/>
      <c r="B129" s="10"/>
      <c r="C129" s="13"/>
      <c r="D129" s="11"/>
      <c r="E129" s="12"/>
      <c r="F129" s="9" t="str">
        <f t="shared" si="8"/>
        <v>--</v>
      </c>
      <c r="G129" s="7" t="str">
        <f>IF(ISBLANK(A129),"--",ROUND(O129*INDEX(Lists!$F$2:$H$5,MATCH(A129,Lists!$F$2:$F$5,0),MATCH(B129,Lists!$F$2:$H$2,0)),0))</f>
        <v>--</v>
      </c>
      <c r="H129" s="8" t="str">
        <f>IF($B129="eSurvey+SMS",ROUND(P129*INDEX(Lists!$F$2:$H$5,MATCH(A129,Lists!$F$2:$F$5,0),MATCH(B129,Lists!$G$2:$H$2,0)),0),"--")</f>
        <v>--</v>
      </c>
      <c r="I129" s="9" t="str">
        <f t="shared" si="9"/>
        <v>--</v>
      </c>
      <c r="J129" s="9" t="str">
        <f t="shared" si="10"/>
        <v>--</v>
      </c>
      <c r="K129" s="13" t="str">
        <f t="shared" si="11"/>
        <v>--</v>
      </c>
      <c r="L129" s="13" t="str">
        <f t="shared" si="12"/>
        <v>--</v>
      </c>
      <c r="M129" s="1">
        <f>IF(ISNA(ROUND(C129*INDEX(Lists!$J$2:$L$5,MATCH(A129,Lists!$J$2:$J$5,0),MATCH(B129,Lists!$J$2:$L$2,0)),0)),0,ROUND(C129*INDEX(Lists!$J$2:$L$5,MATCH(A129,Lists!$J$2:$J$5,0),MATCH(B129,Lists!$J$2:$L$2,0)),0))</f>
        <v>0</v>
      </c>
      <c r="N129" s="16">
        <f t="shared" si="13"/>
        <v>0</v>
      </c>
      <c r="O129" s="1">
        <f t="shared" si="14"/>
        <v>0</v>
      </c>
      <c r="P129" s="1">
        <f t="shared" si="15"/>
        <v>0</v>
      </c>
      <c r="Q129" s="1"/>
      <c r="R129" s="1"/>
      <c r="S129" s="1"/>
      <c r="T129" s="1"/>
      <c r="U129" s="1"/>
    </row>
    <row r="130" spans="1:21" x14ac:dyDescent="0.25">
      <c r="A130" s="10"/>
      <c r="B130" s="10"/>
      <c r="C130" s="13"/>
      <c r="D130" s="11"/>
      <c r="E130" s="12"/>
      <c r="F130" s="9" t="str">
        <f t="shared" si="8"/>
        <v>--</v>
      </c>
      <c r="G130" s="7" t="str">
        <f>IF(ISBLANK(A130),"--",ROUND(O130*INDEX(Lists!$F$2:$H$5,MATCH(A130,Lists!$F$2:$F$5,0),MATCH(B130,Lists!$F$2:$H$2,0)),0))</f>
        <v>--</v>
      </c>
      <c r="H130" s="8" t="str">
        <f>IF($B130="eSurvey+SMS",ROUND(P130*INDEX(Lists!$F$2:$H$5,MATCH(A130,Lists!$F$2:$F$5,0),MATCH(B130,Lists!$G$2:$H$2,0)),0),"--")</f>
        <v>--</v>
      </c>
      <c r="I130" s="9" t="str">
        <f t="shared" si="9"/>
        <v>--</v>
      </c>
      <c r="J130" s="9" t="str">
        <f t="shared" si="10"/>
        <v>--</v>
      </c>
      <c r="K130" s="13" t="str">
        <f t="shared" si="11"/>
        <v>--</v>
      </c>
      <c r="L130" s="13" t="str">
        <f t="shared" si="12"/>
        <v>--</v>
      </c>
      <c r="M130" s="1">
        <f>IF(ISNA(ROUND(C130*INDEX(Lists!$J$2:$L$5,MATCH(A130,Lists!$J$2:$J$5,0),MATCH(B130,Lists!$J$2:$L$2,0)),0)),0,ROUND(C130*INDEX(Lists!$J$2:$L$5,MATCH(A130,Lists!$J$2:$J$5,0),MATCH(B130,Lists!$J$2:$L$2,0)),0))</f>
        <v>0</v>
      </c>
      <c r="N130" s="16">
        <f t="shared" si="13"/>
        <v>0</v>
      </c>
      <c r="O130" s="1">
        <f t="shared" si="14"/>
        <v>0</v>
      </c>
      <c r="P130" s="1">
        <f t="shared" si="15"/>
        <v>0</v>
      </c>
      <c r="Q130" s="1"/>
      <c r="R130" s="1"/>
      <c r="S130" s="1"/>
      <c r="T130" s="1"/>
      <c r="U130" s="1"/>
    </row>
    <row r="131" spans="1:21" x14ac:dyDescent="0.25">
      <c r="A131" s="10"/>
      <c r="B131" s="10"/>
      <c r="C131" s="13"/>
      <c r="D131" s="11"/>
      <c r="E131" s="12"/>
      <c r="F131" s="9" t="str">
        <f t="shared" ref="F131:F135" si="16">IF(ISBLANK(A131),"--",SUM(G131,H131))</f>
        <v>--</v>
      </c>
      <c r="G131" s="7" t="str">
        <f>IF(ISBLANK(A131),"--",ROUND(O131*INDEX(Lists!$F$2:$H$5,MATCH(A131,Lists!$F$2:$F$5,0),MATCH(B131,Lists!$F$2:$H$2,0)),0))</f>
        <v>--</v>
      </c>
      <c r="H131" s="8" t="str">
        <f>IF($B131="eSurvey+SMS",ROUND(P131*INDEX(Lists!$F$2:$H$5,MATCH(A131,Lists!$F$2:$F$5,0),MATCH(B131,Lists!$G$2:$H$2,0)),0),"--")</f>
        <v>--</v>
      </c>
      <c r="I131" s="9" t="str">
        <f t="shared" ref="I131:I135" si="17">IF(ISBLANK(A131),"--",O131-G131)</f>
        <v>--</v>
      </c>
      <c r="J131" s="9" t="str">
        <f t="shared" ref="J131:J135" si="18">IF($B131="eSurvey+SMS",P131-H131,"--")</f>
        <v>--</v>
      </c>
      <c r="K131" s="13" t="str">
        <f t="shared" ref="K131:K135" si="19">IF(ISBLANK(A131),"--",M131)</f>
        <v>--</v>
      </c>
      <c r="L131" s="13" t="str">
        <f t="shared" ref="L131:L135" si="20">IF(ISBLANK(A131),"--",N131-SUM(O131,P131))</f>
        <v>--</v>
      </c>
      <c r="M131" s="1">
        <f>IF(ISNA(ROUND(C131*INDEX(Lists!$J$2:$L$5,MATCH(A131,Lists!$J$2:$J$5,0),MATCH(B131,Lists!$J$2:$L$2,0)),0)),0,ROUND(C131*INDEX(Lists!$J$2:$L$5,MATCH(A131,Lists!$J$2:$J$5,0),MATCH(B131,Lists!$J$2:$L$2,0)),0))</f>
        <v>0</v>
      </c>
      <c r="N131" s="16">
        <f t="shared" ref="N131:N135" si="21">C131-M131</f>
        <v>0</v>
      </c>
      <c r="O131" s="1">
        <f t="shared" ref="O131:O135" si="22">ROUND(N131*D131,0)</f>
        <v>0</v>
      </c>
      <c r="P131" s="1">
        <f t="shared" ref="P131:P135" si="23">ROUND(((N131-O131)*E131),0)</f>
        <v>0</v>
      </c>
      <c r="Q131" s="1"/>
      <c r="R131" s="1"/>
      <c r="S131" s="1"/>
      <c r="T131" s="1"/>
      <c r="U131" s="1"/>
    </row>
    <row r="132" spans="1:21" x14ac:dyDescent="0.25">
      <c r="A132" s="10"/>
      <c r="B132" s="10"/>
      <c r="C132" s="13"/>
      <c r="D132" s="11"/>
      <c r="E132" s="12"/>
      <c r="F132" s="9" t="str">
        <f t="shared" si="16"/>
        <v>--</v>
      </c>
      <c r="G132" s="7" t="str">
        <f>IF(ISBLANK(A132),"--",ROUND(O132*INDEX(Lists!$F$2:$H$5,MATCH(A132,Lists!$F$2:$F$5,0),MATCH(B132,Lists!$F$2:$H$2,0)),0))</f>
        <v>--</v>
      </c>
      <c r="H132" s="8" t="str">
        <f>IF($B132="eSurvey+SMS",ROUND(P132*INDEX(Lists!$F$2:$H$5,MATCH(A132,Lists!$F$2:$F$5,0),MATCH(B132,Lists!$G$2:$H$2,0)),0),"--")</f>
        <v>--</v>
      </c>
      <c r="I132" s="9" t="str">
        <f t="shared" si="17"/>
        <v>--</v>
      </c>
      <c r="J132" s="9" t="str">
        <f t="shared" si="18"/>
        <v>--</v>
      </c>
      <c r="K132" s="13" t="str">
        <f t="shared" si="19"/>
        <v>--</v>
      </c>
      <c r="L132" s="13" t="str">
        <f t="shared" si="20"/>
        <v>--</v>
      </c>
      <c r="M132" s="1">
        <f>IF(ISNA(ROUND(C132*INDEX(Lists!$J$2:$L$5,MATCH(A132,Lists!$J$2:$J$5,0),MATCH(B132,Lists!$J$2:$L$2,0)),0)),0,ROUND(C132*INDEX(Lists!$J$2:$L$5,MATCH(A132,Lists!$J$2:$J$5,0),MATCH(B132,Lists!$J$2:$L$2,0)),0))</f>
        <v>0</v>
      </c>
      <c r="N132" s="16">
        <f t="shared" si="21"/>
        <v>0</v>
      </c>
      <c r="O132" s="1">
        <f t="shared" si="22"/>
        <v>0</v>
      </c>
      <c r="P132" s="1">
        <f t="shared" si="23"/>
        <v>0</v>
      </c>
      <c r="Q132" s="1"/>
      <c r="R132" s="1"/>
      <c r="S132" s="1"/>
      <c r="T132" s="1"/>
      <c r="U132" s="1"/>
    </row>
    <row r="133" spans="1:21" x14ac:dyDescent="0.25">
      <c r="A133" s="10"/>
      <c r="B133" s="10"/>
      <c r="C133" s="13"/>
      <c r="D133" s="11"/>
      <c r="E133" s="12"/>
      <c r="F133" s="9" t="str">
        <f t="shared" si="16"/>
        <v>--</v>
      </c>
      <c r="G133" s="7" t="str">
        <f>IF(ISBLANK(A133),"--",ROUND(O133*INDEX(Lists!$F$2:$H$5,MATCH(A133,Lists!$F$2:$F$5,0),MATCH(B133,Lists!$F$2:$H$2,0)),0))</f>
        <v>--</v>
      </c>
      <c r="H133" s="8" t="str">
        <f>IF($B133="eSurvey+SMS",ROUND(P133*INDEX(Lists!$F$2:$H$5,MATCH(A133,Lists!$F$2:$F$5,0),MATCH(B133,Lists!$G$2:$H$2,0)),0),"--")</f>
        <v>--</v>
      </c>
      <c r="I133" s="9" t="str">
        <f t="shared" si="17"/>
        <v>--</v>
      </c>
      <c r="J133" s="9" t="str">
        <f t="shared" si="18"/>
        <v>--</v>
      </c>
      <c r="K133" s="13" t="str">
        <f t="shared" si="19"/>
        <v>--</v>
      </c>
      <c r="L133" s="13" t="str">
        <f t="shared" si="20"/>
        <v>--</v>
      </c>
      <c r="M133" s="1">
        <f>IF(ISNA(ROUND(C133*INDEX(Lists!$J$2:$L$5,MATCH(A133,Lists!$J$2:$J$5,0),MATCH(B133,Lists!$J$2:$L$2,0)),0)),0,ROUND(C133*INDEX(Lists!$J$2:$L$5,MATCH(A133,Lists!$J$2:$J$5,0),MATCH(B133,Lists!$J$2:$L$2,0)),0))</f>
        <v>0</v>
      </c>
      <c r="N133" s="16">
        <f t="shared" si="21"/>
        <v>0</v>
      </c>
      <c r="O133" s="1">
        <f t="shared" si="22"/>
        <v>0</v>
      </c>
      <c r="P133" s="1">
        <f t="shared" si="23"/>
        <v>0</v>
      </c>
      <c r="Q133" s="1"/>
      <c r="R133" s="1"/>
      <c r="S133" s="1"/>
      <c r="T133" s="1"/>
      <c r="U133" s="1"/>
    </row>
    <row r="134" spans="1:21" x14ac:dyDescent="0.25">
      <c r="A134" s="10"/>
      <c r="B134" s="10"/>
      <c r="C134" s="13"/>
      <c r="D134" s="11"/>
      <c r="E134" s="12"/>
      <c r="F134" s="9" t="str">
        <f t="shared" si="16"/>
        <v>--</v>
      </c>
      <c r="G134" s="7" t="str">
        <f>IF(ISBLANK(A134),"--",ROUND(O134*INDEX(Lists!$F$2:$H$5,MATCH(A134,Lists!$F$2:$F$5,0),MATCH(B134,Lists!$F$2:$H$2,0)),0))</f>
        <v>--</v>
      </c>
      <c r="H134" s="8" t="str">
        <f>IF($B134="eSurvey+SMS",ROUND(P134*INDEX(Lists!$F$2:$H$5,MATCH(A134,Lists!$F$2:$F$5,0),MATCH(B134,Lists!$G$2:$H$2,0)),0),"--")</f>
        <v>--</v>
      </c>
      <c r="I134" s="9" t="str">
        <f t="shared" si="17"/>
        <v>--</v>
      </c>
      <c r="J134" s="9" t="str">
        <f t="shared" si="18"/>
        <v>--</v>
      </c>
      <c r="K134" s="13" t="str">
        <f t="shared" si="19"/>
        <v>--</v>
      </c>
      <c r="L134" s="13" t="str">
        <f t="shared" si="20"/>
        <v>--</v>
      </c>
      <c r="M134" s="1">
        <f>IF(ISNA(ROUND(C134*INDEX(Lists!$J$2:$L$5,MATCH(A134,Lists!$J$2:$J$5,0),MATCH(B134,Lists!$J$2:$L$2,0)),0)),0,ROUND(C134*INDEX(Lists!$J$2:$L$5,MATCH(A134,Lists!$J$2:$J$5,0),MATCH(B134,Lists!$J$2:$L$2,0)),0))</f>
        <v>0</v>
      </c>
      <c r="N134" s="16">
        <f t="shared" si="21"/>
        <v>0</v>
      </c>
      <c r="O134" s="1">
        <f t="shared" si="22"/>
        <v>0</v>
      </c>
      <c r="P134" s="1">
        <f t="shared" si="23"/>
        <v>0</v>
      </c>
      <c r="Q134" s="1"/>
      <c r="R134" s="1"/>
      <c r="S134" s="1"/>
      <c r="T134" s="1"/>
      <c r="U134" s="1"/>
    </row>
    <row r="135" spans="1:21" x14ac:dyDescent="0.25">
      <c r="A135" s="10"/>
      <c r="B135" s="10"/>
      <c r="C135" s="13"/>
      <c r="D135" s="11"/>
      <c r="E135" s="12"/>
      <c r="F135" s="9" t="str">
        <f t="shared" si="16"/>
        <v>--</v>
      </c>
      <c r="G135" s="7" t="str">
        <f>IF(ISBLANK(A135),"--",ROUND(O135*INDEX(Lists!$F$2:$H$5,MATCH(A135,Lists!$F$2:$F$5,0),MATCH(B135,Lists!$F$2:$H$2,0)),0))</f>
        <v>--</v>
      </c>
      <c r="H135" s="8" t="str">
        <f>IF($B135="eSurvey+SMS",ROUND(P135*INDEX(Lists!$F$2:$H$5,MATCH(A135,Lists!$F$2:$F$5,0),MATCH(B135,Lists!$G$2:$H$2,0)),0),"--")</f>
        <v>--</v>
      </c>
      <c r="I135" s="9" t="str">
        <f t="shared" si="17"/>
        <v>--</v>
      </c>
      <c r="J135" s="9" t="str">
        <f t="shared" si="18"/>
        <v>--</v>
      </c>
      <c r="K135" s="13" t="str">
        <f t="shared" si="19"/>
        <v>--</v>
      </c>
      <c r="L135" s="13" t="str">
        <f t="shared" si="20"/>
        <v>--</v>
      </c>
      <c r="M135" s="1">
        <f>IF(ISNA(ROUND(C135*INDEX(Lists!$J$2:$L$5,MATCH(A135,Lists!$J$2:$J$5,0),MATCH(B135,Lists!$J$2:$L$2,0)),0)),0,ROUND(C135*INDEX(Lists!$J$2:$L$5,MATCH(A135,Lists!$J$2:$J$5,0),MATCH(B135,Lists!$J$2:$L$2,0)),0))</f>
        <v>0</v>
      </c>
      <c r="N135" s="16">
        <f t="shared" si="21"/>
        <v>0</v>
      </c>
      <c r="O135" s="1">
        <f t="shared" si="22"/>
        <v>0</v>
      </c>
      <c r="P135" s="1">
        <f t="shared" si="23"/>
        <v>0</v>
      </c>
      <c r="Q135" s="1"/>
      <c r="R135" s="1"/>
      <c r="S135" s="1"/>
      <c r="T135" s="1"/>
      <c r="U135" s="1"/>
    </row>
    <row r="136" spans="1:21" x14ac:dyDescent="0.25">
      <c r="A136" s="2" t="s">
        <v>9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</sheetData>
  <mergeCells count="1">
    <mergeCell ref="A136:L1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Lists!$A$2:$A$4</xm:f>
          </x14:formula1>
          <xm:sqref>A2:A135</xm:sqref>
        </x14:dataValidation>
        <x14:dataValidation type="list" allowBlank="1" showInputMessage="1" showErrorMessage="1">
          <x14:formula1>
            <xm:f>Lists!$B$2:$B$3</xm:f>
          </x14:formula1>
          <xm:sqref>B2:B135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6" sqref="L6"/>
    </sheetView>
  </sheetViews>
  <sheetFormatPr defaultRowHeight="15" x14ac:dyDescent="0.25"/>
  <cols>
    <col min="1" max="1" width="10.7109375" bestFit="1" customWidth="1"/>
    <col min="2" max="2" width="14.5703125" bestFit="1" customWidth="1"/>
    <col min="6" max="6" width="10.7109375" bestFit="1" customWidth="1"/>
    <col min="7" max="7" width="8.140625" bestFit="1" customWidth="1"/>
    <col min="8" max="8" width="12.85546875" bestFit="1" customWidth="1"/>
    <col min="10" max="10" width="10.7109375" bestFit="1" customWidth="1"/>
    <col min="11" max="11" width="8.140625" bestFit="1" customWidth="1"/>
    <col min="12" max="12" width="12.85546875" bestFit="1" customWidth="1"/>
  </cols>
  <sheetData>
    <row r="1" spans="1:12" x14ac:dyDescent="0.25">
      <c r="A1" t="s">
        <v>2</v>
      </c>
      <c r="B1" t="s">
        <v>6</v>
      </c>
      <c r="F1" s="14" t="s">
        <v>20</v>
      </c>
      <c r="G1" s="14"/>
      <c r="H1" s="14"/>
      <c r="J1" s="14" t="s">
        <v>22</v>
      </c>
      <c r="K1" s="14"/>
      <c r="L1" s="14"/>
    </row>
    <row r="2" spans="1:12" x14ac:dyDescent="0.25">
      <c r="A2" t="s">
        <v>3</v>
      </c>
      <c r="B2" t="s">
        <v>7</v>
      </c>
      <c r="F2" t="s">
        <v>21</v>
      </c>
      <c r="G2" t="s">
        <v>7</v>
      </c>
      <c r="H2" t="s">
        <v>8</v>
      </c>
      <c r="J2" t="s">
        <v>21</v>
      </c>
      <c r="K2" t="s">
        <v>7</v>
      </c>
      <c r="L2" t="s">
        <v>8</v>
      </c>
    </row>
    <row r="3" spans="1:12" x14ac:dyDescent="0.25">
      <c r="A3" t="s">
        <v>4</v>
      </c>
      <c r="B3" t="s">
        <v>8</v>
      </c>
      <c r="F3" t="s">
        <v>3</v>
      </c>
      <c r="G3" s="15">
        <v>0.22</v>
      </c>
      <c r="H3" s="15">
        <v>0.15</v>
      </c>
      <c r="J3" t="s">
        <v>3</v>
      </c>
      <c r="K3" s="15">
        <v>0.62</v>
      </c>
      <c r="L3" s="15">
        <v>0.52</v>
      </c>
    </row>
    <row r="4" spans="1:12" x14ac:dyDescent="0.25">
      <c r="A4" t="s">
        <v>5</v>
      </c>
      <c r="F4" t="s">
        <v>4</v>
      </c>
      <c r="G4" s="15">
        <v>0.15</v>
      </c>
      <c r="H4" s="15">
        <v>7.0000000000000007E-2</v>
      </c>
      <c r="J4" t="s">
        <v>4</v>
      </c>
      <c r="K4" s="15">
        <v>0.66</v>
      </c>
      <c r="L4" s="15">
        <v>0.4</v>
      </c>
    </row>
    <row r="5" spans="1:12" x14ac:dyDescent="0.25">
      <c r="F5" t="s">
        <v>5</v>
      </c>
      <c r="G5" s="15">
        <v>7.0000000000000007E-2</v>
      </c>
      <c r="H5" s="15">
        <v>0.04</v>
      </c>
      <c r="J5" t="s">
        <v>5</v>
      </c>
      <c r="K5" s="15">
        <v>0.56000000000000005</v>
      </c>
      <c r="L5" s="15">
        <v>0.38</v>
      </c>
    </row>
  </sheetData>
  <mergeCells count="2"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Lists</vt:lpstr>
    </vt:vector>
  </TitlesOfParts>
  <Company>Healthstream,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Brian</dc:creator>
  <cp:lastModifiedBy>Smith, Brian</cp:lastModifiedBy>
  <dcterms:created xsi:type="dcterms:W3CDTF">2017-05-25T11:32:14Z</dcterms:created>
  <dcterms:modified xsi:type="dcterms:W3CDTF">2017-05-25T12:34:26Z</dcterms:modified>
</cp:coreProperties>
</file>