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/>
  <bookViews>
    <workbookView xWindow="480" yWindow="30" windowWidth="11325" windowHeight="7245"/>
  </bookViews>
  <sheets>
    <sheet name="Problem 6-54" sheetId="9" r:id="rId1"/>
  </sheets>
  <calcPr calcId="145621"/>
</workbook>
</file>

<file path=xl/calcChain.xml><?xml version="1.0" encoding="utf-8"?>
<calcChain xmlns="http://schemas.openxmlformats.org/spreadsheetml/2006/main">
  <c r="E44" i="9" l="1"/>
  <c r="E40" i="9"/>
  <c r="E41" i="9"/>
  <c r="E42" i="9"/>
  <c r="E43" i="9"/>
  <c r="E45" i="9"/>
  <c r="E46" i="9"/>
  <c r="E47" i="9"/>
  <c r="E48" i="9"/>
  <c r="E49" i="9"/>
  <c r="E50" i="9"/>
  <c r="E51" i="9"/>
  <c r="E52" i="9"/>
  <c r="E53" i="9"/>
  <c r="E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39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5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5" i="9"/>
  <c r="C22" i="9"/>
  <c r="C21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</calcChain>
</file>

<file path=xl/sharedStrings.xml><?xml version="1.0" encoding="utf-8"?>
<sst xmlns="http://schemas.openxmlformats.org/spreadsheetml/2006/main" count="24" uniqueCount="18">
  <si>
    <t>Hardness</t>
  </si>
  <si>
    <t>Heat</t>
  </si>
  <si>
    <t>(coded)</t>
  </si>
  <si>
    <t>Problem 6-54: Individual Observations Charts</t>
  </si>
  <si>
    <t>MR</t>
  </si>
  <si>
    <t>MR-bar=</t>
  </si>
  <si>
    <t>X chart</t>
  </si>
  <si>
    <t>LCL</t>
  </si>
  <si>
    <t>CL</t>
  </si>
  <si>
    <t>UCL</t>
  </si>
  <si>
    <t>x-bar=</t>
  </si>
  <si>
    <t>MR chart</t>
  </si>
  <si>
    <t>d2=</t>
  </si>
  <si>
    <t>D4=</t>
  </si>
  <si>
    <t>(orded)</t>
  </si>
  <si>
    <t>j</t>
  </si>
  <si>
    <t>(j-0.5)/15</t>
  </si>
  <si>
    <t>Z-value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</si>
</sst>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2" fontId="0" fillId="0" borderId="0" xfId="0" applyNumberFormat="1" applyBorder="1"/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2" fillId="0" borderId="9" xfId="0" applyNumberFormat="1" applyFont="1" applyBorder="1" applyAlignment="1" applyProtection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X Chart for</a:t>
            </a:r>
            <a:r>
              <a:rPr lang="en-US" sz="1400" baseline="0"/>
              <a:t> successive heats of steel alloy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val>
            <c:numRef>
              <c:f>'Problem 6-54'!$B$5:$B$19</c:f>
              <c:numCache>
                <c:formatCode>General</c:formatCode>
                <c:ptCount val="15"/>
                <c:pt idx="0">
                  <c:v>52</c:v>
                </c:pt>
                <c:pt idx="1">
                  <c:v>51</c:v>
                </c:pt>
                <c:pt idx="2">
                  <c:v>54</c:v>
                </c:pt>
                <c:pt idx="3">
                  <c:v>55</c:v>
                </c:pt>
                <c:pt idx="4">
                  <c:v>50</c:v>
                </c:pt>
                <c:pt idx="5">
                  <c:v>52</c:v>
                </c:pt>
                <c:pt idx="6">
                  <c:v>50</c:v>
                </c:pt>
                <c:pt idx="7">
                  <c:v>51</c:v>
                </c:pt>
                <c:pt idx="8">
                  <c:v>58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v>LCL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'Problem 6-54'!$D$5:$D$19</c:f>
              <c:numCache>
                <c:formatCode>0.00</c:formatCode>
                <c:ptCount val="15"/>
                <c:pt idx="0">
                  <c:v>44.71803444782168</c:v>
                </c:pt>
                <c:pt idx="1">
                  <c:v>44.71803444782168</c:v>
                </c:pt>
                <c:pt idx="2">
                  <c:v>44.71803444782168</c:v>
                </c:pt>
                <c:pt idx="3">
                  <c:v>44.71803444782168</c:v>
                </c:pt>
                <c:pt idx="4">
                  <c:v>44.71803444782168</c:v>
                </c:pt>
                <c:pt idx="5">
                  <c:v>44.71803444782168</c:v>
                </c:pt>
                <c:pt idx="6">
                  <c:v>44.71803444782168</c:v>
                </c:pt>
                <c:pt idx="7">
                  <c:v>44.71803444782168</c:v>
                </c:pt>
                <c:pt idx="8">
                  <c:v>44.71803444782168</c:v>
                </c:pt>
                <c:pt idx="9">
                  <c:v>44.71803444782168</c:v>
                </c:pt>
                <c:pt idx="10">
                  <c:v>44.71803444782168</c:v>
                </c:pt>
                <c:pt idx="11">
                  <c:v>44.71803444782168</c:v>
                </c:pt>
                <c:pt idx="12">
                  <c:v>44.71803444782168</c:v>
                </c:pt>
                <c:pt idx="13">
                  <c:v>44.71803444782168</c:v>
                </c:pt>
                <c:pt idx="14">
                  <c:v>44.71803444782168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'Problem 6-54'!$F$5:$F$19</c:f>
              <c:numCache>
                <c:formatCode>0.00</c:formatCode>
                <c:ptCount val="15"/>
                <c:pt idx="0">
                  <c:v>61.815298885511652</c:v>
                </c:pt>
                <c:pt idx="1">
                  <c:v>61.815298885511652</c:v>
                </c:pt>
                <c:pt idx="2">
                  <c:v>61.815298885511652</c:v>
                </c:pt>
                <c:pt idx="3">
                  <c:v>61.815298885511652</c:v>
                </c:pt>
                <c:pt idx="4">
                  <c:v>61.815298885511652</c:v>
                </c:pt>
                <c:pt idx="5">
                  <c:v>61.815298885511652</c:v>
                </c:pt>
                <c:pt idx="6">
                  <c:v>61.815298885511652</c:v>
                </c:pt>
                <c:pt idx="7">
                  <c:v>61.815298885511652</c:v>
                </c:pt>
                <c:pt idx="8">
                  <c:v>61.815298885511652</c:v>
                </c:pt>
                <c:pt idx="9">
                  <c:v>61.815298885511652</c:v>
                </c:pt>
                <c:pt idx="10">
                  <c:v>61.815298885511652</c:v>
                </c:pt>
                <c:pt idx="11">
                  <c:v>61.815298885511652</c:v>
                </c:pt>
                <c:pt idx="12">
                  <c:v>61.815298885511652</c:v>
                </c:pt>
                <c:pt idx="13">
                  <c:v>61.815298885511652</c:v>
                </c:pt>
                <c:pt idx="14">
                  <c:v>61.815298885511652</c:v>
                </c:pt>
              </c:numCache>
            </c:numRef>
          </c:val>
          <c:smooth val="0"/>
        </c:ser>
        <c:ser>
          <c:idx val="3"/>
          <c:order val="3"/>
          <c:tx>
            <c:v>CL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'Problem 6-54'!$E$5:$E$19</c:f>
              <c:numCache>
                <c:formatCode>0.00</c:formatCode>
                <c:ptCount val="15"/>
                <c:pt idx="0">
                  <c:v>53.266666666666666</c:v>
                </c:pt>
                <c:pt idx="1">
                  <c:v>53.266666666666666</c:v>
                </c:pt>
                <c:pt idx="2">
                  <c:v>53.266666666666666</c:v>
                </c:pt>
                <c:pt idx="3">
                  <c:v>53.266666666666666</c:v>
                </c:pt>
                <c:pt idx="4">
                  <c:v>53.266666666666666</c:v>
                </c:pt>
                <c:pt idx="5">
                  <c:v>53.266666666666666</c:v>
                </c:pt>
                <c:pt idx="6">
                  <c:v>53.266666666666666</c:v>
                </c:pt>
                <c:pt idx="7">
                  <c:v>53.266666666666666</c:v>
                </c:pt>
                <c:pt idx="8">
                  <c:v>53.266666666666666</c:v>
                </c:pt>
                <c:pt idx="9">
                  <c:v>53.266666666666666</c:v>
                </c:pt>
                <c:pt idx="10">
                  <c:v>53.266666666666666</c:v>
                </c:pt>
                <c:pt idx="11">
                  <c:v>53.266666666666666</c:v>
                </c:pt>
                <c:pt idx="12">
                  <c:v>53.266666666666666</c:v>
                </c:pt>
                <c:pt idx="13">
                  <c:v>53.266666666666666</c:v>
                </c:pt>
                <c:pt idx="14">
                  <c:v>53.266666666666666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4496"/>
        <c:axId val="155664960"/>
      </c:lineChart>
      <c:catAx>
        <c:axId val="616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index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664960"/>
        <c:crosses val="autoZero"/>
        <c:auto val="1"/>
        <c:lblAlgn val="ctr"/>
        <c:lblOffset val="100"/>
        <c:noMultiLvlLbl val="0"/>
      </c:catAx>
      <c:valAx>
        <c:axId val="155664960"/>
        <c:scaling>
          <c:orientation val="minMax"/>
          <c:max val="65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7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MR Chart for</a:t>
            </a:r>
            <a:r>
              <a:rPr lang="en-US" sz="1400" baseline="0"/>
              <a:t> successive heats of steel alloy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'Problem 6-54'!$C$6:$C$19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'Problem 6-54'!$G$5:$G$19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'Problem 6-54'!$I$5:$I$19</c:f>
              <c:numCache>
                <c:formatCode>0.00</c:formatCode>
                <c:ptCount val="15"/>
                <c:pt idx="0">
                  <c:v>10.501071428571429</c:v>
                </c:pt>
                <c:pt idx="1">
                  <c:v>10.501071428571429</c:v>
                </c:pt>
                <c:pt idx="2">
                  <c:v>10.501071428571429</c:v>
                </c:pt>
                <c:pt idx="3">
                  <c:v>10.501071428571429</c:v>
                </c:pt>
                <c:pt idx="4">
                  <c:v>10.501071428571429</c:v>
                </c:pt>
                <c:pt idx="5">
                  <c:v>10.501071428571429</c:v>
                </c:pt>
                <c:pt idx="6">
                  <c:v>10.501071428571429</c:v>
                </c:pt>
                <c:pt idx="7">
                  <c:v>10.501071428571429</c:v>
                </c:pt>
                <c:pt idx="8">
                  <c:v>10.501071428571429</c:v>
                </c:pt>
                <c:pt idx="9">
                  <c:v>10.501071428571429</c:v>
                </c:pt>
                <c:pt idx="10">
                  <c:v>10.501071428571429</c:v>
                </c:pt>
                <c:pt idx="11">
                  <c:v>10.501071428571429</c:v>
                </c:pt>
                <c:pt idx="12">
                  <c:v>10.501071428571429</c:v>
                </c:pt>
                <c:pt idx="13">
                  <c:v>10.501071428571429</c:v>
                </c:pt>
                <c:pt idx="14">
                  <c:v>10.501071428571429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'Problem 6-54'!$H$5:$H$19</c:f>
              <c:numCache>
                <c:formatCode>0.00</c:formatCode>
                <c:ptCount val="15"/>
                <c:pt idx="0">
                  <c:v>3.2142857142857144</c:v>
                </c:pt>
                <c:pt idx="1">
                  <c:v>3.2142857142857144</c:v>
                </c:pt>
                <c:pt idx="2">
                  <c:v>3.2142857142857144</c:v>
                </c:pt>
                <c:pt idx="3">
                  <c:v>3.2142857142857144</c:v>
                </c:pt>
                <c:pt idx="4">
                  <c:v>3.2142857142857144</c:v>
                </c:pt>
                <c:pt idx="5">
                  <c:v>3.2142857142857144</c:v>
                </c:pt>
                <c:pt idx="6">
                  <c:v>3.2142857142857144</c:v>
                </c:pt>
                <c:pt idx="7">
                  <c:v>3.2142857142857144</c:v>
                </c:pt>
                <c:pt idx="8">
                  <c:v>3.2142857142857144</c:v>
                </c:pt>
                <c:pt idx="9">
                  <c:v>3.2142857142857144</c:v>
                </c:pt>
                <c:pt idx="10">
                  <c:v>3.2142857142857144</c:v>
                </c:pt>
                <c:pt idx="11">
                  <c:v>3.2142857142857144</c:v>
                </c:pt>
                <c:pt idx="12">
                  <c:v>3.2142857142857144</c:v>
                </c:pt>
                <c:pt idx="13">
                  <c:v>3.2142857142857144</c:v>
                </c:pt>
                <c:pt idx="14">
                  <c:v>3.2142857142857144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1584"/>
        <c:axId val="155666688"/>
      </c:lineChart>
      <c:catAx>
        <c:axId val="753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index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666688"/>
        <c:crosses val="autoZero"/>
        <c:auto val="1"/>
        <c:lblAlgn val="ctr"/>
        <c:lblOffset val="100"/>
        <c:noMultiLvlLbl val="0"/>
      </c:catAx>
      <c:valAx>
        <c:axId val="1556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Hardness data normal prob. plotting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Hardness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'Problem 6-54'!$B$39:$B$53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55</c:v>
                </c:pt>
                <c:pt idx="13">
                  <c:v>58</c:v>
                </c:pt>
                <c:pt idx="14">
                  <c:v>59</c:v>
                </c:pt>
              </c:numCache>
            </c:numRef>
          </c:xVal>
          <c:yVal>
            <c:numRef>
              <c:f>'Problem 6-54'!$E$39:$E$53</c:f>
              <c:numCache>
                <c:formatCode>0.00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8416"/>
        <c:axId val="155668992"/>
      </c:scatterChart>
      <c:valAx>
        <c:axId val="1556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Ordered 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8992"/>
        <c:crosses val="autoZero"/>
        <c:crossBetween val="midCat"/>
      </c:valAx>
      <c:valAx>
        <c:axId val="15566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Z-value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566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42862</xdr:rowOff>
    </xdr:from>
    <xdr:to>
      <xdr:col>16</xdr:col>
      <xdr:colOff>561975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18</xdr:row>
      <xdr:rowOff>76200</xdr:rowOff>
    </xdr:from>
    <xdr:to>
      <xdr:col>16</xdr:col>
      <xdr:colOff>571500</xdr:colOff>
      <xdr:row>35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745433</xdr:colOff>
      <xdr:row>36</xdr:row>
      <xdr:rowOff>90279</xdr:rowOff>
    </xdr:from>
    <xdr:to>
      <xdr:col>15</xdr:col>
      <xdr:colOff>8282</xdr:colOff>
      <xdr:row>54</xdr:row>
      <xdr:rowOff>16564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tabSelected="1" zoomScale="115" zoomScaleNormal="115" workbookViewId="0">
      <selection activeCell="G36" sqref="G36"/>
    </sheetView>
  </sheetViews>
  <sheetFormatPr defaultRowHeight="12.75" x14ac:dyDescent="0.2"/>
  <cols>
    <col min="1" max="1" width="9.85546875" customWidth="1"/>
    <col min="2" max="2" width="12.42578125" customWidth="1"/>
    <col min="3" max="3" width="10.42578125" customWidth="1"/>
    <col min="4" max="5" width="9" customWidth="1"/>
    <col min="6" max="6" width="11.140625" customWidth="1"/>
  </cols>
  <sheetData>
    <row r="1" spans="1:13" x14ac:dyDescent="0.2">
      <c r="A1" s="11" t="s">
        <v>3</v>
      </c>
    </row>
    <row r="2" spans="1:13" ht="13.5" thickBot="1" x14ac:dyDescent="0.25">
      <c r="A2" s="11"/>
      <c r="C2" s="6"/>
    </row>
    <row r="3" spans="1:13" x14ac:dyDescent="0.2">
      <c r="A3" s="18"/>
      <c r="B3" s="19" t="s">
        <v>0</v>
      </c>
      <c r="C3" s="12"/>
      <c r="D3" s="53" t="s">
        <v>6</v>
      </c>
      <c r="E3" s="54"/>
      <c r="F3" s="54"/>
      <c r="G3" s="54" t="s">
        <v>11</v>
      </c>
      <c r="H3" s="54"/>
      <c r="I3" s="55"/>
      <c r="J3" s="12"/>
    </row>
    <row r="4" spans="1:13" x14ac:dyDescent="0.2">
      <c r="A4" s="20" t="s">
        <v>1</v>
      </c>
      <c r="B4" s="21" t="s">
        <v>2</v>
      </c>
      <c r="C4" s="12" t="s">
        <v>4</v>
      </c>
      <c r="D4" s="32" t="s">
        <v>7</v>
      </c>
      <c r="E4" s="28" t="s">
        <v>8</v>
      </c>
      <c r="F4" s="28" t="s">
        <v>9</v>
      </c>
      <c r="G4" s="29" t="s">
        <v>7</v>
      </c>
      <c r="H4" s="29" t="s">
        <v>8</v>
      </c>
      <c r="I4" s="21" t="s">
        <v>9</v>
      </c>
      <c r="J4" s="12"/>
      <c r="K4" s="10"/>
      <c r="L4" s="10"/>
      <c r="M4" s="10"/>
    </row>
    <row r="5" spans="1:13" x14ac:dyDescent="0.2">
      <c r="A5" s="22">
        <v>1</v>
      </c>
      <c r="B5" s="23">
        <v>52</v>
      </c>
      <c r="C5" s="6"/>
      <c r="D5" s="33">
        <f>$C$22-3*$C$21/1.128</f>
        <v>44.71803444782168</v>
      </c>
      <c r="E5" s="31">
        <f>$C$22</f>
        <v>53.266666666666666</v>
      </c>
      <c r="F5" s="30">
        <f>$C$22+3*$C$21/1.128</f>
        <v>61.815298885511652</v>
      </c>
      <c r="G5" s="30">
        <v>0</v>
      </c>
      <c r="H5" s="30">
        <f>$C$21</f>
        <v>3.2142857142857144</v>
      </c>
      <c r="I5" s="34">
        <f>3.267*$C$21</f>
        <v>10.501071428571429</v>
      </c>
      <c r="J5" s="1"/>
      <c r="K5" s="2"/>
      <c r="L5" s="2"/>
    </row>
    <row r="6" spans="1:13" x14ac:dyDescent="0.2">
      <c r="A6" s="22">
        <f>+A5+1</f>
        <v>2</v>
      </c>
      <c r="B6" s="23">
        <v>51</v>
      </c>
      <c r="C6" s="5">
        <f>ABS(B6-B5)</f>
        <v>1</v>
      </c>
      <c r="D6" s="33">
        <f t="shared" ref="D6:D19" si="0">$C$22-3*$C$21/1.128</f>
        <v>44.71803444782168</v>
      </c>
      <c r="E6" s="31">
        <f t="shared" ref="E6:E19" si="1">$C$22</f>
        <v>53.266666666666666</v>
      </c>
      <c r="F6" s="30">
        <f t="shared" ref="F6:F19" si="2">$C$22+3*$C$21/1.128</f>
        <v>61.815298885511652</v>
      </c>
      <c r="G6" s="30">
        <v>0</v>
      </c>
      <c r="H6" s="30">
        <f t="shared" ref="H6:H19" si="3">$C$21</f>
        <v>3.2142857142857144</v>
      </c>
      <c r="I6" s="34">
        <f t="shared" ref="I6:I19" si="4">3.267*$C$21</f>
        <v>10.501071428571429</v>
      </c>
      <c r="J6" s="1"/>
      <c r="K6" s="2"/>
      <c r="L6" s="2"/>
    </row>
    <row r="7" spans="1:13" x14ac:dyDescent="0.2">
      <c r="A7" s="22">
        <f t="shared" ref="A7:A19" si="5">+A6+1</f>
        <v>3</v>
      </c>
      <c r="B7" s="23">
        <v>54</v>
      </c>
      <c r="C7" s="5">
        <f t="shared" ref="C7:C19" si="6">ABS(B7-B6)</f>
        <v>3</v>
      </c>
      <c r="D7" s="33">
        <f t="shared" si="0"/>
        <v>44.71803444782168</v>
      </c>
      <c r="E7" s="31">
        <f t="shared" si="1"/>
        <v>53.266666666666666</v>
      </c>
      <c r="F7" s="30">
        <f t="shared" si="2"/>
        <v>61.815298885511652</v>
      </c>
      <c r="G7" s="30">
        <v>0</v>
      </c>
      <c r="H7" s="30">
        <f t="shared" si="3"/>
        <v>3.2142857142857144</v>
      </c>
      <c r="I7" s="34">
        <f t="shared" si="4"/>
        <v>10.501071428571429</v>
      </c>
      <c r="J7" s="1"/>
      <c r="K7" s="2"/>
      <c r="L7" s="2"/>
    </row>
    <row r="8" spans="1:13" x14ac:dyDescent="0.2">
      <c r="A8" s="22">
        <f t="shared" si="5"/>
        <v>4</v>
      </c>
      <c r="B8" s="23">
        <v>55</v>
      </c>
      <c r="C8" s="5">
        <f t="shared" si="6"/>
        <v>1</v>
      </c>
      <c r="D8" s="33">
        <f t="shared" si="0"/>
        <v>44.71803444782168</v>
      </c>
      <c r="E8" s="31">
        <f t="shared" si="1"/>
        <v>53.266666666666666</v>
      </c>
      <c r="F8" s="30">
        <f t="shared" si="2"/>
        <v>61.815298885511652</v>
      </c>
      <c r="G8" s="30">
        <v>0</v>
      </c>
      <c r="H8" s="30">
        <f t="shared" si="3"/>
        <v>3.2142857142857144</v>
      </c>
      <c r="I8" s="34">
        <f t="shared" si="4"/>
        <v>10.501071428571429</v>
      </c>
      <c r="J8" s="1"/>
      <c r="K8" s="2"/>
      <c r="L8" s="2"/>
    </row>
    <row r="9" spans="1:13" x14ac:dyDescent="0.2">
      <c r="A9" s="22">
        <f t="shared" si="5"/>
        <v>5</v>
      </c>
      <c r="B9" s="23">
        <v>50</v>
      </c>
      <c r="C9" s="5">
        <f t="shared" si="6"/>
        <v>5</v>
      </c>
      <c r="D9" s="33">
        <f t="shared" si="0"/>
        <v>44.71803444782168</v>
      </c>
      <c r="E9" s="31">
        <f t="shared" si="1"/>
        <v>53.266666666666666</v>
      </c>
      <c r="F9" s="30">
        <f t="shared" si="2"/>
        <v>61.815298885511652</v>
      </c>
      <c r="G9" s="30">
        <v>0</v>
      </c>
      <c r="H9" s="30">
        <f t="shared" si="3"/>
        <v>3.2142857142857144</v>
      </c>
      <c r="I9" s="34">
        <f t="shared" si="4"/>
        <v>10.501071428571429</v>
      </c>
      <c r="J9" s="1"/>
      <c r="K9" s="2"/>
      <c r="L9" s="2"/>
    </row>
    <row r="10" spans="1:13" x14ac:dyDescent="0.2">
      <c r="A10" s="22">
        <f t="shared" si="5"/>
        <v>6</v>
      </c>
      <c r="B10" s="23">
        <v>52</v>
      </c>
      <c r="C10" s="5">
        <f t="shared" si="6"/>
        <v>2</v>
      </c>
      <c r="D10" s="33">
        <f t="shared" si="0"/>
        <v>44.71803444782168</v>
      </c>
      <c r="E10" s="31">
        <f t="shared" si="1"/>
        <v>53.266666666666666</v>
      </c>
      <c r="F10" s="30">
        <f t="shared" si="2"/>
        <v>61.815298885511652</v>
      </c>
      <c r="G10" s="30">
        <v>0</v>
      </c>
      <c r="H10" s="30">
        <f t="shared" si="3"/>
        <v>3.2142857142857144</v>
      </c>
      <c r="I10" s="34">
        <f t="shared" si="4"/>
        <v>10.501071428571429</v>
      </c>
      <c r="J10" s="1"/>
      <c r="K10" s="2"/>
      <c r="L10" s="2"/>
    </row>
    <row r="11" spans="1:13" x14ac:dyDescent="0.2">
      <c r="A11" s="22">
        <f t="shared" si="5"/>
        <v>7</v>
      </c>
      <c r="B11" s="23">
        <v>50</v>
      </c>
      <c r="C11" s="5">
        <f t="shared" si="6"/>
        <v>2</v>
      </c>
      <c r="D11" s="33">
        <f t="shared" si="0"/>
        <v>44.71803444782168</v>
      </c>
      <c r="E11" s="31">
        <f t="shared" si="1"/>
        <v>53.266666666666666</v>
      </c>
      <c r="F11" s="30">
        <f t="shared" si="2"/>
        <v>61.815298885511652</v>
      </c>
      <c r="G11" s="30">
        <v>0</v>
      </c>
      <c r="H11" s="30">
        <f t="shared" si="3"/>
        <v>3.2142857142857144</v>
      </c>
      <c r="I11" s="34">
        <f t="shared" si="4"/>
        <v>10.501071428571429</v>
      </c>
      <c r="J11" s="1"/>
      <c r="K11" s="2"/>
      <c r="L11" s="2"/>
    </row>
    <row r="12" spans="1:13" x14ac:dyDescent="0.2">
      <c r="A12" s="22">
        <f t="shared" si="5"/>
        <v>8</v>
      </c>
      <c r="B12" s="23">
        <v>51</v>
      </c>
      <c r="C12" s="5">
        <f t="shared" si="6"/>
        <v>1</v>
      </c>
      <c r="D12" s="33">
        <f t="shared" si="0"/>
        <v>44.71803444782168</v>
      </c>
      <c r="E12" s="31">
        <f t="shared" si="1"/>
        <v>53.266666666666666</v>
      </c>
      <c r="F12" s="30">
        <f t="shared" si="2"/>
        <v>61.815298885511652</v>
      </c>
      <c r="G12" s="30">
        <v>0</v>
      </c>
      <c r="H12" s="30">
        <f t="shared" si="3"/>
        <v>3.2142857142857144</v>
      </c>
      <c r="I12" s="34">
        <f t="shared" si="4"/>
        <v>10.501071428571429</v>
      </c>
      <c r="J12" s="1"/>
      <c r="K12" s="2"/>
      <c r="L12" s="2"/>
    </row>
    <row r="13" spans="1:13" x14ac:dyDescent="0.2">
      <c r="A13" s="22">
        <f t="shared" si="5"/>
        <v>9</v>
      </c>
      <c r="B13" s="23">
        <v>58</v>
      </c>
      <c r="C13" s="5">
        <f t="shared" si="6"/>
        <v>7</v>
      </c>
      <c r="D13" s="33">
        <f t="shared" si="0"/>
        <v>44.71803444782168</v>
      </c>
      <c r="E13" s="31">
        <f t="shared" si="1"/>
        <v>53.266666666666666</v>
      </c>
      <c r="F13" s="30">
        <f t="shared" si="2"/>
        <v>61.815298885511652</v>
      </c>
      <c r="G13" s="30">
        <v>0</v>
      </c>
      <c r="H13" s="30">
        <f t="shared" si="3"/>
        <v>3.2142857142857144</v>
      </c>
      <c r="I13" s="34">
        <f t="shared" si="4"/>
        <v>10.501071428571429</v>
      </c>
      <c r="J13" s="1"/>
      <c r="K13" s="2"/>
      <c r="L13" s="2"/>
    </row>
    <row r="14" spans="1:13" x14ac:dyDescent="0.2">
      <c r="A14" s="22">
        <f t="shared" si="5"/>
        <v>10</v>
      </c>
      <c r="B14" s="23">
        <v>51</v>
      </c>
      <c r="C14" s="5">
        <f t="shared" si="6"/>
        <v>7</v>
      </c>
      <c r="D14" s="33">
        <f t="shared" si="0"/>
        <v>44.71803444782168</v>
      </c>
      <c r="E14" s="31">
        <f t="shared" si="1"/>
        <v>53.266666666666666</v>
      </c>
      <c r="F14" s="30">
        <f t="shared" si="2"/>
        <v>61.815298885511652</v>
      </c>
      <c r="G14" s="30">
        <v>0</v>
      </c>
      <c r="H14" s="30">
        <f t="shared" si="3"/>
        <v>3.2142857142857144</v>
      </c>
      <c r="I14" s="34">
        <f t="shared" si="4"/>
        <v>10.501071428571429</v>
      </c>
      <c r="J14" s="1"/>
      <c r="K14" s="2"/>
      <c r="L14" s="2"/>
    </row>
    <row r="15" spans="1:13" x14ac:dyDescent="0.2">
      <c r="A15" s="22">
        <f t="shared" si="5"/>
        <v>11</v>
      </c>
      <c r="B15" s="23">
        <v>54</v>
      </c>
      <c r="C15" s="5">
        <f t="shared" si="6"/>
        <v>3</v>
      </c>
      <c r="D15" s="33">
        <f t="shared" si="0"/>
        <v>44.71803444782168</v>
      </c>
      <c r="E15" s="31">
        <f t="shared" si="1"/>
        <v>53.266666666666666</v>
      </c>
      <c r="F15" s="30">
        <f t="shared" si="2"/>
        <v>61.815298885511652</v>
      </c>
      <c r="G15" s="30">
        <v>0</v>
      </c>
      <c r="H15" s="30">
        <f t="shared" si="3"/>
        <v>3.2142857142857144</v>
      </c>
      <c r="I15" s="34">
        <f t="shared" si="4"/>
        <v>10.501071428571429</v>
      </c>
      <c r="J15" s="1"/>
      <c r="K15" s="2"/>
      <c r="L15" s="2"/>
    </row>
    <row r="16" spans="1:13" x14ac:dyDescent="0.2">
      <c r="A16" s="22">
        <f t="shared" si="5"/>
        <v>12</v>
      </c>
      <c r="B16" s="23">
        <v>59</v>
      </c>
      <c r="C16" s="5">
        <f t="shared" si="6"/>
        <v>5</v>
      </c>
      <c r="D16" s="33">
        <f t="shared" si="0"/>
        <v>44.71803444782168</v>
      </c>
      <c r="E16" s="31">
        <f t="shared" si="1"/>
        <v>53.266666666666666</v>
      </c>
      <c r="F16" s="30">
        <f t="shared" si="2"/>
        <v>61.815298885511652</v>
      </c>
      <c r="G16" s="30">
        <v>0</v>
      </c>
      <c r="H16" s="30">
        <f t="shared" si="3"/>
        <v>3.2142857142857144</v>
      </c>
      <c r="I16" s="34">
        <f t="shared" si="4"/>
        <v>10.501071428571429</v>
      </c>
      <c r="J16" s="1"/>
      <c r="K16" s="2"/>
      <c r="L16" s="2"/>
    </row>
    <row r="17" spans="1:12" x14ac:dyDescent="0.2">
      <c r="A17" s="22">
        <f t="shared" si="5"/>
        <v>13</v>
      </c>
      <c r="B17" s="23">
        <v>53</v>
      </c>
      <c r="C17" s="5">
        <f t="shared" si="6"/>
        <v>6</v>
      </c>
      <c r="D17" s="33">
        <f t="shared" si="0"/>
        <v>44.71803444782168</v>
      </c>
      <c r="E17" s="31">
        <f t="shared" si="1"/>
        <v>53.266666666666666</v>
      </c>
      <c r="F17" s="30">
        <f t="shared" si="2"/>
        <v>61.815298885511652</v>
      </c>
      <c r="G17" s="30">
        <v>0</v>
      </c>
      <c r="H17" s="30">
        <f t="shared" si="3"/>
        <v>3.2142857142857144</v>
      </c>
      <c r="I17" s="34">
        <f t="shared" si="4"/>
        <v>10.501071428571429</v>
      </c>
      <c r="J17" s="1"/>
      <c r="K17" s="2"/>
      <c r="L17" s="2"/>
    </row>
    <row r="18" spans="1:12" x14ac:dyDescent="0.2">
      <c r="A18" s="22">
        <f t="shared" si="5"/>
        <v>14</v>
      </c>
      <c r="B18" s="23">
        <v>54</v>
      </c>
      <c r="C18" s="5">
        <f t="shared" si="6"/>
        <v>1</v>
      </c>
      <c r="D18" s="33">
        <f t="shared" si="0"/>
        <v>44.71803444782168</v>
      </c>
      <c r="E18" s="31">
        <f t="shared" si="1"/>
        <v>53.266666666666666</v>
      </c>
      <c r="F18" s="30">
        <f t="shared" si="2"/>
        <v>61.815298885511652</v>
      </c>
      <c r="G18" s="30">
        <v>0</v>
      </c>
      <c r="H18" s="30">
        <f t="shared" si="3"/>
        <v>3.2142857142857144</v>
      </c>
      <c r="I18" s="34">
        <f t="shared" si="4"/>
        <v>10.501071428571429</v>
      </c>
      <c r="J18" s="1"/>
      <c r="K18" s="2"/>
      <c r="L18" s="2"/>
    </row>
    <row r="19" spans="1:12" ht="13.5" thickBot="1" x14ac:dyDescent="0.25">
      <c r="A19" s="24">
        <f t="shared" si="5"/>
        <v>15</v>
      </c>
      <c r="B19" s="25">
        <v>55</v>
      </c>
      <c r="C19" s="5">
        <f t="shared" si="6"/>
        <v>1</v>
      </c>
      <c r="D19" s="35">
        <f t="shared" si="0"/>
        <v>44.71803444782168</v>
      </c>
      <c r="E19" s="36">
        <f t="shared" si="1"/>
        <v>53.266666666666666</v>
      </c>
      <c r="F19" s="37">
        <f t="shared" si="2"/>
        <v>61.815298885511652</v>
      </c>
      <c r="G19" s="37">
        <v>0</v>
      </c>
      <c r="H19" s="37">
        <f t="shared" si="3"/>
        <v>3.2142857142857144</v>
      </c>
      <c r="I19" s="38">
        <f t="shared" si="4"/>
        <v>10.501071428571429</v>
      </c>
      <c r="J19" s="1"/>
      <c r="K19" s="2"/>
      <c r="L19" s="2"/>
    </row>
    <row r="20" spans="1:12" x14ac:dyDescent="0.2">
      <c r="A20" s="13"/>
      <c r="B20" s="2"/>
      <c r="C20" s="7"/>
    </row>
    <row r="21" spans="1:12" x14ac:dyDescent="0.2">
      <c r="A21" s="14"/>
      <c r="B21" s="3" t="s">
        <v>5</v>
      </c>
      <c r="C21" s="26">
        <f>AVERAGE(C6:C19)</f>
        <v>3.2142857142857144</v>
      </c>
    </row>
    <row r="22" spans="1:12" x14ac:dyDescent="0.2">
      <c r="A22" s="14"/>
      <c r="B22" s="3" t="s">
        <v>10</v>
      </c>
      <c r="C22" s="26">
        <f>AVERAGE(B5:B19)</f>
        <v>53.266666666666666</v>
      </c>
    </row>
    <row r="23" spans="1:12" x14ac:dyDescent="0.2">
      <c r="A23" s="15"/>
      <c r="B23" s="27" t="s">
        <v>12</v>
      </c>
      <c r="C23" s="4">
        <v>1.1279999999999999</v>
      </c>
      <c r="G23" s="9"/>
    </row>
    <row r="24" spans="1:12" x14ac:dyDescent="0.2">
      <c r="A24" s="15"/>
      <c r="B24" s="27" t="s">
        <v>13</v>
      </c>
      <c r="C24" s="4">
        <v>3.2669999999999999</v>
      </c>
      <c r="D24" s="1"/>
      <c r="G24" s="9"/>
    </row>
    <row r="25" spans="1:12" x14ac:dyDescent="0.2">
      <c r="A25" s="3"/>
      <c r="B25" s="4"/>
      <c r="D25" s="1"/>
      <c r="G25" s="9"/>
    </row>
    <row r="26" spans="1:12" x14ac:dyDescent="0.2">
      <c r="A26" s="3"/>
      <c r="B26" s="4"/>
      <c r="D26" s="1"/>
      <c r="G26" s="9"/>
    </row>
    <row r="27" spans="1:12" x14ac:dyDescent="0.2">
      <c r="D27" s="1"/>
      <c r="G27" s="9"/>
    </row>
    <row r="28" spans="1:12" x14ac:dyDescent="0.2">
      <c r="D28" s="1"/>
      <c r="G28" s="9"/>
    </row>
    <row r="29" spans="1:12" x14ac:dyDescent="0.2">
      <c r="F29" s="4"/>
      <c r="G29" s="9"/>
    </row>
    <row r="36" spans="1:20" ht="13.5" thickBot="1" x14ac:dyDescent="0.25"/>
    <row r="37" spans="1:20" x14ac:dyDescent="0.2">
      <c r="A37" s="39" t="s">
        <v>0</v>
      </c>
      <c r="B37" s="40" t="s">
        <v>0</v>
      </c>
      <c r="C37" s="56" t="s">
        <v>15</v>
      </c>
      <c r="D37" s="56" t="s">
        <v>16</v>
      </c>
      <c r="E37" s="58" t="s">
        <v>17</v>
      </c>
    </row>
    <row r="38" spans="1:20" x14ac:dyDescent="0.2">
      <c r="A38" s="41" t="s">
        <v>2</v>
      </c>
      <c r="B38" s="42" t="s">
        <v>14</v>
      </c>
      <c r="C38" s="57"/>
      <c r="D38" s="57"/>
      <c r="E38" s="59"/>
    </row>
    <row r="39" spans="1:20" x14ac:dyDescent="0.2">
      <c r="A39" s="43">
        <v>52</v>
      </c>
      <c r="B39" s="44">
        <v>50</v>
      </c>
      <c r="C39" s="47">
        <v>1</v>
      </c>
      <c r="D39" s="49">
        <f>(C39-0.5)/15</f>
        <v>3.3333333333333333E-2</v>
      </c>
      <c r="E39" s="50">
        <f>NORMINV(D39,0,1)</f>
        <v>-1.8339146358159142</v>
      </c>
    </row>
    <row r="40" spans="1:20" x14ac:dyDescent="0.2">
      <c r="A40" s="43">
        <v>51</v>
      </c>
      <c r="B40" s="44">
        <v>50</v>
      </c>
      <c r="C40" s="47">
        <v>2</v>
      </c>
      <c r="D40" s="49">
        <f t="shared" ref="D40:D53" si="7">(C40-0.5)/15</f>
        <v>0.1</v>
      </c>
      <c r="E40" s="50">
        <f t="shared" ref="E40:E53" si="8">NORMINV(D40,0,1)</f>
        <v>-1.2815515655446006</v>
      </c>
    </row>
    <row r="41" spans="1:20" x14ac:dyDescent="0.2">
      <c r="A41" s="43">
        <v>54</v>
      </c>
      <c r="B41" s="44">
        <v>51</v>
      </c>
      <c r="C41" s="47">
        <v>3</v>
      </c>
      <c r="D41" s="49">
        <f t="shared" si="7"/>
        <v>0.16666666666666666</v>
      </c>
      <c r="E41" s="50">
        <f t="shared" si="8"/>
        <v>-0.96742156610170071</v>
      </c>
    </row>
    <row r="42" spans="1:20" x14ac:dyDescent="0.2">
      <c r="A42" s="43">
        <v>55</v>
      </c>
      <c r="B42" s="44">
        <v>51</v>
      </c>
      <c r="C42" s="47">
        <v>4</v>
      </c>
      <c r="D42" s="49">
        <f t="shared" si="7"/>
        <v>0.23333333333333334</v>
      </c>
      <c r="E42" s="50">
        <f t="shared" si="8"/>
        <v>-0.72791329088164469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43">
        <v>50</v>
      </c>
      <c r="B43" s="44">
        <v>51</v>
      </c>
      <c r="C43" s="47">
        <v>5</v>
      </c>
      <c r="D43" s="49">
        <f t="shared" si="7"/>
        <v>0.3</v>
      </c>
      <c r="E43" s="50">
        <f t="shared" si="8"/>
        <v>-0.52440051270804089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">
      <c r="A44" s="43">
        <v>52</v>
      </c>
      <c r="B44" s="44">
        <v>52</v>
      </c>
      <c r="C44" s="47">
        <v>6</v>
      </c>
      <c r="D44" s="49">
        <f t="shared" si="7"/>
        <v>0.36666666666666664</v>
      </c>
      <c r="E44" s="50">
        <f>NORMINV(D44,0,1)</f>
        <v>-0.34069482708779553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">
      <c r="A45" s="43">
        <v>50</v>
      </c>
      <c r="B45" s="44">
        <v>52</v>
      </c>
      <c r="C45" s="47">
        <v>7</v>
      </c>
      <c r="D45" s="49">
        <f t="shared" si="7"/>
        <v>0.43333333333333335</v>
      </c>
      <c r="E45" s="50">
        <f t="shared" si="8"/>
        <v>-0.16789400478810546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">
      <c r="A46" s="43">
        <v>51</v>
      </c>
      <c r="B46" s="44">
        <v>53</v>
      </c>
      <c r="C46" s="47">
        <v>8</v>
      </c>
      <c r="D46" s="49">
        <f t="shared" si="7"/>
        <v>0.5</v>
      </c>
      <c r="E46" s="50">
        <f t="shared" si="8"/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">
      <c r="A47" s="43">
        <v>58</v>
      </c>
      <c r="B47" s="44">
        <v>54</v>
      </c>
      <c r="C47" s="47">
        <v>9</v>
      </c>
      <c r="D47" s="49">
        <f t="shared" si="7"/>
        <v>0.56666666666666665</v>
      </c>
      <c r="E47" s="50">
        <f t="shared" si="8"/>
        <v>0.16789400478810546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">
      <c r="A48" s="43">
        <v>51</v>
      </c>
      <c r="B48" s="44">
        <v>54</v>
      </c>
      <c r="C48" s="47">
        <v>10</v>
      </c>
      <c r="D48" s="49">
        <f t="shared" si="7"/>
        <v>0.6333333333333333</v>
      </c>
      <c r="E48" s="50">
        <f t="shared" si="8"/>
        <v>0.34069482708779542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">
      <c r="A49" s="43">
        <v>54</v>
      </c>
      <c r="B49" s="44">
        <v>54</v>
      </c>
      <c r="C49" s="47">
        <v>11</v>
      </c>
      <c r="D49" s="49">
        <f t="shared" si="7"/>
        <v>0.7</v>
      </c>
      <c r="E49" s="50">
        <f t="shared" si="8"/>
        <v>0.52440051270804078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">
      <c r="A50" s="43">
        <v>59</v>
      </c>
      <c r="B50" s="44">
        <v>55</v>
      </c>
      <c r="C50" s="47">
        <v>12</v>
      </c>
      <c r="D50" s="49">
        <f t="shared" si="7"/>
        <v>0.76666666666666672</v>
      </c>
      <c r="E50" s="50">
        <f t="shared" si="8"/>
        <v>0.72791329088164458</v>
      </c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">
      <c r="A51" s="43">
        <v>53</v>
      </c>
      <c r="B51" s="44">
        <v>55</v>
      </c>
      <c r="C51" s="47">
        <v>13</v>
      </c>
      <c r="D51" s="49">
        <f t="shared" si="7"/>
        <v>0.83333333333333337</v>
      </c>
      <c r="E51" s="50">
        <f t="shared" si="8"/>
        <v>0.96742156610170071</v>
      </c>
      <c r="F51" s="5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">
      <c r="A52" s="43">
        <v>54</v>
      </c>
      <c r="B52" s="44">
        <v>58</v>
      </c>
      <c r="C52" s="47">
        <v>14</v>
      </c>
      <c r="D52" s="49">
        <f t="shared" si="7"/>
        <v>0.9</v>
      </c>
      <c r="E52" s="50">
        <f t="shared" si="8"/>
        <v>1.2815515655446006</v>
      </c>
      <c r="F52" s="5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3.5" thickBot="1" x14ac:dyDescent="0.25">
      <c r="A53" s="45">
        <v>55</v>
      </c>
      <c r="B53" s="46">
        <v>59</v>
      </c>
      <c r="C53" s="48">
        <v>15</v>
      </c>
      <c r="D53" s="51">
        <f t="shared" si="7"/>
        <v>0.96666666666666667</v>
      </c>
      <c r="E53" s="52">
        <f t="shared" si="8"/>
        <v>1.8339146358159142</v>
      </c>
      <c r="F53" s="5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">
      <c r="A54" s="16"/>
      <c r="B54" s="16"/>
      <c r="C54" s="5"/>
      <c r="D54" s="17"/>
      <c r="E54" s="6"/>
      <c r="F54" s="5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">
      <c r="A55" s="16"/>
      <c r="B55" s="16"/>
      <c r="C55" s="5"/>
      <c r="D55" s="17"/>
      <c r="E55" s="6"/>
      <c r="F55" s="5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">
      <c r="A56" s="16"/>
      <c r="B56" s="16"/>
      <c r="C56" s="5"/>
      <c r="D56" s="17"/>
      <c r="E56" s="6"/>
      <c r="F56" s="5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">
      <c r="A57" s="16"/>
      <c r="B57" s="16"/>
      <c r="C57" s="5"/>
      <c r="D57" s="17"/>
      <c r="E57" s="6"/>
      <c r="F57" s="5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">
      <c r="A58" s="16"/>
      <c r="B58" s="16"/>
      <c r="C58" s="5"/>
      <c r="D58" s="17"/>
      <c r="E58" s="6"/>
      <c r="F58" s="5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">
      <c r="A59" s="16"/>
      <c r="B59" s="16"/>
      <c r="C59" s="5"/>
      <c r="D59" s="17"/>
      <c r="E59" s="6"/>
      <c r="F59" s="5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">
      <c r="A60" s="16"/>
      <c r="B60" s="16"/>
      <c r="C60" s="5"/>
      <c r="D60" s="17"/>
      <c r="E60" s="6"/>
      <c r="F60" s="5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">
      <c r="A61" s="16"/>
      <c r="B61" s="16"/>
      <c r="C61" s="5"/>
      <c r="D61" s="17"/>
      <c r="E61" s="6"/>
      <c r="F61" s="5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">
      <c r="A62" s="16"/>
      <c r="B62" s="16"/>
      <c r="C62" s="5"/>
      <c r="D62" s="17"/>
      <c r="E62" s="6"/>
      <c r="F62" s="5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">
      <c r="A63" s="16"/>
      <c r="B63" s="16"/>
      <c r="C63" s="5"/>
      <c r="D63" s="17"/>
      <c r="E63" s="6"/>
      <c r="F63" s="5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">
      <c r="A64" s="16"/>
      <c r="B64" s="16"/>
      <c r="C64" s="5"/>
      <c r="D64" s="17"/>
      <c r="E64" s="6"/>
      <c r="F64" s="5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">
      <c r="A65" s="16"/>
      <c r="B65" s="16"/>
      <c r="C65" s="5"/>
      <c r="D65" s="17"/>
      <c r="E65" s="6"/>
      <c r="F65" s="5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">
      <c r="A66" s="16"/>
      <c r="B66" s="16"/>
      <c r="C66" s="5"/>
      <c r="D66" s="17"/>
      <c r="E66" s="6"/>
      <c r="F66" s="5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">
      <c r="A67" s="5"/>
      <c r="B67" s="5"/>
      <c r="C67" s="5"/>
      <c r="D67" s="6"/>
      <c r="E67" s="6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">
      <c r="A68" s="5"/>
      <c r="B68" s="5"/>
      <c r="C68" s="5"/>
      <c r="D68" s="6"/>
      <c r="E68" s="6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">
      <c r="A69" s="5"/>
      <c r="B69" s="5"/>
      <c r="C69" s="5"/>
      <c r="D69" s="6"/>
      <c r="E69" s="6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">
      <c r="A70" s="5"/>
      <c r="B70" s="5"/>
      <c r="C70" s="5"/>
      <c r="D70" s="6"/>
      <c r="E70" s="6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">
      <c r="A71" s="1"/>
      <c r="B71" s="1"/>
      <c r="C71" s="1"/>
      <c r="F71" s="1"/>
    </row>
    <row r="72" spans="1:20" x14ac:dyDescent="0.2">
      <c r="A72" s="1"/>
      <c r="B72" s="1"/>
      <c r="C72" s="1"/>
      <c r="F72" s="1"/>
    </row>
    <row r="73" spans="1:20" x14ac:dyDescent="0.2">
      <c r="A73" s="1"/>
      <c r="B73" s="1"/>
      <c r="C73" s="1"/>
      <c r="F73" s="1"/>
    </row>
    <row r="74" spans="1:20" x14ac:dyDescent="0.2">
      <c r="A74" s="1"/>
      <c r="B74" s="1"/>
      <c r="C74" s="1"/>
      <c r="F74" s="1"/>
    </row>
    <row r="75" spans="1:20" x14ac:dyDescent="0.2">
      <c r="A75" s="1"/>
      <c r="B75" s="1"/>
      <c r="C75" s="1"/>
      <c r="F75" s="1"/>
    </row>
    <row r="76" spans="1:20" x14ac:dyDescent="0.2">
      <c r="A76" s="1"/>
      <c r="B76" s="1"/>
      <c r="C76" s="1"/>
      <c r="F76" s="1"/>
    </row>
    <row r="77" spans="1:20" x14ac:dyDescent="0.2">
      <c r="A77" s="1"/>
      <c r="B77" s="1"/>
      <c r="C77" s="1"/>
      <c r="F77" s="1"/>
    </row>
    <row r="78" spans="1:20" x14ac:dyDescent="0.2">
      <c r="A78" s="1"/>
      <c r="B78" s="1"/>
      <c r="C78" s="1"/>
      <c r="F78" s="1"/>
    </row>
    <row r="79" spans="1:20" x14ac:dyDescent="0.2">
      <c r="A79" s="1"/>
      <c r="B79" s="1"/>
      <c r="C79" s="1"/>
      <c r="F79" s="1"/>
    </row>
    <row r="80" spans="1:20" x14ac:dyDescent="0.2">
      <c r="A80" s="1"/>
      <c r="B80" s="1"/>
      <c r="C80" s="1"/>
      <c r="F80" s="1"/>
    </row>
    <row r="81" spans="1:6" x14ac:dyDescent="0.2">
      <c r="A81" s="1"/>
      <c r="B81" s="1"/>
      <c r="C81" s="1"/>
      <c r="F81" s="1"/>
    </row>
    <row r="82" spans="1:6" x14ac:dyDescent="0.2">
      <c r="A82" s="1"/>
      <c r="B82" s="1"/>
      <c r="C82" s="1"/>
      <c r="F82" s="1"/>
    </row>
    <row r="83" spans="1:6" x14ac:dyDescent="0.2">
      <c r="A83" s="1"/>
      <c r="B83" s="1"/>
      <c r="C83" s="1"/>
      <c r="F83" s="1"/>
    </row>
    <row r="84" spans="1:6" x14ac:dyDescent="0.2">
      <c r="A84" s="1"/>
      <c r="B84" s="1"/>
      <c r="C84" s="1"/>
      <c r="F84" s="1"/>
    </row>
    <row r="85" spans="1:6" x14ac:dyDescent="0.2">
      <c r="A85" s="1"/>
      <c r="B85" s="1"/>
      <c r="C85" s="1"/>
      <c r="F85" s="1"/>
    </row>
    <row r="86" spans="1:6" x14ac:dyDescent="0.2">
      <c r="A86" s="1"/>
      <c r="B86" s="1"/>
      <c r="C86" s="1"/>
      <c r="F86" s="1"/>
    </row>
    <row r="87" spans="1:6" x14ac:dyDescent="0.2">
      <c r="A87" s="1"/>
      <c r="B87" s="1"/>
      <c r="C87" s="1"/>
      <c r="F87" s="1"/>
    </row>
    <row r="88" spans="1:6" x14ac:dyDescent="0.2">
      <c r="A88" s="1"/>
      <c r="B88" s="1"/>
      <c r="C88" s="1"/>
      <c r="F88" s="1"/>
    </row>
    <row r="89" spans="1:6" x14ac:dyDescent="0.2">
      <c r="A89" s="1"/>
      <c r="B89" s="1"/>
      <c r="C89" s="1"/>
      <c r="F89" s="1"/>
    </row>
    <row r="90" spans="1:6" x14ac:dyDescent="0.2">
      <c r="A90" s="1"/>
      <c r="B90" s="1"/>
      <c r="C90" s="1"/>
      <c r="F90" s="1"/>
    </row>
    <row r="91" spans="1:6" x14ac:dyDescent="0.2">
      <c r="A91" s="1"/>
      <c r="B91" s="1"/>
      <c r="C91" s="1"/>
      <c r="F91" s="1"/>
    </row>
    <row r="92" spans="1:6" x14ac:dyDescent="0.2">
      <c r="A92" s="1"/>
      <c r="B92" s="1"/>
      <c r="C92" s="1"/>
      <c r="F92" s="1"/>
    </row>
    <row r="93" spans="1:6" x14ac:dyDescent="0.2">
      <c r="A93" s="1"/>
      <c r="B93" s="1"/>
      <c r="C93" s="1"/>
      <c r="F93" s="1"/>
    </row>
    <row r="94" spans="1:6" x14ac:dyDescent="0.2">
      <c r="A94" s="1"/>
      <c r="B94" s="1"/>
      <c r="C94" s="1"/>
      <c r="F94" s="1"/>
    </row>
    <row r="95" spans="1:6" x14ac:dyDescent="0.2">
      <c r="A95" s="1"/>
      <c r="B95" s="1"/>
      <c r="C95" s="1"/>
      <c r="F95" s="1"/>
    </row>
    <row r="96" spans="1:6" x14ac:dyDescent="0.2">
      <c r="A96" s="1"/>
      <c r="B96" s="1"/>
      <c r="C96" s="1"/>
      <c r="F96" s="1"/>
    </row>
    <row r="97" spans="1:6" x14ac:dyDescent="0.2">
      <c r="A97" s="1"/>
      <c r="B97" s="1"/>
      <c r="C97" s="1"/>
      <c r="F97" s="1"/>
    </row>
    <row r="98" spans="1:6" x14ac:dyDescent="0.2">
      <c r="A98" s="1"/>
      <c r="B98" s="1"/>
      <c r="C98" s="1"/>
      <c r="F98" s="1"/>
    </row>
    <row r="99" spans="1:6" x14ac:dyDescent="0.2">
      <c r="A99" s="1"/>
      <c r="B99" s="1"/>
      <c r="C99" s="1"/>
      <c r="F99" s="1"/>
    </row>
    <row r="100" spans="1:6" x14ac:dyDescent="0.2">
      <c r="A100" s="1"/>
      <c r="B100" s="1"/>
      <c r="C100" s="1"/>
      <c r="F100" s="1"/>
    </row>
    <row r="101" spans="1:6" x14ac:dyDescent="0.2">
      <c r="A101" s="1"/>
      <c r="B101" s="1"/>
      <c r="C101" s="1"/>
      <c r="F101" s="1"/>
    </row>
    <row r="102" spans="1:6" x14ac:dyDescent="0.2">
      <c r="A102" s="1"/>
      <c r="B102" s="1"/>
      <c r="C102" s="1"/>
      <c r="F102" s="1"/>
    </row>
    <row r="103" spans="1:6" x14ac:dyDescent="0.2">
      <c r="A103" s="1"/>
      <c r="B103" s="1"/>
      <c r="C103" s="1"/>
      <c r="F103" s="1"/>
    </row>
    <row r="104" spans="1:6" x14ac:dyDescent="0.2">
      <c r="A104" s="1"/>
      <c r="B104" s="1"/>
      <c r="C104" s="1"/>
      <c r="F104" s="1"/>
    </row>
    <row r="105" spans="1:6" x14ac:dyDescent="0.2">
      <c r="A105" s="1"/>
      <c r="B105" s="1"/>
      <c r="C105" s="1"/>
      <c r="F105" s="1"/>
    </row>
    <row r="106" spans="1:6" x14ac:dyDescent="0.2">
      <c r="A106" s="1"/>
      <c r="B106" s="1"/>
      <c r="C106" s="1"/>
      <c r="F106" s="1"/>
    </row>
    <row r="107" spans="1:6" x14ac:dyDescent="0.2">
      <c r="A107" s="1"/>
      <c r="B107" s="1"/>
      <c r="C107" s="1"/>
      <c r="F107" s="1"/>
    </row>
    <row r="108" spans="1:6" x14ac:dyDescent="0.2">
      <c r="A108" s="1"/>
      <c r="B108" s="1"/>
      <c r="C108" s="1"/>
      <c r="F108" s="1"/>
    </row>
    <row r="109" spans="1:6" x14ac:dyDescent="0.2">
      <c r="A109" s="1"/>
      <c r="B109" s="1"/>
      <c r="C109" s="1"/>
      <c r="F109" s="1"/>
    </row>
    <row r="110" spans="1:6" x14ac:dyDescent="0.2">
      <c r="A110" s="1"/>
      <c r="B110" s="1"/>
      <c r="C110" s="1"/>
      <c r="F110" s="1"/>
    </row>
    <row r="111" spans="1:6" x14ac:dyDescent="0.2">
      <c r="A111" s="1"/>
      <c r="B111" s="1"/>
      <c r="C111" s="1"/>
      <c r="F111" s="1"/>
    </row>
    <row r="112" spans="1:6" x14ac:dyDescent="0.2">
      <c r="A112" s="1"/>
      <c r="B112" s="1"/>
      <c r="C112" s="1"/>
      <c r="F112" s="1"/>
    </row>
    <row r="113" spans="1:6" x14ac:dyDescent="0.2">
      <c r="A113" s="1"/>
      <c r="B113" s="1"/>
      <c r="C113" s="1"/>
      <c r="F113" s="1"/>
    </row>
    <row r="114" spans="1:6" x14ac:dyDescent="0.2">
      <c r="A114" s="1"/>
      <c r="B114" s="1"/>
      <c r="C114" s="1"/>
      <c r="F114" s="1"/>
    </row>
    <row r="115" spans="1:6" x14ac:dyDescent="0.2">
      <c r="A115" s="1"/>
      <c r="B115" s="1"/>
      <c r="C115" s="1"/>
      <c r="F115" s="1"/>
    </row>
    <row r="116" spans="1:6" x14ac:dyDescent="0.2">
      <c r="A116" s="1"/>
      <c r="B116" s="1"/>
      <c r="C116" s="1"/>
      <c r="F116" s="1"/>
    </row>
    <row r="117" spans="1:6" x14ac:dyDescent="0.2">
      <c r="A117" s="1"/>
      <c r="B117" s="1"/>
      <c r="C117" s="1"/>
      <c r="F117" s="1"/>
    </row>
    <row r="118" spans="1:6" x14ac:dyDescent="0.2">
      <c r="A118" s="1"/>
      <c r="B118" s="1"/>
      <c r="C118" s="1"/>
      <c r="F118" s="1"/>
    </row>
    <row r="119" spans="1:6" x14ac:dyDescent="0.2">
      <c r="A119" s="1"/>
      <c r="B119" s="1"/>
      <c r="C119" s="1"/>
      <c r="F119" s="1"/>
    </row>
    <row r="120" spans="1:6" x14ac:dyDescent="0.2">
      <c r="A120" s="1"/>
      <c r="B120" s="1"/>
      <c r="C120" s="1"/>
      <c r="F120" s="1"/>
    </row>
    <row r="121" spans="1:6" x14ac:dyDescent="0.2">
      <c r="A121" s="1"/>
      <c r="B121" s="1"/>
      <c r="C121" s="1"/>
      <c r="F121" s="1"/>
    </row>
    <row r="122" spans="1:6" x14ac:dyDescent="0.2">
      <c r="A122" s="1"/>
      <c r="B122" s="1"/>
      <c r="C122" s="1"/>
      <c r="F122" s="1"/>
    </row>
    <row r="123" spans="1:6" x14ac:dyDescent="0.2">
      <c r="A123" s="1"/>
      <c r="B123" s="1"/>
      <c r="C123" s="1"/>
      <c r="F123" s="1"/>
    </row>
    <row r="124" spans="1:6" x14ac:dyDescent="0.2">
      <c r="A124" s="1"/>
      <c r="B124" s="1"/>
      <c r="C124" s="1"/>
      <c r="F124" s="1"/>
    </row>
    <row r="125" spans="1:6" x14ac:dyDescent="0.2">
      <c r="A125" s="1"/>
      <c r="B125" s="1"/>
      <c r="C125" s="1"/>
      <c r="F125" s="1"/>
    </row>
    <row r="126" spans="1:6" x14ac:dyDescent="0.2">
      <c r="A126" s="1"/>
      <c r="B126" s="1"/>
      <c r="C126" s="1"/>
      <c r="F126" s="1"/>
    </row>
    <row r="127" spans="1:6" x14ac:dyDescent="0.2">
      <c r="A127" s="1"/>
      <c r="B127" s="1"/>
      <c r="C127" s="1"/>
      <c r="F127" s="1"/>
    </row>
    <row r="128" spans="1:6" x14ac:dyDescent="0.2">
      <c r="A128" s="1"/>
      <c r="B128" s="1"/>
      <c r="C128" s="1"/>
      <c r="F128" s="1"/>
    </row>
    <row r="129" spans="1:6" x14ac:dyDescent="0.2">
      <c r="A129" s="1"/>
      <c r="B129" s="1"/>
      <c r="C129" s="1"/>
      <c r="F129" s="1"/>
    </row>
    <row r="130" spans="1:6" x14ac:dyDescent="0.2">
      <c r="A130" s="1"/>
      <c r="B130" s="1"/>
      <c r="C130" s="1"/>
      <c r="F130" s="1"/>
    </row>
    <row r="131" spans="1:6" x14ac:dyDescent="0.2">
      <c r="A131" s="1"/>
      <c r="B131" s="1"/>
      <c r="C131" s="1"/>
      <c r="F131" s="1"/>
    </row>
  </sheetData>
  <sortState ref="B39:B53">
    <sortCondition ref="B39"/>
  </sortState>
  <mergeCells count="5">
    <mergeCell ref="D3:F3"/>
    <mergeCell ref="G3:I3"/>
    <mergeCell ref="C37:C38"/>
    <mergeCell ref="D37:D38"/>
    <mergeCell ref="E37:E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6-54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Yang</dc:creator>
  <cp:lastModifiedBy>Yang, Hui</cp:lastModifiedBy>
  <dcterms:created xsi:type="dcterms:W3CDTF">2003-02-06T10:29:49Z</dcterms:created>
  <dcterms:modified xsi:type="dcterms:W3CDTF">2013-02-17T14:30:58Z</dcterms:modified>
</cp:coreProperties>
</file>