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9045" firstSheet="2" activeTab="3"/>
  </bookViews>
  <sheets>
    <sheet name="Dash Board" sheetId="8" state="hidden" r:id="rId1"/>
    <sheet name="Sheet3" sheetId="6" state="hidden" r:id="rId2"/>
    <sheet name="Consolidated Sheet" sheetId="11" r:id="rId3"/>
    <sheet name="IWM 11.12.2020" sheetId="3" r:id="rId4"/>
    <sheet name="MSW 11.12.2020" sheetId="9" r:id="rId5"/>
    <sheet name="BMW 11.12.2020." sheetId="10" r:id="rId6"/>
  </sheets>
  <externalReferences>
    <externalReference r:id="rId7"/>
  </externalReferences>
  <definedNames>
    <definedName name="_xlcn.WorksheetConnection_Sheet3AC" hidden="1">[1]Sheet3!$A:$C</definedName>
    <definedName name="Slicer_VERTICAL">#N/A</definedName>
  </definedNames>
  <calcPr calcId="152511"/>
  <pivotCaches>
    <pivotCache cacheId="0" r:id="rId8"/>
  </pivotCaches>
  <extLst>
    <ext xmlns:x14="http://schemas.microsoft.com/office/spreadsheetml/2009/9/main" uri="{876F7934-8845-4945-9796-88D515C7AA90}">
      <x14:pivotCaches>
        <pivotCache cacheId="1" r:id="rId9"/>
      </x14:pivotCaches>
    </ex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d215e6dd-de3c-495d-bf49-e1a95f8b8610" name="Range" connection="WorksheetConnection_Sheet3!$A:$C"/>
        </x15:modelTables>
      </x15:dataModel>
    </ext>
  </extLst>
</workbook>
</file>

<file path=xl/calcChain.xml><?xml version="1.0" encoding="utf-8"?>
<calcChain xmlns="http://schemas.openxmlformats.org/spreadsheetml/2006/main">
  <c r="E24" i="9" l="1"/>
  <c r="G24" i="9" s="1"/>
  <c r="E23" i="9"/>
  <c r="G23" i="9" s="1"/>
  <c r="E22" i="9"/>
  <c r="G22" i="9" s="1"/>
  <c r="E21" i="9"/>
  <c r="G21" i="9" s="1"/>
  <c r="E20" i="9"/>
  <c r="G20" i="9" s="1"/>
  <c r="E19" i="9"/>
  <c r="G19" i="9" s="1"/>
  <c r="E18" i="9"/>
  <c r="G18" i="9" s="1"/>
  <c r="E17" i="9"/>
  <c r="G17" i="9" s="1"/>
  <c r="E16" i="9"/>
  <c r="G16" i="9" s="1"/>
  <c r="E15" i="9"/>
  <c r="G15" i="9" s="1"/>
  <c r="E14" i="9"/>
  <c r="G14" i="9" s="1"/>
  <c r="E13" i="9"/>
  <c r="G13" i="9" s="1"/>
  <c r="E12" i="9"/>
  <c r="G12" i="9" s="1"/>
  <c r="E11" i="9"/>
  <c r="G11" i="9" s="1"/>
  <c r="E10" i="9"/>
  <c r="G10" i="9" s="1"/>
  <c r="E9" i="9"/>
  <c r="G9" i="9" s="1"/>
  <c r="E8" i="9"/>
  <c r="G8" i="9" s="1"/>
  <c r="E7" i="9"/>
  <c r="G7" i="9" s="1"/>
  <c r="E6" i="9"/>
  <c r="G6" i="9" s="1"/>
  <c r="E5" i="9"/>
  <c r="G5" i="9" s="1"/>
  <c r="E4" i="9"/>
  <c r="E3" i="9"/>
  <c r="G3" i="9" s="1"/>
  <c r="H25" i="9"/>
  <c r="E10" i="11" s="1"/>
  <c r="F25" i="9"/>
  <c r="E7" i="11" s="1"/>
  <c r="D25" i="9"/>
  <c r="E9" i="11" s="1"/>
  <c r="C25" i="9"/>
  <c r="E25" i="9" l="1"/>
  <c r="G4" i="9"/>
  <c r="G25" i="9" s="1"/>
  <c r="F20" i="10"/>
  <c r="F19" i="10"/>
  <c r="F18" i="10"/>
  <c r="F17" i="10"/>
  <c r="F16" i="10"/>
  <c r="F15" i="10"/>
  <c r="F14" i="10"/>
  <c r="F13" i="10"/>
  <c r="F12" i="10"/>
  <c r="F11" i="10"/>
  <c r="F10" i="10"/>
  <c r="F9" i="10"/>
  <c r="F8" i="10"/>
  <c r="F7" i="10"/>
  <c r="F6" i="10"/>
  <c r="F5" i="10"/>
  <c r="F4" i="10"/>
  <c r="F3" i="10"/>
  <c r="D8" i="10"/>
  <c r="E6" i="11" l="1"/>
  <c r="G26" i="9"/>
  <c r="E5" i="11"/>
  <c r="E26" i="9"/>
  <c r="C18" i="3"/>
  <c r="D18" i="3"/>
  <c r="F18" i="3"/>
  <c r="H18" i="3"/>
  <c r="E3" i="3" l="1"/>
  <c r="E4" i="3"/>
  <c r="E5" i="3"/>
  <c r="E6" i="3"/>
  <c r="E7" i="3"/>
  <c r="E8" i="3"/>
  <c r="E9" i="3"/>
  <c r="E10" i="3"/>
  <c r="E11" i="3"/>
  <c r="E12" i="3"/>
  <c r="E13" i="3"/>
  <c r="E14" i="3"/>
  <c r="E15" i="3"/>
  <c r="E16" i="3"/>
  <c r="E17" i="3"/>
  <c r="I20" i="10" l="1"/>
  <c r="I19" i="10"/>
  <c r="I18" i="10"/>
  <c r="I17" i="10"/>
  <c r="I16" i="10"/>
  <c r="I15" i="10"/>
  <c r="I14" i="10"/>
  <c r="I13" i="10"/>
  <c r="I12" i="10"/>
  <c r="I11" i="10"/>
  <c r="I10" i="10"/>
  <c r="I9" i="10"/>
  <c r="I8" i="10"/>
  <c r="I7" i="10"/>
  <c r="I6" i="10"/>
  <c r="I5" i="10"/>
  <c r="I4" i="10"/>
  <c r="I3" i="10"/>
  <c r="E21" i="10" l="1"/>
  <c r="F9" i="11" s="1"/>
  <c r="G3" i="3" l="1"/>
  <c r="K21" i="10" l="1"/>
  <c r="J21" i="10"/>
  <c r="H21" i="10"/>
  <c r="G21" i="10"/>
  <c r="D21" i="10"/>
  <c r="C21" i="10"/>
  <c r="G4" i="3" l="1"/>
  <c r="G5" i="3"/>
  <c r="G6" i="3"/>
  <c r="G7" i="3"/>
  <c r="G8" i="3"/>
  <c r="G9" i="3"/>
  <c r="G10" i="3"/>
  <c r="G11" i="3"/>
  <c r="G12" i="3"/>
  <c r="G13" i="3"/>
  <c r="G14" i="3"/>
  <c r="G15" i="3"/>
  <c r="G16" i="3"/>
  <c r="G17" i="3"/>
  <c r="D10" i="11" l="1"/>
  <c r="F21" i="10" l="1"/>
  <c r="I21" i="10"/>
  <c r="F6" i="11" s="1"/>
  <c r="K22" i="10"/>
  <c r="F10" i="11"/>
  <c r="G10" i="11" s="1"/>
  <c r="F7" i="11"/>
  <c r="I22" i="10" l="1"/>
  <c r="F22" i="10"/>
  <c r="F5" i="11"/>
  <c r="F8" i="11" l="1"/>
  <c r="G18" i="3"/>
  <c r="D7" i="11"/>
  <c r="G7" i="11" s="1"/>
  <c r="D9" i="11"/>
  <c r="G9" i="11" s="1"/>
  <c r="E18" i="3" l="1"/>
  <c r="E19" i="3" s="1"/>
  <c r="G19" i="3"/>
  <c r="D6" i="11"/>
  <c r="G6" i="11" s="1"/>
  <c r="E8" i="11" l="1"/>
  <c r="D5" i="11"/>
  <c r="G5" i="11" l="1"/>
  <c r="D8" i="11"/>
  <c r="G8" i="11" l="1"/>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Sheet3!$A:$C" type="102" refreshedVersion="5" minRefreshableVersion="5">
    <extLst>
      <ext xmlns:x15="http://schemas.microsoft.com/office/spreadsheetml/2010/11/main" uri="{DE250136-89BD-433C-8126-D09CA5730AF9}">
        <x15:connection id="Range-d215e6dd-de3c-495d-bf49-e1a95f8b8610" autoDelete="1">
          <x15:rangePr sourceName="_xlcn.WorksheetConnection_Sheet3AC"/>
        </x15:connection>
      </ext>
    </extLst>
  </connection>
</connections>
</file>

<file path=xl/sharedStrings.xml><?xml version="1.0" encoding="utf-8"?>
<sst xmlns="http://schemas.openxmlformats.org/spreadsheetml/2006/main" count="240" uniqueCount="194">
  <si>
    <t>Site Name</t>
  </si>
  <si>
    <t>Total Available Fleet</t>
  </si>
  <si>
    <t>Idle Vehicles</t>
  </si>
  <si>
    <t>Vehicles Deployed</t>
  </si>
  <si>
    <t>Challenges , ISSUES</t>
  </si>
  <si>
    <t>HWMP</t>
  </si>
  <si>
    <t>MWML</t>
  </si>
  <si>
    <t>TNWML</t>
  </si>
  <si>
    <t>CWMP</t>
  </si>
  <si>
    <t>KWMP</t>
  </si>
  <si>
    <t>WBWML</t>
  </si>
  <si>
    <t>MPWMP</t>
  </si>
  <si>
    <t>UPWMP</t>
  </si>
  <si>
    <t>PWMP</t>
  </si>
  <si>
    <t>OWMP</t>
  </si>
  <si>
    <t>RWMP</t>
  </si>
  <si>
    <t>BWMP</t>
  </si>
  <si>
    <t>AWMPL</t>
  </si>
  <si>
    <t>Madhurai</t>
  </si>
  <si>
    <t>Nellore</t>
  </si>
  <si>
    <t xml:space="preserve">Available for on Road </t>
  </si>
  <si>
    <t>Break Down</t>
  </si>
  <si>
    <t>Sl.No.</t>
  </si>
  <si>
    <t>TOTAL</t>
  </si>
  <si>
    <t>Date</t>
  </si>
  <si>
    <t>26.03.2020</t>
  </si>
  <si>
    <t>IWM</t>
  </si>
  <si>
    <t>Row Labels</t>
  </si>
  <si>
    <t>Grand Total</t>
  </si>
  <si>
    <t>VERTICAL</t>
  </si>
  <si>
    <t>DESCRIPTION</t>
  </si>
  <si>
    <t>QTY</t>
  </si>
  <si>
    <t>IDLE</t>
  </si>
  <si>
    <t>MSW</t>
  </si>
  <si>
    <t>BMW</t>
  </si>
  <si>
    <t>DEPLOYMENT</t>
  </si>
  <si>
    <t>Sum of QTY</t>
  </si>
  <si>
    <t>BREAK DOWN</t>
  </si>
  <si>
    <t>Sl. No.</t>
  </si>
  <si>
    <t>Available for on Road</t>
  </si>
  <si>
    <t>Belgaum</t>
  </si>
  <si>
    <t>Shimoga</t>
  </si>
  <si>
    <t>MCD C&amp;T</t>
  </si>
  <si>
    <t>MCD P&amp;D</t>
  </si>
  <si>
    <t>Koyambedu</t>
  </si>
  <si>
    <t>Chennai</t>
  </si>
  <si>
    <t>Haldia</t>
  </si>
  <si>
    <t>Noida sweeping</t>
  </si>
  <si>
    <t>Bhubaneswar</t>
  </si>
  <si>
    <t>Dehradun P&amp;D</t>
  </si>
  <si>
    <t>Dehradun C&amp;T</t>
  </si>
  <si>
    <t>Dhanbad C&amp;T</t>
  </si>
  <si>
    <t>Total No. of Routs</t>
  </si>
  <si>
    <t>Total Available OWN Fleet</t>
  </si>
  <si>
    <t>Spares Vehicles</t>
  </si>
  <si>
    <t>OWN Vehicles Deployed</t>
  </si>
  <si>
    <t>Total Hire vehicles</t>
  </si>
  <si>
    <t>Total Hire Vehicles Deployed</t>
  </si>
  <si>
    <t>Ahmadabad</t>
  </si>
  <si>
    <t>Bangalore</t>
  </si>
  <si>
    <t>Muzaffarpur</t>
  </si>
  <si>
    <t>Howrah</t>
  </si>
  <si>
    <t>Kalyani</t>
  </si>
  <si>
    <t>Durgapur</t>
  </si>
  <si>
    <t>Ghaziabad</t>
  </si>
  <si>
    <t>Hyderabad</t>
  </si>
  <si>
    <t>Madurai</t>
  </si>
  <si>
    <t>Mangalore</t>
  </si>
  <si>
    <t>Salem</t>
  </si>
  <si>
    <t>Mumbai</t>
  </si>
  <si>
    <t>Ludhiana</t>
  </si>
  <si>
    <t>Deployed</t>
  </si>
  <si>
    <t>Idle</t>
  </si>
  <si>
    <t>% Deployed</t>
  </si>
  <si>
    <t>Hired Deployed (Nos)</t>
  </si>
  <si>
    <t xml:space="preserve">Hired EME/WCV </t>
  </si>
  <si>
    <t>Maridi bangalor</t>
  </si>
  <si>
    <t>ASC Hyderbad.</t>
  </si>
  <si>
    <t xml:space="preserve">Under Maintenance (nos) </t>
  </si>
  <si>
    <t>Available For Use</t>
  </si>
  <si>
    <t>Rewa</t>
  </si>
  <si>
    <t>OWN</t>
  </si>
  <si>
    <t>HIRE</t>
  </si>
  <si>
    <t>* Note: In some sites due to increase of business &amp; shortage of own vehilces  to serve the total no of routes,  we are hiring vehicles.</t>
  </si>
  <si>
    <t>Hire Vehicles</t>
  </si>
  <si>
    <r>
      <rPr>
        <sz val="10"/>
        <color theme="1"/>
        <rFont val="Arial"/>
        <family val="2"/>
      </rPr>
      <t xml:space="preserve"> TATA Ace</t>
    </r>
    <r>
      <rPr>
        <sz val="10"/>
        <color rgb="FFFF0000"/>
        <rFont val="Arial"/>
        <family val="2"/>
      </rPr>
      <t xml:space="preserve"> </t>
    </r>
  </si>
  <si>
    <r>
      <rPr>
        <sz val="10"/>
        <color theme="1"/>
        <rFont val="Arial"/>
        <family val="2"/>
      </rPr>
      <t>TATA Ace</t>
    </r>
    <r>
      <rPr>
        <sz val="10"/>
        <color rgb="FFFF0000"/>
        <rFont val="Arial"/>
        <family val="2"/>
      </rPr>
      <t xml:space="preserve"> </t>
    </r>
  </si>
  <si>
    <t>7 nos Tata Ace &amp; 2 Bolreo pickup</t>
  </si>
  <si>
    <t>HIMSW-C&amp;T</t>
  </si>
  <si>
    <t>HIMSW-P&amp;D</t>
  </si>
  <si>
    <t>Satna</t>
  </si>
  <si>
    <t>Lohar Daga</t>
  </si>
  <si>
    <t xml:space="preserve">EX70- MATERIALS RECEIVED BUT 4 PARTS WILL BE RETURNED DUE TO QUALITY ASSURANCE, WILL BE COMPLETED AS SOON AS THE NEW PARTS ARE RECIEVED.
2930- BODY &amp; CABIN WORK. W/F QUAOTATION.
</t>
  </si>
  <si>
    <t>1 EX70 ENGINE OVERHAULING DONE, PO TO BE RAISED VENDOR BLOCK; 1 22PLT ACCIDENT VEHICLE, ROLLER STABILIZER AND CONTAINER LOCK SEAL MACHINING WORK IN PROGRESS.
1 WCV ARE IDLE DUE TO NO BOOKING</t>
  </si>
  <si>
    <t xml:space="preserve">EX70 CENTER JOINT SEAL &amp; SWING DEVICE SEAL DAMAGE.SPARES TO ARRANGED BY SCM. 
4762 WILL BE SENT TO EICHER WORKSHOP. WORK IN PROGRESS, CABIN REPAIR TO BE DONE.
</t>
  </si>
  <si>
    <t>1 WCV CABIN WORK REQUIRED
1 WCV WAITING TO UPDATE ONLINE ,1 DOZER - TRACK ADJUSTERS AND IDLERS REQUIRED</t>
  </si>
  <si>
    <t>BD : HYVA - MET WITH AN ACCIDENT - IN STATION,10PLT - BRAKE BOOSTER P/B,PR RAISED SWAITING FOR PO, 1 22 PLT, 1 PICK UP</t>
  </si>
  <si>
    <t>Haldia C&amp;T_P&amp;D</t>
  </si>
  <si>
    <t>Katni C&amp;T_P&amp;D</t>
  </si>
  <si>
    <t>SagarC&amp;T_P&amp;D</t>
  </si>
  <si>
    <t>Bilasapur C&amp;T_P&amp;D</t>
  </si>
  <si>
    <t>Raipur C&amp;T</t>
  </si>
  <si>
    <t>Raipur P&amp;D</t>
  </si>
  <si>
    <t>DOZER IN B/D DUE TO ENGINE PROBLEM.
EX200 VENDOR CREATION PENDING., 1 OPEN BODY 15T</t>
  </si>
  <si>
    <t>Working: Tipper-14, Excavator - 20, JCB- 02, Dozer-04, Vibro roller-01 Idle:</t>
  </si>
  <si>
    <r>
      <t>New Vehicles/ Machinery which are in operation: (</t>
    </r>
    <r>
      <rPr>
        <b/>
        <sz val="10"/>
        <color rgb="FF000000"/>
        <rFont val="Arial"/>
        <family val="2"/>
      </rPr>
      <t xml:space="preserve">JCB215-04nos. , Ex-210 -02 Loader 430Zx-02 , Superloader 2DX -04, Tata Loader-01 , M&amp;M Tipper-04 ) </t>
    </r>
  </si>
  <si>
    <t>Engine received for M60 roots machine on 29-09-2020 . Machine is on road for operation , One sweeping machine is in breakdown for maintenance work.</t>
  </si>
  <si>
    <t>Working: Tipper-8( T), JCB-01</t>
  </si>
  <si>
    <t>Backhoe loader -01 , Tipper -03 Ton basis</t>
  </si>
  <si>
    <t>1 10 PLT 1572 - HOOK LIFT P/B,WORK UNDER PROCESS ,13PLT 3531 - BODY WORK UNDER PROCESS,15PLT1570 -,ENGINE OVER HAULING ,ABCRANE 1573 - CROSS NUMBER ISSUE ,ENGINE ASSEMBLYING UNDER PROCESS,5778 OPEN BODY - RADIATOR CHOKE</t>
  </si>
  <si>
    <t>5 VEHICLES BD DUE TO SPARES NOT ARRANGED.
5674 - REAR TYRE AXLE STUD DAMAGE.</t>
  </si>
  <si>
    <t>WORKING: TRACTOR
IDLE:</t>
  </si>
  <si>
    <t>WORKING: JCB 3DX, EX 210, TIPPER
IDLE:</t>
  </si>
  <si>
    <t xml:space="preserve">
FORKLIFT- WORK IS COMPLETED, WAITING FOR INSTALLATION,ENGINE OVER HAULING
DOZER - GEAR BOX, STEERING BOX P/B, ENGINE ISSUES</t>
  </si>
  <si>
    <t>Market place opened on 27-09-2020.</t>
  </si>
  <si>
    <t>Working: Bolero Pick up-02 , { Compactor-02 + Auto tipper -02 are given by Municipal Corporation}</t>
  </si>
  <si>
    <t>Tractor -08</t>
  </si>
  <si>
    <r>
      <t>Working: [ Bolero Admin-02,</t>
    </r>
    <r>
      <rPr>
        <i/>
        <sz val="10"/>
        <color rgb="FF000000"/>
        <rFont val="Arial"/>
        <family val="2"/>
      </rPr>
      <t xml:space="preserve"> </t>
    </r>
    <r>
      <rPr>
        <sz val="10"/>
        <color rgb="FF000000"/>
        <rFont val="Arial"/>
        <family val="2"/>
      </rPr>
      <t>[Excavator(22T) -01,Used for Civil Work]</t>
    </r>
  </si>
  <si>
    <r>
      <t xml:space="preserve">36Nos. Tata auto tippper are kept idle due to Operation not started in all wards. And rest auto tipper are current general operational idle. Two Nos. BB Hookloader received from Delhi C&amp;T. Vehicle idle due to ULB's Land finalizing . Exacavator-01(12T) Kosta- Hired by Corporation . </t>
    </r>
    <r>
      <rPr>
        <b/>
        <i/>
        <sz val="10"/>
        <color rgb="FF000000"/>
        <rFont val="Arial"/>
        <family val="2"/>
      </rPr>
      <t>New 20T Excavator is in operation . 2nos. JCB 2DXL &amp; 1nos. 3DX backhoeloader received on 30-09-2020</t>
    </r>
  </si>
  <si>
    <t>2DX JCB Loader received on 30-09-2020. Hire Loader removed</t>
  </si>
  <si>
    <t>1 DOZER IDLER, CHAIN PROBLEM AND ENGINE OIL LEAKING.
2183- W/F MATERIALS, 1 22PLT, 1 OPEN BODY 7T</t>
  </si>
  <si>
    <t>VIBRO ROLLER AND CONTAINER LEAKAGES, 1 15PLT - CLUTCH P/B</t>
  </si>
  <si>
    <t>Excavator-20T -02 ,Backhoe loader -02 , Tipper -00 , Dozer-01</t>
  </si>
  <si>
    <r>
      <t xml:space="preserve">New Excavator 20T , Two nos.Backhoe loader , Vibro roller received and commissioned . Backhoe loader Operator recruitment under process. </t>
    </r>
    <r>
      <rPr>
        <b/>
        <i/>
        <sz val="10"/>
        <color rgb="FF000000"/>
        <rFont val="Arial"/>
        <family val="2"/>
      </rPr>
      <t>5Nos. M&amp;M Tipper received on 30-10-2020</t>
    </r>
    <r>
      <rPr>
        <b/>
        <sz val="10"/>
        <color rgb="FF000000"/>
        <rFont val="Arial"/>
        <family val="2"/>
      </rPr>
      <t>.</t>
    </r>
    <r>
      <rPr>
        <b/>
        <i/>
        <sz val="10"/>
        <color rgb="FF000000"/>
        <rFont val="Arial"/>
        <family val="2"/>
      </rPr>
      <t>Registration to be done</t>
    </r>
    <r>
      <rPr>
        <sz val="10"/>
        <color rgb="FF000000"/>
        <rFont val="Arial"/>
        <family val="2"/>
      </rPr>
      <t xml:space="preserve">. As per communication with plant head Currently 3 Nos. of Tippers are in operation. </t>
    </r>
  </si>
  <si>
    <t>4-No's Mahindra LMV major &amp; accident repairs are following-up to on road with in this month. Own -193. Nigam vehicle removed .</t>
  </si>
  <si>
    <t>Piaggio vendor code is created and PR to be done for obtaining auto parts Today long pending Compactor received from the vendor.</t>
  </si>
  <si>
    <t>WORKING:1 EX110(OPERATIONS), 1 EX200, 1 TIPPER ( iNTERNAL OPERATIONS ), 2TIPPER, 1 OPEN BODY
IDLE:</t>
  </si>
  <si>
    <t>3585 WORK IN PROGRESS.
3336 - BOTTOM SIDE OF CABIN WORK AND FIP PUMP REPAIR.1 DOZER</t>
  </si>
  <si>
    <r>
      <t xml:space="preserve">Following up with Castrol for arranging lubricants they assured today dispatch will happen and for material code unblock towards trommel parts following up with H.O. New JCB 215 3NOS. are in operation , Old Tata Hitachi 4nos. are kept in idle due to maintenance cost optimization . Hired vehicle removed. </t>
    </r>
    <r>
      <rPr>
        <b/>
        <sz val="10"/>
        <color rgb="FF000000"/>
        <rFont val="Arial"/>
        <family val="2"/>
      </rPr>
      <t>New 8Nos. JCB215 Excavator &amp; Superloader received.</t>
    </r>
  </si>
  <si>
    <t>Delhi WTE</t>
  </si>
  <si>
    <t>WORKING:, 1 BHL, 1 TRACTOR,1 10 PLT,1 22PLT,1 15PLT, 1 10PLT, 1 TIPPER 10T,
IDLE:1 SOIL COMPACTOR,1 FORK LIFT,</t>
  </si>
  <si>
    <t>WORKING: 1 JS205, 1 BHL, 8 OPENBODY 16MT, 1 OPEN TIPPER
IDLE:</t>
  </si>
  <si>
    <r>
      <t xml:space="preserve">45 Nos. Tata Ace ; 13Nos. M&amp;M Hookloader ; 2 Tata909 (Water Jet Machining) is to be added in the deployment sheet. </t>
    </r>
    <r>
      <rPr>
        <sz val="10"/>
        <color rgb="FF000000"/>
        <rFont val="Arial"/>
        <family val="2"/>
      </rPr>
      <t>Police station vehicles : 4nos. Tippers &amp; 3nos. Auto tipper which are included in breakdown column. 4nos. new JCB 3DX received , 2nos. are in operation.</t>
    </r>
  </si>
  <si>
    <t>Working: , Backhoe loader-02, Tipper-05, Tractor-12</t>
  </si>
  <si>
    <t>All LMV nos. mentioned in deployment are own ( 60 Old + 40 New) . One Hookloader is in Police station since 02-10-2020.</t>
  </si>
  <si>
    <t>1 WCV IDLE DUE TO NO BOOKING</t>
  </si>
  <si>
    <t>Working: Tipper-16, Tractor-19 Idle:</t>
  </si>
  <si>
    <r>
      <t>Working</t>
    </r>
    <r>
      <rPr>
        <sz val="10"/>
        <color rgb="FF000000"/>
        <rFont val="Arial"/>
        <family val="2"/>
      </rPr>
      <t xml:space="preserve">: Auto tipper- 56, Excavator -01 , Tractor -01 , Compactor - 02 , Tipper -02 ,Vibro roller -01 , M&amp;M Jayo-03 ,Hookloader-02 , SuperLoader 2DXJCB -02 ,Backhoe loader - 01 </t>
    </r>
    <r>
      <rPr>
        <b/>
        <sz val="10"/>
        <color rgb="FF000000"/>
        <rFont val="Arial"/>
        <family val="2"/>
      </rPr>
      <t>Idle</t>
    </r>
    <r>
      <rPr>
        <sz val="10"/>
        <color rgb="FF000000"/>
        <rFont val="Arial"/>
        <family val="2"/>
      </rPr>
      <t xml:space="preserve">: Animal Carcass Vehicle.( deploys on requirement) . </t>
    </r>
    <r>
      <rPr>
        <b/>
        <sz val="10"/>
        <color rgb="FF000000"/>
        <rFont val="Arial"/>
        <family val="2"/>
      </rPr>
      <t xml:space="preserve">Breakdown </t>
    </r>
    <r>
      <rPr>
        <sz val="10"/>
        <color rgb="FF000000"/>
        <rFont val="Arial"/>
        <family val="2"/>
      </rPr>
      <t>: AutoTipper - 03,Compactor - 01,</t>
    </r>
  </si>
  <si>
    <t>Working: Front End Loader-01;Tipper-02,JCB Backhoeloader -01</t>
  </si>
  <si>
    <t>WORKING: 1 DOZERS(LANDFILL), 1 VIBRO ROLLER(LANDFILL), 2 EX 200(CIVIL WORK), 2 JCB 3DX(INCIN &amp; CIVIL WORKS), 1 FORKLIFT(INCIN),1 L&amp;T CASE 200 , , 2 TIPPERS
IDLE:</t>
  </si>
  <si>
    <r>
      <t>Working</t>
    </r>
    <r>
      <rPr>
        <sz val="10"/>
        <color rgb="FF000000"/>
        <rFont val="Arial"/>
        <family val="2"/>
      </rPr>
      <t xml:space="preserve">: Tipper-02, Tractor-02 ,Ex70-01 , ,Compactor-01 </t>
    </r>
    <r>
      <rPr>
        <b/>
        <sz val="10"/>
        <color rgb="FF000000"/>
        <rFont val="Arial"/>
        <family val="2"/>
      </rPr>
      <t>Idle</t>
    </r>
    <r>
      <rPr>
        <sz val="10"/>
        <color rgb="FF000000"/>
        <rFont val="Arial"/>
        <family val="2"/>
      </rPr>
      <t xml:space="preserve">:Tipper- 01, Tractor-01,Sweeping machine -01, </t>
    </r>
    <r>
      <rPr>
        <b/>
        <sz val="10"/>
        <color rgb="FF000000"/>
        <rFont val="Arial"/>
        <family val="2"/>
      </rPr>
      <t>Breakdown</t>
    </r>
    <r>
      <rPr>
        <sz val="10"/>
        <color rgb="FF000000"/>
        <rFont val="Arial"/>
        <family val="2"/>
      </rPr>
      <t xml:space="preserve"> - Tipper-02,Skid steer Loader Bobcat - 01</t>
    </r>
  </si>
  <si>
    <t>Working: Tractor-03, Backhoeloader-01, Tippers-02, Skid steer loader-01</t>
  </si>
  <si>
    <t>BB Hookloader Tyre procured from Ceat fitting work is in progress.</t>
  </si>
  <si>
    <t>Working: Excavator8T-01,Excavator14T-01 , Tipper-01</t>
  </si>
  <si>
    <r>
      <t>Working</t>
    </r>
    <r>
      <rPr>
        <sz val="10"/>
        <color rgb="FF000000"/>
        <rFont val="Arial"/>
        <family val="2"/>
      </rPr>
      <t xml:space="preserve"> : Auto tipper - 118 Hookloader-08 ,14cum Compactor- 03, </t>
    </r>
    <r>
      <rPr>
        <b/>
        <sz val="10"/>
        <color rgb="FF000000"/>
        <rFont val="Arial"/>
        <family val="2"/>
      </rPr>
      <t>Idle</t>
    </r>
    <r>
      <rPr>
        <sz val="10"/>
        <color rgb="FF000000"/>
        <rFont val="Arial"/>
        <family val="2"/>
      </rPr>
      <t xml:space="preserve">:Auto tipper - 54, Hookloader-03 </t>
    </r>
    <r>
      <rPr>
        <b/>
        <sz val="10"/>
        <color rgb="FF000000"/>
        <rFont val="Arial"/>
        <family val="2"/>
      </rPr>
      <t>Breakdown</t>
    </r>
    <r>
      <rPr>
        <sz val="10"/>
        <color rgb="FF000000"/>
        <rFont val="Arial"/>
        <family val="2"/>
      </rPr>
      <t xml:space="preserve"> - Auto Tipper -07,14cum Compactor- 00</t>
    </r>
  </si>
  <si>
    <t>WORKING:1 TIPPER (INTERNAL SHIFTING), 4 TIPPERS TKM
IDLE:</t>
  </si>
  <si>
    <t>WORKING: ,1 OPEN BODY 9MT
IDLE: 1 DOZER ,</t>
  </si>
  <si>
    <t>WORKING: 2 TPT VEHICLES, 
IDLE:</t>
  </si>
  <si>
    <t>WORKING: 2 10PLT, 1BHL, 1TRACTOR, 1 TIPPER
IDLE: 1 10PLT</t>
  </si>
  <si>
    <t>WORKING: 1 DOZER, 1 EX200, 1 TRACTOR, 2 OPEN BODY25MT, 1 OPEN BODY 17MT
IDLE:</t>
  </si>
  <si>
    <t>Breakdown Old Tipper got ready on 04-12-2020. Total R&amp;M spent 4.9Lac. including Cabin &amp; Body repiar.Hire from 2nos, decreased from 1no. Tipper</t>
  </si>
  <si>
    <t>Working: JS140 Excavator-01 , Tractor-01,,2DX Loader -02 ,Tipper-01 Idle: Ex70 -01 Breakdown -Tractor -01</t>
  </si>
  <si>
    <r>
      <t>Working:</t>
    </r>
    <r>
      <rPr>
        <sz val="10"/>
        <color rgb="FF000000"/>
        <rFont val="Arial"/>
        <family val="2"/>
      </rPr>
      <t xml:space="preserve"> Tipper-03, </t>
    </r>
    <r>
      <rPr>
        <b/>
        <sz val="10"/>
        <color rgb="FF000000"/>
        <rFont val="Arial"/>
        <family val="2"/>
      </rPr>
      <t>Breakdown</t>
    </r>
    <r>
      <rPr>
        <sz val="10"/>
        <color rgb="FF000000"/>
        <rFont val="Arial"/>
        <family val="2"/>
      </rPr>
      <t xml:space="preserve"> : Backhoe Loader-01 </t>
    </r>
  </si>
  <si>
    <t>Tailgate Fabrication work in progress. One 8cum declared scrap. 50nos. hookloader added for deployment. 22Nos. Hookloader deployed for operation &amp; 20Nos. Hookloader for Roadshow</t>
  </si>
  <si>
    <r>
      <t>Working</t>
    </r>
    <r>
      <rPr>
        <sz val="10"/>
        <color rgb="FF000000"/>
        <rFont val="Arial"/>
        <family val="2"/>
      </rPr>
      <t xml:space="preserve">: Vibro Roller-01, Tipper-02 , Excavator-01, 2DXL Loader-03 ,Backhoe loader-01,Loader-01 </t>
    </r>
    <r>
      <rPr>
        <b/>
        <sz val="10"/>
        <color rgb="FF000000"/>
        <rFont val="Arial"/>
        <family val="2"/>
      </rPr>
      <t>Idle</t>
    </r>
    <r>
      <rPr>
        <sz val="10"/>
        <color rgb="FF000000"/>
        <rFont val="Arial"/>
        <family val="2"/>
      </rPr>
      <t xml:space="preserve">:Tipper-01 </t>
    </r>
    <r>
      <rPr>
        <b/>
        <sz val="10"/>
        <color rgb="FF000000"/>
        <rFont val="Arial"/>
        <family val="2"/>
      </rPr>
      <t>Breakdown</t>
    </r>
    <r>
      <rPr>
        <sz val="10"/>
        <color rgb="FF000000"/>
        <rFont val="Arial"/>
        <family val="2"/>
      </rPr>
      <t xml:space="preserve">- </t>
    </r>
  </si>
  <si>
    <r>
      <t>Working</t>
    </r>
    <r>
      <rPr>
        <sz val="10"/>
        <color rgb="FF000000"/>
        <rFont val="Arial"/>
        <family val="2"/>
      </rPr>
      <t xml:space="preserve">: Auto tipper - 251; Hookloader - 04; Tipper -02 ,Compactor -05 </t>
    </r>
    <r>
      <rPr>
        <b/>
        <sz val="10"/>
        <color rgb="FF000000"/>
        <rFont val="Arial"/>
        <family val="2"/>
      </rPr>
      <t>Idle</t>
    </r>
    <r>
      <rPr>
        <sz val="10"/>
        <color rgb="FF000000"/>
        <rFont val="Arial"/>
        <family val="2"/>
      </rPr>
      <t xml:space="preserve">: , Hookloader -01 </t>
    </r>
    <r>
      <rPr>
        <b/>
        <sz val="10"/>
        <color rgb="FF000000"/>
        <rFont val="Arial"/>
        <family val="2"/>
      </rPr>
      <t>Breakdown</t>
    </r>
    <r>
      <rPr>
        <sz val="10"/>
        <color rgb="FF000000"/>
        <rFont val="Arial"/>
        <family val="2"/>
      </rPr>
      <t xml:space="preserve"> - Auto tipper - 07,Compactor -02,Hookloader -01,Tipper-01 </t>
    </r>
  </si>
  <si>
    <t>Fleet Deployment 11.12.2020</t>
  </si>
  <si>
    <t>IWM SITES FLEET DEPLOYMENT STATUS ON 11.12.2020</t>
  </si>
  <si>
    <t>WORKING: 2 JS205,1 BACK HOE LOADER,2 INTERNAL TIPPERS,1 EX-200,1 FORK LIFT (INCIN),2 INTERNAL TIPPERS,
IDLE: 3 20 PLTS, 2 22PLTS, 8 15 PLTS, 2 BODY VEHICLES 16T, 1 BODY VEHICLE 9T,3 AB CRANES, 1 18T TIPPER, 1 10T TIPPER,1 10 PLTS,1 PICKUP,1 5PLT</t>
  </si>
  <si>
    <t>WORKING: ,1 PICKUP ,1 Z-AXIS 210, 1 JS-205, 1 BACK HOE LOADER,1 TRACTOR,,1 JS140,2 FORK LIFT, 1 5 PLT, 3 10 PLT, 7 HYVA, 09 OPEN BODY, 4 15 PLT, 1 22 PLT, 1 AB CRANE,6 TIPPER, 1 DOZER, 2 22PLT
IDLE: 1 15PLT, 1 10PLT, 2 OPEN BODY</t>
  </si>
  <si>
    <t>WORKING: 1 PICK UP, 5 TPT , 1 HYVA, 2 BHL, 2 EXCAVATOR
IDLE:</t>
  </si>
  <si>
    <t>WORKING: 1 5PLT, 4 10PLT, 2 15PLT, 7 HYVA, 1 OPEN BODY, 1 TIPPER , 1 BHL, 1DOZER, 1 EX70 , 1 JS140 IDLE: 1 TRACTOR, 1 ROLLER, 1WCV</t>
  </si>
  <si>
    <t xml:space="preserve">WORKING: , 1 HYDUNDAI 200, 11 WCV, 1 EX200
IDLE: 
</t>
  </si>
  <si>
    <t>WORKING: 3 OPEN BODY 15T, 5 OPEN BODY 10T, 1 22PLT, 1 FORK LIFT, 1 ROLLER, 1 DOZER,1 15PLT, 1 10PLT
IDLE:</t>
  </si>
  <si>
    <t>WORKING: 4 OPEN BODY (TPT), 3 TIPPER (INTERNAL), 2 17T TIPPERS, 2 JCB3DX(BINS), 2 EX 200(LANDFILL), 1 JS81(BINS), 1 DOZER(LANDFILL), 1 ROLLER(LANDFILL), 1 FORKLIFT,1 TRACTOR
IDLE:</t>
  </si>
  <si>
    <t>WORKING: 1 FORKLIFT, 1 JS140, 1 15PLT, 2 10PLT, 1 5PLT, 2 TIPPER 15T,1 OPEN BODY 16T
IDLE:1 OPEN BODY7T, 1 22PLT, 1 VIBRO ROLLER</t>
  </si>
  <si>
    <t>WORKING: , 1EME,4 TPT VEHICLES
IDLE:</t>
  </si>
  <si>
    <t>WORKING: FORKLIFT(INCIN), 1 TRACTOR(GARDENING PURPOSE),1 VIBRO ROLLER, 1 10PLT, 2 5PLTS, 2 15PLT,2 OPEN BODY
IDLE: 1 5PLT,</t>
  </si>
  <si>
    <t>WORKING: 1 SANY 200(LANDFILL), 1 BHL
IDLE:1 EX 200(LANDFILL), 1 JS205,</t>
  </si>
  <si>
    <t>WORKING: 1 HYVA,1 JS205,1 TRACTOR ,1 FORK LIFT, 1 10PLT, 1 TIPPER, 2 22PLT
IDLE:,</t>
  </si>
  <si>
    <t>WORKING: 08 WCV 2 EME
IDLE:</t>
  </si>
  <si>
    <t>WORKING: 1 OPEN TIPPER 15T, 1 22PLT (WCV),1 15PLT, 1 OPEN TIPPER 9T(WCV), JS140, 1 TRACTOR, 1 COMPACTOR, 1 22PLT, 1 9PLT,
IDLE:1 15PLT,</t>
  </si>
  <si>
    <t>WORKING: JS205, 1 BHL. 1 TRACTOR,1 ROLLER,1 L&amp;T CASE, 1 TIPPER 9T, 1 10PLT, 1 15PLT.3 TIPPER 15T,1 TIPPER 9T
IDLE:</t>
  </si>
  <si>
    <t>WORKING: 1 DOZER, 4 WCV
IDLE:</t>
  </si>
  <si>
    <t>WORKING: 1 JS205, 1 OPEN TIPPER 9MT,1 VIBRO ROLLER, 1 15PLT,1OPEN TIPPER 
IDLE:, 1 VIBRO ROLLER, 1 10 PLT, 1 PICK UP</t>
  </si>
  <si>
    <t>WORKING:4 10T OPEN TIPPER(TPT), 1 JS205,9 16T OPEN TIPPER(TPT)
IDLE:</t>
  </si>
  <si>
    <t>WORKING: 1 EXCAVATOR,1 BHL, 1 ROLLER, 1 TRACTOR, 1 TIPPER, 1 OPEN BODY,
IDLE:</t>
  </si>
  <si>
    <r>
      <t>Working:</t>
    </r>
    <r>
      <rPr>
        <sz val="10"/>
        <color rgb="FF000000"/>
        <rFont val="Arial"/>
        <family val="2"/>
      </rPr>
      <t xml:space="preserve"> JS-140-01,Ex70-01, JS-130-01,,Skid steer loader-01, Tractor-01,Backhoe loader-01 , Tipper -01 </t>
    </r>
    <r>
      <rPr>
        <b/>
        <sz val="10"/>
        <color rgb="FF000000"/>
        <rFont val="Arial"/>
        <family val="2"/>
      </rPr>
      <t>Idle</t>
    </r>
    <r>
      <rPr>
        <sz val="10"/>
        <color rgb="FF000000"/>
        <rFont val="Arial"/>
        <family val="2"/>
      </rPr>
      <t xml:space="preserve">: </t>
    </r>
    <r>
      <rPr>
        <b/>
        <sz val="10"/>
        <color rgb="FF000000"/>
        <rFont val="Arial"/>
        <family val="2"/>
      </rPr>
      <t>Breakdown</t>
    </r>
    <r>
      <rPr>
        <sz val="10"/>
        <color rgb="FF000000"/>
        <rFont val="Arial"/>
        <family val="2"/>
      </rPr>
      <t xml:space="preserve"> - , </t>
    </r>
  </si>
  <si>
    <r>
      <t>Working</t>
    </r>
    <r>
      <rPr>
        <sz val="10"/>
        <color rgb="FF000000"/>
        <rFont val="Arial"/>
        <family val="2"/>
      </rPr>
      <t xml:space="preserve">: Auto tipper - 205 Super loader 2DX - 12, Hookloader-15, Ref.Compactor - 07, Tipper- 14, Water tanker - 02 , Tata 909 -07, Backhoe loader-03 </t>
    </r>
    <r>
      <rPr>
        <b/>
        <sz val="10"/>
        <color rgb="FF000000"/>
        <rFont val="Arial"/>
        <family val="2"/>
      </rPr>
      <t>Idle</t>
    </r>
    <r>
      <rPr>
        <sz val="10"/>
        <color rgb="FF000000"/>
        <rFont val="Arial"/>
        <family val="2"/>
      </rPr>
      <t xml:space="preserve">: Auto tipper - 72 , Hookloader-03 ,Ref.Compactor - 02, Backhoe Loader-02 ,Tipper-01 </t>
    </r>
    <r>
      <rPr>
        <b/>
        <sz val="10"/>
        <color rgb="FF000000"/>
        <rFont val="Arial"/>
        <family val="2"/>
      </rPr>
      <t>Breakdown</t>
    </r>
    <r>
      <rPr>
        <sz val="10"/>
        <color rgb="FF000000"/>
        <rFont val="Arial"/>
        <family val="2"/>
      </rPr>
      <t xml:space="preserve"> Tipper-05 ,Compactor-00 , ,Auto tipper -08,Loader-04.</t>
    </r>
  </si>
  <si>
    <r>
      <t>Working</t>
    </r>
    <r>
      <rPr>
        <sz val="10"/>
        <color rgb="FF000000"/>
        <rFont val="Arial"/>
        <family val="2"/>
      </rPr>
      <t xml:space="preserve">:; Excavator JCB New -07,Loader- 15 , Tipper- 11,Tractor -02,Vibro Rolller-01, Backhoe loader -01 </t>
    </r>
    <r>
      <rPr>
        <b/>
        <sz val="10"/>
        <color rgb="FF000000"/>
        <rFont val="Arial"/>
        <family val="2"/>
      </rPr>
      <t>Idle</t>
    </r>
    <r>
      <rPr>
        <sz val="10"/>
        <color rgb="FF000000"/>
        <rFont val="Arial"/>
        <family val="2"/>
      </rPr>
      <t xml:space="preserve">: Excavator Hitachi -04 </t>
    </r>
    <r>
      <rPr>
        <b/>
        <sz val="10"/>
        <color rgb="FF000000"/>
        <rFont val="Arial"/>
        <family val="2"/>
      </rPr>
      <t>Breakdown</t>
    </r>
    <r>
      <rPr>
        <sz val="10"/>
        <color rgb="FF000000"/>
        <rFont val="Arial"/>
        <family val="2"/>
      </rPr>
      <t xml:space="preserve"> - Loader-03</t>
    </r>
  </si>
  <si>
    <r>
      <t>Working</t>
    </r>
    <r>
      <rPr>
        <sz val="10"/>
        <color rgb="FF000000"/>
        <rFont val="Arial"/>
        <family val="2"/>
      </rPr>
      <t xml:space="preserve">: 14cum Compactor-03, 08cum Compactor-07 Hookloader-27 </t>
    </r>
    <r>
      <rPr>
        <b/>
        <sz val="10"/>
        <color rgb="FF000000"/>
        <rFont val="Arial"/>
        <family val="2"/>
      </rPr>
      <t>Idle: Hookloader-17 Breakdown</t>
    </r>
    <r>
      <rPr>
        <sz val="10"/>
        <color rgb="FF000000"/>
        <rFont val="Arial"/>
        <family val="2"/>
      </rPr>
      <t>:, 14cum Compactor-03, 08cum Compactor-02 , Hookloader-03</t>
    </r>
  </si>
  <si>
    <r>
      <t>Working</t>
    </r>
    <r>
      <rPr>
        <sz val="10"/>
        <color rgb="FF000000"/>
        <rFont val="Arial"/>
        <family val="2"/>
      </rPr>
      <t xml:space="preserve">: Tipper - 23, Excavator-10, Backhoe loader-02, Super loader -07 , Tractor-11 , Water tanker -02 , , FEL-04 , Skid steer loader -01 , Vibro Roller-01, Diesel browser- 01 </t>
    </r>
    <r>
      <rPr>
        <b/>
        <sz val="10"/>
        <color rgb="FF000000"/>
        <rFont val="Arial"/>
        <family val="2"/>
      </rPr>
      <t>Idle:</t>
    </r>
    <r>
      <rPr>
        <sz val="10"/>
        <color rgb="FF000000"/>
        <rFont val="Arial"/>
        <family val="2"/>
      </rPr>
      <t xml:space="preserve"> Dozer-01, FEL-01 </t>
    </r>
    <r>
      <rPr>
        <b/>
        <sz val="10"/>
        <color rgb="FF000000"/>
        <rFont val="Arial"/>
        <family val="2"/>
      </rPr>
      <t>Breakdown</t>
    </r>
    <r>
      <rPr>
        <sz val="10"/>
        <color rgb="FF000000"/>
        <rFont val="Arial"/>
        <family val="2"/>
      </rPr>
      <t xml:space="preserve"> - Tipper-03 ,Loader-01 ,Palfinger Crane-01, </t>
    </r>
  </si>
  <si>
    <r>
      <t>Working</t>
    </r>
    <r>
      <rPr>
        <sz val="10"/>
        <color rgb="FF000000"/>
        <rFont val="Arial"/>
        <family val="2"/>
      </rPr>
      <t xml:space="preserve">: Tipper -01 , DP-02 , Compactor -02 , Auto tipper-16, Tractor-01, Excavator(JS140)-01 , Skid steer loader-01, Auto -02 (NN) DP-01 </t>
    </r>
    <r>
      <rPr>
        <b/>
        <sz val="10"/>
        <color rgb="FF000000"/>
        <rFont val="Arial"/>
        <family val="2"/>
      </rPr>
      <t>Idle</t>
    </r>
    <r>
      <rPr>
        <sz val="10"/>
        <color rgb="FF000000"/>
        <rFont val="Arial"/>
        <family val="2"/>
      </rPr>
      <t xml:space="preserve">: </t>
    </r>
    <r>
      <rPr>
        <b/>
        <sz val="10"/>
        <color rgb="FF000000"/>
        <rFont val="Arial"/>
        <family val="2"/>
      </rPr>
      <t>Breakdown</t>
    </r>
    <r>
      <rPr>
        <sz val="10"/>
        <color rgb="FF000000"/>
        <rFont val="Arial"/>
        <family val="2"/>
      </rPr>
      <t xml:space="preserve"> 14cum Compactor-01 (NN), </t>
    </r>
  </si>
  <si>
    <r>
      <t>Working</t>
    </r>
    <r>
      <rPr>
        <sz val="10"/>
        <color rgb="FF000000"/>
        <rFont val="Arial"/>
        <family val="2"/>
      </rPr>
      <t xml:space="preserve">: Auto tipper- 99 , Hookloader-06,14cum Compactor- 02, , Tipper-02, , Water-Tractor -01 ,3DX Backhoe loader -02,,FEL-01, M&amp;M Jayo-06,Tractor Trailer -01, Excavator(JS205)-01 </t>
    </r>
    <r>
      <rPr>
        <b/>
        <sz val="10"/>
        <color rgb="FF000000"/>
        <rFont val="Arial"/>
        <family val="2"/>
      </rPr>
      <t>Idle</t>
    </r>
    <r>
      <rPr>
        <sz val="10"/>
        <color rgb="FF000000"/>
        <rFont val="Arial"/>
        <family val="2"/>
      </rPr>
      <t xml:space="preserve">: M&amp;M Jayo-03,M&amp;M Tipper-02, Auto tipper-06 ,Tractor-01 </t>
    </r>
    <r>
      <rPr>
        <b/>
        <sz val="10"/>
        <color rgb="FF000000"/>
        <rFont val="Arial"/>
        <family val="2"/>
      </rPr>
      <t>Breakdown</t>
    </r>
    <r>
      <rPr>
        <sz val="10"/>
        <color rgb="FF000000"/>
        <rFont val="Arial"/>
        <family val="2"/>
      </rPr>
      <t xml:space="preserve"> - Hookloader-02, , FEL-01 , Ex-13T-01</t>
    </r>
  </si>
  <si>
    <r>
      <t>Working</t>
    </r>
    <r>
      <rPr>
        <sz val="10"/>
        <color rgb="FF000000"/>
        <rFont val="Arial"/>
        <family val="2"/>
      </rPr>
      <t xml:space="preserve"> : Sweeping Machine - 04, Bolero -01,Water Jet Machining-01 </t>
    </r>
    <r>
      <rPr>
        <b/>
        <sz val="10"/>
        <color rgb="FF000000"/>
        <rFont val="Arial"/>
        <family val="2"/>
      </rPr>
      <t>Idle</t>
    </r>
    <r>
      <rPr>
        <sz val="10"/>
        <color rgb="FF000000"/>
        <rFont val="Arial"/>
        <family val="2"/>
      </rPr>
      <t xml:space="preserve">: </t>
    </r>
    <r>
      <rPr>
        <b/>
        <sz val="10"/>
        <color rgb="FF000000"/>
        <rFont val="Arial"/>
        <family val="2"/>
      </rPr>
      <t>Breakdown</t>
    </r>
    <r>
      <rPr>
        <sz val="10"/>
        <color rgb="FF000000"/>
        <rFont val="Arial"/>
        <family val="2"/>
      </rPr>
      <t xml:space="preserve"> - Sweeping machine -02</t>
    </r>
  </si>
  <si>
    <r>
      <t>Working</t>
    </r>
    <r>
      <rPr>
        <sz val="10"/>
        <color rgb="FF000000"/>
        <rFont val="Arial"/>
        <family val="2"/>
      </rPr>
      <t xml:space="preserve">: Compactor - 06, Auto tipper - 12 </t>
    </r>
    <r>
      <rPr>
        <b/>
        <sz val="10"/>
        <color rgb="FF000000"/>
        <rFont val="Arial"/>
        <family val="2"/>
      </rPr>
      <t>Idle</t>
    </r>
    <r>
      <rPr>
        <sz val="10"/>
        <color rgb="FF000000"/>
        <rFont val="Arial"/>
        <family val="2"/>
      </rPr>
      <t xml:space="preserve">: Compactor - 00,Auto tipper-02 </t>
    </r>
    <r>
      <rPr>
        <b/>
        <sz val="10"/>
        <color rgb="FF000000"/>
        <rFont val="Arial"/>
        <family val="2"/>
      </rPr>
      <t>Breakdown</t>
    </r>
    <r>
      <rPr>
        <sz val="10"/>
        <color rgb="FF000000"/>
        <rFont val="Arial"/>
        <family val="2"/>
      </rPr>
      <t>- Auto tipper -01 ,Compactor -02</t>
    </r>
  </si>
  <si>
    <r>
      <t>Working</t>
    </r>
    <r>
      <rPr>
        <sz val="10"/>
        <color rgb="FF000000"/>
        <rFont val="Arial"/>
        <family val="2"/>
      </rPr>
      <t xml:space="preserve">: Auto Tipper - 79; DP-06, Refuse Compactor -05 Tata407 Tipper- 03, Hookloader-03 </t>
    </r>
    <r>
      <rPr>
        <b/>
        <sz val="10"/>
        <color rgb="FF000000"/>
        <rFont val="Arial"/>
        <family val="2"/>
      </rPr>
      <t>Idle</t>
    </r>
    <r>
      <rPr>
        <sz val="10"/>
        <color rgb="FF000000"/>
        <rFont val="Arial"/>
        <family val="2"/>
      </rPr>
      <t xml:space="preserve">: Hookloader-02, Auto tipper-11 </t>
    </r>
    <r>
      <rPr>
        <b/>
        <sz val="10"/>
        <color rgb="FF000000"/>
        <rFont val="Arial"/>
        <family val="2"/>
      </rPr>
      <t>Breakdown</t>
    </r>
    <r>
      <rPr>
        <sz val="10"/>
        <color rgb="FF000000"/>
        <rFont val="Arial"/>
        <family val="2"/>
      </rPr>
      <t xml:space="preserve"> - Auto tipper-10 ,Compactor-01 ,Tata407 Tipper-01</t>
    </r>
  </si>
  <si>
    <r>
      <t>Working</t>
    </r>
    <r>
      <rPr>
        <sz val="10"/>
        <color rgb="FF000000"/>
        <rFont val="Arial"/>
        <family val="2"/>
      </rPr>
      <t xml:space="preserve">: Auto tipper - 52 Hookloader-04, 14cumCompactor -02 ,M&amp;M Jayo - 02 ,Excavator JCB 215LC -01 Superloader 2DXL-02, JCB 3DXL -01 </t>
    </r>
    <r>
      <rPr>
        <b/>
        <sz val="10"/>
        <color rgb="FF000000"/>
        <rFont val="Arial"/>
        <family val="2"/>
      </rPr>
      <t>Idle</t>
    </r>
    <r>
      <rPr>
        <sz val="10"/>
        <color rgb="FF000000"/>
        <rFont val="Arial"/>
        <family val="2"/>
      </rPr>
      <t xml:space="preserve"> : Auto tipper - 43, M&amp;M Jayo - 09,Tipper-02 </t>
    </r>
    <r>
      <rPr>
        <b/>
        <sz val="10"/>
        <color rgb="FF000000"/>
        <rFont val="Arial"/>
        <family val="2"/>
      </rPr>
      <t>Breakdown</t>
    </r>
    <r>
      <rPr>
        <sz val="10"/>
        <color rgb="FF000000"/>
        <rFont val="Arial"/>
        <family val="2"/>
      </rPr>
      <t>- Auto tipper-09, 14cum Compactor-02, Hookloader-01</t>
    </r>
  </si>
  <si>
    <r>
      <t>Working</t>
    </r>
    <r>
      <rPr>
        <sz val="10"/>
        <color rgb="FF000000"/>
        <rFont val="Arial"/>
        <family val="2"/>
      </rPr>
      <t xml:space="preserve">: Auto tipper - 58 Hookloader-02, Refuse Compactor -01, M&amp;M Jayo-03 ,Superloader 2DX -01 </t>
    </r>
    <r>
      <rPr>
        <b/>
        <sz val="10"/>
        <color rgb="FF000000"/>
        <rFont val="Arial"/>
        <family val="2"/>
      </rPr>
      <t>Idle</t>
    </r>
    <r>
      <rPr>
        <sz val="10"/>
        <color rgb="FF000000"/>
        <rFont val="Arial"/>
        <family val="2"/>
      </rPr>
      <t xml:space="preserve"> : Hookloader-02 ,Auto tipper - 04 , </t>
    </r>
    <r>
      <rPr>
        <b/>
        <sz val="10"/>
        <color rgb="FF000000"/>
        <rFont val="Arial"/>
        <family val="2"/>
      </rPr>
      <t>Breakdown</t>
    </r>
    <r>
      <rPr>
        <sz val="10"/>
        <color rgb="FF000000"/>
        <rFont val="Arial"/>
        <family val="2"/>
      </rPr>
      <t xml:space="preserve">- Auto tipper-08 , M&amp;M Jayo-01 </t>
    </r>
  </si>
  <si>
    <r>
      <t>Working</t>
    </r>
    <r>
      <rPr>
        <sz val="10"/>
        <color rgb="FF000000"/>
        <rFont val="Arial"/>
        <family val="2"/>
      </rPr>
      <t xml:space="preserve">: Auto tipper- 58, Tipper -04, 14cum Compactor -06,Tractor -01, ,Excavator -01(JS205) ,Backhoe Loader-03 </t>
    </r>
    <r>
      <rPr>
        <b/>
        <sz val="10"/>
        <color rgb="FF000000"/>
        <rFont val="Arial"/>
        <family val="2"/>
      </rPr>
      <t>Idle</t>
    </r>
    <r>
      <rPr>
        <sz val="10"/>
        <color rgb="FF000000"/>
        <rFont val="Arial"/>
        <family val="2"/>
      </rPr>
      <t xml:space="preserve">: Auto tipper:01, Auto tipper -15 (From Dhanbad), Compactor-01,Excavator -01(JS140) </t>
    </r>
    <r>
      <rPr>
        <b/>
        <sz val="10"/>
        <color rgb="FF000000"/>
        <rFont val="Arial"/>
        <family val="2"/>
      </rPr>
      <t>Breakdown</t>
    </r>
    <r>
      <rPr>
        <sz val="10"/>
        <color rgb="FF000000"/>
        <rFont val="Arial"/>
        <family val="2"/>
      </rPr>
      <t>- Auto tipper-04,Compactor -01,</t>
    </r>
  </si>
  <si>
    <r>
      <t>Working</t>
    </r>
    <r>
      <rPr>
        <sz val="10"/>
        <color rgb="FF000000"/>
        <rFont val="Arial"/>
        <family val="2"/>
      </rPr>
      <t xml:space="preserve">: Excavator 20T - 01 , Tractor -01 ,Backhoe loader-02 ,M&amp;M Tipper -05 </t>
    </r>
    <r>
      <rPr>
        <b/>
        <sz val="10"/>
        <color rgb="FF000000"/>
        <rFont val="Arial"/>
        <family val="2"/>
      </rPr>
      <t>Idle</t>
    </r>
    <r>
      <rPr>
        <sz val="10"/>
        <color rgb="FF000000"/>
        <rFont val="Arial"/>
        <family val="2"/>
      </rPr>
      <t xml:space="preserve">: Vibro Roller -01 , </t>
    </r>
    <r>
      <rPr>
        <b/>
        <sz val="10"/>
        <color rgb="FF000000"/>
        <rFont val="Arial"/>
        <family val="2"/>
      </rPr>
      <t>Breakdown</t>
    </r>
    <r>
      <rPr>
        <sz val="10"/>
        <color rgb="FF000000"/>
        <rFont val="Arial"/>
        <family val="2"/>
      </rPr>
      <t xml:space="preserve"> -</t>
    </r>
  </si>
  <si>
    <r>
      <t>Working</t>
    </r>
    <r>
      <rPr>
        <sz val="10"/>
        <color rgb="FF000000"/>
        <rFont val="Arial"/>
        <family val="2"/>
      </rPr>
      <t xml:space="preserve"> : Auto tipper - 118 Hookloader-08 ,14cum Compactor- 03, </t>
    </r>
    <r>
      <rPr>
        <b/>
        <sz val="10"/>
        <color rgb="FF000000"/>
        <rFont val="Arial"/>
        <family val="2"/>
      </rPr>
      <t>Idle</t>
    </r>
    <r>
      <rPr>
        <sz val="10"/>
        <color rgb="FF000000"/>
        <rFont val="Arial"/>
        <family val="2"/>
      </rPr>
      <t xml:space="preserve">:Auto tipper - 54, Hookloader-03 </t>
    </r>
    <r>
      <rPr>
        <b/>
        <sz val="10"/>
        <color rgb="FF000000"/>
        <rFont val="Arial"/>
        <family val="2"/>
      </rPr>
      <t>Breakdown</t>
    </r>
    <r>
      <rPr>
        <sz val="10"/>
        <color rgb="FF000000"/>
        <rFont val="Arial"/>
        <family val="2"/>
      </rPr>
      <t xml:space="preserve"> - Auto Tipper -06,14cum Compactor- 00</t>
    </r>
  </si>
  <si>
    <t>MSW SITES FLEET DEPLOYMENT ON 11.12.2020</t>
  </si>
  <si>
    <t>BMW SITES FLEET DEPLOYMENT STATUS ON 11.12.2020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</si>
</sst>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font>
      <sz val="11"/>
      <color theme="1"/>
      <name val="Calibri"/>
      <family val="2"/>
      <scheme val="minor"/>
    </font>
    <font>
      <b/>
      <sz val="10"/>
      <color theme="1"/>
      <name val="Arial"/>
      <family val="2"/>
    </font>
    <font>
      <sz val="10"/>
      <color theme="1"/>
      <name val="Arial"/>
      <family val="2"/>
    </font>
    <font>
      <sz val="10"/>
      <color rgb="FFFF0000"/>
      <name val="Arial"/>
      <family val="2"/>
    </font>
    <font>
      <b/>
      <sz val="12"/>
      <color theme="1"/>
      <name val="Arial"/>
      <family val="2"/>
    </font>
    <font>
      <b/>
      <sz val="12"/>
      <color theme="1"/>
      <name val="Calibri"/>
      <family val="2"/>
      <scheme val="minor"/>
    </font>
    <font>
      <b/>
      <sz val="14"/>
      <color theme="1"/>
      <name val="Calibri"/>
      <family val="2"/>
      <scheme val="minor"/>
    </font>
    <font>
      <sz val="11"/>
      <color theme="1"/>
      <name val="Calibri"/>
      <family val="2"/>
      <scheme val="minor"/>
    </font>
    <font>
      <b/>
      <sz val="11"/>
      <color theme="1"/>
      <name val="Calibri"/>
      <family val="2"/>
      <scheme val="minor"/>
    </font>
    <font>
      <sz val="10"/>
      <color rgb="FF000000"/>
      <name val="Arial"/>
      <family val="2"/>
    </font>
    <font>
      <sz val="12"/>
      <name val="Calibri"/>
      <family val="2"/>
      <scheme val="minor"/>
    </font>
    <font>
      <sz val="10"/>
      <color rgb="FF3C4043"/>
      <name val="Arial"/>
      <family val="2"/>
    </font>
    <font>
      <sz val="10"/>
      <color rgb="FF434343"/>
      <name val="Arial"/>
      <family val="2"/>
    </font>
    <font>
      <b/>
      <sz val="10"/>
      <color rgb="FF000000"/>
      <name val="Arial"/>
      <family val="2"/>
    </font>
    <font>
      <sz val="10"/>
      <color rgb="FF000000"/>
      <name val="Roboto"/>
    </font>
    <font>
      <sz val="10"/>
      <name val="Arial"/>
      <family val="2"/>
    </font>
    <font>
      <b/>
      <i/>
      <sz val="10"/>
      <color rgb="FF000000"/>
      <name val="Arial"/>
      <family val="2"/>
    </font>
    <font>
      <i/>
      <sz val="10"/>
      <color rgb="FF000000"/>
      <name val="Arial"/>
      <family val="2"/>
    </font>
    <font>
      <sz val="14"/>
      <color theme="1"/>
      <name val="Calibri"/>
      <family val="2"/>
      <scheme val="minor"/>
    </font>
  </fonts>
  <fills count="9">
    <fill>
      <patternFill patternType="none"/>
    </fill>
    <fill>
      <patternFill patternType="gray125"/>
    </fill>
    <fill>
      <patternFill patternType="solid">
        <fgColor rgb="FFFFFFFF"/>
        <bgColor indexed="64"/>
      </patternFill>
    </fill>
    <fill>
      <patternFill patternType="solid">
        <fgColor rgb="FF93C47D"/>
        <bgColor indexed="64"/>
      </patternFill>
    </fill>
    <fill>
      <patternFill patternType="solid">
        <fgColor theme="0"/>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rgb="FF6FA8DC"/>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thin">
        <color indexed="64"/>
      </left>
      <right/>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9" fontId="7" fillId="0" borderId="0" applyFont="0" applyFill="0" applyBorder="0" applyAlignment="0" applyProtection="0"/>
  </cellStyleXfs>
  <cellXfs count="142">
    <xf numFmtId="0" fontId="0" fillId="0" borderId="0" xfId="0"/>
    <xf numFmtId="0" fontId="2" fillId="2" borderId="1" xfId="0" applyFont="1" applyFill="1" applyBorder="1" applyAlignment="1">
      <alignment horizontal="center" vertical="center" wrapText="1"/>
    </xf>
    <xf numFmtId="0" fontId="2" fillId="2" borderId="3" xfId="0" applyFont="1" applyFill="1" applyBorder="1" applyAlignment="1">
      <alignment vertical="center" wrapText="1"/>
    </xf>
    <xf numFmtId="0" fontId="2" fillId="0" borderId="0" xfId="0" applyFont="1" applyBorder="1" applyAlignment="1">
      <alignment wrapText="1"/>
    </xf>
    <xf numFmtId="0" fontId="0" fillId="0" borderId="0" xfId="0" applyAlignment="1">
      <alignment horizontal="center"/>
    </xf>
    <xf numFmtId="9" fontId="4" fillId="0" borderId="4" xfId="0" applyNumberFormat="1" applyFont="1" applyBorder="1" applyAlignment="1">
      <alignment horizontal="center" wrapText="1"/>
    </xf>
    <xf numFmtId="0" fontId="0" fillId="0" borderId="2" xfId="0" applyBorder="1" applyAlignment="1">
      <alignment horizontal="center" vertical="center"/>
    </xf>
    <xf numFmtId="164" fontId="0" fillId="0" borderId="0" xfId="1" applyNumberFormat="1" applyFont="1"/>
    <xf numFmtId="0" fontId="0" fillId="0" borderId="6" xfId="0"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0" fillId="0" borderId="1" xfId="0" applyBorder="1" applyAlignment="1">
      <alignment vertical="center"/>
    </xf>
    <xf numFmtId="0" fontId="0" fillId="0" borderId="1" xfId="0" applyBorder="1" applyAlignment="1">
      <alignment horizontal="center" vertical="center"/>
    </xf>
    <xf numFmtId="0" fontId="0" fillId="0" borderId="1" xfId="0" applyBorder="1"/>
    <xf numFmtId="0" fontId="0" fillId="0" borderId="1" xfId="0" applyBorder="1" applyAlignment="1">
      <alignment horizontal="center"/>
    </xf>
    <xf numFmtId="0" fontId="0" fillId="0" borderId="5" xfId="0" applyFill="1" applyBorder="1"/>
    <xf numFmtId="0" fontId="0" fillId="0" borderId="1" xfId="0" applyFill="1" applyBorder="1"/>
    <xf numFmtId="0" fontId="8" fillId="0" borderId="1" xfId="0" applyFont="1" applyBorder="1" applyAlignment="1">
      <alignment horizontal="right"/>
    </xf>
    <xf numFmtId="0" fontId="8" fillId="0" borderId="1" xfId="0" applyFont="1" applyBorder="1"/>
    <xf numFmtId="0" fontId="2" fillId="0" borderId="1" xfId="0" applyFont="1" applyBorder="1" applyAlignment="1">
      <alignment horizontal="center" vertical="center" wrapText="1"/>
    </xf>
    <xf numFmtId="0" fontId="0" fillId="0" borderId="0" xfId="0" applyAlignment="1">
      <alignment horizontal="center" vertical="center"/>
    </xf>
    <xf numFmtId="9" fontId="0" fillId="0" borderId="0" xfId="1" applyFont="1"/>
    <xf numFmtId="0" fontId="10" fillId="4" borderId="1" xfId="0" applyFont="1" applyFill="1" applyBorder="1" applyAlignment="1">
      <alignment horizontal="left"/>
    </xf>
    <xf numFmtId="0" fontId="10" fillId="4" borderId="1" xfId="0" applyFont="1" applyFill="1" applyBorder="1" applyAlignment="1">
      <alignment horizontal="left" vertical="center"/>
    </xf>
    <xf numFmtId="0" fontId="1" fillId="2" borderId="1" xfId="0" applyFont="1" applyFill="1" applyBorder="1" applyAlignment="1">
      <alignment horizontal="center" vertical="center" wrapText="1"/>
    </xf>
    <xf numFmtId="9" fontId="2" fillId="0" borderId="0" xfId="1" applyFont="1" applyBorder="1" applyAlignment="1">
      <alignment horizontal="center" vertical="center" wrapText="1"/>
    </xf>
    <xf numFmtId="9" fontId="4" fillId="0" borderId="0" xfId="0" applyNumberFormat="1" applyFont="1" applyBorder="1" applyAlignment="1">
      <alignment horizontal="center" wrapText="1"/>
    </xf>
    <xf numFmtId="0" fontId="5" fillId="0" borderId="1" xfId="0" applyFont="1" applyBorder="1" applyAlignment="1">
      <alignment horizontal="center"/>
    </xf>
    <xf numFmtId="0" fontId="5" fillId="5" borderId="1" xfId="0" applyFont="1" applyFill="1" applyBorder="1"/>
    <xf numFmtId="9" fontId="5" fillId="5" borderId="1" xfId="0" applyNumberFormat="1" applyFont="1" applyFill="1" applyBorder="1" applyAlignment="1">
      <alignment horizontal="center"/>
    </xf>
    <xf numFmtId="0" fontId="4" fillId="0" borderId="9" xfId="0" applyFont="1" applyBorder="1" applyAlignment="1">
      <alignment horizontal="center" wrapText="1"/>
    </xf>
    <xf numFmtId="0" fontId="0" fillId="0" borderId="12" xfId="0" applyBorder="1" applyAlignment="1">
      <alignment horizontal="center" vertical="center"/>
    </xf>
    <xf numFmtId="0" fontId="1" fillId="0" borderId="15" xfId="0" applyFont="1" applyBorder="1" applyAlignment="1">
      <alignment horizontal="center" vertical="center" wrapText="1"/>
    </xf>
    <xf numFmtId="0" fontId="10" fillId="0" borderId="1" xfId="0" applyFont="1" applyFill="1" applyBorder="1" applyAlignment="1">
      <alignment horizontal="left"/>
    </xf>
    <xf numFmtId="0" fontId="2" fillId="2" borderId="1" xfId="0" applyFont="1" applyFill="1" applyBorder="1" applyAlignment="1">
      <alignment horizontal="center" vertical="center"/>
    </xf>
    <xf numFmtId="0" fontId="2" fillId="0" borderId="0" xfId="0" applyFont="1" applyBorder="1" applyAlignment="1">
      <alignment horizontal="center" wrapText="1"/>
    </xf>
    <xf numFmtId="164" fontId="0" fillId="0" borderId="0" xfId="1" applyNumberFormat="1" applyFont="1" applyAlignment="1">
      <alignment horizontal="center"/>
    </xf>
    <xf numFmtId="0" fontId="0" fillId="0" borderId="0" xfId="0" applyAlignment="1">
      <alignment vertical="center"/>
    </xf>
    <xf numFmtId="0" fontId="1" fillId="0" borderId="17" xfId="0" applyFont="1" applyBorder="1" applyAlignment="1">
      <alignment horizontal="center" vertical="center" wrapText="1"/>
    </xf>
    <xf numFmtId="0" fontId="1" fillId="0" borderId="18"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20" xfId="0" applyFont="1" applyBorder="1" applyAlignment="1">
      <alignment horizontal="center" vertical="center" wrapText="1"/>
    </xf>
    <xf numFmtId="0" fontId="1" fillId="0" borderId="15" xfId="0" applyFont="1" applyFill="1" applyBorder="1" applyAlignment="1">
      <alignment horizontal="center" vertical="center" wrapText="1"/>
    </xf>
    <xf numFmtId="0" fontId="2" fillId="0" borderId="7" xfId="0" applyFont="1" applyBorder="1" applyAlignment="1">
      <alignment horizontal="center" vertical="center" wrapText="1"/>
    </xf>
    <xf numFmtId="0" fontId="9" fillId="2" borderId="1"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0" borderId="13" xfId="0" applyFont="1" applyBorder="1" applyAlignment="1">
      <alignment horizontal="center" vertical="center" wrapText="1"/>
    </xf>
    <xf numFmtId="0" fontId="9" fillId="0" borderId="1" xfId="0" applyFont="1" applyBorder="1" applyAlignment="1">
      <alignment vertical="center" wrapText="1"/>
    </xf>
    <xf numFmtId="0" fontId="3" fillId="2" borderId="1" xfId="0" applyFont="1" applyFill="1" applyBorder="1" applyAlignment="1">
      <alignment vertical="center" wrapText="1"/>
    </xf>
    <xf numFmtId="0" fontId="2" fillId="0" borderId="16" xfId="0" applyFont="1" applyBorder="1" applyAlignment="1">
      <alignment wrapText="1"/>
    </xf>
    <xf numFmtId="0" fontId="0" fillId="0" borderId="4" xfId="0" applyBorder="1"/>
    <xf numFmtId="0" fontId="11" fillId="2" borderId="1" xfId="0" applyFont="1" applyFill="1" applyBorder="1" applyAlignment="1">
      <alignment horizontal="center" vertical="center" wrapText="1"/>
    </xf>
    <xf numFmtId="0" fontId="12" fillId="0" borderId="7"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4" xfId="0" applyFont="1" applyBorder="1" applyAlignment="1">
      <alignment horizontal="center" vertical="center" wrapText="1"/>
    </xf>
    <xf numFmtId="0" fontId="2" fillId="0" borderId="4" xfId="0" applyFont="1" applyBorder="1" applyAlignment="1">
      <alignment horizontal="center" vertical="center" wrapText="1"/>
    </xf>
    <xf numFmtId="0" fontId="2" fillId="4" borderId="1" xfId="0" applyFont="1" applyFill="1" applyBorder="1" applyAlignment="1">
      <alignment horizontal="center" vertical="center" wrapText="1"/>
    </xf>
    <xf numFmtId="0" fontId="9" fillId="0" borderId="3" xfId="0" applyFont="1" applyBorder="1" applyAlignment="1">
      <alignment vertical="center" wrapText="1"/>
    </xf>
    <xf numFmtId="0" fontId="0" fillId="0" borderId="1" xfId="0" applyFont="1" applyBorder="1"/>
    <xf numFmtId="0" fontId="9"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9" fillId="0" borderId="13" xfId="0" applyFont="1" applyBorder="1" applyAlignment="1">
      <alignment horizontal="center" vertical="center" wrapText="1"/>
    </xf>
    <xf numFmtId="0" fontId="13" fillId="0" borderId="1" xfId="0" applyFont="1" applyBorder="1" applyAlignment="1">
      <alignment vertical="center" wrapText="1"/>
    </xf>
    <xf numFmtId="9" fontId="0" fillId="0" borderId="0" xfId="1" applyFont="1" applyAlignment="1">
      <alignment horizontal="center"/>
    </xf>
    <xf numFmtId="0" fontId="9" fillId="0" borderId="1" xfId="0" applyFont="1" applyBorder="1" applyAlignment="1">
      <alignment wrapText="1"/>
    </xf>
    <xf numFmtId="1" fontId="0" fillId="0" borderId="0" xfId="0" applyNumberFormat="1"/>
    <xf numFmtId="0" fontId="2" fillId="4" borderId="25" xfId="0" applyFont="1" applyFill="1" applyBorder="1" applyAlignment="1">
      <alignment horizontal="center" vertical="center" wrapText="1"/>
    </xf>
    <xf numFmtId="0" fontId="2" fillId="2" borderId="25" xfId="0" applyFont="1" applyFill="1" applyBorder="1" applyAlignment="1">
      <alignment horizontal="center" vertical="center" wrapText="1"/>
    </xf>
    <xf numFmtId="0" fontId="1" fillId="2" borderId="26"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24" xfId="0" applyFont="1" applyFill="1" applyBorder="1" applyAlignment="1">
      <alignment horizontal="center" vertical="center" wrapText="1"/>
    </xf>
    <xf numFmtId="0" fontId="2" fillId="2" borderId="26" xfId="0" applyFont="1" applyFill="1" applyBorder="1" applyAlignment="1">
      <alignment horizontal="center" vertical="center" wrapText="1"/>
    </xf>
    <xf numFmtId="0" fontId="10" fillId="4" borderId="13" xfId="0" applyFont="1" applyFill="1" applyBorder="1" applyAlignment="1">
      <alignment horizontal="left"/>
    </xf>
    <xf numFmtId="0" fontId="1" fillId="4"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27" xfId="0" applyFont="1" applyFill="1" applyBorder="1" applyAlignment="1">
      <alignment horizontal="center" vertical="center" wrapText="1"/>
    </xf>
    <xf numFmtId="0" fontId="2" fillId="2" borderId="27"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0" fillId="0" borderId="13" xfId="0" applyFont="1" applyBorder="1"/>
    <xf numFmtId="0" fontId="2" fillId="2" borderId="14" xfId="0" applyFont="1" applyFill="1" applyBorder="1" applyAlignment="1">
      <alignment vertical="center" wrapText="1"/>
    </xf>
    <xf numFmtId="0" fontId="0" fillId="0" borderId="2" xfId="0" applyFill="1" applyBorder="1" applyAlignment="1">
      <alignment horizontal="center" vertical="center"/>
    </xf>
    <xf numFmtId="0" fontId="0" fillId="0" borderId="6" xfId="0" applyFill="1" applyBorder="1" applyAlignment="1">
      <alignment horizontal="center" vertical="center"/>
    </xf>
    <xf numFmtId="0" fontId="10" fillId="0" borderId="7" xfId="0" applyFont="1" applyFill="1" applyBorder="1" applyAlignment="1">
      <alignment horizontal="left"/>
    </xf>
    <xf numFmtId="0" fontId="2" fillId="2" borderId="16"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3" fillId="2" borderId="7" xfId="0" applyFont="1" applyFill="1" applyBorder="1" applyAlignment="1">
      <alignment vertical="center" wrapText="1"/>
    </xf>
    <xf numFmtId="0" fontId="8" fillId="0" borderId="0" xfId="0" applyFont="1"/>
    <xf numFmtId="0" fontId="12" fillId="0" borderId="1" xfId="0" applyFont="1" applyBorder="1" applyAlignment="1">
      <alignment horizontal="center" vertical="center" wrapText="1"/>
    </xf>
    <xf numFmtId="0" fontId="13" fillId="0" borderId="1" xfId="0" applyFont="1" applyBorder="1" applyAlignment="1">
      <alignment wrapText="1"/>
    </xf>
    <xf numFmtId="0" fontId="2" fillId="0" borderId="1" xfId="0" applyFont="1" applyBorder="1" applyAlignment="1">
      <alignment wrapText="1"/>
    </xf>
    <xf numFmtId="0" fontId="13" fillId="0" borderId="13" xfId="0" applyFont="1" applyBorder="1" applyAlignment="1">
      <alignment wrapText="1"/>
    </xf>
    <xf numFmtId="0" fontId="13" fillId="0" borderId="7" xfId="0" applyFont="1" applyBorder="1" applyAlignment="1">
      <alignment wrapText="1"/>
    </xf>
    <xf numFmtId="0" fontId="9" fillId="0" borderId="13" xfId="0" applyFont="1" applyBorder="1" applyAlignment="1">
      <alignment vertical="center" wrapText="1"/>
    </xf>
    <xf numFmtId="0" fontId="9" fillId="2" borderId="14" xfId="0" applyFont="1" applyFill="1" applyBorder="1" applyAlignment="1">
      <alignment vertical="center" wrapText="1"/>
    </xf>
    <xf numFmtId="0" fontId="2" fillId="2" borderId="7" xfId="0" applyFont="1" applyFill="1" applyBorder="1" applyAlignment="1">
      <alignment horizontal="center" vertical="center" wrapText="1"/>
    </xf>
    <xf numFmtId="0" fontId="15" fillId="2" borderId="3" xfId="0" applyFont="1" applyFill="1" applyBorder="1" applyAlignment="1">
      <alignment vertical="center" wrapText="1"/>
    </xf>
    <xf numFmtId="0" fontId="16" fillId="2" borderId="3" xfId="0" applyFont="1" applyFill="1" applyBorder="1" applyAlignment="1">
      <alignment vertical="center" wrapText="1"/>
    </xf>
    <xf numFmtId="0" fontId="16" fillId="0" borderId="3" xfId="0" applyFont="1" applyBorder="1" applyAlignment="1">
      <alignment vertical="center" wrapText="1"/>
    </xf>
    <xf numFmtId="0" fontId="2" fillId="2" borderId="1" xfId="0" applyFont="1" applyFill="1" applyBorder="1" applyAlignment="1">
      <alignment vertical="center" wrapText="1"/>
    </xf>
    <xf numFmtId="0" fontId="9" fillId="2" borderId="13"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2" fillId="0" borderId="1" xfId="0" applyFont="1" applyFill="1" applyBorder="1" applyAlignment="1">
      <alignment vertical="center" wrapText="1"/>
    </xf>
    <xf numFmtId="0" fontId="0" fillId="0" borderId="28" xfId="0" applyBorder="1" applyAlignment="1">
      <alignment horizontal="center" vertical="center"/>
    </xf>
    <xf numFmtId="0" fontId="4" fillId="8" borderId="9" xfId="0" applyFont="1" applyFill="1" applyBorder="1" applyAlignment="1">
      <alignment horizontal="center" vertical="center" wrapText="1"/>
    </xf>
    <xf numFmtId="0" fontId="2" fillId="0" borderId="9" xfId="0" applyFont="1" applyBorder="1" applyAlignment="1">
      <alignment vertical="center" wrapText="1"/>
    </xf>
    <xf numFmtId="0" fontId="2" fillId="0" borderId="29" xfId="0" applyFont="1" applyBorder="1" applyAlignment="1">
      <alignment vertical="center" wrapText="1"/>
    </xf>
    <xf numFmtId="0" fontId="2" fillId="0" borderId="13" xfId="0" applyFont="1" applyFill="1" applyBorder="1" applyAlignment="1">
      <alignment vertical="center" wrapText="1"/>
    </xf>
    <xf numFmtId="0" fontId="2" fillId="0" borderId="7" xfId="0" applyFont="1" applyFill="1" applyBorder="1" applyAlignment="1">
      <alignment vertical="center" wrapText="1"/>
    </xf>
    <xf numFmtId="0" fontId="1" fillId="0" borderId="19" xfId="0" applyFont="1" applyFill="1" applyBorder="1" applyAlignment="1">
      <alignment horizontal="center" vertical="center" wrapText="1"/>
    </xf>
    <xf numFmtId="0" fontId="1" fillId="0" borderId="30" xfId="0" applyFont="1" applyBorder="1" applyAlignment="1">
      <alignment horizontal="center" vertical="center" wrapText="1"/>
    </xf>
    <xf numFmtId="0" fontId="2" fillId="0" borderId="1" xfId="0" applyFont="1" applyBorder="1" applyAlignment="1">
      <alignment vertical="center" wrapText="1"/>
    </xf>
    <xf numFmtId="0" fontId="2" fillId="0" borderId="3" xfId="0" applyFont="1" applyBorder="1" applyAlignment="1">
      <alignment vertical="center" wrapText="1"/>
    </xf>
    <xf numFmtId="0" fontId="2" fillId="0" borderId="7" xfId="0" applyFont="1" applyBorder="1" applyAlignment="1">
      <alignment vertical="center" wrapText="1"/>
    </xf>
    <xf numFmtId="0" fontId="2" fillId="0" borderId="8" xfId="0" applyFont="1" applyBorder="1" applyAlignment="1">
      <alignment vertical="center" wrapText="1"/>
    </xf>
    <xf numFmtId="9" fontId="6" fillId="0" borderId="31" xfId="1" applyFont="1" applyBorder="1" applyAlignment="1">
      <alignment horizontal="center" vertical="center"/>
    </xf>
    <xf numFmtId="0" fontId="18" fillId="0" borderId="0" xfId="0" applyFont="1"/>
    <xf numFmtId="0" fontId="9" fillId="2" borderId="3" xfId="0" applyFont="1" applyFill="1" applyBorder="1" applyAlignment="1">
      <alignment vertical="center" wrapText="1"/>
    </xf>
    <xf numFmtId="0" fontId="9" fillId="0" borderId="7" xfId="0" applyFont="1" applyBorder="1" applyAlignment="1">
      <alignment vertical="center" wrapText="1"/>
    </xf>
    <xf numFmtId="0" fontId="9" fillId="2" borderId="8" xfId="0" applyFont="1" applyFill="1" applyBorder="1" applyAlignment="1">
      <alignment vertical="center" wrapText="1"/>
    </xf>
    <xf numFmtId="0" fontId="13" fillId="0" borderId="7" xfId="0" applyFont="1" applyBorder="1" applyAlignment="1">
      <alignment vertical="center" wrapText="1"/>
    </xf>
    <xf numFmtId="0" fontId="9" fillId="0" borderId="13" xfId="0" applyFont="1" applyBorder="1" applyAlignment="1">
      <alignment wrapText="1"/>
    </xf>
    <xf numFmtId="0" fontId="9" fillId="0" borderId="14" xfId="0" applyFont="1" applyBorder="1" applyAlignment="1">
      <alignment vertical="center" wrapText="1"/>
    </xf>
    <xf numFmtId="0" fontId="0" fillId="0" borderId="12" xfId="0" applyFill="1" applyBorder="1" applyAlignment="1">
      <alignment horizontal="center" vertical="center"/>
    </xf>
    <xf numFmtId="0" fontId="5" fillId="0" borderId="1"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6" fillId="7" borderId="21" xfId="0" applyFont="1" applyFill="1" applyBorder="1" applyAlignment="1">
      <alignment horizontal="center" vertical="center"/>
    </xf>
    <xf numFmtId="0" fontId="6" fillId="7" borderId="22" xfId="0" applyFont="1" applyFill="1" applyBorder="1" applyAlignment="1">
      <alignment horizontal="center" vertical="center"/>
    </xf>
    <xf numFmtId="0" fontId="6" fillId="7" borderId="23" xfId="0" applyFont="1" applyFill="1" applyBorder="1" applyAlignment="1">
      <alignment horizontal="center" vertical="center"/>
    </xf>
    <xf numFmtId="0" fontId="4" fillId="3" borderId="21" xfId="0" applyFont="1" applyFill="1" applyBorder="1" applyAlignment="1">
      <alignment horizontal="center" vertical="center" wrapText="1"/>
    </xf>
    <xf numFmtId="0" fontId="4" fillId="3" borderId="22" xfId="0" applyFont="1" applyFill="1" applyBorder="1" applyAlignment="1">
      <alignment horizontal="center" vertical="center" wrapText="1"/>
    </xf>
    <xf numFmtId="0" fontId="4" fillId="3" borderId="23" xfId="0" applyFont="1" applyFill="1" applyBorder="1" applyAlignment="1">
      <alignment horizontal="center" vertical="center" wrapText="1"/>
    </xf>
    <xf numFmtId="0" fontId="5" fillId="0" borderId="10" xfId="0" applyFont="1" applyBorder="1" applyAlignment="1">
      <alignment horizontal="center"/>
    </xf>
    <xf numFmtId="0" fontId="5" fillId="0" borderId="11" xfId="0" applyFont="1" applyBorder="1" applyAlignment="1">
      <alignment horizontal="center"/>
    </xf>
    <xf numFmtId="0" fontId="8" fillId="0" borderId="0" xfId="0" applyFont="1" applyAlignment="1">
      <alignment horizontal="center"/>
    </xf>
    <xf numFmtId="0" fontId="6" fillId="6" borderId="21" xfId="0" applyFont="1" applyFill="1" applyBorder="1" applyAlignment="1">
      <alignment horizontal="center" vertical="center"/>
    </xf>
    <xf numFmtId="0" fontId="6" fillId="6" borderId="22" xfId="0" applyFont="1" applyFill="1" applyBorder="1" applyAlignment="1">
      <alignment horizontal="center" vertical="center"/>
    </xf>
    <xf numFmtId="0" fontId="6" fillId="6" borderId="23"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REEL fleet deployment 11 12 2020.xlsx]Dash Board!PivotTable3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Fleet Deployment Status</a:t>
            </a:r>
          </a:p>
        </c:rich>
      </c:tx>
      <c:layout>
        <c:manualLayout>
          <c:xMode val="edge"/>
          <c:yMode val="edge"/>
          <c:x val="0.30078455818022748"/>
          <c:y val="1.43571797115103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
        <c:spPr>
          <a:solidFill>
            <a:srgbClr val="92D050"/>
          </a:solidFill>
          <a:ln w="19050">
            <a:solidFill>
              <a:schemeClr val="lt1"/>
            </a:solidFill>
          </a:ln>
          <a:effectLst/>
        </c:spPr>
        <c:dLbl>
          <c:idx val="0"/>
          <c:layout>
            <c:manualLayout>
              <c:x val="-0.1575194201642226"/>
              <c:y val="-0.2227042153701663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6">
              <a:lumMod val="75000"/>
            </a:schemeClr>
          </a:solidFill>
          <a:ln w="19050">
            <a:solidFill>
              <a:schemeClr val="lt1"/>
            </a:solidFill>
          </a:ln>
          <a:effectLst/>
        </c:spPr>
        <c:dLbl>
          <c:idx val="0"/>
          <c:layout>
            <c:manualLayout>
              <c:x val="7.6569553805774279E-2"/>
              <c:y val="-6.6249411131300718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3"/>
        <c:spPr>
          <a:solidFill>
            <a:srgbClr val="00B0F0"/>
          </a:solidFill>
          <a:ln w="19050">
            <a:solidFill>
              <a:schemeClr val="lt1"/>
            </a:solidFill>
          </a:ln>
          <a:effectLst/>
        </c:spPr>
        <c:dLbl>
          <c:idx val="0"/>
          <c:layout>
            <c:manualLayout>
              <c:x val="9.6300898167545352E-3"/>
              <c:y val="-0.1348787276595492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6">
              <a:lumMod val="75000"/>
            </a:schemeClr>
          </a:solidFill>
          <a:ln w="19050">
            <a:solidFill>
              <a:schemeClr val="lt1"/>
            </a:solidFill>
          </a:ln>
          <a:effectLst/>
        </c:spPr>
        <c:dLbl>
          <c:idx val="0"/>
          <c:layout>
            <c:manualLayout>
              <c:x val="7.2057790941269961E-2"/>
              <c:y val="-5.151643374464191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1127734033245843"/>
          <c:y val="0.23345013497244468"/>
          <c:w val="0.55498403324584422"/>
          <c:h val="0.75895252409688108"/>
        </c:manualLayout>
      </c:layout>
      <c:pieChart>
        <c:varyColors val="1"/>
        <c:ser>
          <c:idx val="0"/>
          <c:order val="0"/>
          <c:tx>
            <c:strRef>
              <c:f>'Dash Board'!$B$3</c:f>
              <c:strCache>
                <c:ptCount val="1"/>
                <c:pt idx="0">
                  <c:v>Total</c:v>
                </c:pt>
              </c:strCache>
            </c:strRef>
          </c:tx>
          <c:dPt>
            <c:idx val="0"/>
            <c:bubble3D val="0"/>
            <c:spPr>
              <a:solidFill>
                <a:schemeClr val="accent6">
                  <a:lumMod val="75000"/>
                </a:schemeClr>
              </a:solidFill>
              <a:ln w="19050">
                <a:solidFill>
                  <a:schemeClr val="lt1"/>
                </a:solidFill>
              </a:ln>
              <a:effectLst/>
            </c:spPr>
          </c:dPt>
          <c:dPt>
            <c:idx val="1"/>
            <c:bubble3D val="0"/>
            <c:spPr>
              <a:solidFill>
                <a:srgbClr val="92D050"/>
              </a:solidFill>
              <a:ln w="19050">
                <a:solidFill>
                  <a:schemeClr val="lt1"/>
                </a:solidFill>
              </a:ln>
              <a:effectLst/>
            </c:spPr>
          </c:dPt>
          <c:dPt>
            <c:idx val="2"/>
            <c:bubble3D val="0"/>
            <c:spPr>
              <a:solidFill>
                <a:srgbClr val="00B0F0"/>
              </a:solidFill>
              <a:ln w="19050">
                <a:solidFill>
                  <a:schemeClr val="lt1"/>
                </a:solidFill>
              </a:ln>
              <a:effectLst/>
            </c:spPr>
          </c:dPt>
          <c:dLbls>
            <c:dLbl>
              <c:idx val="0"/>
              <c:layout>
                <c:manualLayout>
                  <c:x val="7.2057790941269961E-2"/>
                  <c:y val="-5.1516433744641911E-2"/>
                </c:manualLayout>
              </c:layout>
              <c:showLegendKey val="0"/>
              <c:showVal val="1"/>
              <c:showCatName val="1"/>
              <c:showSerName val="0"/>
              <c:showPercent val="1"/>
              <c:showBubbleSize val="0"/>
              <c:extLst>
                <c:ext xmlns:c15="http://schemas.microsoft.com/office/drawing/2012/chart" uri="{CE6537A1-D6FC-4f65-9D91-7224C49458BB}"/>
              </c:extLst>
            </c:dLbl>
            <c:dLbl>
              <c:idx val="1"/>
              <c:layout>
                <c:manualLayout>
                  <c:x val="-0.1575194201642226"/>
                  <c:y val="-0.22270421537016633"/>
                </c:manualLayout>
              </c:layout>
              <c:showLegendKey val="0"/>
              <c:showVal val="1"/>
              <c:showCatName val="1"/>
              <c:showSerName val="0"/>
              <c:showPercent val="1"/>
              <c:showBubbleSize val="0"/>
              <c:extLst>
                <c:ext xmlns:c15="http://schemas.microsoft.com/office/drawing/2012/chart" uri="{CE6537A1-D6FC-4f65-9D91-7224C49458BB}"/>
              </c:extLst>
            </c:dLbl>
            <c:dLbl>
              <c:idx val="2"/>
              <c:layout>
                <c:manualLayout>
                  <c:x val="9.6300898167545352E-3"/>
                  <c:y val="-0.13487872765954928"/>
                </c:manualLayout>
              </c:layout>
              <c:showLegendKey val="0"/>
              <c:showVal val="1"/>
              <c:showCatName val="1"/>
              <c:showSerName val="0"/>
              <c:showPercent val="1"/>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 Board'!$A$4:$A$7</c:f>
              <c:strCache>
                <c:ptCount val="3"/>
                <c:pt idx="0">
                  <c:v>BREAK DOWN</c:v>
                </c:pt>
                <c:pt idx="1">
                  <c:v>DEPLOYMENT</c:v>
                </c:pt>
                <c:pt idx="2">
                  <c:v>IDLE</c:v>
                </c:pt>
              </c:strCache>
            </c:strRef>
          </c:cat>
          <c:val>
            <c:numRef>
              <c:f>'Dash Board'!$B$4:$B$7</c:f>
              <c:numCache>
                <c:formatCode>General</c:formatCode>
                <c:ptCount val="3"/>
                <c:pt idx="0">
                  <c:v>185</c:v>
                </c:pt>
                <c:pt idx="1">
                  <c:v>1393</c:v>
                </c:pt>
                <c:pt idx="2">
                  <c:v>460</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104775</xdr:colOff>
      <xdr:row>2</xdr:row>
      <xdr:rowOff>85724</xdr:rowOff>
    </xdr:from>
    <xdr:to>
      <xdr:col>10</xdr:col>
      <xdr:colOff>314325</xdr:colOff>
      <xdr:row>25</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19050</xdr:colOff>
      <xdr:row>0</xdr:row>
      <xdr:rowOff>57150</xdr:rowOff>
    </xdr:from>
    <xdr:to>
      <xdr:col>14</xdr:col>
      <xdr:colOff>19050</xdr:colOff>
      <xdr:row>13</xdr:row>
      <xdr:rowOff>104775</xdr:rowOff>
    </xdr:to>
    <mc:AlternateContent xmlns:mc="http://schemas.openxmlformats.org/markup-compatibility/2006" xmlns:a14="http://schemas.microsoft.com/office/drawing/2010/main">
      <mc:Choice Requires="a14">
        <xdr:graphicFrame macro="">
          <xdr:nvGraphicFramePr>
            <xdr:cNvPr id="3" name="VERTICAL"/>
            <xdr:cNvGraphicFramePr/>
          </xdr:nvGraphicFramePr>
          <xdr:xfrm>
            <a:off x="0" y="0"/>
            <a:ext cx="0" cy="0"/>
          </xdr:xfrm>
          <a:graphic>
            <a:graphicData uri="http://schemas.microsoft.com/office/drawing/2010/slicer">
              <sle:slicer xmlns:sle="http://schemas.microsoft.com/office/drawing/2010/slicer" name="VERTICAL"/>
            </a:graphicData>
          </a:graphic>
        </xdr:graphicFrame>
      </mc:Choice>
      <mc:Fallback xmlns="">
        <xdr:sp macro="" textlink="">
          <xdr:nvSpPr>
            <xdr:cNvPr id="0" name=""/>
            <xdr:cNvSpPr>
              <a:spLocks noTextEdit="1"/>
            </xdr:cNvSpPr>
          </xdr:nvSpPr>
          <xdr:spPr>
            <a:xfrm>
              <a:off x="5505450" y="571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REEL%20fleet%20deployment%2011%2012%20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s>
    <sheetDataSet>
      <sheetData sheetId="0" refreshError="1"/>
    </sheetDataSet>
  </externalBook>
</externalLink>
</file>

<file path=xl/pivotCache/pivotCacheDefinition1.xml><?xml version="1.0" encoding="utf-8"?>
<pivotCacheDefinition xmlns="http://schemas.openxmlformats.org/spreadsheetml/2006/main" xmlns:r="http://schemas.openxmlformats.org/officeDocument/2006/relationships" saveData="0" refreshedBy="Author" refreshedDate="43924.434347569448" backgroundQuery="1" createdVersion="5" refreshedVersion="5" minRefreshableVersion="3" recordCount="0" supportSubquery="1" supportAdvancedDrill="1">
  <cacheSource type="external" connectionId="1"/>
  <cacheFields count="3">
    <cacheField name="[Range].[DESCRIPTION].[DESCRIPTION]" caption="DESCRIPTION" numFmtId="0" hierarchy="1" level="1">
      <sharedItems count="3">
        <s v="BREAK DOWN"/>
        <s v="DEPLOYMENT"/>
        <s v="IDLE"/>
      </sharedItems>
    </cacheField>
    <cacheField name="[Measures].[Sum of QTY]" caption="Sum of QTY" numFmtId="0" hierarchy="3" level="32767"/>
    <cacheField name="[Range].[VERTICAL].[VERTICAL]" caption="VERTICAL" numFmtId="0" level="1">
      <sharedItems containsSemiMixedTypes="0" containsNonDate="0" containsString="0"/>
    </cacheField>
  </cacheFields>
  <cacheHierarchies count="6">
    <cacheHierarchy uniqueName="[Range].[VERTICAL]" caption="VERTICAL" attribute="1" defaultMemberUniqueName="[Range].[VERTICAL].[All]" allUniqueName="[Range].[VERTICAL].[All]" dimensionUniqueName="[Range]" displayFolder="" count="2" memberValueDatatype="130" unbalanced="0">
      <fieldsUsage count="2">
        <fieldUsage x="-1"/>
        <fieldUsage x="2"/>
      </fieldsUsage>
    </cacheHierarchy>
    <cacheHierarchy uniqueName="[Range].[DESCRIPTION]" caption="DESCRIPTION" attribute="1" defaultMemberUniqueName="[Range].[DESCRIPTION].[All]" allUniqueName="[Range].[DESCRIPTION].[All]" dimensionUniqueName="[Range]" displayFolder="" count="2" memberValueDatatype="130" unbalanced="0">
      <fieldsUsage count="2">
        <fieldUsage x="-1"/>
        <fieldUsage x="0"/>
      </fieldsUsage>
    </cacheHierarchy>
    <cacheHierarchy uniqueName="[Range].[QTY]" caption="QTY" attribute="1" defaultMemberUniqueName="[Range].[QTY].[All]" allUniqueName="[Range].[QTY].[All]" dimensionUniqueName="[Range]" displayFolder="" count="0" memberValueDatatype="20" unbalanced="0"/>
    <cacheHierarchy uniqueName="[Measures].[Sum of QTY]" caption="Sum of QTY" measure="1" displayFolder="" measureGroup="Range" count="0" oneField="1">
      <fieldsUsage count="1">
        <fieldUsage x="1"/>
      </fieldsUsage>
      <extLst>
        <ext xmlns:x15="http://schemas.microsoft.com/office/spreadsheetml/2010/11/main" uri="{B97F6D7D-B522-45F9-BDA1-12C45D357490}">
          <x15:cacheHierarchy aggregatedColumn="2"/>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uthor" refreshedDate="43924.434329745367"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6">
    <cacheHierarchy uniqueName="[Range].[VERTICAL]" caption="VERTICAL" attribute="1" defaultMemberUniqueName="[Range].[VERTICAL].[All]" allUniqueName="[Range].[VERTICAL].[All]" dimensionUniqueName="[Range]" displayFolder="" count="2" memberValueDatatype="130" unbalanced="0"/>
    <cacheHierarchy uniqueName="[Range].[DESCRIPTION]" caption="DESCRIPTION" attribute="1" defaultMemberUniqueName="[Range].[DESCRIPTION].[All]" allUniqueName="[Range].[DESCRIPTION].[All]" dimensionUniqueName="[Range]" displayFolder="" count="0" memberValueDatatype="130" unbalanced="0"/>
    <cacheHierarchy uniqueName="[Range].[QTY]" caption="QTY" attribute="1" defaultMemberUniqueName="[Range].[QTY].[All]" allUniqueName="[Range].[QTY].[All]" dimensionUniqueName="[Range]" displayFolder="" count="0" memberValueDatatype="20" unbalanced="0"/>
    <cacheHierarchy uniqueName="[Measures].[Sum of QTY]" caption="Sum of QTY" measure="1" displayFolder="" measureGroup="Range" count="0">
      <extLst>
        <ext xmlns:x15="http://schemas.microsoft.com/office/spreadsheetml/2010/11/main" uri="{B97F6D7D-B522-45F9-BDA1-12C45D357490}">
          <x15:cacheHierarchy aggregatedColumn="2"/>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1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B7" firstHeaderRow="1" firstDataRow="1" firstDataCol="1"/>
  <pivotFields count="3">
    <pivotField axis="axisRow" allDrilled="1" showAll="0" dataSourceSort="1" defaultAttributeDrillState="1">
      <items count="4">
        <item x="0"/>
        <item x="1"/>
        <item x="2"/>
        <item t="default"/>
      </items>
    </pivotField>
    <pivotField dataField="1" showAll="0"/>
    <pivotField allDrilled="1" showAll="0" dataSourceSort="1" defaultAttributeDrillState="1"/>
  </pivotFields>
  <rowFields count="1">
    <field x="0"/>
  </rowFields>
  <rowItems count="4">
    <i>
      <x/>
    </i>
    <i>
      <x v="1"/>
    </i>
    <i>
      <x v="2"/>
    </i>
    <i t="grand">
      <x/>
    </i>
  </rowItems>
  <colItems count="1">
    <i/>
  </colItems>
  <dataFields count="1">
    <dataField name="Sum of QTY" fld="1" baseField="0" baseItem="0"/>
  </dataFields>
  <chartFormats count="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 chart="1" format="4">
      <pivotArea type="data" outline="0" fieldPosition="0">
        <references count="2">
          <reference field="4294967294" count="1" selected="0">
            <x v="0"/>
          </reference>
          <reference field="0" count="1" selected="0">
            <x v="0"/>
          </reference>
        </references>
      </pivotArea>
    </chartFormat>
  </chartFormats>
  <pivotHierarchies count="6">
    <pivotHierarchy multipleItemSelectionAllowed="1" dragToData="1"/>
    <pivotHierarchy dragToData="1"/>
    <pivotHierarchy dragToData="1"/>
    <pivotHierarchy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3!$A:$C">
        <x15:activeTabTopLevelEntity name="[Range]"/>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VERTICAL" sourceName="[Range].[VERTICAL]">
  <pivotTables>
    <pivotTable tabId="8" name="PivotTable3"/>
  </pivotTables>
  <data>
    <olap pivotCacheId="11">
      <levels count="2">
        <level uniqueName="[Range].[VERTICAL].[(All)]" sourceCaption="(All)" count="0"/>
        <level uniqueName="[Range].[VERTICAL].[VERTICAL]" sourceCaption="VERTICAL" count="4">
          <ranges>
            <range startItem="0">
              <i n="[Range].[VERTICAL].&amp;[BMW]" c="BMW"/>
              <i n="[Range].[VERTICAL].&amp;[IWM]" c="IWM"/>
              <i n="[Range].[VERTICAL].&amp;[MSW]" c="MSW"/>
              <i n="[Range].[VERTICAL].&amp;" c="(blank)" nd="1"/>
            </range>
          </ranges>
        </level>
      </levels>
      <selections count="1">
        <selection n="[Range].[VERTICAL].[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VERTICAL" cache="Slicer_VERTICAL" caption="VERTICAL"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7"/>
  <sheetViews>
    <sheetView topLeftCell="C1" workbookViewId="0">
      <selection activeCell="P21" sqref="P21"/>
    </sheetView>
  </sheetViews>
  <sheetFormatPr defaultRowHeight="15"/>
  <cols>
    <col min="1" max="1" width="13.28515625" hidden="1" customWidth="1"/>
    <col min="2" max="2" width="11.140625" hidden="1" customWidth="1"/>
    <col min="8" max="8" width="10.7109375" customWidth="1"/>
  </cols>
  <sheetData>
    <row r="2" spans="1:8">
      <c r="G2" s="18" t="s">
        <v>24</v>
      </c>
      <c r="H2" s="19" t="s">
        <v>25</v>
      </c>
    </row>
    <row r="3" spans="1:8">
      <c r="A3" s="9" t="s">
        <v>27</v>
      </c>
      <c r="B3" t="s">
        <v>36</v>
      </c>
    </row>
    <row r="4" spans="1:8">
      <c r="A4" s="10" t="s">
        <v>37</v>
      </c>
      <c r="B4" s="11">
        <v>185</v>
      </c>
    </row>
    <row r="5" spans="1:8">
      <c r="A5" s="10" t="s">
        <v>35</v>
      </c>
      <c r="B5" s="11">
        <v>1393</v>
      </c>
    </row>
    <row r="6" spans="1:8">
      <c r="A6" s="10" t="s">
        <v>32</v>
      </c>
      <c r="B6" s="11">
        <v>460</v>
      </c>
    </row>
    <row r="7" spans="1:8">
      <c r="A7" s="10" t="s">
        <v>28</v>
      </c>
      <c r="B7" s="11">
        <v>2038</v>
      </c>
    </row>
  </sheetData>
  <pageMargins left="0.7" right="0.7" top="0.75" bottom="0.75" header="0.3" footer="0.3"/>
  <pageSetup paperSize="9" orientation="portrait" verticalDpi="0"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C3" sqref="C3"/>
    </sheetView>
  </sheetViews>
  <sheetFormatPr defaultRowHeight="15"/>
  <cols>
    <col min="2" max="2" width="28.7109375" bestFit="1" customWidth="1"/>
    <col min="3" max="3" width="7.85546875" customWidth="1"/>
  </cols>
  <sheetData>
    <row r="1" spans="1:3">
      <c r="A1" s="12" t="s">
        <v>29</v>
      </c>
      <c r="B1" s="12" t="s">
        <v>30</v>
      </c>
      <c r="C1" s="13" t="s">
        <v>31</v>
      </c>
    </row>
    <row r="2" spans="1:3">
      <c r="A2" s="14" t="s">
        <v>26</v>
      </c>
      <c r="B2" s="14" t="s">
        <v>37</v>
      </c>
      <c r="C2" s="15">
        <v>28</v>
      </c>
    </row>
    <row r="3" spans="1:3">
      <c r="A3" s="14" t="s">
        <v>26</v>
      </c>
      <c r="B3" s="14" t="s">
        <v>32</v>
      </c>
      <c r="C3" s="15">
        <v>178</v>
      </c>
    </row>
    <row r="4" spans="1:3">
      <c r="A4" s="14" t="s">
        <v>26</v>
      </c>
      <c r="B4" s="16" t="s">
        <v>35</v>
      </c>
      <c r="C4" s="15">
        <v>20</v>
      </c>
    </row>
    <row r="5" spans="1:3">
      <c r="A5" s="14" t="s">
        <v>33</v>
      </c>
      <c r="B5" s="14" t="s">
        <v>37</v>
      </c>
      <c r="C5" s="15">
        <v>131</v>
      </c>
    </row>
    <row r="6" spans="1:3">
      <c r="A6" s="14" t="s">
        <v>33</v>
      </c>
      <c r="B6" s="14" t="s">
        <v>32</v>
      </c>
      <c r="C6" s="15">
        <v>238</v>
      </c>
    </row>
    <row r="7" spans="1:3">
      <c r="A7" s="14" t="s">
        <v>33</v>
      </c>
      <c r="B7" s="16" t="s">
        <v>35</v>
      </c>
      <c r="C7" s="15">
        <v>1221</v>
      </c>
    </row>
    <row r="8" spans="1:3">
      <c r="A8" s="14" t="s">
        <v>34</v>
      </c>
      <c r="B8" s="14" t="s">
        <v>37</v>
      </c>
      <c r="C8" s="15">
        <v>26</v>
      </c>
    </row>
    <row r="9" spans="1:3">
      <c r="A9" s="14" t="s">
        <v>34</v>
      </c>
      <c r="B9" s="14" t="s">
        <v>32</v>
      </c>
      <c r="C9" s="15">
        <v>44</v>
      </c>
    </row>
    <row r="10" spans="1:3">
      <c r="A10" s="14" t="s">
        <v>34</v>
      </c>
      <c r="B10" s="17" t="s">
        <v>35</v>
      </c>
      <c r="C10" s="15">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5"/>
  <sheetViews>
    <sheetView workbookViewId="0">
      <selection activeCell="A13" sqref="A13:XFD13"/>
    </sheetView>
  </sheetViews>
  <sheetFormatPr defaultRowHeight="15"/>
  <cols>
    <col min="3" max="3" width="23.140625" bestFit="1" customWidth="1"/>
    <col min="4" max="7" width="9.140625" style="4"/>
  </cols>
  <sheetData>
    <row r="3" spans="3:12" ht="15.75">
      <c r="C3" s="127" t="s">
        <v>156</v>
      </c>
      <c r="D3" s="127"/>
      <c r="E3" s="127"/>
      <c r="F3" s="127"/>
      <c r="G3" s="127"/>
    </row>
    <row r="4" spans="3:12" ht="15.75">
      <c r="C4" s="28"/>
      <c r="D4" s="28" t="s">
        <v>26</v>
      </c>
      <c r="E4" s="28" t="s">
        <v>33</v>
      </c>
      <c r="F4" s="28" t="s">
        <v>34</v>
      </c>
      <c r="G4" s="28" t="s">
        <v>23</v>
      </c>
    </row>
    <row r="5" spans="3:12" ht="15.75">
      <c r="C5" s="14" t="s">
        <v>79</v>
      </c>
      <c r="D5" s="15">
        <f>'IWM 11.12.2020'!E18</f>
        <v>212</v>
      </c>
      <c r="E5" s="15">
        <f>'MSW 11.12.2020'!E25</f>
        <v>1825</v>
      </c>
      <c r="F5" s="15">
        <f>'BMW 11.12.2020.'!F21</f>
        <v>208</v>
      </c>
      <c r="G5" s="28">
        <f>D5+E5+F5</f>
        <v>2245</v>
      </c>
    </row>
    <row r="6" spans="3:12" ht="15.75">
      <c r="C6" s="14" t="s">
        <v>71</v>
      </c>
      <c r="D6" s="15">
        <f>'IWM 11.12.2020'!G18</f>
        <v>194</v>
      </c>
      <c r="E6" s="15">
        <f>'MSW 11.12.2020'!G25</f>
        <v>1496</v>
      </c>
      <c r="F6" s="15">
        <f>'BMW 11.12.2020.'!I21</f>
        <v>195</v>
      </c>
      <c r="G6" s="28">
        <f>D6+E6+F6</f>
        <v>1885</v>
      </c>
    </row>
    <row r="7" spans="3:12" ht="15.75">
      <c r="C7" s="14" t="s">
        <v>72</v>
      </c>
      <c r="D7" s="15">
        <f>'IWM 11.12.2020'!F18</f>
        <v>18</v>
      </c>
      <c r="E7" s="15">
        <f>'MSW 11.12.2020'!F25</f>
        <v>329</v>
      </c>
      <c r="F7" s="15">
        <f>('BMW 11.12.2020.'!G21+'BMW 11.12.2020.'!H21)</f>
        <v>13</v>
      </c>
      <c r="G7" s="28">
        <f>D7+E7+F7</f>
        <v>360</v>
      </c>
    </row>
    <row r="8" spans="3:12" ht="15.75">
      <c r="C8" s="29" t="s">
        <v>73</v>
      </c>
      <c r="D8" s="30">
        <f>D6/D5</f>
        <v>0.91509433962264153</v>
      </c>
      <c r="E8" s="30">
        <f t="shared" ref="E8:G8" si="0">E6/E5</f>
        <v>0.8197260273972603</v>
      </c>
      <c r="F8" s="30">
        <f t="shared" si="0"/>
        <v>0.9375</v>
      </c>
      <c r="G8" s="30">
        <f t="shared" si="0"/>
        <v>0.83964365256124718</v>
      </c>
    </row>
    <row r="9" spans="3:12" ht="15.75">
      <c r="C9" s="17" t="s">
        <v>78</v>
      </c>
      <c r="D9" s="15">
        <f>'IWM 11.12.2020'!D18</f>
        <v>37</v>
      </c>
      <c r="E9" s="15">
        <f>'MSW 11.12.2020'!D25</f>
        <v>116</v>
      </c>
      <c r="F9" s="15">
        <f>'BMW 11.12.2020.'!E21</f>
        <v>32</v>
      </c>
      <c r="G9" s="28">
        <f>D9+E9+F9</f>
        <v>185</v>
      </c>
    </row>
    <row r="10" spans="3:12" ht="15.75">
      <c r="C10" s="17" t="s">
        <v>74</v>
      </c>
      <c r="D10" s="15">
        <f>'IWM 11.12.2020'!H18</f>
        <v>120</v>
      </c>
      <c r="E10" s="15">
        <f>'MSW 11.12.2020'!H25</f>
        <v>144</v>
      </c>
      <c r="F10" s="15">
        <f>'BMW 11.12.2020.'!K21</f>
        <v>63</v>
      </c>
      <c r="G10" s="28">
        <f>D10+E10+F10</f>
        <v>327</v>
      </c>
    </row>
    <row r="11" spans="3:12">
      <c r="I11" s="90"/>
      <c r="J11" s="90"/>
      <c r="K11" s="90"/>
    </row>
    <row r="12" spans="3:12">
      <c r="E12" s="37"/>
    </row>
    <row r="13" spans="3:12">
      <c r="I13" s="90"/>
      <c r="L13" s="67"/>
    </row>
    <row r="14" spans="3:12">
      <c r="L14" s="67"/>
    </row>
    <row r="15" spans="3:12">
      <c r="K15" s="67"/>
    </row>
  </sheetData>
  <mergeCells count="1">
    <mergeCell ref="C3:G3"/>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tabSelected="1" zoomScale="90" zoomScaleNormal="90" workbookViewId="0">
      <selection activeCell="G25" sqref="G25"/>
    </sheetView>
  </sheetViews>
  <sheetFormatPr defaultRowHeight="15"/>
  <cols>
    <col min="1" max="1" width="6.28515625" style="4" bestFit="1" customWidth="1"/>
    <col min="3" max="3" width="11.42578125" customWidth="1"/>
    <col min="4" max="4" width="9.7109375" style="4" customWidth="1"/>
    <col min="5" max="5" width="11.28515625" style="4" customWidth="1"/>
    <col min="6" max="6" width="8.7109375" style="4" bestFit="1" customWidth="1"/>
    <col min="7" max="7" width="9.5703125" style="4" bestFit="1" customWidth="1"/>
    <col min="8" max="8" width="11.5703125" style="4" customWidth="1"/>
    <col min="9" max="9" width="50.28515625" style="38" customWidth="1"/>
    <col min="10" max="10" width="32.28515625" style="38" customWidth="1"/>
    <col min="11" max="11" width="40.140625" customWidth="1"/>
  </cols>
  <sheetData>
    <row r="1" spans="1:11" ht="15.75" customHeight="1" thickBot="1">
      <c r="A1" s="130" t="s">
        <v>157</v>
      </c>
      <c r="B1" s="131"/>
      <c r="C1" s="131"/>
      <c r="D1" s="131"/>
      <c r="E1" s="131"/>
      <c r="F1" s="131"/>
      <c r="G1" s="131"/>
      <c r="H1" s="131"/>
      <c r="I1" s="131"/>
      <c r="J1" s="131"/>
      <c r="K1" s="132"/>
    </row>
    <row r="2" spans="1:11" ht="39" thickBot="1">
      <c r="A2" s="39" t="s">
        <v>22</v>
      </c>
      <c r="B2" s="40" t="s">
        <v>0</v>
      </c>
      <c r="C2" s="41" t="s">
        <v>1</v>
      </c>
      <c r="D2" s="41" t="s">
        <v>21</v>
      </c>
      <c r="E2" s="41" t="s">
        <v>20</v>
      </c>
      <c r="F2" s="41" t="s">
        <v>2</v>
      </c>
      <c r="G2" s="41" t="s">
        <v>3</v>
      </c>
      <c r="H2" s="42" t="s">
        <v>75</v>
      </c>
      <c r="I2" s="43" t="s">
        <v>81</v>
      </c>
      <c r="J2" s="43" t="s">
        <v>82</v>
      </c>
      <c r="K2" s="33" t="s">
        <v>4</v>
      </c>
    </row>
    <row r="3" spans="1:11" ht="114.75">
      <c r="A3" s="32">
        <v>1</v>
      </c>
      <c r="B3" s="46" t="s">
        <v>5</v>
      </c>
      <c r="C3" s="103">
        <v>40</v>
      </c>
      <c r="D3" s="103">
        <v>5</v>
      </c>
      <c r="E3" s="46">
        <f>C3-D3</f>
        <v>35</v>
      </c>
      <c r="F3" s="103">
        <v>0</v>
      </c>
      <c r="G3" s="46">
        <f>E3-F3</f>
        <v>35</v>
      </c>
      <c r="H3" s="103">
        <v>12</v>
      </c>
      <c r="I3" s="96" t="s">
        <v>158</v>
      </c>
      <c r="J3" s="96" t="s">
        <v>139</v>
      </c>
      <c r="K3" s="97" t="s">
        <v>92</v>
      </c>
    </row>
    <row r="4" spans="1:11" ht="89.25">
      <c r="A4" s="6">
        <v>2</v>
      </c>
      <c r="B4" s="1" t="s">
        <v>6</v>
      </c>
      <c r="C4" s="45">
        <v>53</v>
      </c>
      <c r="D4" s="45">
        <v>5</v>
      </c>
      <c r="E4" s="1">
        <f t="shared" ref="E4:E17" si="0">C4-D4</f>
        <v>48</v>
      </c>
      <c r="F4" s="45">
        <v>4</v>
      </c>
      <c r="G4" s="1">
        <f>E4-F4</f>
        <v>44</v>
      </c>
      <c r="H4" s="45">
        <v>11</v>
      </c>
      <c r="I4" s="48" t="s">
        <v>159</v>
      </c>
      <c r="J4" s="48" t="s">
        <v>160</v>
      </c>
      <c r="K4" s="59" t="s">
        <v>109</v>
      </c>
    </row>
    <row r="5" spans="1:11" ht="63.75">
      <c r="A5" s="6">
        <v>3</v>
      </c>
      <c r="B5" s="1" t="s">
        <v>7</v>
      </c>
      <c r="C5" s="45">
        <v>31</v>
      </c>
      <c r="D5" s="45">
        <v>2</v>
      </c>
      <c r="E5" s="1">
        <f t="shared" si="0"/>
        <v>29</v>
      </c>
      <c r="F5" s="45">
        <v>4</v>
      </c>
      <c r="G5" s="1">
        <f t="shared" ref="G5:G17" si="1">E5-F5</f>
        <v>25</v>
      </c>
      <c r="H5" s="45">
        <v>13</v>
      </c>
      <c r="I5" s="48" t="s">
        <v>161</v>
      </c>
      <c r="J5" s="48" t="s">
        <v>162</v>
      </c>
      <c r="K5" s="59" t="s">
        <v>110</v>
      </c>
    </row>
    <row r="6" spans="1:11" ht="102">
      <c r="A6" s="6">
        <v>4</v>
      </c>
      <c r="B6" s="1" t="s">
        <v>8</v>
      </c>
      <c r="C6" s="45">
        <v>18</v>
      </c>
      <c r="D6" s="45">
        <v>3</v>
      </c>
      <c r="E6" s="1">
        <f t="shared" si="0"/>
        <v>15</v>
      </c>
      <c r="F6" s="45">
        <v>0</v>
      </c>
      <c r="G6" s="1">
        <f t="shared" si="1"/>
        <v>15</v>
      </c>
      <c r="H6" s="45">
        <v>18</v>
      </c>
      <c r="I6" s="48" t="s">
        <v>163</v>
      </c>
      <c r="J6" s="48" t="s">
        <v>164</v>
      </c>
      <c r="K6" s="59" t="s">
        <v>103</v>
      </c>
    </row>
    <row r="7" spans="1:11" ht="63.75">
      <c r="A7" s="6">
        <v>5</v>
      </c>
      <c r="B7" s="1" t="s">
        <v>9</v>
      </c>
      <c r="C7" s="45">
        <v>12</v>
      </c>
      <c r="D7" s="45">
        <v>4</v>
      </c>
      <c r="E7" s="1">
        <f t="shared" si="0"/>
        <v>8</v>
      </c>
      <c r="F7" s="45">
        <v>0</v>
      </c>
      <c r="G7" s="1">
        <f t="shared" si="1"/>
        <v>8</v>
      </c>
      <c r="H7" s="45">
        <v>6</v>
      </c>
      <c r="I7" s="48" t="s">
        <v>130</v>
      </c>
      <c r="J7" s="48" t="s">
        <v>126</v>
      </c>
      <c r="K7" s="59" t="s">
        <v>127</v>
      </c>
    </row>
    <row r="8" spans="1:11" ht="51">
      <c r="A8" s="6">
        <v>6</v>
      </c>
      <c r="B8" s="1" t="s">
        <v>10</v>
      </c>
      <c r="C8" s="45">
        <v>13</v>
      </c>
      <c r="D8" s="45">
        <v>2</v>
      </c>
      <c r="E8" s="1">
        <f t="shared" si="0"/>
        <v>11</v>
      </c>
      <c r="F8" s="45">
        <v>3</v>
      </c>
      <c r="G8" s="1">
        <f t="shared" si="1"/>
        <v>8</v>
      </c>
      <c r="H8" s="45">
        <v>5</v>
      </c>
      <c r="I8" s="48" t="s">
        <v>165</v>
      </c>
      <c r="J8" s="48" t="s">
        <v>166</v>
      </c>
      <c r="K8" s="59" t="s">
        <v>120</v>
      </c>
    </row>
    <row r="9" spans="1:11" ht="63.75">
      <c r="A9" s="6">
        <v>7</v>
      </c>
      <c r="B9" s="1" t="s">
        <v>11</v>
      </c>
      <c r="C9" s="45">
        <v>14</v>
      </c>
      <c r="D9" s="45">
        <v>3</v>
      </c>
      <c r="E9" s="1">
        <f t="shared" si="0"/>
        <v>11</v>
      </c>
      <c r="F9" s="45">
        <v>1</v>
      </c>
      <c r="G9" s="1">
        <f t="shared" si="1"/>
        <v>10</v>
      </c>
      <c r="H9" s="45">
        <v>2</v>
      </c>
      <c r="I9" s="48" t="s">
        <v>167</v>
      </c>
      <c r="J9" s="48" t="s">
        <v>168</v>
      </c>
      <c r="K9" s="120" t="s">
        <v>95</v>
      </c>
    </row>
    <row r="10" spans="1:11" ht="51">
      <c r="A10" s="6">
        <v>8</v>
      </c>
      <c r="B10" s="1" t="s">
        <v>12</v>
      </c>
      <c r="C10" s="45">
        <v>12</v>
      </c>
      <c r="D10" s="45">
        <v>4</v>
      </c>
      <c r="E10" s="1">
        <f t="shared" si="0"/>
        <v>8</v>
      </c>
      <c r="F10" s="45">
        <v>0</v>
      </c>
      <c r="G10" s="1">
        <f t="shared" si="1"/>
        <v>8</v>
      </c>
      <c r="H10" s="45">
        <v>10</v>
      </c>
      <c r="I10" s="48" t="s">
        <v>169</v>
      </c>
      <c r="J10" s="48" t="s">
        <v>170</v>
      </c>
      <c r="K10" s="59" t="s">
        <v>96</v>
      </c>
    </row>
    <row r="11" spans="1:11" ht="76.5">
      <c r="A11" s="6">
        <v>9</v>
      </c>
      <c r="B11" s="1" t="s">
        <v>13</v>
      </c>
      <c r="C11" s="45">
        <v>14</v>
      </c>
      <c r="D11" s="45">
        <v>2</v>
      </c>
      <c r="E11" s="1">
        <f t="shared" si="0"/>
        <v>12</v>
      </c>
      <c r="F11" s="45">
        <v>1</v>
      </c>
      <c r="G11" s="1">
        <f t="shared" si="1"/>
        <v>11</v>
      </c>
      <c r="H11" s="45">
        <v>5</v>
      </c>
      <c r="I11" s="48" t="s">
        <v>171</v>
      </c>
      <c r="J11" s="48" t="s">
        <v>145</v>
      </c>
      <c r="K11" s="120" t="s">
        <v>113</v>
      </c>
    </row>
    <row r="12" spans="1:11" ht="89.25">
      <c r="A12" s="6">
        <v>10</v>
      </c>
      <c r="B12" s="1" t="s">
        <v>14</v>
      </c>
      <c r="C12" s="45">
        <v>15</v>
      </c>
      <c r="D12" s="45">
        <v>4</v>
      </c>
      <c r="E12" s="1">
        <f t="shared" si="0"/>
        <v>11</v>
      </c>
      <c r="F12" s="45">
        <v>0</v>
      </c>
      <c r="G12" s="1">
        <f t="shared" si="1"/>
        <v>11</v>
      </c>
      <c r="H12" s="45">
        <v>5</v>
      </c>
      <c r="I12" s="48" t="s">
        <v>172</v>
      </c>
      <c r="J12" s="48" t="s">
        <v>173</v>
      </c>
      <c r="K12" s="120" t="s">
        <v>93</v>
      </c>
    </row>
    <row r="13" spans="1:11" ht="51">
      <c r="A13" s="6">
        <v>11</v>
      </c>
      <c r="B13" s="1" t="s">
        <v>15</v>
      </c>
      <c r="C13" s="45">
        <v>9</v>
      </c>
      <c r="D13" s="45">
        <v>0</v>
      </c>
      <c r="E13" s="1">
        <f t="shared" si="0"/>
        <v>9</v>
      </c>
      <c r="F13" s="45">
        <v>3</v>
      </c>
      <c r="G13" s="1">
        <f t="shared" si="1"/>
        <v>6</v>
      </c>
      <c r="H13" s="45">
        <v>14</v>
      </c>
      <c r="I13" s="48" t="s">
        <v>174</v>
      </c>
      <c r="J13" s="48" t="s">
        <v>175</v>
      </c>
      <c r="K13" s="120" t="s">
        <v>121</v>
      </c>
    </row>
    <row r="14" spans="1:11" ht="89.25">
      <c r="A14" s="6">
        <v>12</v>
      </c>
      <c r="B14" s="1" t="s">
        <v>16</v>
      </c>
      <c r="C14" s="45">
        <v>5</v>
      </c>
      <c r="D14" s="45">
        <v>3</v>
      </c>
      <c r="E14" s="1">
        <f t="shared" si="0"/>
        <v>2</v>
      </c>
      <c r="F14" s="45">
        <v>1</v>
      </c>
      <c r="G14" s="1">
        <f t="shared" si="1"/>
        <v>1</v>
      </c>
      <c r="H14" s="45">
        <v>11</v>
      </c>
      <c r="I14" s="48" t="s">
        <v>146</v>
      </c>
      <c r="J14" s="48" t="s">
        <v>131</v>
      </c>
      <c r="K14" s="120" t="s">
        <v>94</v>
      </c>
    </row>
    <row r="15" spans="1:11" ht="38.25">
      <c r="A15" s="6">
        <v>13</v>
      </c>
      <c r="B15" s="1" t="s">
        <v>17</v>
      </c>
      <c r="C15" s="45">
        <v>6</v>
      </c>
      <c r="D15" s="45">
        <v>0</v>
      </c>
      <c r="E15" s="1">
        <f t="shared" si="0"/>
        <v>6</v>
      </c>
      <c r="F15" s="45">
        <v>0</v>
      </c>
      <c r="G15" s="1">
        <f t="shared" si="1"/>
        <v>6</v>
      </c>
      <c r="H15" s="45">
        <v>2</v>
      </c>
      <c r="I15" s="48" t="s">
        <v>176</v>
      </c>
      <c r="J15" s="48" t="s">
        <v>147</v>
      </c>
      <c r="K15" s="2"/>
    </row>
    <row r="16" spans="1:11" ht="38.25">
      <c r="A16" s="6">
        <v>14</v>
      </c>
      <c r="B16" s="1" t="s">
        <v>18</v>
      </c>
      <c r="C16" s="45">
        <v>1</v>
      </c>
      <c r="D16" s="102"/>
      <c r="E16" s="1">
        <f t="shared" si="0"/>
        <v>1</v>
      </c>
      <c r="F16" s="102"/>
      <c r="G16" s="1">
        <f t="shared" si="1"/>
        <v>1</v>
      </c>
      <c r="H16" s="102"/>
      <c r="I16" s="48" t="s">
        <v>111</v>
      </c>
      <c r="J16" s="48" t="s">
        <v>112</v>
      </c>
      <c r="K16" s="2"/>
    </row>
    <row r="17" spans="1:11" ht="51.75" thickBot="1">
      <c r="A17" s="8">
        <v>15</v>
      </c>
      <c r="B17" s="98" t="s">
        <v>19</v>
      </c>
      <c r="C17" s="104">
        <v>6</v>
      </c>
      <c r="D17" s="104">
        <v>0</v>
      </c>
      <c r="E17" s="98">
        <f t="shared" si="0"/>
        <v>6</v>
      </c>
      <c r="F17" s="104">
        <v>1</v>
      </c>
      <c r="G17" s="98">
        <f t="shared" si="1"/>
        <v>5</v>
      </c>
      <c r="H17" s="104">
        <v>6</v>
      </c>
      <c r="I17" s="123" t="s">
        <v>148</v>
      </c>
      <c r="J17" s="121" t="s">
        <v>149</v>
      </c>
      <c r="K17" s="122" t="s">
        <v>135</v>
      </c>
    </row>
    <row r="18" spans="1:11" s="38" customFormat="1" ht="22.5" customHeight="1" thickBot="1">
      <c r="A18" s="128" t="s">
        <v>23</v>
      </c>
      <c r="B18" s="129"/>
      <c r="C18" s="54">
        <f>SUM(C3:C17)</f>
        <v>249</v>
      </c>
      <c r="D18" s="54">
        <f t="shared" ref="D18:H18" si="2">SUM(D3:D17)</f>
        <v>37</v>
      </c>
      <c r="E18" s="54">
        <f t="shared" si="2"/>
        <v>212</v>
      </c>
      <c r="F18" s="54">
        <f t="shared" si="2"/>
        <v>18</v>
      </c>
      <c r="G18" s="54">
        <f t="shared" si="2"/>
        <v>194</v>
      </c>
      <c r="H18" s="55">
        <f t="shared" si="2"/>
        <v>120</v>
      </c>
      <c r="I18" s="56"/>
      <c r="J18" s="56"/>
      <c r="K18" s="57"/>
    </row>
    <row r="19" spans="1:11" ht="16.5" thickBot="1">
      <c r="B19" s="3"/>
      <c r="C19" s="3"/>
      <c r="D19" s="36"/>
      <c r="E19" s="5">
        <f>E18/C18</f>
        <v>0.85140562248995988</v>
      </c>
      <c r="F19" s="36"/>
      <c r="G19" s="5">
        <f>G18/C18</f>
        <v>0.77911646586345384</v>
      </c>
      <c r="H19" s="27"/>
      <c r="K19" s="3"/>
    </row>
    <row r="21" spans="1:11">
      <c r="D21" s="65"/>
      <c r="G21" s="37"/>
      <c r="H21" s="37"/>
    </row>
  </sheetData>
  <mergeCells count="2">
    <mergeCell ref="A18:B18"/>
    <mergeCell ref="A1:K1"/>
  </mergeCells>
  <pageMargins left="0.7" right="0.7" top="0.75" bottom="0.75" header="0.3" footer="0.3"/>
  <pageSetup paperSize="9" scale="43"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zoomScale="80" zoomScaleNormal="80" workbookViewId="0">
      <selection activeCell="I8" sqref="I8"/>
    </sheetView>
  </sheetViews>
  <sheetFormatPr defaultRowHeight="15"/>
  <cols>
    <col min="1" max="1" width="7" style="21" bestFit="1" customWidth="1"/>
    <col min="2" max="2" width="17.85546875" customWidth="1"/>
    <col min="3" max="3" width="10.85546875" customWidth="1"/>
    <col min="5" max="5" width="11.28515625" customWidth="1"/>
    <col min="6" max="6" width="10.42578125" customWidth="1"/>
    <col min="7" max="8" width="11.42578125" customWidth="1"/>
    <col min="9" max="9" width="40.42578125" customWidth="1"/>
    <col min="10" max="10" width="31.7109375" customWidth="1"/>
    <col min="11" max="11" width="53.85546875" customWidth="1"/>
  </cols>
  <sheetData>
    <row r="1" spans="1:11" ht="24" customHeight="1" thickBot="1">
      <c r="A1" s="133" t="s">
        <v>192</v>
      </c>
      <c r="B1" s="134"/>
      <c r="C1" s="134"/>
      <c r="D1" s="134"/>
      <c r="E1" s="134"/>
      <c r="F1" s="134"/>
      <c r="G1" s="134"/>
      <c r="H1" s="134"/>
      <c r="I1" s="134"/>
      <c r="J1" s="134"/>
      <c r="K1" s="135"/>
    </row>
    <row r="2" spans="1:11" ht="39" thickBot="1">
      <c r="A2" s="39" t="s">
        <v>38</v>
      </c>
      <c r="B2" s="41" t="s">
        <v>0</v>
      </c>
      <c r="C2" s="41" t="s">
        <v>1</v>
      </c>
      <c r="D2" s="41" t="s">
        <v>21</v>
      </c>
      <c r="E2" s="41" t="s">
        <v>39</v>
      </c>
      <c r="F2" s="41" t="s">
        <v>2</v>
      </c>
      <c r="G2" s="41" t="s">
        <v>3</v>
      </c>
      <c r="H2" s="41" t="s">
        <v>75</v>
      </c>
      <c r="I2" s="112" t="s">
        <v>81</v>
      </c>
      <c r="J2" s="112" t="s">
        <v>82</v>
      </c>
      <c r="K2" s="113" t="s">
        <v>4</v>
      </c>
    </row>
    <row r="3" spans="1:11" ht="39">
      <c r="A3" s="32">
        <v>1</v>
      </c>
      <c r="B3" s="110" t="s">
        <v>40</v>
      </c>
      <c r="C3" s="47">
        <v>7</v>
      </c>
      <c r="D3" s="47">
        <v>0</v>
      </c>
      <c r="E3" s="47">
        <f>C3-D3</f>
        <v>7</v>
      </c>
      <c r="F3" s="47">
        <v>0</v>
      </c>
      <c r="G3" s="47">
        <f>E3-F3</f>
        <v>7</v>
      </c>
      <c r="H3" s="63">
        <v>1</v>
      </c>
      <c r="I3" s="94" t="s">
        <v>177</v>
      </c>
      <c r="J3" s="124"/>
      <c r="K3" s="125" t="s">
        <v>150</v>
      </c>
    </row>
    <row r="4" spans="1:11" ht="39">
      <c r="A4" s="6">
        <v>2</v>
      </c>
      <c r="B4" s="105" t="s">
        <v>41</v>
      </c>
      <c r="C4" s="20">
        <v>7</v>
      </c>
      <c r="D4" s="20">
        <v>1</v>
      </c>
      <c r="E4" s="20">
        <f t="shared" ref="E4:E24" si="0">C4-D4</f>
        <v>6</v>
      </c>
      <c r="F4" s="20">
        <v>1</v>
      </c>
      <c r="G4" s="20">
        <f t="shared" ref="G4:G24" si="1">E4-F4</f>
        <v>5</v>
      </c>
      <c r="H4" s="61">
        <v>0</v>
      </c>
      <c r="I4" s="66" t="s">
        <v>151</v>
      </c>
      <c r="J4" s="66"/>
      <c r="K4" s="115"/>
    </row>
    <row r="5" spans="1:11" ht="90">
      <c r="A5" s="6">
        <v>3</v>
      </c>
      <c r="B5" s="105" t="s">
        <v>42</v>
      </c>
      <c r="C5" s="20">
        <v>358</v>
      </c>
      <c r="D5" s="20">
        <v>17</v>
      </c>
      <c r="E5" s="20">
        <f t="shared" si="0"/>
        <v>341</v>
      </c>
      <c r="F5" s="20">
        <v>80</v>
      </c>
      <c r="G5" s="20">
        <f t="shared" si="1"/>
        <v>261</v>
      </c>
      <c r="H5" s="45">
        <v>35</v>
      </c>
      <c r="I5" s="92" t="s">
        <v>178</v>
      </c>
      <c r="J5" s="114" t="s">
        <v>136</v>
      </c>
      <c r="K5" s="100" t="s">
        <v>132</v>
      </c>
    </row>
    <row r="6" spans="1:11" ht="89.25">
      <c r="A6" s="6">
        <v>4</v>
      </c>
      <c r="B6" s="105" t="s">
        <v>43</v>
      </c>
      <c r="C6" s="20">
        <v>44</v>
      </c>
      <c r="D6" s="20">
        <v>3</v>
      </c>
      <c r="E6" s="20">
        <f t="shared" si="0"/>
        <v>41</v>
      </c>
      <c r="F6" s="20">
        <v>4</v>
      </c>
      <c r="G6" s="20">
        <f t="shared" si="1"/>
        <v>37</v>
      </c>
      <c r="H6" s="62">
        <v>0</v>
      </c>
      <c r="I6" s="92" t="s">
        <v>179</v>
      </c>
      <c r="J6" s="66"/>
      <c r="K6" s="59" t="s">
        <v>128</v>
      </c>
    </row>
    <row r="7" spans="1:11" ht="26.25">
      <c r="A7" s="6">
        <v>5</v>
      </c>
      <c r="B7" s="105" t="s">
        <v>129</v>
      </c>
      <c r="C7" s="20">
        <v>4</v>
      </c>
      <c r="D7" s="20">
        <v>1</v>
      </c>
      <c r="E7" s="20">
        <f t="shared" si="0"/>
        <v>3</v>
      </c>
      <c r="F7" s="20">
        <v>1</v>
      </c>
      <c r="G7" s="20">
        <f t="shared" si="1"/>
        <v>2</v>
      </c>
      <c r="H7" s="61">
        <v>0</v>
      </c>
      <c r="I7" s="92" t="s">
        <v>152</v>
      </c>
      <c r="J7" s="66"/>
      <c r="K7" s="115"/>
    </row>
    <row r="8" spans="1:11" ht="51.75">
      <c r="A8" s="6">
        <v>6</v>
      </c>
      <c r="B8" s="105" t="s">
        <v>44</v>
      </c>
      <c r="C8" s="20">
        <v>12</v>
      </c>
      <c r="D8" s="20">
        <v>3</v>
      </c>
      <c r="E8" s="20">
        <f t="shared" si="0"/>
        <v>9</v>
      </c>
      <c r="F8" s="20">
        <v>3</v>
      </c>
      <c r="G8" s="20">
        <f t="shared" si="1"/>
        <v>6</v>
      </c>
      <c r="H8" s="61">
        <v>7</v>
      </c>
      <c r="I8" s="92" t="s">
        <v>140</v>
      </c>
      <c r="J8" s="66" t="s">
        <v>141</v>
      </c>
      <c r="K8" s="115" t="s">
        <v>114</v>
      </c>
    </row>
    <row r="9" spans="1:11" ht="64.5">
      <c r="A9" s="6">
        <v>7</v>
      </c>
      <c r="B9" s="105" t="s">
        <v>45</v>
      </c>
      <c r="C9" s="20">
        <v>67</v>
      </c>
      <c r="D9" s="20">
        <v>8</v>
      </c>
      <c r="E9" s="20">
        <f t="shared" si="0"/>
        <v>59</v>
      </c>
      <c r="F9" s="20">
        <v>17</v>
      </c>
      <c r="G9" s="20">
        <f t="shared" si="1"/>
        <v>42</v>
      </c>
      <c r="H9" s="61">
        <v>0</v>
      </c>
      <c r="I9" s="92" t="s">
        <v>180</v>
      </c>
      <c r="J9" s="93"/>
      <c r="K9" s="115" t="s">
        <v>153</v>
      </c>
    </row>
    <row r="10" spans="1:11" ht="77.25">
      <c r="A10" s="6">
        <v>8</v>
      </c>
      <c r="B10" s="105" t="s">
        <v>88</v>
      </c>
      <c r="C10" s="20">
        <v>70</v>
      </c>
      <c r="D10" s="20">
        <v>7</v>
      </c>
      <c r="E10" s="20">
        <f t="shared" si="0"/>
        <v>63</v>
      </c>
      <c r="F10" s="20">
        <v>2</v>
      </c>
      <c r="G10" s="20">
        <f t="shared" si="1"/>
        <v>61</v>
      </c>
      <c r="H10" s="61">
        <v>41</v>
      </c>
      <c r="I10" s="92" t="s">
        <v>181</v>
      </c>
      <c r="J10" s="66" t="s">
        <v>104</v>
      </c>
      <c r="K10" s="59" t="s">
        <v>105</v>
      </c>
    </row>
    <row r="11" spans="1:11" ht="77.25" customHeight="1">
      <c r="A11" s="6">
        <v>9</v>
      </c>
      <c r="B11" s="105" t="s">
        <v>89</v>
      </c>
      <c r="C11" s="20">
        <v>28</v>
      </c>
      <c r="D11" s="20">
        <v>1</v>
      </c>
      <c r="E11" s="20">
        <f t="shared" si="0"/>
        <v>27</v>
      </c>
      <c r="F11" s="20">
        <v>0</v>
      </c>
      <c r="G11" s="20">
        <f t="shared" si="1"/>
        <v>27</v>
      </c>
      <c r="H11" s="61">
        <v>2</v>
      </c>
      <c r="I11" s="92" t="s">
        <v>182</v>
      </c>
      <c r="J11" s="66" t="s">
        <v>115</v>
      </c>
      <c r="K11" s="115" t="s">
        <v>125</v>
      </c>
    </row>
    <row r="12" spans="1:11" ht="64.5" customHeight="1">
      <c r="A12" s="6">
        <v>10</v>
      </c>
      <c r="B12" s="105" t="s">
        <v>97</v>
      </c>
      <c r="C12" s="20">
        <v>76</v>
      </c>
      <c r="D12" s="20">
        <v>4</v>
      </c>
      <c r="E12" s="20">
        <f t="shared" si="0"/>
        <v>72</v>
      </c>
      <c r="F12" s="20">
        <v>0</v>
      </c>
      <c r="G12" s="20">
        <f t="shared" si="1"/>
        <v>72</v>
      </c>
      <c r="H12" s="61">
        <v>0</v>
      </c>
      <c r="I12" s="92" t="s">
        <v>137</v>
      </c>
      <c r="J12" s="66"/>
      <c r="K12" s="115"/>
    </row>
    <row r="13" spans="1:11" ht="90" customHeight="1">
      <c r="A13" s="6">
        <v>11</v>
      </c>
      <c r="B13" s="105" t="s">
        <v>98</v>
      </c>
      <c r="C13" s="20">
        <v>132</v>
      </c>
      <c r="D13" s="20">
        <v>2</v>
      </c>
      <c r="E13" s="20">
        <f t="shared" si="0"/>
        <v>130</v>
      </c>
      <c r="F13" s="20">
        <v>12</v>
      </c>
      <c r="G13" s="20">
        <f t="shared" si="1"/>
        <v>118</v>
      </c>
      <c r="H13" s="61">
        <v>0</v>
      </c>
      <c r="I13" s="64" t="s">
        <v>183</v>
      </c>
      <c r="J13" s="66"/>
      <c r="K13" s="115" t="s">
        <v>142</v>
      </c>
    </row>
    <row r="14" spans="1:11" ht="39">
      <c r="A14" s="6">
        <v>12</v>
      </c>
      <c r="B14" s="105" t="s">
        <v>99</v>
      </c>
      <c r="C14" s="20">
        <v>8</v>
      </c>
      <c r="D14" s="20">
        <v>2</v>
      </c>
      <c r="E14" s="20">
        <f t="shared" si="0"/>
        <v>6</v>
      </c>
      <c r="F14" s="20">
        <v>0</v>
      </c>
      <c r="G14" s="20">
        <f t="shared" si="1"/>
        <v>6</v>
      </c>
      <c r="H14" s="61">
        <v>8</v>
      </c>
      <c r="I14" s="92" t="s">
        <v>184</v>
      </c>
      <c r="J14" s="66" t="s">
        <v>116</v>
      </c>
      <c r="K14" s="115" t="s">
        <v>106</v>
      </c>
    </row>
    <row r="15" spans="1:11" ht="39">
      <c r="A15" s="6">
        <v>13</v>
      </c>
      <c r="B15" s="105" t="s">
        <v>47</v>
      </c>
      <c r="C15" s="20">
        <v>23</v>
      </c>
      <c r="D15" s="20">
        <v>3</v>
      </c>
      <c r="E15" s="20">
        <f t="shared" si="0"/>
        <v>20</v>
      </c>
      <c r="F15" s="20">
        <v>2</v>
      </c>
      <c r="G15" s="20">
        <f t="shared" si="1"/>
        <v>18</v>
      </c>
      <c r="H15" s="61">
        <v>19</v>
      </c>
      <c r="I15" s="92" t="s">
        <v>185</v>
      </c>
      <c r="J15" s="66" t="s">
        <v>133</v>
      </c>
      <c r="K15" s="115"/>
    </row>
    <row r="16" spans="1:11" ht="51.75">
      <c r="A16" s="6">
        <v>14</v>
      </c>
      <c r="B16" s="105" t="s">
        <v>48</v>
      </c>
      <c r="C16" s="20">
        <v>10</v>
      </c>
      <c r="D16" s="20">
        <v>1</v>
      </c>
      <c r="E16" s="20">
        <f t="shared" si="0"/>
        <v>9</v>
      </c>
      <c r="F16" s="20">
        <v>0</v>
      </c>
      <c r="G16" s="20">
        <f t="shared" si="1"/>
        <v>9</v>
      </c>
      <c r="H16" s="52">
        <v>0</v>
      </c>
      <c r="I16" s="92" t="s">
        <v>154</v>
      </c>
      <c r="J16" s="66"/>
      <c r="K16" s="2"/>
    </row>
    <row r="17" spans="1:11" ht="39" customHeight="1">
      <c r="A17" s="6">
        <v>15</v>
      </c>
      <c r="B17" s="105" t="s">
        <v>49</v>
      </c>
      <c r="C17" s="20">
        <v>121</v>
      </c>
      <c r="D17" s="20">
        <v>12</v>
      </c>
      <c r="E17" s="20">
        <f t="shared" si="0"/>
        <v>109</v>
      </c>
      <c r="F17" s="20">
        <v>13</v>
      </c>
      <c r="G17" s="20">
        <f t="shared" si="1"/>
        <v>96</v>
      </c>
      <c r="H17" s="61">
        <v>9</v>
      </c>
      <c r="I17" s="64" t="s">
        <v>186</v>
      </c>
      <c r="J17" s="66" t="s">
        <v>107</v>
      </c>
      <c r="K17" s="115" t="s">
        <v>134</v>
      </c>
    </row>
    <row r="18" spans="1:11" ht="89.25">
      <c r="A18" s="6">
        <v>16</v>
      </c>
      <c r="B18" s="105" t="s">
        <v>50</v>
      </c>
      <c r="C18" s="20">
        <v>130</v>
      </c>
      <c r="D18" s="20">
        <v>13</v>
      </c>
      <c r="E18" s="20">
        <f t="shared" si="0"/>
        <v>117</v>
      </c>
      <c r="F18" s="20">
        <v>54</v>
      </c>
      <c r="G18" s="20">
        <f t="shared" si="1"/>
        <v>63</v>
      </c>
      <c r="H18" s="61">
        <v>3</v>
      </c>
      <c r="I18" s="64" t="s">
        <v>187</v>
      </c>
      <c r="J18" s="48" t="s">
        <v>117</v>
      </c>
      <c r="K18" s="59" t="s">
        <v>118</v>
      </c>
    </row>
    <row r="19" spans="1:11" ht="63.75">
      <c r="A19" s="6">
        <v>17</v>
      </c>
      <c r="B19" s="105" t="s">
        <v>80</v>
      </c>
      <c r="C19" s="20">
        <v>80</v>
      </c>
      <c r="D19" s="20">
        <v>9</v>
      </c>
      <c r="E19" s="20">
        <f t="shared" si="0"/>
        <v>71</v>
      </c>
      <c r="F19" s="20">
        <v>6</v>
      </c>
      <c r="G19" s="20">
        <f t="shared" si="1"/>
        <v>65</v>
      </c>
      <c r="H19" s="61">
        <v>0</v>
      </c>
      <c r="I19" s="64" t="s">
        <v>188</v>
      </c>
      <c r="J19" s="66"/>
      <c r="K19" s="101" t="s">
        <v>119</v>
      </c>
    </row>
    <row r="20" spans="1:11" ht="77.25">
      <c r="A20" s="6">
        <v>18</v>
      </c>
      <c r="B20" s="105" t="s">
        <v>90</v>
      </c>
      <c r="C20" s="20">
        <v>96</v>
      </c>
      <c r="D20" s="20">
        <v>5</v>
      </c>
      <c r="E20" s="20">
        <f t="shared" si="0"/>
        <v>91</v>
      </c>
      <c r="F20" s="20">
        <v>18</v>
      </c>
      <c r="G20" s="20">
        <f t="shared" si="1"/>
        <v>73</v>
      </c>
      <c r="H20" s="61">
        <v>3</v>
      </c>
      <c r="I20" s="92" t="s">
        <v>189</v>
      </c>
      <c r="J20" s="66" t="s">
        <v>143</v>
      </c>
      <c r="K20" s="115"/>
    </row>
    <row r="21" spans="1:11" ht="51.75">
      <c r="A21" s="6">
        <v>19</v>
      </c>
      <c r="B21" s="105" t="s">
        <v>100</v>
      </c>
      <c r="C21" s="20">
        <v>272</v>
      </c>
      <c r="D21" s="20">
        <v>11</v>
      </c>
      <c r="E21" s="20">
        <f t="shared" si="0"/>
        <v>261</v>
      </c>
      <c r="F21" s="20">
        <v>1</v>
      </c>
      <c r="G21" s="20">
        <f t="shared" si="1"/>
        <v>260</v>
      </c>
      <c r="H21" s="61">
        <v>3</v>
      </c>
      <c r="I21" s="92" t="s">
        <v>155</v>
      </c>
      <c r="J21" s="66" t="s">
        <v>108</v>
      </c>
      <c r="K21" s="115"/>
    </row>
    <row r="22" spans="1:11" ht="63.75">
      <c r="A22" s="6">
        <v>20</v>
      </c>
      <c r="B22" s="105" t="s">
        <v>101</v>
      </c>
      <c r="C22" s="20">
        <v>10</v>
      </c>
      <c r="D22" s="20">
        <v>0</v>
      </c>
      <c r="E22" s="20">
        <f t="shared" si="0"/>
        <v>10</v>
      </c>
      <c r="F22" s="20">
        <v>1</v>
      </c>
      <c r="G22" s="20">
        <f t="shared" si="1"/>
        <v>9</v>
      </c>
      <c r="H22" s="91">
        <v>5</v>
      </c>
      <c r="I22" s="92" t="s">
        <v>190</v>
      </c>
      <c r="J22" s="114" t="s">
        <v>122</v>
      </c>
      <c r="K22" s="59" t="s">
        <v>123</v>
      </c>
    </row>
    <row r="23" spans="1:11" ht="51.75">
      <c r="A23" s="6">
        <v>21</v>
      </c>
      <c r="B23" s="105" t="s">
        <v>102</v>
      </c>
      <c r="C23" s="20">
        <v>193</v>
      </c>
      <c r="D23" s="20">
        <v>7</v>
      </c>
      <c r="E23" s="20">
        <f t="shared" si="0"/>
        <v>186</v>
      </c>
      <c r="F23" s="20">
        <v>57</v>
      </c>
      <c r="G23" s="20">
        <f t="shared" si="1"/>
        <v>129</v>
      </c>
      <c r="H23" s="91">
        <v>4</v>
      </c>
      <c r="I23" s="92" t="s">
        <v>191</v>
      </c>
      <c r="J23" s="114" t="s">
        <v>138</v>
      </c>
      <c r="K23" s="115" t="s">
        <v>124</v>
      </c>
    </row>
    <row r="24" spans="1:11" ht="52.5" thickBot="1">
      <c r="A24" s="8">
        <v>22</v>
      </c>
      <c r="B24" s="111" t="s">
        <v>51</v>
      </c>
      <c r="C24" s="44">
        <v>193</v>
      </c>
      <c r="D24" s="44">
        <v>6</v>
      </c>
      <c r="E24" s="44">
        <f t="shared" si="0"/>
        <v>187</v>
      </c>
      <c r="F24" s="44">
        <v>57</v>
      </c>
      <c r="G24" s="44">
        <f t="shared" si="1"/>
        <v>130</v>
      </c>
      <c r="H24" s="53">
        <v>4</v>
      </c>
      <c r="I24" s="95" t="s">
        <v>144</v>
      </c>
      <c r="J24" s="116" t="s">
        <v>138</v>
      </c>
      <c r="K24" s="117" t="s">
        <v>124</v>
      </c>
    </row>
    <row r="25" spans="1:11" ht="27" customHeight="1" thickBot="1">
      <c r="A25" s="106"/>
      <c r="B25" s="54" t="s">
        <v>23</v>
      </c>
      <c r="C25" s="107">
        <f>SUM(C3:C24)</f>
        <v>1941</v>
      </c>
      <c r="D25" s="107">
        <f t="shared" ref="D25:H25" si="2">SUM(D3:D24)</f>
        <v>116</v>
      </c>
      <c r="E25" s="107">
        <f t="shared" si="2"/>
        <v>1825</v>
      </c>
      <c r="F25" s="107">
        <f t="shared" si="2"/>
        <v>329</v>
      </c>
      <c r="G25" s="107">
        <f t="shared" si="2"/>
        <v>1496</v>
      </c>
      <c r="H25" s="107">
        <f t="shared" si="2"/>
        <v>144</v>
      </c>
      <c r="I25" s="108"/>
      <c r="J25" s="108"/>
      <c r="K25" s="109"/>
    </row>
    <row r="26" spans="1:11" ht="25.5" customHeight="1" thickBot="1">
      <c r="E26" s="118">
        <f>E25/C25</f>
        <v>0.94023699124162807</v>
      </c>
      <c r="F26" s="119"/>
      <c r="G26" s="118">
        <f>G25/C25</f>
        <v>0.77073673364245232</v>
      </c>
    </row>
  </sheetData>
  <mergeCells count="1">
    <mergeCell ref="A1:K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E12" sqref="E12"/>
    </sheetView>
  </sheetViews>
  <sheetFormatPr defaultRowHeight="15"/>
  <cols>
    <col min="1" max="1" width="6.28515625" style="4" bestFit="1" customWidth="1"/>
    <col min="2" max="2" width="15.85546875" bestFit="1" customWidth="1"/>
    <col min="3" max="3" width="10" customWidth="1"/>
    <col min="4" max="4" width="11.42578125" customWidth="1"/>
    <col min="5" max="5" width="10.42578125" customWidth="1"/>
    <col min="6" max="6" width="11.28515625" customWidth="1"/>
    <col min="7" max="7" width="8.7109375" bestFit="1" customWidth="1"/>
    <col min="8" max="8" width="11.5703125" bestFit="1" customWidth="1"/>
    <col min="9" max="9" width="11.5703125" customWidth="1"/>
    <col min="10" max="11" width="11.42578125" customWidth="1"/>
    <col min="12" max="12" width="30" bestFit="1" customWidth="1"/>
    <col min="13" max="13" width="36.140625" customWidth="1"/>
  </cols>
  <sheetData>
    <row r="1" spans="1:13" ht="15.75" customHeight="1" thickBot="1">
      <c r="A1" s="139" t="s">
        <v>193</v>
      </c>
      <c r="B1" s="140"/>
      <c r="C1" s="140"/>
      <c r="D1" s="140"/>
      <c r="E1" s="140"/>
      <c r="F1" s="140"/>
      <c r="G1" s="140"/>
      <c r="H1" s="140"/>
      <c r="I1" s="140"/>
      <c r="J1" s="140"/>
      <c r="K1" s="140"/>
      <c r="L1" s="140"/>
      <c r="M1" s="141"/>
    </row>
    <row r="2" spans="1:13" ht="39" thickBot="1">
      <c r="A2" s="39" t="s">
        <v>38</v>
      </c>
      <c r="B2" s="42" t="s">
        <v>0</v>
      </c>
      <c r="C2" s="33" t="s">
        <v>52</v>
      </c>
      <c r="D2" s="40" t="s">
        <v>53</v>
      </c>
      <c r="E2" s="41" t="s">
        <v>21</v>
      </c>
      <c r="F2" s="41" t="s">
        <v>20</v>
      </c>
      <c r="G2" s="41" t="s">
        <v>54</v>
      </c>
      <c r="H2" s="41" t="s">
        <v>2</v>
      </c>
      <c r="I2" s="41" t="s">
        <v>55</v>
      </c>
      <c r="J2" s="41" t="s">
        <v>56</v>
      </c>
      <c r="K2" s="41" t="s">
        <v>57</v>
      </c>
      <c r="L2" s="42" t="s">
        <v>84</v>
      </c>
      <c r="M2" s="33" t="s">
        <v>4</v>
      </c>
    </row>
    <row r="3" spans="1:13" ht="15.75">
      <c r="A3" s="126">
        <v>1</v>
      </c>
      <c r="B3" s="75" t="s">
        <v>58</v>
      </c>
      <c r="C3" s="76">
        <v>8</v>
      </c>
      <c r="D3" s="77">
        <v>9</v>
      </c>
      <c r="E3" s="78">
        <v>1</v>
      </c>
      <c r="F3" s="77">
        <f>D3-E3</f>
        <v>8</v>
      </c>
      <c r="G3" s="79">
        <v>0</v>
      </c>
      <c r="H3" s="46">
        <v>0</v>
      </c>
      <c r="I3" s="80">
        <f>F3-(G3+H3)</f>
        <v>8</v>
      </c>
      <c r="J3" s="77">
        <v>0</v>
      </c>
      <c r="K3" s="77">
        <v>0</v>
      </c>
      <c r="L3" s="81"/>
      <c r="M3" s="82"/>
    </row>
    <row r="4" spans="1:13" ht="15.75">
      <c r="A4" s="83">
        <v>2</v>
      </c>
      <c r="B4" s="24" t="s">
        <v>59</v>
      </c>
      <c r="C4" s="25">
        <v>19</v>
      </c>
      <c r="D4" s="1">
        <v>15</v>
      </c>
      <c r="E4" s="69">
        <v>2</v>
      </c>
      <c r="F4" s="58">
        <f t="shared" ref="F4:F20" si="0">D4-E4</f>
        <v>13</v>
      </c>
      <c r="G4" s="69">
        <v>0</v>
      </c>
      <c r="H4" s="73">
        <v>0</v>
      </c>
      <c r="I4" s="25">
        <f t="shared" ref="I4:I20" si="1">F4-(G4+H4)</f>
        <v>13</v>
      </c>
      <c r="J4" s="1">
        <v>6</v>
      </c>
      <c r="K4" s="1">
        <v>6</v>
      </c>
      <c r="L4" s="49" t="s">
        <v>85</v>
      </c>
      <c r="M4" s="99"/>
    </row>
    <row r="5" spans="1:13" ht="15.75">
      <c r="A5" s="83">
        <v>3</v>
      </c>
      <c r="B5" s="23" t="s">
        <v>60</v>
      </c>
      <c r="C5" s="25">
        <v>27</v>
      </c>
      <c r="D5" s="1">
        <v>23</v>
      </c>
      <c r="E5" s="69">
        <v>3</v>
      </c>
      <c r="F5" s="58">
        <f t="shared" si="0"/>
        <v>20</v>
      </c>
      <c r="G5" s="69">
        <v>0</v>
      </c>
      <c r="H5" s="73">
        <v>0</v>
      </c>
      <c r="I5" s="25">
        <f t="shared" si="1"/>
        <v>20</v>
      </c>
      <c r="J5" s="1">
        <v>7</v>
      </c>
      <c r="K5" s="1">
        <v>6</v>
      </c>
      <c r="L5" s="49" t="s">
        <v>85</v>
      </c>
      <c r="M5" s="99"/>
    </row>
    <row r="6" spans="1:13" ht="15.75">
      <c r="A6" s="83">
        <v>4</v>
      </c>
      <c r="B6" s="23" t="s">
        <v>45</v>
      </c>
      <c r="C6" s="25">
        <v>13</v>
      </c>
      <c r="D6" s="1">
        <v>18</v>
      </c>
      <c r="E6" s="69">
        <v>3</v>
      </c>
      <c r="F6" s="58">
        <f t="shared" si="0"/>
        <v>15</v>
      </c>
      <c r="G6" s="69">
        <v>0</v>
      </c>
      <c r="H6" s="73">
        <v>2</v>
      </c>
      <c r="I6" s="25">
        <f t="shared" si="1"/>
        <v>13</v>
      </c>
      <c r="J6" s="1">
        <v>0</v>
      </c>
      <c r="K6" s="1">
        <v>0</v>
      </c>
      <c r="L6" s="60"/>
      <c r="M6" s="2"/>
    </row>
    <row r="7" spans="1:13" ht="15.75">
      <c r="A7" s="83">
        <v>5</v>
      </c>
      <c r="B7" s="23" t="s">
        <v>61</v>
      </c>
      <c r="C7" s="25">
        <v>21</v>
      </c>
      <c r="D7" s="1">
        <v>17</v>
      </c>
      <c r="E7" s="69">
        <v>4</v>
      </c>
      <c r="F7" s="58">
        <f t="shared" si="0"/>
        <v>13</v>
      </c>
      <c r="G7" s="69">
        <v>0</v>
      </c>
      <c r="H7" s="73">
        <v>0</v>
      </c>
      <c r="I7" s="25">
        <f t="shared" si="1"/>
        <v>13</v>
      </c>
      <c r="J7" s="1">
        <v>7</v>
      </c>
      <c r="K7" s="1">
        <v>6</v>
      </c>
      <c r="L7" s="49" t="s">
        <v>86</v>
      </c>
      <c r="M7" s="99"/>
    </row>
    <row r="8" spans="1:13" ht="15.75">
      <c r="A8" s="83">
        <v>6</v>
      </c>
      <c r="B8" s="23" t="s">
        <v>62</v>
      </c>
      <c r="C8" s="25">
        <v>17</v>
      </c>
      <c r="D8" s="1">
        <f>19-2</f>
        <v>17</v>
      </c>
      <c r="E8" s="69">
        <v>4</v>
      </c>
      <c r="F8" s="58">
        <f t="shared" si="0"/>
        <v>13</v>
      </c>
      <c r="G8" s="69">
        <v>0</v>
      </c>
      <c r="H8" s="73">
        <v>0</v>
      </c>
      <c r="I8" s="25">
        <f t="shared" si="1"/>
        <v>13</v>
      </c>
      <c r="J8" s="1">
        <v>6</v>
      </c>
      <c r="K8" s="1">
        <v>5</v>
      </c>
      <c r="L8" s="49" t="s">
        <v>85</v>
      </c>
      <c r="M8" s="99"/>
    </row>
    <row r="9" spans="1:13" ht="15.75">
      <c r="A9" s="83">
        <v>7</v>
      </c>
      <c r="B9" s="23" t="s">
        <v>63</v>
      </c>
      <c r="C9" s="25">
        <v>18</v>
      </c>
      <c r="D9" s="1">
        <v>19</v>
      </c>
      <c r="E9" s="69">
        <v>0</v>
      </c>
      <c r="F9" s="58">
        <f t="shared" si="0"/>
        <v>19</v>
      </c>
      <c r="G9" s="69">
        <v>3</v>
      </c>
      <c r="H9" s="73">
        <v>0</v>
      </c>
      <c r="I9" s="25">
        <f t="shared" si="1"/>
        <v>16</v>
      </c>
      <c r="J9" s="1">
        <v>2</v>
      </c>
      <c r="K9" s="1">
        <v>2</v>
      </c>
      <c r="L9" s="60"/>
      <c r="M9" s="2"/>
    </row>
    <row r="10" spans="1:13" ht="15.75">
      <c r="A10" s="83">
        <v>8</v>
      </c>
      <c r="B10" s="23" t="s">
        <v>64</v>
      </c>
      <c r="C10" s="25">
        <v>20</v>
      </c>
      <c r="D10" s="1">
        <v>14</v>
      </c>
      <c r="E10" s="69">
        <v>0</v>
      </c>
      <c r="F10" s="58">
        <f t="shared" si="0"/>
        <v>14</v>
      </c>
      <c r="G10" s="69">
        <v>0</v>
      </c>
      <c r="H10" s="73">
        <v>0</v>
      </c>
      <c r="I10" s="25">
        <f t="shared" si="1"/>
        <v>14</v>
      </c>
      <c r="J10" s="1">
        <v>7</v>
      </c>
      <c r="K10" s="1">
        <v>7</v>
      </c>
      <c r="L10" s="49" t="s">
        <v>85</v>
      </c>
      <c r="M10" s="99"/>
    </row>
    <row r="11" spans="1:13" ht="15.75">
      <c r="A11" s="83">
        <v>9</v>
      </c>
      <c r="B11" s="23" t="s">
        <v>46</v>
      </c>
      <c r="C11" s="25">
        <v>14</v>
      </c>
      <c r="D11" s="1">
        <v>12</v>
      </c>
      <c r="E11" s="69">
        <v>3</v>
      </c>
      <c r="F11" s="58">
        <f t="shared" si="0"/>
        <v>9</v>
      </c>
      <c r="G11" s="69">
        <v>0</v>
      </c>
      <c r="H11" s="73">
        <v>2</v>
      </c>
      <c r="I11" s="25">
        <f t="shared" si="1"/>
        <v>7</v>
      </c>
      <c r="J11" s="1">
        <v>6</v>
      </c>
      <c r="K11" s="1">
        <v>6</v>
      </c>
      <c r="L11" s="49" t="s">
        <v>85</v>
      </c>
      <c r="M11" s="99"/>
    </row>
    <row r="12" spans="1:13" ht="15.75">
      <c r="A12" s="83">
        <v>10</v>
      </c>
      <c r="B12" s="23" t="s">
        <v>65</v>
      </c>
      <c r="C12" s="25">
        <v>10</v>
      </c>
      <c r="D12" s="1">
        <v>12</v>
      </c>
      <c r="E12" s="68">
        <v>1</v>
      </c>
      <c r="F12" s="58">
        <f t="shared" si="0"/>
        <v>11</v>
      </c>
      <c r="G12" s="69">
        <v>1</v>
      </c>
      <c r="H12" s="73">
        <v>0</v>
      </c>
      <c r="I12" s="25">
        <f t="shared" si="1"/>
        <v>10</v>
      </c>
      <c r="J12" s="1">
        <v>0</v>
      </c>
      <c r="K12" s="1">
        <v>0</v>
      </c>
      <c r="L12" s="60"/>
      <c r="M12" s="99"/>
    </row>
    <row r="13" spans="1:13" ht="15.75">
      <c r="A13" s="83">
        <v>11</v>
      </c>
      <c r="B13" s="23" t="s">
        <v>66</v>
      </c>
      <c r="C13" s="25">
        <v>8</v>
      </c>
      <c r="D13" s="1">
        <v>10</v>
      </c>
      <c r="E13" s="69">
        <v>2</v>
      </c>
      <c r="F13" s="58">
        <f t="shared" si="0"/>
        <v>8</v>
      </c>
      <c r="G13" s="69">
        <v>0</v>
      </c>
      <c r="H13" s="73">
        <v>0</v>
      </c>
      <c r="I13" s="25">
        <f t="shared" si="1"/>
        <v>8</v>
      </c>
      <c r="J13" s="1">
        <v>1</v>
      </c>
      <c r="K13" s="1">
        <v>1</v>
      </c>
      <c r="L13" s="60"/>
      <c r="M13" s="99"/>
    </row>
    <row r="14" spans="1:13" ht="15.75">
      <c r="A14" s="83">
        <v>12</v>
      </c>
      <c r="B14" s="23" t="s">
        <v>67</v>
      </c>
      <c r="C14" s="25">
        <v>7</v>
      </c>
      <c r="D14" s="1">
        <v>9</v>
      </c>
      <c r="E14" s="69">
        <v>1</v>
      </c>
      <c r="F14" s="58">
        <f t="shared" si="0"/>
        <v>8</v>
      </c>
      <c r="G14" s="69">
        <v>1</v>
      </c>
      <c r="H14" s="73">
        <v>0</v>
      </c>
      <c r="I14" s="25">
        <f t="shared" si="1"/>
        <v>7</v>
      </c>
      <c r="J14" s="1">
        <v>1</v>
      </c>
      <c r="K14" s="1">
        <v>1</v>
      </c>
      <c r="L14" s="49" t="s">
        <v>85</v>
      </c>
      <c r="M14" s="99"/>
    </row>
    <row r="15" spans="1:13" ht="15.75">
      <c r="A15" s="83">
        <v>13</v>
      </c>
      <c r="B15" s="23" t="s">
        <v>68</v>
      </c>
      <c r="C15" s="25">
        <v>7</v>
      </c>
      <c r="D15" s="1">
        <v>13</v>
      </c>
      <c r="E15" s="69">
        <v>3</v>
      </c>
      <c r="F15" s="58">
        <f t="shared" si="0"/>
        <v>10</v>
      </c>
      <c r="G15" s="69">
        <v>2</v>
      </c>
      <c r="H15" s="73">
        <v>1</v>
      </c>
      <c r="I15" s="25">
        <f t="shared" si="1"/>
        <v>7</v>
      </c>
      <c r="J15" s="1">
        <v>0</v>
      </c>
      <c r="K15" s="1">
        <v>0</v>
      </c>
      <c r="L15" s="60"/>
      <c r="M15" s="99"/>
    </row>
    <row r="16" spans="1:13" ht="15.75">
      <c r="A16" s="83">
        <v>14</v>
      </c>
      <c r="B16" s="23" t="s">
        <v>69</v>
      </c>
      <c r="C16" s="25">
        <v>14</v>
      </c>
      <c r="D16" s="1">
        <v>12</v>
      </c>
      <c r="E16" s="69">
        <v>1</v>
      </c>
      <c r="F16" s="58">
        <f t="shared" si="0"/>
        <v>11</v>
      </c>
      <c r="G16" s="69">
        <v>0</v>
      </c>
      <c r="H16" s="73">
        <v>0</v>
      </c>
      <c r="I16" s="25">
        <f t="shared" si="1"/>
        <v>11</v>
      </c>
      <c r="J16" s="1">
        <v>6</v>
      </c>
      <c r="K16" s="1">
        <v>6</v>
      </c>
      <c r="L16" s="49" t="s">
        <v>85</v>
      </c>
      <c r="M16" s="99"/>
    </row>
    <row r="17" spans="1:13" ht="15.75">
      <c r="A17" s="83">
        <v>15</v>
      </c>
      <c r="B17" s="23" t="s">
        <v>70</v>
      </c>
      <c r="C17" s="70">
        <v>19</v>
      </c>
      <c r="D17" s="1">
        <v>22</v>
      </c>
      <c r="E17" s="69">
        <v>2</v>
      </c>
      <c r="F17" s="58">
        <f t="shared" si="0"/>
        <v>20</v>
      </c>
      <c r="G17" s="69">
        <v>1</v>
      </c>
      <c r="H17" s="73">
        <v>0</v>
      </c>
      <c r="I17" s="25">
        <f t="shared" si="1"/>
        <v>19</v>
      </c>
      <c r="J17" s="74">
        <v>0</v>
      </c>
      <c r="K17" s="74">
        <v>0</v>
      </c>
      <c r="L17" s="60"/>
      <c r="M17" s="99"/>
    </row>
    <row r="18" spans="1:13" ht="15.75">
      <c r="A18" s="83">
        <v>16</v>
      </c>
      <c r="B18" s="23" t="s">
        <v>91</v>
      </c>
      <c r="C18" s="25">
        <v>6</v>
      </c>
      <c r="D18" s="1">
        <v>6</v>
      </c>
      <c r="E18" s="1">
        <v>2</v>
      </c>
      <c r="F18" s="58">
        <f t="shared" si="0"/>
        <v>4</v>
      </c>
      <c r="G18" s="1">
        <v>0</v>
      </c>
      <c r="H18" s="1">
        <v>0</v>
      </c>
      <c r="I18" s="25">
        <f t="shared" si="1"/>
        <v>4</v>
      </c>
      <c r="J18" s="1">
        <v>1</v>
      </c>
      <c r="K18" s="1">
        <v>1</v>
      </c>
      <c r="L18" s="60"/>
      <c r="M18" s="99"/>
    </row>
    <row r="19" spans="1:13" ht="15.75">
      <c r="A19" s="83">
        <v>17</v>
      </c>
      <c r="B19" s="34" t="s">
        <v>76</v>
      </c>
      <c r="C19" s="1">
        <v>20</v>
      </c>
      <c r="D19" s="1">
        <v>12</v>
      </c>
      <c r="E19" s="1">
        <v>0</v>
      </c>
      <c r="F19" s="58">
        <f t="shared" si="0"/>
        <v>12</v>
      </c>
      <c r="G19" s="35">
        <v>0</v>
      </c>
      <c r="H19" s="35">
        <v>0</v>
      </c>
      <c r="I19" s="25">
        <f t="shared" si="1"/>
        <v>12</v>
      </c>
      <c r="J19" s="1">
        <v>9</v>
      </c>
      <c r="K19" s="1">
        <v>9</v>
      </c>
      <c r="L19" s="60" t="s">
        <v>87</v>
      </c>
      <c r="M19" s="99"/>
    </row>
    <row r="20" spans="1:13" ht="16.5" thickBot="1">
      <c r="A20" s="84">
        <v>18</v>
      </c>
      <c r="B20" s="85" t="s">
        <v>77</v>
      </c>
      <c r="C20" s="71">
        <v>6</v>
      </c>
      <c r="D20" s="72">
        <v>0</v>
      </c>
      <c r="E20" s="86">
        <v>0</v>
      </c>
      <c r="F20" s="87">
        <f t="shared" si="0"/>
        <v>0</v>
      </c>
      <c r="G20" s="86">
        <v>0</v>
      </c>
      <c r="H20" s="72">
        <v>0</v>
      </c>
      <c r="I20" s="88">
        <f t="shared" si="1"/>
        <v>0</v>
      </c>
      <c r="J20" s="72">
        <v>7</v>
      </c>
      <c r="K20" s="72">
        <v>7</v>
      </c>
      <c r="L20" s="89" t="s">
        <v>85</v>
      </c>
      <c r="M20" s="99"/>
    </row>
    <row r="21" spans="1:13" ht="16.5" thickBot="1">
      <c r="A21" s="136" t="s">
        <v>23</v>
      </c>
      <c r="B21" s="137"/>
      <c r="C21" s="31">
        <f>SUM(C3:C20)</f>
        <v>254</v>
      </c>
      <c r="D21" s="31">
        <f t="shared" ref="D21:F21" si="2">SUM(D3:D20)</f>
        <v>240</v>
      </c>
      <c r="E21" s="31">
        <f t="shared" si="2"/>
        <v>32</v>
      </c>
      <c r="F21" s="31">
        <f t="shared" si="2"/>
        <v>208</v>
      </c>
      <c r="G21" s="31">
        <f t="shared" ref="G21" si="3">SUM(G3:G20)</f>
        <v>8</v>
      </c>
      <c r="H21" s="31">
        <f t="shared" ref="H21" si="4">SUM(H3:H20)</f>
        <v>5</v>
      </c>
      <c r="I21" s="31">
        <f t="shared" ref="I21" si="5">SUM(I3:I20)</f>
        <v>195</v>
      </c>
      <c r="J21" s="31">
        <f t="shared" ref="J21" si="6">SUM(J3:J20)</f>
        <v>66</v>
      </c>
      <c r="K21" s="31">
        <f t="shared" ref="K21" si="7">SUM(K3:K20)</f>
        <v>63</v>
      </c>
      <c r="L21" s="50"/>
      <c r="M21" s="51"/>
    </row>
    <row r="22" spans="1:13" ht="16.5" thickBot="1">
      <c r="B22" s="3"/>
      <c r="C22" s="3"/>
      <c r="D22" s="3"/>
      <c r="E22" s="26"/>
      <c r="F22" s="5">
        <f>F21/D21</f>
        <v>0.8666666666666667</v>
      </c>
      <c r="G22" s="27"/>
      <c r="H22" s="26"/>
      <c r="I22" s="5">
        <f>I21/D21</f>
        <v>0.8125</v>
      </c>
      <c r="J22" s="3"/>
      <c r="K22" s="5">
        <f>K21/J21</f>
        <v>0.95454545454545459</v>
      </c>
      <c r="L22" s="3"/>
    </row>
    <row r="23" spans="1:13">
      <c r="B23" s="138" t="s">
        <v>83</v>
      </c>
      <c r="C23" s="138"/>
      <c r="D23" s="138"/>
      <c r="E23" s="138"/>
      <c r="F23" s="138"/>
      <c r="G23" s="138"/>
      <c r="H23" s="138"/>
      <c r="I23" s="138"/>
      <c r="J23" s="138"/>
      <c r="K23" s="138"/>
    </row>
    <row r="24" spans="1:13">
      <c r="I24" s="7"/>
    </row>
    <row r="25" spans="1:13">
      <c r="E25" s="22"/>
    </row>
  </sheetData>
  <mergeCells count="3">
    <mergeCell ref="A21:B21"/>
    <mergeCell ref="B23:K23"/>
    <mergeCell ref="A1:M1"/>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 Board</vt:lpstr>
      <vt:lpstr>Sheet3</vt:lpstr>
      <vt:lpstr>Consolidated Sheet</vt:lpstr>
      <vt:lpstr>IWM 11.12.2020</vt:lpstr>
      <vt:lpstr>MSW 11.12.2020</vt:lpstr>
      <vt:lpstr>BMW 11.12.2020.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2020-12-11T13:31:02Z</dcterms:modified>
</cp:coreProperties>
</file>